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/>
  <c r="D8" i="1" l="1"/>
  <c r="D9" i="1" l="1"/>
  <c r="D10" i="1" s="1"/>
  <c r="D21" i="1"/>
  <c r="D22" i="1" s="1"/>
  <c r="D17" i="1"/>
  <c r="D18" i="1"/>
  <c r="D23" i="1" l="1"/>
  <c r="D24" i="1" s="1"/>
  <c r="D25" i="1" s="1"/>
</calcChain>
</file>

<file path=xl/sharedStrings.xml><?xml version="1.0" encoding="utf-8"?>
<sst xmlns="http://schemas.openxmlformats.org/spreadsheetml/2006/main" count="35" uniqueCount="21">
  <si>
    <t>TRM Transaction Number</t>
  </si>
  <si>
    <t>Receipt Number</t>
  </si>
  <si>
    <t>Reciept Date</t>
  </si>
  <si>
    <t>Amount</t>
  </si>
  <si>
    <t>Account Head</t>
  </si>
  <si>
    <t>Entry Date</t>
  </si>
  <si>
    <t>Status</t>
  </si>
  <si>
    <t>48.1017~48.1017 - ISD</t>
  </si>
  <si>
    <t>ACTIVE</t>
  </si>
  <si>
    <t>48.1037~48.1037 - ASD</t>
  </si>
  <si>
    <t>Total Deposit</t>
  </si>
  <si>
    <t>Total IOD paid</t>
  </si>
  <si>
    <t>MSD</t>
  </si>
  <si>
    <t>Missed Deposit</t>
  </si>
  <si>
    <t>IOD @6.75%</t>
  </si>
  <si>
    <t>TDS@10%</t>
  </si>
  <si>
    <t>IOD to be paid</t>
  </si>
  <si>
    <t>IOD @ 6.75%</t>
  </si>
  <si>
    <t>Diff IOD to be  Updated</t>
  </si>
  <si>
    <t>Not Taken IOD Calculation Details</t>
  </si>
  <si>
    <t>IOD Already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</si>
</sst>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5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DS@10%25" TargetMode="External"/><Relationship Id="rId1" Type="http://schemas.openxmlformats.org/officeDocument/2006/relationships/hyperlink" Target="mailto:TDS@1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E12" sqref="E12"/>
    </sheetView>
  </sheetViews>
  <sheetFormatPr defaultRowHeight="23.25" customHeight="1" x14ac:dyDescent="0.25"/>
  <cols>
    <col min="1" max="1" width="26.5703125" style="3" bestFit="1" customWidth="1"/>
    <col min="2" max="2" width="17" style="3" bestFit="1" customWidth="1"/>
    <col min="3" max="3" width="24.28515625" style="3" bestFit="1" customWidth="1"/>
    <col min="4" max="4" width="12" style="3" bestFit="1" customWidth="1"/>
    <col min="5" max="5" width="27.85546875" style="8" customWidth="1"/>
    <col min="6" max="6" width="13.5703125" style="3" customWidth="1"/>
    <col min="7" max="7" width="12.7109375" style="3" customWidth="1"/>
    <col min="8" max="16384" width="9.140625" style="3"/>
  </cols>
  <sheetData>
    <row r="1" spans="1:7" ht="23.25" customHeight="1" x14ac:dyDescent="0.25">
      <c r="A1" s="12" t="s">
        <v>20</v>
      </c>
      <c r="B1" s="12"/>
      <c r="C1" s="12"/>
    </row>
    <row r="2" spans="1:7" ht="23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3.25" customHeight="1" x14ac:dyDescent="0.25">
      <c r="A3" s="4">
        <v>20240017325</v>
      </c>
      <c r="B3" s="4">
        <v>0</v>
      </c>
      <c r="C3" s="5">
        <v>45513</v>
      </c>
      <c r="D3" s="4">
        <v>5</v>
      </c>
      <c r="E3" s="1" t="s">
        <v>7</v>
      </c>
      <c r="F3" s="6">
        <v>45513</v>
      </c>
      <c r="G3" s="4" t="s">
        <v>8</v>
      </c>
    </row>
    <row r="4" spans="1:7" ht="23.25" customHeight="1" x14ac:dyDescent="0.25">
      <c r="A4" s="4">
        <v>20180004197</v>
      </c>
      <c r="B4" s="4">
        <v>0</v>
      </c>
      <c r="C4" s="5">
        <v>43281</v>
      </c>
      <c r="D4" s="4">
        <v>3496090</v>
      </c>
      <c r="E4" s="1" t="s">
        <v>9</v>
      </c>
      <c r="F4" s="6">
        <v>43281</v>
      </c>
      <c r="G4" s="4" t="s">
        <v>8</v>
      </c>
    </row>
    <row r="5" spans="1:7" ht="23.25" customHeight="1" x14ac:dyDescent="0.25">
      <c r="A5" s="4">
        <v>20170000642</v>
      </c>
      <c r="B5" s="4">
        <v>0</v>
      </c>
      <c r="C5" s="5">
        <v>42894</v>
      </c>
      <c r="D5" s="4">
        <v>738760</v>
      </c>
      <c r="E5" s="1" t="s">
        <v>9</v>
      </c>
      <c r="F5" s="6">
        <v>42894</v>
      </c>
      <c r="G5" s="4" t="s">
        <v>8</v>
      </c>
    </row>
    <row r="6" spans="1:7" ht="23.25" customHeight="1" x14ac:dyDescent="0.25">
      <c r="A6" s="4">
        <v>20140000888</v>
      </c>
      <c r="B6" s="4">
        <v>0</v>
      </c>
      <c r="C6" s="5">
        <v>41874</v>
      </c>
      <c r="D6" s="4">
        <v>13308000</v>
      </c>
      <c r="E6" s="1" t="s">
        <v>9</v>
      </c>
      <c r="F6" s="6">
        <v>41874</v>
      </c>
      <c r="G6" s="4" t="s">
        <v>8</v>
      </c>
    </row>
    <row r="7" spans="1:7" ht="23.25" customHeight="1" x14ac:dyDescent="0.25">
      <c r="A7" s="7">
        <v>9999990004557</v>
      </c>
      <c r="B7" s="4">
        <v>5535</v>
      </c>
      <c r="C7" s="5">
        <v>40056</v>
      </c>
      <c r="D7" s="4">
        <v>3500000</v>
      </c>
      <c r="E7" s="1" t="s">
        <v>7</v>
      </c>
      <c r="F7" s="6">
        <v>40056</v>
      </c>
      <c r="G7" s="4" t="s">
        <v>8</v>
      </c>
    </row>
    <row r="8" spans="1:7" ht="23.25" customHeight="1" x14ac:dyDescent="0.25">
      <c r="C8" s="4" t="s">
        <v>10</v>
      </c>
      <c r="D8" s="4">
        <f>SUM(D3:D7)</f>
        <v>21042855</v>
      </c>
    </row>
    <row r="9" spans="1:7" ht="23.25" customHeight="1" x14ac:dyDescent="0.25">
      <c r="C9" s="4" t="s">
        <v>14</v>
      </c>
      <c r="D9" s="7">
        <f>(D8*6.75%)</f>
        <v>1420392.7125000001</v>
      </c>
    </row>
    <row r="10" spans="1:7" ht="23.25" customHeight="1" x14ac:dyDescent="0.25">
      <c r="C10" s="4" t="s">
        <v>11</v>
      </c>
      <c r="D10" s="7">
        <f>D9*90/100</f>
        <v>1278353.4412500001</v>
      </c>
    </row>
    <row r="12" spans="1:7" ht="23.25" customHeight="1" x14ac:dyDescent="0.25">
      <c r="A12" s="12" t="s">
        <v>19</v>
      </c>
      <c r="B12" s="12"/>
      <c r="C12" s="12"/>
    </row>
    <row r="13" spans="1:7" ht="23.25" customHeight="1" x14ac:dyDescent="0.25">
      <c r="A13" s="4">
        <v>20240005597</v>
      </c>
      <c r="B13" s="4">
        <v>0</v>
      </c>
      <c r="C13" s="5">
        <v>45364</v>
      </c>
      <c r="D13" s="4">
        <v>17440000</v>
      </c>
      <c r="E13" s="1" t="s">
        <v>7</v>
      </c>
      <c r="F13" s="6">
        <v>45364</v>
      </c>
      <c r="G13" s="4" t="s">
        <v>8</v>
      </c>
    </row>
    <row r="14" spans="1:7" ht="23.25" customHeight="1" x14ac:dyDescent="0.25">
      <c r="A14" s="4">
        <v>5536</v>
      </c>
      <c r="B14" s="4">
        <v>5536</v>
      </c>
      <c r="C14" s="5">
        <v>40056</v>
      </c>
      <c r="D14" s="4">
        <v>81095</v>
      </c>
      <c r="E14" s="1" t="s">
        <v>12</v>
      </c>
      <c r="F14" s="5">
        <v>40056</v>
      </c>
      <c r="G14" s="4" t="s">
        <v>8</v>
      </c>
    </row>
    <row r="15" spans="1:7" ht="23.25" customHeight="1" x14ac:dyDescent="0.25">
      <c r="C15" s="4" t="s">
        <v>13</v>
      </c>
      <c r="D15" s="4">
        <f>SUM(D13:D14)</f>
        <v>17521095</v>
      </c>
    </row>
    <row r="16" spans="1:7" ht="23.25" customHeight="1" x14ac:dyDescent="0.25">
      <c r="C16" s="4" t="s">
        <v>14</v>
      </c>
      <c r="D16" s="7">
        <f>D15*6.75%</f>
        <v>1182673.9125000001</v>
      </c>
    </row>
    <row r="17" spans="3:4" ht="23.25" customHeight="1" x14ac:dyDescent="0.25">
      <c r="C17" s="9" t="s">
        <v>15</v>
      </c>
      <c r="D17" s="7">
        <f>D16*10/100</f>
        <v>118267.39125</v>
      </c>
    </row>
    <row r="18" spans="3:4" ht="23.25" customHeight="1" x14ac:dyDescent="0.25">
      <c r="C18" s="4" t="s">
        <v>16</v>
      </c>
      <c r="D18" s="7">
        <f>D16-D17</f>
        <v>1064406.52125</v>
      </c>
    </row>
    <row r="21" spans="3:4" ht="23.25" customHeight="1" x14ac:dyDescent="0.25">
      <c r="C21" s="4" t="s">
        <v>10</v>
      </c>
      <c r="D21" s="4">
        <f>+D15+D8</f>
        <v>38563950</v>
      </c>
    </row>
    <row r="22" spans="3:4" ht="23.25" customHeight="1" x14ac:dyDescent="0.25">
      <c r="C22" s="4" t="s">
        <v>17</v>
      </c>
      <c r="D22" s="7">
        <f>+D21*6.75/100</f>
        <v>2603066.625</v>
      </c>
    </row>
    <row r="23" spans="3:4" ht="23.25" customHeight="1" x14ac:dyDescent="0.25">
      <c r="C23" s="9" t="s">
        <v>15</v>
      </c>
      <c r="D23" s="7">
        <f>+D22*10/100</f>
        <v>260306.66250000001</v>
      </c>
    </row>
    <row r="24" spans="3:4" ht="23.25" customHeight="1" x14ac:dyDescent="0.25">
      <c r="C24" s="4" t="s">
        <v>16</v>
      </c>
      <c r="D24" s="7">
        <f>+D22-D23</f>
        <v>2342759.9624999999</v>
      </c>
    </row>
    <row r="25" spans="3:4" ht="23.25" customHeight="1" x14ac:dyDescent="0.25">
      <c r="C25" s="10" t="s">
        <v>18</v>
      </c>
      <c r="D25" s="11">
        <f>+D24-D10</f>
        <v>1064406.5212499998</v>
      </c>
    </row>
  </sheetData>
  <mergeCells count="2">
    <mergeCell ref="A12:C12"/>
    <mergeCell ref="A1:C1"/>
  </mergeCells>
  <hyperlinks>
    <hyperlink ref="C17" r:id="rId1"/>
    <hyperlink ref="C23" r:id="rId2"/>
  </hyperlinks>
  <pageMargins left="0.31496062992125984" right="0.31496062992125984" top="0.15748031496062992" bottom="0.15748031496062992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Chethan.N</dc:creator>
  <cp:lastModifiedBy>aee bidadi</cp:lastModifiedBy>
  <cp:lastPrinted>2025-07-31T07:53:57Z</cp:lastPrinted>
  <dcterms:created xsi:type="dcterms:W3CDTF">2025-07-31T07:28:59Z</dcterms:created>
  <dcterms:modified xsi:type="dcterms:W3CDTF">2025-07-31T07:53:59Z</dcterms:modified>
</cp:coreProperties>
</file>