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Feederwise EA diff s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B">[2]DLC!$GR$107</definedName>
    <definedName name="\C" localSheetId="0">#REF!</definedName>
    <definedName name="\C">#REF!</definedName>
    <definedName name="\f" localSheetId="0">#REF!</definedName>
    <definedName name="\f">#REF!</definedName>
    <definedName name="\H" localSheetId="0">'[3]STN WISE EMR'!#REF!</definedName>
    <definedName name="\H">'[3]STN WISE EMR'!#REF!</definedName>
    <definedName name="\L">[2]DLC!$HR$111</definedName>
    <definedName name="\P">[2]DLC!$HR$109</definedName>
    <definedName name="\Q">[2]DLC!$GS$323:$GS$335</definedName>
    <definedName name="\V" localSheetId="0">'[4]R.Hrs. Since Comm'!#REF!</definedName>
    <definedName name="\V">'[4]R.Hrs. Since Comm'!#REF!</definedName>
    <definedName name="\X" localSheetId="0">#REF!</definedName>
    <definedName name="\X">#REF!</definedName>
    <definedName name="\Z" localSheetId="0">#REF!</definedName>
    <definedName name="\Z">#REF!</definedName>
    <definedName name="___CZ1">[5]data!$F$721</definedName>
    <definedName name="___LR1" localSheetId="0">#REF!</definedName>
    <definedName name="___LR1">#REF!</definedName>
    <definedName name="___LR2" localSheetId="0">#REF!</definedName>
    <definedName name="___LR2">#REF!</definedName>
    <definedName name="___SCH6" localSheetId="0">'[6]04REL'!#REF!</definedName>
    <definedName name="___SCH6">'[6]04REL'!#REF!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BCURRENT" localSheetId="0" hidden="1">'[7]BREAKUP OF OIL'!#REF!</definedName>
    <definedName name="__123Graph_BCURRENT" hidden="1">'[7]BREAKUP OF OIL'!#REF!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DCURRENT" localSheetId="0" hidden="1">'[7]BREAKUP OF OIL'!#REF!</definedName>
    <definedName name="__123Graph_DCURRENT" hidden="1">'[7]BREAKUP OF OIL'!#REF!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URRENT" localSheetId="0" hidden="1">'[7]BREAKUP OF OIL'!#REF!</definedName>
    <definedName name="__123Graph_XCURRENT" hidden="1">'[7]BREAKUP OF OIL'!#REF!</definedName>
    <definedName name="__BSD1" localSheetId="0">#REF!</definedName>
    <definedName name="__BSD1">#REF!</definedName>
    <definedName name="__BSD2" localSheetId="0">#REF!</definedName>
    <definedName name="__BSD2">#REF!</definedName>
    <definedName name="__IED1" localSheetId="0">#REF!</definedName>
    <definedName name="__IED1">#REF!</definedName>
    <definedName name="__IED2" localSheetId="0">#REF!</definedName>
    <definedName name="__IED2">#REF!</definedName>
    <definedName name="__iv300000">'[8]INSTALLATIONS-99-00'!$EW$22612</definedName>
    <definedName name="__LD1">[2]DLC!$K$59:$AF$8180</definedName>
    <definedName name="__LD2">[2]DLC!$GR$56:$HT$8181</definedName>
    <definedName name="__LD3">[2]DLC!$HV$57:$IO$8181</definedName>
    <definedName name="__LD4">[2]DLC!$AH$32:$BE$8180</definedName>
    <definedName name="__LD5">[2]DLC!$GR$53:$HK$8180</definedName>
    <definedName name="__LD6">[2]DLC!$GR$69:$HL$8180</definedName>
    <definedName name="__SH1">'[9]Executive Summary -Thermal'!$A$4:$H$108</definedName>
    <definedName name="__SH10">'[9]Executive Summary -Thermal'!$A$4:$G$118</definedName>
    <definedName name="__SH11">'[9]Executive Summary -Thermal'!$A$4:$H$167</definedName>
    <definedName name="__SH2">'[9]Executive Summary -Thermal'!$A$4:$H$157</definedName>
    <definedName name="__SH3">'[9]Executive Summary -Thermal'!$A$4:$H$136</definedName>
    <definedName name="__SH4">'[9]Executive Summary -Thermal'!$A$4:$H$96</definedName>
    <definedName name="__SH5">'[9]Executive Summary -Thermal'!$A$4:$H$96</definedName>
    <definedName name="__SH6">'[9]Executive Summary -Thermal'!$A$4:$H$95</definedName>
    <definedName name="__SH7">'[9]Executive Summary -Thermal'!$A$4:$H$163</definedName>
    <definedName name="__SH8">'[9]Executive Summary -Thermal'!$A$4:$H$133</definedName>
    <definedName name="__SH9">'[9]Executive Summary -Thermal'!$A$4:$H$194</definedName>
    <definedName name="_8485G">'[9]Stationwise Thermal &amp; Hydel Gen'!$GR$4:$HK$9</definedName>
    <definedName name="_BSD1" localSheetId="0">#REF!</definedName>
    <definedName name="_BSD1">#REF!</definedName>
    <definedName name="_BSD2" localSheetId="0">#REF!</definedName>
    <definedName name="_BSD2">#REF!</definedName>
    <definedName name="_CZ1">[10]data!$F$721</definedName>
    <definedName name="_xlnm._FilterDatabase" localSheetId="0" hidden="1">'Feederwise EA diff sales'!$A$5:$BW$118</definedName>
    <definedName name="_xlnm._FilterDatabase" hidden="1">[11]Dom!$E$9:$S$13</definedName>
    <definedName name="_IED1" localSheetId="0">#REF!</definedName>
    <definedName name="_IED1">#REF!</definedName>
    <definedName name="_IED2" localSheetId="0">#REF!</definedName>
    <definedName name="_IED2">#REF!</definedName>
    <definedName name="_iv300000">'[8]INSTALLATIONS-99-00'!$EW$22612</definedName>
    <definedName name="_LD1">[2]DLC!$K$59:$AF$8180</definedName>
    <definedName name="_LD2">[2]DLC!$GR$56:$HT$8181</definedName>
    <definedName name="_LD3">[2]DLC!$HV$57:$IO$8181</definedName>
    <definedName name="_LD4">[2]DLC!$AH$32:$BE$8180</definedName>
    <definedName name="_LD5">[2]DLC!$GR$53:$HK$8180</definedName>
    <definedName name="_LD6">[2]DLC!$GR$69:$HL$8180</definedName>
    <definedName name="_LR1" localSheetId="0">#REF!</definedName>
    <definedName name="_LR1">#REF!</definedName>
    <definedName name="_LR2" localSheetId="0">#REF!</definedName>
    <definedName name="_LR2">#REF!</definedName>
    <definedName name="_Order1" hidden="1">255</definedName>
    <definedName name="_Order2" hidden="1">0</definedName>
    <definedName name="_SCH6" localSheetId="0">'[12]04REL'!#REF!</definedName>
    <definedName name="_SCH6">'[12]04REL'!#REF!</definedName>
    <definedName name="_SH1">'[9]Executive Summary -Thermal'!$A$4:$H$108</definedName>
    <definedName name="_SH10">'[9]Executive Summary -Thermal'!$A$4:$G$118</definedName>
    <definedName name="_SH11">'[9]Executive Summary -Thermal'!$A$4:$H$167</definedName>
    <definedName name="_SH2">'[9]Executive Summary -Thermal'!$A$4:$H$157</definedName>
    <definedName name="_SH3">'[9]Executive Summary -Thermal'!$A$4:$H$136</definedName>
    <definedName name="_SH4">'[9]Executive Summary -Thermal'!$A$4:$H$96</definedName>
    <definedName name="_SH5">'[9]Executive Summary -Thermal'!$A$4:$H$96</definedName>
    <definedName name="_SH6">'[9]Executive Summary -Thermal'!$A$4:$H$95</definedName>
    <definedName name="_SH7">'[9]Executive Summary -Thermal'!$A$4:$H$163</definedName>
    <definedName name="_SH8">'[9]Executive Summary -Thermal'!$A$4:$H$133</definedName>
    <definedName name="_SH9">'[9]Executive Summary -Thermal'!$A$4:$H$194</definedName>
    <definedName name="a" localSheetId="0">#REF!</definedName>
    <definedName name="a">#REF!</definedName>
    <definedName name="A1GJ61" localSheetId="0">#REF!</definedName>
    <definedName name="A1GJ61">#REF!</definedName>
    <definedName name="AA">#REF!</definedName>
    <definedName name="ab" localSheetId="0">#REF!</definedName>
    <definedName name="ab">#REF!</definedName>
    <definedName name="ADL.63">[13]Addl.40!$A$38:$I$284</definedName>
    <definedName name="agri" localSheetId="0">#REF!</definedName>
    <definedName name="agri">#REF!</definedName>
    <definedName name="AS">'[9]Executive Summary -Thermal'!$I$4:$AY$144</definedName>
    <definedName name="ASSUMPTIONS" localSheetId="0">#REF!</definedName>
    <definedName name="ASSUMPTIONS">#REF!</definedName>
    <definedName name="AUX">'[9]Executive Summary -Thermal'!$A$4:$H$95</definedName>
    <definedName name="b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an" localSheetId="0">#REF!</definedName>
    <definedName name="Ban">#REF!</definedName>
    <definedName name="BH" localSheetId="0">'[3]STN WISE EMR'!#REF!</definedName>
    <definedName name="BH">'[3]STN WISE EMR'!#REF!</definedName>
    <definedName name="BRH" localSheetId="0">'[3]STN WISE EMR'!#REF!</definedName>
    <definedName name="BRH">'[3]STN WISE EMR'!#REF!</definedName>
    <definedName name="BUS" localSheetId="0">#REF!</definedName>
    <definedName name="BUS">#REF!</definedName>
    <definedName name="Cap_add_and_loss_assumptions" localSheetId="0">#REF!</definedName>
    <definedName name="Cap_add_and_loss_assumptions">#REF!</definedName>
    <definedName name="cb" localSheetId="0">#REF!</definedName>
    <definedName name="cb">#REF!</definedName>
    <definedName name="CDGD" localSheetId="0">[14]C.S.GENERATION!#REF!</definedName>
    <definedName name="CDGD">[14]C.S.GENERATION!#REF!</definedName>
    <definedName name="Chitradurga" localSheetId="0">#REF!</definedName>
    <definedName name="Chitradurga">#REF!</definedName>
    <definedName name="COAL">'[9]Executive Summary -Thermal'!$A$4:$H$96</definedName>
    <definedName name="Consumers" localSheetId="0">#REF!</definedName>
    <definedName name="Consumers">#REF!</definedName>
    <definedName name="CR">[2]DLC!$GS$40:$HM$87</definedName>
    <definedName name="_xlnm.Criteria">[2]DLC!$GS$304:$HF$305</definedName>
    <definedName name="CSMPD" localSheetId="0">[14]C.S.GENERATION!#REF!</definedName>
    <definedName name="CSMPD">[14]C.S.GENERATION!#REF!</definedName>
    <definedName name="D">#N/A</definedName>
    <definedName name="D_T">'[15]Discom Details'!$F$721</definedName>
    <definedName name="DateTimeStamp" localSheetId="0">#REF!</definedName>
    <definedName name="DateTimeStamp">#REF!</definedName>
    <definedName name="DD">'[16]Inter. BCN'!$B:$B</definedName>
    <definedName name="Demographic_data" localSheetId="0">#REF!</definedName>
    <definedName name="Demographic_data">#REF!</definedName>
    <definedName name="dffddffd" localSheetId="0">#REF!</definedName>
    <definedName name="dffddffd">#REF!</definedName>
    <definedName name="Discom1F1" localSheetId="0">#REF!</definedName>
    <definedName name="Discom1F1">#REF!</definedName>
    <definedName name="Discom1F2" localSheetId="0">#REF!</definedName>
    <definedName name="Discom1F2">#REF!</definedName>
    <definedName name="Discom1F3" localSheetId="0">#REF!</definedName>
    <definedName name="Discom1F3">#REF!</definedName>
    <definedName name="Discom1F4" localSheetId="0">#REF!</definedName>
    <definedName name="Discom1F4">#REF!</definedName>
    <definedName name="Discom1F6" localSheetId="0">#REF!</definedName>
    <definedName name="Discom1F6">#REF!</definedName>
    <definedName name="Discom2F1" localSheetId="0">#REF!</definedName>
    <definedName name="Discom2F1">#REF!</definedName>
    <definedName name="Discom2F2" localSheetId="0">#REF!</definedName>
    <definedName name="Discom2F2">#REF!</definedName>
    <definedName name="Discom2F3" localSheetId="0">#REF!</definedName>
    <definedName name="Discom2F3">#REF!</definedName>
    <definedName name="Discom2F4" localSheetId="0">#REF!</definedName>
    <definedName name="Discom2F4">#REF!</definedName>
    <definedName name="Discom2F6" localSheetId="0">#REF!</definedName>
    <definedName name="Discom2F6">#REF!</definedName>
    <definedName name="dom" localSheetId="0">#REF!</definedName>
    <definedName name="dom">#REF!</definedName>
    <definedName name="dpc">'[17]dpc cost'!$D$1</definedName>
    <definedName name="duivisio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duivisio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Dur">'[16]Inter. BCN'!$AB:$AB</definedName>
    <definedName name="E_315MVA_Addl_Page1" localSheetId="0">#REF!</definedName>
    <definedName name="E_315MVA_Addl_Page1">#REF!</definedName>
    <definedName name="E_315MVA_Addl_Page2" localSheetId="0">#REF!</definedName>
    <definedName name="E_315MVA_Addl_Page2">#REF!</definedName>
    <definedName name="ED" localSheetId="0">#REF!</definedName>
    <definedName name="ED">#REF!</definedName>
    <definedName name="EF">#REF!</definedName>
    <definedName name="Energy_sales" localSheetId="0">#REF!</definedName>
    <definedName name="Energy_sales">#REF!</definedName>
    <definedName name="Error_Types" localSheetId="0">#REF!</definedName>
    <definedName name="Error_Types">#REF!</definedName>
    <definedName name="_xlnm.Extract">[2]DLC!$GS$307:$HF$322</definedName>
    <definedName name="FdrT">'[16]Inter. BCN'!$I:$I</definedName>
    <definedName name="fgffgfg" localSheetId="0">#REF!</definedName>
    <definedName name="fgffgfg">#REF!</definedName>
    <definedName name="Fuel_Exp_CY" localSheetId="0">#REF!</definedName>
    <definedName name="Fuel_Exp_CY">#REF!</definedName>
    <definedName name="Fuel_Exp_EY" localSheetId="0">#REF!</definedName>
    <definedName name="Fuel_Exp_EY">#REF!</definedName>
    <definedName name="Fuel_Exp_PY" localSheetId="0">#REF!</definedName>
    <definedName name="Fuel_Exp_PY">#REF!</definedName>
    <definedName name="GENPUF">'[9]Executive Summary -Thermal'!$A$4:$H$161</definedName>
    <definedName name="GH" localSheetId="0">'[3]STN WISE EMR'!#REF!</definedName>
    <definedName name="GH">'[3]STN WISE EMR'!#REF!</definedName>
    <definedName name="HFOHSD">'[9]Executive Summary -Thermal'!$A$4:$H$96</definedName>
    <definedName name="hiriyur" localSheetId="0">#REF!</definedName>
    <definedName name="hiriyur">#REF!</definedName>
    <definedName name="Horizontal_Not_Selected" localSheetId="0">#REF!</definedName>
    <definedName name="Horizontal_Not_Selected">#REF!</definedName>
    <definedName name="HrrPF" localSheetId="0">#REF!</definedName>
    <definedName name="HrrPF">#REF!</definedName>
    <definedName name="HYR" localSheetId="0">#REF!</definedName>
    <definedName name="HYR">#REF!</definedName>
    <definedName name="I" localSheetId="0">#REF!</definedName>
    <definedName name="I">#REF!</definedName>
    <definedName name="IN">[2]DLC!$GS$2:$HF$22</definedName>
    <definedName name="Intt_Charge_cY" localSheetId="0">#REF!,#REF!</definedName>
    <definedName name="Intt_Charge_cY">#REF!,#REF!</definedName>
    <definedName name="Intt_Charge_cy_1">'[18]A 3.7'!$H$35,'[18]A 3.7'!$H$44</definedName>
    <definedName name="Intt_Charge_eY" localSheetId="0">#REF!,#REF!</definedName>
    <definedName name="Intt_Charge_eY">#REF!,#REF!</definedName>
    <definedName name="Intt_Charge_ey_1">'[18]A 3.7'!$I$35,'[18]A 3.7'!$I$44</definedName>
    <definedName name="Intt_Charge_PY" localSheetId="0">#REF!,#REF!</definedName>
    <definedName name="Intt_Charge_PY">#REF!,#REF!</definedName>
    <definedName name="Intt_Charge_py_1">'[18]A 3.7'!$G$35,'[18]A 3.7'!$G$44</definedName>
    <definedName name="Investment_Plan" localSheetId="0">#REF!,#REF!</definedName>
    <definedName name="Investment_Plan">#REF!,#REF!</definedName>
    <definedName name="JV10Group_944" localSheetId="0">#REF!</definedName>
    <definedName name="JV10Group_944">#REF!</definedName>
    <definedName name="JV14Group_944" localSheetId="0">#REF!</definedName>
    <definedName name="JV14Group_944">#REF!</definedName>
    <definedName name="k" localSheetId="0">'[3]STN WISE EMR'!#REF!</definedName>
    <definedName name="k">'[3]STN WISE EMR'!#REF!</definedName>
    <definedName name="K2000_">#N/A</definedName>
    <definedName name="KEII">'[9]Executive Summary -Thermal'!$H$4:$I$31</definedName>
    <definedName name="KEIIU">'[9]Executive Summary -Thermal'!$A$4:$F$31</definedName>
    <definedName name="kghlkoliy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kghlkoliy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kk" localSheetId="0" hidden="1">{#N/A,#N/A,FALSE,"2002-03 Form 1.3a";#N/A,#N/A,FALSE,"2003-04 Form 1.3a";#N/A,#N/A,FALSE,"Avai- CY";#N/A,#N/A,FALSE,"Avai- EY";#N/A,#N/A,FALSE,"Demand vs Availability"}</definedName>
    <definedName name="kk" hidden="1">{#N/A,#N/A,FALSE,"2002-03 Form 1.3a";#N/A,#N/A,FALSE,"2003-04 Form 1.3a";#N/A,#N/A,FALSE,"Avai- CY";#N/A,#N/A,FALSE,"Avai- EY";#N/A,#N/A,FALSE,"Demand vs Availability"}</definedName>
    <definedName name="l" localSheetId="0" hidden="1">{#N/A,#N/A,FALSE,"2002-03 Form 1.3a";#N/A,#N/A,FALSE,"2003-04 Form 1.3a";#N/A,#N/A,FALSE,"Avai- CY";#N/A,#N/A,FALSE,"Avai- EY";#N/A,#N/A,FALSE,"Demand vs Availability"}</definedName>
    <definedName name="l" hidden="1">{#N/A,#N/A,FALSE,"2002-03 Form 1.3a";#N/A,#N/A,FALSE,"2003-04 Form 1.3a";#N/A,#N/A,FALSE,"Avai- CY";#N/A,#N/A,FALSE,"Avai- EY";#N/A,#N/A,FALSE,"Demand vs Availability"}</definedName>
    <definedName name="LEVEL" localSheetId="0">#REF!</definedName>
    <definedName name="LEVEL">#REF!</definedName>
    <definedName name="Live_Integrity" localSheetId="0">[19]Inputs!#REF!</definedName>
    <definedName name="Live_Integrity">[19]Inputs!#REF!</definedName>
    <definedName name="ltind" localSheetId="0">#REF!</definedName>
    <definedName name="ltind">#REF!</definedName>
    <definedName name="Master_Integrity" localSheetId="0">[19]Inputs!#REF!</definedName>
    <definedName name="Master_Integrity">[19]Inputs!#REF!</definedName>
    <definedName name="Master_Signals" localSheetId="0">[19]Inputs!#REF!</definedName>
    <definedName name="Master_Signals">[19]Inputs!#REF!</definedName>
    <definedName name="mdm" localSheetId="0">#REF!</definedName>
    <definedName name="mdm">#REF!</definedName>
    <definedName name="MEPE">'[9]Executive Summary -Thermal'!$I$4:$EG$36</definedName>
    <definedName name="mill" localSheetId="0">#REF!</definedName>
    <definedName name="mill">#REF!</definedName>
    <definedName name="mm">#REF!</definedName>
    <definedName name="mmm">#REF!</definedName>
    <definedName name="MOD">'[9]Executive Summary -Thermal'!$A$162:$H$257</definedName>
    <definedName name="MTPI" localSheetId="0">#REF!</definedName>
    <definedName name="MTPI">#REF!</definedName>
    <definedName name="Name_Company">[19]Inputs!$E$140</definedName>
    <definedName name="Name_Model">[19]Inputs!$E$141</definedName>
    <definedName name="Name_Project">[19]Inputs!$E$142</definedName>
    <definedName name="NameBaseCase" localSheetId="0">#REF!</definedName>
    <definedName name="NameBaseCase">#REF!</definedName>
    <definedName name="nn">#REF!</definedName>
    <definedName name="NNN">#REF!</definedName>
    <definedName name="nnnn" localSheetId="0">#REF!</definedName>
    <definedName name="nnnn">#REF!</definedName>
    <definedName name="NonDom" localSheetId="0">#REF!</definedName>
    <definedName name="NonDom">#REF!</definedName>
    <definedName name="p" localSheetId="0">#REF!</definedName>
    <definedName name="p">#REF!</definedName>
    <definedName name="Pop_Ratio" localSheetId="0">#REF!</definedName>
    <definedName name="Pop_Ratio">#REF!</definedName>
    <definedName name="_xlnm.Print_Area" localSheetId="0">'Feederwise EA diff sales'!$A$1:$BW$126</definedName>
    <definedName name="_xlnm.Print_Titles" localSheetId="0">#REF!</definedName>
    <definedName name="_xlnm.Print_Titles">#REF!</definedName>
    <definedName name="Print_Tittles" localSheetId="0">#REF!</definedName>
    <definedName name="Print_Tittles">#REF!</definedName>
    <definedName name="PTPI" localSheetId="0">#REF!</definedName>
    <definedName name="PTPI">#REF!</definedName>
    <definedName name="Pumps_and_Meterisation" localSheetId="0">#REF!</definedName>
    <definedName name="Pumps_and_Meterisation">#REF!</definedName>
    <definedName name="q" localSheetId="0">#REF!</definedName>
    <definedName name="q">#REF!</definedName>
    <definedName name="R_">#N/A</definedName>
    <definedName name="R_15_00_01" localSheetId="0">#REF!</definedName>
    <definedName name="R_15_00_01">#REF!</definedName>
    <definedName name="REASON">'[16]Inter. BCN'!$A:$A</definedName>
    <definedName name="Recon" localSheetId="0">#REF!</definedName>
    <definedName name="Recon">#REF!</definedName>
    <definedName name="recon1" localSheetId="0">#REF!</definedName>
    <definedName name="recon1">#REF!</definedName>
    <definedName name="RH" localSheetId="0">'[3]STN WISE EMR'!#REF!</definedName>
    <definedName name="RH">'[3]STN WISE EMR'!#REF!</definedName>
    <definedName name="s" localSheetId="0">#REF!</definedName>
    <definedName name="s">#REF!</definedName>
    <definedName name="Scenario" localSheetId="0">#REF!</definedName>
    <definedName name="Scenario">#REF!</definedName>
    <definedName name="Scenario_Name" localSheetId="0">#REF!</definedName>
    <definedName name="Scenario_Name">#REF!</definedName>
    <definedName name="Scheme" localSheetId="0">#REF!,#REF!</definedName>
    <definedName name="Scheme">#REF!,#REF!</definedName>
    <definedName name="Select_Horizontal" localSheetId="0">#REF!</definedName>
    <definedName name="Select_Horizontal">#REF!</definedName>
    <definedName name="Select_Vertical" localSheetId="0">#REF!</definedName>
    <definedName name="Select_Vertical">#REF!</definedName>
    <definedName name="sfdfsff" localSheetId="0">#REF!</definedName>
    <definedName name="sfdfsff">#REF!</definedName>
    <definedName name="shft1">[17]SUMMERY!$P$1</definedName>
    <definedName name="shftI">[20]SUMMERY!$P$1</definedName>
    <definedName name="SHTA" localSheetId="0">#REF!</definedName>
    <definedName name="SHTA">#REF!</definedName>
    <definedName name="shta1">#REF!</definedName>
    <definedName name="Specific_Consumption" localSheetId="0">#REF!</definedName>
    <definedName name="Specific_Consumption">#REF!</definedName>
    <definedName name="ss" localSheetId="0">#REF!</definedName>
    <definedName name="ss">#REF!</definedName>
    <definedName name="sss">#REF!</definedName>
    <definedName name="sssss" localSheetId="0">#REF!</definedName>
    <definedName name="sssss">#REF!</definedName>
    <definedName name="StnT">'[16]Inter. BCN'!$F:$F</definedName>
    <definedName name="STPI" localSheetId="0">#REF!</definedName>
    <definedName name="STPI">#REF!</definedName>
    <definedName name="Styles" localSheetId="0">#REF!</definedName>
    <definedName name="Styles">#REF!</definedName>
    <definedName name="Sup" localSheetId="0">#REF!</definedName>
    <definedName name="Sup">#REF!</definedName>
    <definedName name="Supp" localSheetId="0">#REF!</definedName>
    <definedName name="Supp">#REF!</definedName>
    <definedName name="T_T">'[15]Discom Details'!$F$720</definedName>
    <definedName name="thou" localSheetId="0">#REF!</definedName>
    <definedName name="thou">#REF!</definedName>
    <definedName name="THPROG" localSheetId="0">'[3]STN WISE EMR'!#REF!</definedName>
    <definedName name="THPROG">'[3]STN WISE EMR'!#REF!</definedName>
    <definedName name="TN" localSheetId="0">'[3]STN WISE EMR'!#REF!</definedName>
    <definedName name="TN">'[3]STN WISE EMR'!#REF!</definedName>
    <definedName name="TVA">'[9]Executive Summary -Thermal'!$A$4:$H$126</definedName>
    <definedName name="UFS">'[16]Inter. BCN'!$C:$C</definedName>
    <definedName name="UG" localSheetId="0">#REF!</definedName>
    <definedName name="UG">#REF!</definedName>
    <definedName name="uj" localSheetId="0">#REF!,#REF!</definedName>
    <definedName name="uj">#REF!,#REF!</definedName>
    <definedName name="un" localSheetId="0">'[21]A 3.7'!$I$35,'[21]A 3.7'!$I$44</definedName>
    <definedName name="un">'[22]A 3.7'!$I$35,'[22]A 3.7'!$I$44</definedName>
    <definedName name="Unrestricted_Specific_Consumption" localSheetId="0">#REF!</definedName>
    <definedName name="Unrestricted_Specific_Consumption">#REF!</definedName>
    <definedName name="Vertical_Not_Selected" localSheetId="0">#REF!</definedName>
    <definedName name="Vertical_Not_Selected">#REF!</definedName>
    <definedName name="vij">#REF!</definedName>
    <definedName name="WIP_944" localSheetId="0">#REF!</definedName>
    <definedName name="WIP_944">#REF!</definedName>
    <definedName name="WIPComments" localSheetId="0">#REF!</definedName>
    <definedName name="WIPComments">#REF!</definedName>
    <definedName name="WIPMacroStart" localSheetId="0">#REF!</definedName>
    <definedName name="WIPMacroStart">#REF!</definedName>
    <definedName name="wrn.ARR._.Forms.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localSheetId="0" hidden="1">{#N/A,#N/A,FALSE,"2000-01 Form 1.3a";#N/A,#N/A,FALSE,"H1 2001-02 Form 1.3a";#N/A,#N/A,FALSE,"H2 2001-02 Form 1.3a";#N/A,#N/A,FALSE,"2001-02 Form 1.3a";#N/A,#N/A,FALSE,"2002-03 Form 1.3a"}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Output._.forms.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localSheetId="0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localSheetId="0" hidden="1">{#N/A,#N/A,FALSE,"2002-03 Form 1.3a";#N/A,#N/A,FALSE,"2003-04 Form 1.3a";#N/A,#N/A,FALSE,"Avai- CY";#N/A,#N/A,FALSE,"Avai- EY";#N/A,#N/A,FALSE,"Demand vs Availability"}</definedName>
    <definedName name="wrn.PP." hidden="1">{#N/A,#N/A,FALSE,"2002-03 Form 1.3a";#N/A,#N/A,FALSE,"2003-04 Form 1.3a";#N/A,#N/A,FALSE,"Avai- CY";#N/A,#N/A,FALSE,"Avai- EY";#N/A,#N/A,FALSE,"Demand vs Availability"}</definedName>
    <definedName name="wrn.Reports._.of._.NPDCL." localSheetId="0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W" localSheetId="0">#REF!</definedName>
    <definedName name="WW">#REF!</definedName>
    <definedName name="X1_" localSheetId="0">#REF!</definedName>
    <definedName name="X1_">#REF!</definedName>
    <definedName name="Y122_">[2]DLC!$HR$109</definedName>
    <definedName name="YEAR" localSheetId="0">#REF!</definedName>
    <definedName name="YEAR">#REF!</definedName>
    <definedName name="YEARLY">[9]TWELVE!$A$3:$Q$445</definedName>
    <definedName name="YTPI" localSheetId="0">#REF!</definedName>
    <definedName name="YTPI">#REF!</definedName>
  </definedNames>
  <calcPr calcId="125725"/>
</workbook>
</file>

<file path=xl/calcChain.xml><?xml version="1.0" encoding="utf-8"?>
<calcChain xmlns="http://schemas.openxmlformats.org/spreadsheetml/2006/main">
  <c r="BO125" i="1"/>
  <c r="BN125"/>
  <c r="BH125"/>
  <c r="BG125"/>
  <c r="BF125"/>
  <c r="BE125"/>
  <c r="BD125"/>
  <c r="BC125"/>
  <c r="BA125"/>
  <c r="AZ125"/>
  <c r="AY125"/>
  <c r="AX125"/>
  <c r="AV125"/>
  <c r="AR125"/>
  <c r="AQ125"/>
  <c r="AP125"/>
  <c r="AO125"/>
  <c r="AN125"/>
  <c r="AM125"/>
  <c r="AL125"/>
  <c r="AK125"/>
  <c r="AJ125"/>
  <c r="AI125"/>
  <c r="AH125"/>
  <c r="AC125"/>
  <c r="AB125"/>
  <c r="V125"/>
  <c r="T125"/>
  <c r="O125"/>
  <c r="N125"/>
  <c r="M125"/>
  <c r="L125"/>
  <c r="K125"/>
  <c r="J125"/>
  <c r="BN124"/>
  <c r="BH124"/>
  <c r="BG124"/>
  <c r="BF124"/>
  <c r="BE124"/>
  <c r="BD124"/>
  <c r="BC124"/>
  <c r="BA124"/>
  <c r="AZ124"/>
  <c r="AY124"/>
  <c r="AX124"/>
  <c r="AV124"/>
  <c r="AR124"/>
  <c r="AQ124"/>
  <c r="AP124"/>
  <c r="AO124"/>
  <c r="AN124"/>
  <c r="AM124"/>
  <c r="AL124"/>
  <c r="AK124"/>
  <c r="AJ124"/>
  <c r="AI124"/>
  <c r="AH124"/>
  <c r="AC124"/>
  <c r="AB124"/>
  <c r="T124"/>
  <c r="O124"/>
  <c r="N124"/>
  <c r="M124"/>
  <c r="L124"/>
  <c r="K124"/>
  <c r="J124"/>
  <c r="BN123"/>
  <c r="BH123"/>
  <c r="BG123"/>
  <c r="BF123"/>
  <c r="BE123"/>
  <c r="BD123"/>
  <c r="BC123"/>
  <c r="BA123"/>
  <c r="AZ123"/>
  <c r="AY123"/>
  <c r="AX123"/>
  <c r="AV123"/>
  <c r="AR123"/>
  <c r="AQ123"/>
  <c r="AP123"/>
  <c r="AO123"/>
  <c r="AN123"/>
  <c r="AM123"/>
  <c r="AL123"/>
  <c r="AK123"/>
  <c r="AJ123"/>
  <c r="AI123"/>
  <c r="AH123"/>
  <c r="AC123"/>
  <c r="AB123"/>
  <c r="V123"/>
  <c r="T123"/>
  <c r="O123"/>
  <c r="N123"/>
  <c r="M123"/>
  <c r="L123"/>
  <c r="K123"/>
  <c r="J123"/>
  <c r="BN122"/>
  <c r="BH122"/>
  <c r="BG122"/>
  <c r="BF122"/>
  <c r="BE122"/>
  <c r="BD122"/>
  <c r="BC122"/>
  <c r="BA122"/>
  <c r="AZ122"/>
  <c r="AY122"/>
  <c r="AX122"/>
  <c r="AV122"/>
  <c r="AR122"/>
  <c r="AQ122"/>
  <c r="AP122"/>
  <c r="AO122"/>
  <c r="AN122"/>
  <c r="AM122"/>
  <c r="AL122"/>
  <c r="AK122"/>
  <c r="AJ122"/>
  <c r="AI122"/>
  <c r="AH122"/>
  <c r="AC122"/>
  <c r="AB122"/>
  <c r="V122"/>
  <c r="T122"/>
  <c r="O122"/>
  <c r="N122"/>
  <c r="M122"/>
  <c r="L122"/>
  <c r="K122"/>
  <c r="J122"/>
  <c r="BC121"/>
  <c r="BA121"/>
  <c r="AH121"/>
  <c r="BN118"/>
  <c r="BM118"/>
  <c r="BL118"/>
  <c r="BJ118"/>
  <c r="BE118"/>
  <c r="AP118"/>
  <c r="AP126" s="1"/>
  <c r="AO118"/>
  <c r="AN118"/>
  <c r="AL118"/>
  <c r="AK118"/>
  <c r="N118"/>
  <c r="M118"/>
  <c r="L118"/>
  <c r="K118"/>
  <c r="J118"/>
  <c r="BM117"/>
  <c r="BL117"/>
  <c r="BJ117"/>
  <c r="BO116"/>
  <c r="BM116"/>
  <c r="BL116"/>
  <c r="BJ116"/>
  <c r="BO115"/>
  <c r="BM115"/>
  <c r="BL115"/>
  <c r="BJ115"/>
  <c r="BO114"/>
  <c r="BP114" s="1"/>
  <c r="BQ114" s="1"/>
  <c r="BM114"/>
  <c r="BL114"/>
  <c r="BJ114"/>
  <c r="AR114"/>
  <c r="AM114"/>
  <c r="BW113"/>
  <c r="BS113"/>
  <c r="BN113"/>
  <c r="BM113"/>
  <c r="BL113"/>
  <c r="BJ113"/>
  <c r="BE113"/>
  <c r="BD113"/>
  <c r="BF113" s="1"/>
  <c r="BC113"/>
  <c r="BC118" s="1"/>
  <c r="BA113"/>
  <c r="BA118" s="1"/>
  <c r="AQ113"/>
  <c r="AQ118" s="1"/>
  <c r="AO113"/>
  <c r="AN113"/>
  <c r="AL113"/>
  <c r="AK113"/>
  <c r="AJ113"/>
  <c r="AJ118" s="1"/>
  <c r="AH113"/>
  <c r="AH118" s="1"/>
  <c r="AB113"/>
  <c r="AB118" s="1"/>
  <c r="O113"/>
  <c r="O118" s="1"/>
  <c r="N113"/>
  <c r="M113"/>
  <c r="L113"/>
  <c r="K113"/>
  <c r="J113"/>
  <c r="BM112"/>
  <c r="BL112"/>
  <c r="BJ112"/>
  <c r="BF112"/>
  <c r="AR112"/>
  <c r="BO112" s="1"/>
  <c r="BP112" s="1"/>
  <c r="BQ112" s="1"/>
  <c r="AM112"/>
  <c r="AV112" s="1"/>
  <c r="AX112" s="1"/>
  <c r="AY112" s="1"/>
  <c r="AI112"/>
  <c r="AC112"/>
  <c r="T112"/>
  <c r="V112" s="1"/>
  <c r="R112"/>
  <c r="BM111"/>
  <c r="BL111"/>
  <c r="BJ111"/>
  <c r="BF111"/>
  <c r="AY111"/>
  <c r="AX111"/>
  <c r="AV111"/>
  <c r="AR111"/>
  <c r="AM111"/>
  <c r="AI111"/>
  <c r="AC111"/>
  <c r="V111"/>
  <c r="T111"/>
  <c r="R111"/>
  <c r="BO110"/>
  <c r="BM110"/>
  <c r="BL110"/>
  <c r="BJ110"/>
  <c r="BF110"/>
  <c r="AR110"/>
  <c r="AI110"/>
  <c r="AC110"/>
  <c r="V110"/>
  <c r="AM110" s="1"/>
  <c r="T110"/>
  <c r="R110"/>
  <c r="BO109"/>
  <c r="BM109"/>
  <c r="BL109"/>
  <c r="BJ109"/>
  <c r="BF109"/>
  <c r="AZ109"/>
  <c r="BG109" s="1"/>
  <c r="BH109" s="1"/>
  <c r="AY109"/>
  <c r="AX109"/>
  <c r="AV109"/>
  <c r="AR109"/>
  <c r="AM109"/>
  <c r="BP109" s="1"/>
  <c r="BQ109" s="1"/>
  <c r="AI109"/>
  <c r="AC109"/>
  <c r="T109"/>
  <c r="V109" s="1"/>
  <c r="R109"/>
  <c r="BO108"/>
  <c r="BM108"/>
  <c r="BL108"/>
  <c r="BJ108"/>
  <c r="BF108"/>
  <c r="AR108"/>
  <c r="AI108"/>
  <c r="AI113" s="1"/>
  <c r="AI118" s="1"/>
  <c r="AC108"/>
  <c r="V108"/>
  <c r="AM108" s="1"/>
  <c r="T108"/>
  <c r="R108"/>
  <c r="BO107"/>
  <c r="BM107"/>
  <c r="BL107"/>
  <c r="BJ107"/>
  <c r="BF107"/>
  <c r="AZ107"/>
  <c r="BG107" s="1"/>
  <c r="BH107" s="1"/>
  <c r="AR107"/>
  <c r="AM107"/>
  <c r="AI107"/>
  <c r="AC107"/>
  <c r="V107"/>
  <c r="T107"/>
  <c r="R107"/>
  <c r="BM106"/>
  <c r="BL106"/>
  <c r="BJ106"/>
  <c r="BF106"/>
  <c r="AR106"/>
  <c r="BO106" s="1"/>
  <c r="AI106"/>
  <c r="AC106"/>
  <c r="T106"/>
  <c r="V106" s="1"/>
  <c r="AM106" s="1"/>
  <c r="R106"/>
  <c r="BM105"/>
  <c r="BL105"/>
  <c r="BJ105"/>
  <c r="BF105"/>
  <c r="AY105"/>
  <c r="AX105"/>
  <c r="AV105"/>
  <c r="AR105"/>
  <c r="AZ105" s="1"/>
  <c r="BG105" s="1"/>
  <c r="BH105" s="1"/>
  <c r="AM105"/>
  <c r="AI105"/>
  <c r="AC105"/>
  <c r="V105"/>
  <c r="T105"/>
  <c r="R105"/>
  <c r="BO104"/>
  <c r="BM104"/>
  <c r="BL104"/>
  <c r="BJ104"/>
  <c r="BF104"/>
  <c r="AR104"/>
  <c r="AI104"/>
  <c r="AC104"/>
  <c r="T104"/>
  <c r="V104" s="1"/>
  <c r="AM104" s="1"/>
  <c r="R104"/>
  <c r="BM103"/>
  <c r="BL103"/>
  <c r="BJ103"/>
  <c r="BF103"/>
  <c r="AY103"/>
  <c r="AX103"/>
  <c r="AV103"/>
  <c r="AR103"/>
  <c r="AZ103" s="1"/>
  <c r="BG103" s="1"/>
  <c r="BH103" s="1"/>
  <c r="AM103"/>
  <c r="AI103"/>
  <c r="AC103"/>
  <c r="T103"/>
  <c r="V103" s="1"/>
  <c r="R103"/>
  <c r="BM102"/>
  <c r="BL102"/>
  <c r="BJ102"/>
  <c r="BF102"/>
  <c r="AR102"/>
  <c r="AI102"/>
  <c r="AC102"/>
  <c r="V102"/>
  <c r="AM102" s="1"/>
  <c r="T102"/>
  <c r="R102"/>
  <c r="BO101"/>
  <c r="BM101"/>
  <c r="BL101"/>
  <c r="BJ101"/>
  <c r="BF101"/>
  <c r="AR101"/>
  <c r="AI101"/>
  <c r="AC101"/>
  <c r="AC113" s="1"/>
  <c r="AC118" s="1"/>
  <c r="R101"/>
  <c r="T101" s="1"/>
  <c r="V101" s="1"/>
  <c r="AM101" s="1"/>
  <c r="BM100"/>
  <c r="BL100"/>
  <c r="BJ100"/>
  <c r="BF100"/>
  <c r="AR100"/>
  <c r="BO100" s="1"/>
  <c r="AI100"/>
  <c r="AC100"/>
  <c r="T100"/>
  <c r="V100" s="1"/>
  <c r="AM100" s="1"/>
  <c r="R100"/>
  <c r="BM99"/>
  <c r="BL99"/>
  <c r="BJ99"/>
  <c r="BF99"/>
  <c r="AR99"/>
  <c r="BO99" s="1"/>
  <c r="AI99"/>
  <c r="AC99"/>
  <c r="T99"/>
  <c r="V99" s="1"/>
  <c r="AM99" s="1"/>
  <c r="R99"/>
  <c r="BO98"/>
  <c r="BM98"/>
  <c r="BL98"/>
  <c r="BJ98"/>
  <c r="BH98"/>
  <c r="BG98"/>
  <c r="BF98"/>
  <c r="AZ98"/>
  <c r="AR98"/>
  <c r="AM98"/>
  <c r="AI98"/>
  <c r="AC98"/>
  <c r="V98"/>
  <c r="T98"/>
  <c r="R98"/>
  <c r="BM97"/>
  <c r="BL97"/>
  <c r="BJ97"/>
  <c r="BF97"/>
  <c r="AR97"/>
  <c r="BO97" s="1"/>
  <c r="AI97"/>
  <c r="AC97"/>
  <c r="R97"/>
  <c r="T97" s="1"/>
  <c r="V97" s="1"/>
  <c r="AM97" s="1"/>
  <c r="BM96"/>
  <c r="BL96"/>
  <c r="BJ96"/>
  <c r="BF96"/>
  <c r="AR96"/>
  <c r="BO96" s="1"/>
  <c r="AM96"/>
  <c r="AI96"/>
  <c r="AC96"/>
  <c r="V96"/>
  <c r="T96"/>
  <c r="R96"/>
  <c r="BN95"/>
  <c r="BM95"/>
  <c r="BL95"/>
  <c r="BJ95"/>
  <c r="AQ95"/>
  <c r="AO95"/>
  <c r="V95"/>
  <c r="O95"/>
  <c r="N95"/>
  <c r="BM94"/>
  <c r="BL94"/>
  <c r="BJ94"/>
  <c r="BO93"/>
  <c r="BM93"/>
  <c r="BL93"/>
  <c r="BJ93"/>
  <c r="BO92"/>
  <c r="BM92"/>
  <c r="BL92"/>
  <c r="BJ92"/>
  <c r="BO91"/>
  <c r="BM91"/>
  <c r="BL91"/>
  <c r="BJ91"/>
  <c r="BN90"/>
  <c r="BM90"/>
  <c r="BL90"/>
  <c r="BJ90"/>
  <c r="BF90"/>
  <c r="BE90"/>
  <c r="BE95" s="1"/>
  <c r="BD90"/>
  <c r="BD95" s="1"/>
  <c r="BC90"/>
  <c r="BC95" s="1"/>
  <c r="BA90"/>
  <c r="BA95" s="1"/>
  <c r="AQ90"/>
  <c r="AO90"/>
  <c r="AN90"/>
  <c r="AN95" s="1"/>
  <c r="AL90"/>
  <c r="AL95" s="1"/>
  <c r="AK90"/>
  <c r="AK95" s="1"/>
  <c r="AJ90"/>
  <c r="AJ95" s="1"/>
  <c r="AH90"/>
  <c r="AH95" s="1"/>
  <c r="AB90"/>
  <c r="AB95" s="1"/>
  <c r="O90"/>
  <c r="N90"/>
  <c r="M90"/>
  <c r="M95" s="1"/>
  <c r="M126" s="1"/>
  <c r="L90"/>
  <c r="L95" s="1"/>
  <c r="K90"/>
  <c r="K95" s="1"/>
  <c r="J90"/>
  <c r="J95" s="1"/>
  <c r="BM89"/>
  <c r="BL89"/>
  <c r="BJ89"/>
  <c r="BF89"/>
  <c r="AY89"/>
  <c r="AX89"/>
  <c r="AV89"/>
  <c r="AR89"/>
  <c r="AZ89" s="1"/>
  <c r="BG89" s="1"/>
  <c r="BH89" s="1"/>
  <c r="AM89"/>
  <c r="AI89"/>
  <c r="AC89"/>
  <c r="T89"/>
  <c r="R89"/>
  <c r="BM88"/>
  <c r="BL88"/>
  <c r="BJ88"/>
  <c r="BF88"/>
  <c r="AR88"/>
  <c r="BO88" s="1"/>
  <c r="AM88"/>
  <c r="AI88"/>
  <c r="AC88"/>
  <c r="T88"/>
  <c r="R88"/>
  <c r="BM87"/>
  <c r="BL87"/>
  <c r="BJ87"/>
  <c r="BF87"/>
  <c r="AV87"/>
  <c r="AX87" s="1"/>
  <c r="AY87" s="1"/>
  <c r="AR87"/>
  <c r="BO87" s="1"/>
  <c r="BP87" s="1"/>
  <c r="BQ87" s="1"/>
  <c r="AM87"/>
  <c r="AI87"/>
  <c r="AC87"/>
  <c r="R87"/>
  <c r="T87" s="1"/>
  <c r="BM86"/>
  <c r="BL86"/>
  <c r="BJ86"/>
  <c r="BH86"/>
  <c r="BG86"/>
  <c r="BF86"/>
  <c r="BD86"/>
  <c r="AV86"/>
  <c r="AX86" s="1"/>
  <c r="AY86" s="1"/>
  <c r="AR86"/>
  <c r="AZ86" s="1"/>
  <c r="AM86"/>
  <c r="AI86"/>
  <c r="AC86"/>
  <c r="R86"/>
  <c r="T86" s="1"/>
  <c r="BO85"/>
  <c r="BM85"/>
  <c r="BL85"/>
  <c r="BJ85"/>
  <c r="BF85"/>
  <c r="AR85"/>
  <c r="AI85"/>
  <c r="AC85"/>
  <c r="T85"/>
  <c r="R85"/>
  <c r="BM84"/>
  <c r="BL84"/>
  <c r="BJ84"/>
  <c r="BF84"/>
  <c r="AY84"/>
  <c r="AX84"/>
  <c r="AV84"/>
  <c r="AR84"/>
  <c r="AZ84" s="1"/>
  <c r="BG84" s="1"/>
  <c r="BH84" s="1"/>
  <c r="AM84"/>
  <c r="AI84"/>
  <c r="AC84"/>
  <c r="T84"/>
  <c r="R84"/>
  <c r="BM83"/>
  <c r="BL83"/>
  <c r="BJ83"/>
  <c r="BF83"/>
  <c r="AR83"/>
  <c r="BO83" s="1"/>
  <c r="AM83"/>
  <c r="BP83" s="1"/>
  <c r="BQ83" s="1"/>
  <c r="AI83"/>
  <c r="AC83"/>
  <c r="T83"/>
  <c r="R83"/>
  <c r="BM82"/>
  <c r="BL82"/>
  <c r="BJ82"/>
  <c r="BF82"/>
  <c r="AV82"/>
  <c r="AX82" s="1"/>
  <c r="AY82" s="1"/>
  <c r="AR82"/>
  <c r="AZ82" s="1"/>
  <c r="BG82" s="1"/>
  <c r="BH82" s="1"/>
  <c r="AM82"/>
  <c r="AI82"/>
  <c r="AC82"/>
  <c r="R82"/>
  <c r="T82" s="1"/>
  <c r="BM81"/>
  <c r="BL81"/>
  <c r="BJ81"/>
  <c r="BF81"/>
  <c r="AX81"/>
  <c r="AY81" s="1"/>
  <c r="AV81"/>
  <c r="AR81"/>
  <c r="AM81"/>
  <c r="AI81"/>
  <c r="AC81"/>
  <c r="T81"/>
  <c r="R81"/>
  <c r="BM80"/>
  <c r="BL80"/>
  <c r="BJ80"/>
  <c r="BF80"/>
  <c r="AR80"/>
  <c r="BO80" s="1"/>
  <c r="AI80"/>
  <c r="AC80"/>
  <c r="AM80" s="1"/>
  <c r="BP80" s="1"/>
  <c r="BQ80" s="1"/>
  <c r="T80"/>
  <c r="R80"/>
  <c r="BM79"/>
  <c r="BL79"/>
  <c r="BJ79"/>
  <c r="BF79"/>
  <c r="AX79"/>
  <c r="AY79" s="1"/>
  <c r="AV79"/>
  <c r="AR79"/>
  <c r="AZ79" s="1"/>
  <c r="BG79" s="1"/>
  <c r="BH79" s="1"/>
  <c r="AM79"/>
  <c r="AI79"/>
  <c r="AC79"/>
  <c r="T79"/>
  <c r="R79"/>
  <c r="BO78"/>
  <c r="BM78"/>
  <c r="BL78"/>
  <c r="BJ78"/>
  <c r="BH78"/>
  <c r="BG78"/>
  <c r="BF78"/>
  <c r="AZ78"/>
  <c r="AR78"/>
  <c r="AM78"/>
  <c r="AI78"/>
  <c r="AC78"/>
  <c r="T78"/>
  <c r="R78"/>
  <c r="BO77"/>
  <c r="BM77"/>
  <c r="BL77"/>
  <c r="BJ77"/>
  <c r="BF77"/>
  <c r="AR77"/>
  <c r="AM77"/>
  <c r="AZ77" s="1"/>
  <c r="BG77" s="1"/>
  <c r="BH77" s="1"/>
  <c r="AI77"/>
  <c r="AC77"/>
  <c r="R77"/>
  <c r="T77" s="1"/>
  <c r="BM76"/>
  <c r="BL76"/>
  <c r="BJ76"/>
  <c r="BF76"/>
  <c r="AV76"/>
  <c r="AX76" s="1"/>
  <c r="AY76" s="1"/>
  <c r="AR76"/>
  <c r="AZ76" s="1"/>
  <c r="BG76" s="1"/>
  <c r="BH76" s="1"/>
  <c r="AM76"/>
  <c r="AI76"/>
  <c r="AC76"/>
  <c r="T76"/>
  <c r="R76"/>
  <c r="BM75"/>
  <c r="BL75"/>
  <c r="BJ75"/>
  <c r="BH75"/>
  <c r="BG75"/>
  <c r="BF75"/>
  <c r="AZ75"/>
  <c r="AX75"/>
  <c r="AY75" s="1"/>
  <c r="AV75"/>
  <c r="AR75"/>
  <c r="BO75" s="1"/>
  <c r="BP75" s="1"/>
  <c r="BQ75" s="1"/>
  <c r="AI75"/>
  <c r="AC75"/>
  <c r="AM75" s="1"/>
  <c r="R75"/>
  <c r="T75" s="1"/>
  <c r="BM74"/>
  <c r="BL74"/>
  <c r="BJ74"/>
  <c r="BF74"/>
  <c r="AR74"/>
  <c r="AZ74" s="1"/>
  <c r="BG74" s="1"/>
  <c r="BH74" s="1"/>
  <c r="AM74"/>
  <c r="AV74" s="1"/>
  <c r="AX74" s="1"/>
  <c r="AY74" s="1"/>
  <c r="AI74"/>
  <c r="AC74"/>
  <c r="T74"/>
  <c r="R74"/>
  <c r="BO73"/>
  <c r="BM73"/>
  <c r="BL73"/>
  <c r="BF73"/>
  <c r="AZ73"/>
  <c r="BG73" s="1"/>
  <c r="BH73" s="1"/>
  <c r="AY73"/>
  <c r="AX73"/>
  <c r="AV73"/>
  <c r="AR73"/>
  <c r="AI73"/>
  <c r="AC73"/>
  <c r="AM73" s="1"/>
  <c r="BP73" s="1"/>
  <c r="BQ73" s="1"/>
  <c r="T73"/>
  <c r="R73"/>
  <c r="BM72"/>
  <c r="BL72"/>
  <c r="BH72"/>
  <c r="BF72"/>
  <c r="AV72"/>
  <c r="AX72" s="1"/>
  <c r="AY72" s="1"/>
  <c r="AR72"/>
  <c r="AZ72" s="1"/>
  <c r="BG72" s="1"/>
  <c r="AM72"/>
  <c r="AI72"/>
  <c r="AC72"/>
  <c r="R72"/>
  <c r="T72" s="1"/>
  <c r="BO71"/>
  <c r="BM71"/>
  <c r="BL71"/>
  <c r="BF71"/>
  <c r="AR71"/>
  <c r="AI71"/>
  <c r="AC71"/>
  <c r="AM71" s="1"/>
  <c r="BP71" s="1"/>
  <c r="BQ71" s="1"/>
  <c r="T71"/>
  <c r="R71"/>
  <c r="BM70"/>
  <c r="BL70"/>
  <c r="BF70"/>
  <c r="AX70"/>
  <c r="AY70" s="1"/>
  <c r="AV70"/>
  <c r="AR70"/>
  <c r="AZ70" s="1"/>
  <c r="BG70" s="1"/>
  <c r="BH70" s="1"/>
  <c r="AM70"/>
  <c r="AI70"/>
  <c r="AI90" s="1"/>
  <c r="AC70"/>
  <c r="T70"/>
  <c r="R70"/>
  <c r="BO69"/>
  <c r="BM69"/>
  <c r="BL69"/>
  <c r="BG69"/>
  <c r="BH69" s="1"/>
  <c r="BF69"/>
  <c r="AZ69"/>
  <c r="AY69"/>
  <c r="AX69"/>
  <c r="AV69"/>
  <c r="AR69"/>
  <c r="AI69"/>
  <c r="AC69"/>
  <c r="AM69" s="1"/>
  <c r="BP69" s="1"/>
  <c r="BQ69" s="1"/>
  <c r="T69"/>
  <c r="R69"/>
  <c r="BO68"/>
  <c r="BM68"/>
  <c r="BL68"/>
  <c r="BF68"/>
  <c r="AR68"/>
  <c r="AI68"/>
  <c r="AC68"/>
  <c r="AM68" s="1"/>
  <c r="T68"/>
  <c r="R68"/>
  <c r="BO67"/>
  <c r="BM67"/>
  <c r="BL67"/>
  <c r="BF67"/>
  <c r="AV67"/>
  <c r="AX67" s="1"/>
  <c r="AY67" s="1"/>
  <c r="AR67"/>
  <c r="AI67"/>
  <c r="AC67"/>
  <c r="AM67" s="1"/>
  <c r="BP67" s="1"/>
  <c r="BQ67" s="1"/>
  <c r="T67"/>
  <c r="R67"/>
  <c r="BM66"/>
  <c r="BL66"/>
  <c r="BF66"/>
  <c r="BE66"/>
  <c r="BA66"/>
  <c r="AK66"/>
  <c r="AI66"/>
  <c r="AH66"/>
  <c r="T66"/>
  <c r="J66"/>
  <c r="BM65"/>
  <c r="BL65"/>
  <c r="BO64"/>
  <c r="BM64"/>
  <c r="BL64"/>
  <c r="BO63"/>
  <c r="BO123" s="1"/>
  <c r="BM63"/>
  <c r="BL63"/>
  <c r="BP62"/>
  <c r="BQ62" s="1"/>
  <c r="BO62"/>
  <c r="BO122" s="1"/>
  <c r="BM62"/>
  <c r="BL62"/>
  <c r="AM62"/>
  <c r="BN61"/>
  <c r="BN121" s="1"/>
  <c r="BE61"/>
  <c r="BD61"/>
  <c r="BK61" s="1"/>
  <c r="BM61" s="1"/>
  <c r="BC61"/>
  <c r="BA61"/>
  <c r="AS61"/>
  <c r="AQ61"/>
  <c r="AQ121" s="1"/>
  <c r="AP61"/>
  <c r="AP121" s="1"/>
  <c r="AN61"/>
  <c r="AL61"/>
  <c r="AL66" s="1"/>
  <c r="AK61"/>
  <c r="AH61"/>
  <c r="AI61" s="1"/>
  <c r="AB61"/>
  <c r="AC61" s="1"/>
  <c r="V61"/>
  <c r="O61"/>
  <c r="O121" s="1"/>
  <c r="N61"/>
  <c r="M61"/>
  <c r="M66" s="1"/>
  <c r="K61"/>
  <c r="K66" s="1"/>
  <c r="K126" s="1"/>
  <c r="J61"/>
  <c r="BM60"/>
  <c r="BK60"/>
  <c r="BF60"/>
  <c r="BE60"/>
  <c r="AR60"/>
  <c r="AZ60" s="1"/>
  <c r="BG60" s="1"/>
  <c r="AO60"/>
  <c r="AM60"/>
  <c r="BB60" s="1"/>
  <c r="BL60" s="1"/>
  <c r="AI60"/>
  <c r="AC60"/>
  <c r="W60"/>
  <c r="R60"/>
  <c r="L60"/>
  <c r="BK59"/>
  <c r="BM59" s="1"/>
  <c r="BJ59"/>
  <c r="BF59"/>
  <c r="BE59"/>
  <c r="AR59"/>
  <c r="AT59" s="1"/>
  <c r="AO59"/>
  <c r="AI59"/>
  <c r="AC59"/>
  <c r="AM59" s="1"/>
  <c r="AV59" s="1"/>
  <c r="AX59" s="1"/>
  <c r="W59"/>
  <c r="R59"/>
  <c r="L59"/>
  <c r="BO58"/>
  <c r="BM58"/>
  <c r="BK58"/>
  <c r="BF58"/>
  <c r="BE58"/>
  <c r="AW58"/>
  <c r="AR58"/>
  <c r="AO58"/>
  <c r="AM58"/>
  <c r="AV58" s="1"/>
  <c r="AX58" s="1"/>
  <c r="AI58"/>
  <c r="AC58"/>
  <c r="W58"/>
  <c r="R58"/>
  <c r="L58"/>
  <c r="BK57"/>
  <c r="BM57" s="1"/>
  <c r="BF57"/>
  <c r="BE57"/>
  <c r="AW57"/>
  <c r="AU57"/>
  <c r="AT57"/>
  <c r="AR57"/>
  <c r="AO57"/>
  <c r="AI57"/>
  <c r="AC57"/>
  <c r="AM57" s="1"/>
  <c r="W57"/>
  <c r="R57"/>
  <c r="L57"/>
  <c r="BO56"/>
  <c r="BM56"/>
  <c r="BK56"/>
  <c r="BF56"/>
  <c r="BE56"/>
  <c r="AW56"/>
  <c r="AU56"/>
  <c r="AT56"/>
  <c r="AR56"/>
  <c r="AO56"/>
  <c r="AI56"/>
  <c r="AC56"/>
  <c r="AM56" s="1"/>
  <c r="BB56" s="1"/>
  <c r="W56"/>
  <c r="R56"/>
  <c r="L56"/>
  <c r="BO55"/>
  <c r="BM55"/>
  <c r="BK55"/>
  <c r="BF55"/>
  <c r="BE55"/>
  <c r="AW55"/>
  <c r="AR55"/>
  <c r="AO55"/>
  <c r="AI55"/>
  <c r="AC55"/>
  <c r="AM55" s="1"/>
  <c r="W55"/>
  <c r="R55"/>
  <c r="L55"/>
  <c r="BK54"/>
  <c r="BM54" s="1"/>
  <c r="BF54"/>
  <c r="BE54"/>
  <c r="BB54"/>
  <c r="AW54"/>
  <c r="AV54"/>
  <c r="AX54" s="1"/>
  <c r="AT54"/>
  <c r="AR54"/>
  <c r="AU54" s="1"/>
  <c r="AO54"/>
  <c r="AM54"/>
  <c r="AI54"/>
  <c r="AC54"/>
  <c r="W54"/>
  <c r="R54"/>
  <c r="L54"/>
  <c r="BO53"/>
  <c r="BM53"/>
  <c r="BK53"/>
  <c r="BF53"/>
  <c r="BE53"/>
  <c r="AW53"/>
  <c r="AU53"/>
  <c r="AT53"/>
  <c r="AR53"/>
  <c r="AO53"/>
  <c r="AI53"/>
  <c r="AC53"/>
  <c r="AM53" s="1"/>
  <c r="AZ53" s="1"/>
  <c r="BG53" s="1"/>
  <c r="BH53" s="1"/>
  <c r="BJ53" s="1"/>
  <c r="W53"/>
  <c r="R53"/>
  <c r="L53"/>
  <c r="BO52"/>
  <c r="BM52"/>
  <c r="BK52"/>
  <c r="BF52"/>
  <c r="BE52"/>
  <c r="AW52"/>
  <c r="AR52"/>
  <c r="AO52"/>
  <c r="AI52"/>
  <c r="AC52"/>
  <c r="AM52" s="1"/>
  <c r="W52"/>
  <c r="R52"/>
  <c r="L52"/>
  <c r="BK51"/>
  <c r="BM51" s="1"/>
  <c r="BF51"/>
  <c r="BE51"/>
  <c r="BB51"/>
  <c r="AW51"/>
  <c r="AV51"/>
  <c r="AX51" s="1"/>
  <c r="AU51"/>
  <c r="AR51"/>
  <c r="AT51" s="1"/>
  <c r="AO51"/>
  <c r="AM51"/>
  <c r="AJ51"/>
  <c r="AI51"/>
  <c r="AC51"/>
  <c r="W51"/>
  <c r="R51"/>
  <c r="L51"/>
  <c r="BO50"/>
  <c r="BM50"/>
  <c r="BK50"/>
  <c r="BF50"/>
  <c r="BE50"/>
  <c r="AW50"/>
  <c r="AU50"/>
  <c r="AT50"/>
  <c r="AR50"/>
  <c r="AJ50"/>
  <c r="AO50" s="1"/>
  <c r="AI50"/>
  <c r="AC50"/>
  <c r="AM50" s="1"/>
  <c r="AZ50" s="1"/>
  <c r="W50"/>
  <c r="R50"/>
  <c r="L50"/>
  <c r="BO49"/>
  <c r="BK49"/>
  <c r="BM49" s="1"/>
  <c r="BF49"/>
  <c r="BG49" s="1"/>
  <c r="BH49" s="1"/>
  <c r="BJ49" s="1"/>
  <c r="BE49"/>
  <c r="BB49"/>
  <c r="BL49" s="1"/>
  <c r="AZ49"/>
  <c r="AT49"/>
  <c r="AR49"/>
  <c r="AW49" s="1"/>
  <c r="AO49"/>
  <c r="AM49"/>
  <c r="AI49"/>
  <c r="AC49"/>
  <c r="W49"/>
  <c r="R49"/>
  <c r="L49"/>
  <c r="BO48"/>
  <c r="BM48"/>
  <c r="BK48"/>
  <c r="BL48" s="1"/>
  <c r="BF48"/>
  <c r="BE48"/>
  <c r="AY48"/>
  <c r="AX48"/>
  <c r="BP48" s="1"/>
  <c r="BQ48" s="1"/>
  <c r="AW48"/>
  <c r="AV48"/>
  <c r="AT48"/>
  <c r="AR48"/>
  <c r="AZ48" s="1"/>
  <c r="BG48" s="1"/>
  <c r="AO48"/>
  <c r="AM48"/>
  <c r="BB48" s="1"/>
  <c r="AI48"/>
  <c r="AC48"/>
  <c r="W48"/>
  <c r="R48"/>
  <c r="L48"/>
  <c r="BO47"/>
  <c r="BM47"/>
  <c r="BK47"/>
  <c r="BF47"/>
  <c r="BE47"/>
  <c r="AW47"/>
  <c r="AU47"/>
  <c r="AT47"/>
  <c r="AR47"/>
  <c r="AO47"/>
  <c r="AI47"/>
  <c r="AC47"/>
  <c r="AM47" s="1"/>
  <c r="W47"/>
  <c r="R47"/>
  <c r="L47"/>
  <c r="BO46"/>
  <c r="BK46"/>
  <c r="BM46" s="1"/>
  <c r="BF46"/>
  <c r="BE46"/>
  <c r="AT46"/>
  <c r="AR46"/>
  <c r="AW46" s="1"/>
  <c r="AO46"/>
  <c r="AJ46"/>
  <c r="AI46"/>
  <c r="AC46"/>
  <c r="AM46" s="1"/>
  <c r="W46"/>
  <c r="R46"/>
  <c r="L46"/>
  <c r="BO45"/>
  <c r="BM45"/>
  <c r="BK45"/>
  <c r="BF45"/>
  <c r="BE45"/>
  <c r="AW45"/>
  <c r="AU45"/>
  <c r="AT45"/>
  <c r="AR45"/>
  <c r="AO45"/>
  <c r="AI45"/>
  <c r="AC45"/>
  <c r="AM45" s="1"/>
  <c r="BB45" s="1"/>
  <c r="W45"/>
  <c r="R45"/>
  <c r="L45"/>
  <c r="BO44"/>
  <c r="BM44"/>
  <c r="BK44"/>
  <c r="BF44"/>
  <c r="BE44"/>
  <c r="AW44"/>
  <c r="AR44"/>
  <c r="AT44" s="1"/>
  <c r="AO44"/>
  <c r="AI44"/>
  <c r="AC44"/>
  <c r="AM44" s="1"/>
  <c r="W44"/>
  <c r="R44"/>
  <c r="L44"/>
  <c r="BK43"/>
  <c r="BM43" s="1"/>
  <c r="BF43"/>
  <c r="BE43"/>
  <c r="BB43"/>
  <c r="BL43" s="1"/>
  <c r="AZ43"/>
  <c r="BG43" s="1"/>
  <c r="BH43" s="1"/>
  <c r="BJ43" s="1"/>
  <c r="AV43"/>
  <c r="AX43" s="1"/>
  <c r="AY43" s="1"/>
  <c r="AU43"/>
  <c r="AR43"/>
  <c r="AT43" s="1"/>
  <c r="AO43"/>
  <c r="AM43"/>
  <c r="AI43"/>
  <c r="AC43"/>
  <c r="W43"/>
  <c r="R43"/>
  <c r="L43"/>
  <c r="BP42"/>
  <c r="BQ42" s="1"/>
  <c r="BO42"/>
  <c r="BM42"/>
  <c r="BK42"/>
  <c r="BL42" s="1"/>
  <c r="BF42"/>
  <c r="BE42"/>
  <c r="AZ42"/>
  <c r="BG42" s="1"/>
  <c r="AY42"/>
  <c r="AX42"/>
  <c r="AW42"/>
  <c r="AV42"/>
  <c r="AU42"/>
  <c r="AT42"/>
  <c r="AR42"/>
  <c r="AO42"/>
  <c r="AI42"/>
  <c r="AC42"/>
  <c r="AM42" s="1"/>
  <c r="BB42" s="1"/>
  <c r="W42"/>
  <c r="R42"/>
  <c r="L42"/>
  <c r="BM41"/>
  <c r="BK41"/>
  <c r="BF41"/>
  <c r="BE41"/>
  <c r="BB41"/>
  <c r="BL41" s="1"/>
  <c r="AZ41"/>
  <c r="BG41" s="1"/>
  <c r="BH41" s="1"/>
  <c r="BJ41" s="1"/>
  <c r="AY41"/>
  <c r="AX41"/>
  <c r="BP41" s="1"/>
  <c r="BQ41" s="1"/>
  <c r="AV41"/>
  <c r="AR41"/>
  <c r="BO41" s="1"/>
  <c r="AO41"/>
  <c r="AM41"/>
  <c r="AI41"/>
  <c r="AC41"/>
  <c r="W41"/>
  <c r="R41"/>
  <c r="L41"/>
  <c r="BK40"/>
  <c r="BM40" s="1"/>
  <c r="BF40"/>
  <c r="BE40"/>
  <c r="BB40"/>
  <c r="BI40" s="1"/>
  <c r="AZ40"/>
  <c r="BG40" s="1"/>
  <c r="BH40" s="1"/>
  <c r="BJ40" s="1"/>
  <c r="AW40"/>
  <c r="AV40"/>
  <c r="AX40" s="1"/>
  <c r="AY40" s="1"/>
  <c r="AT40"/>
  <c r="AR40"/>
  <c r="BO40" s="1"/>
  <c r="AO40"/>
  <c r="AM40"/>
  <c r="AI40"/>
  <c r="AC40"/>
  <c r="W40"/>
  <c r="R40"/>
  <c r="L40"/>
  <c r="BO39"/>
  <c r="BM39"/>
  <c r="BK39"/>
  <c r="BF39"/>
  <c r="BE39"/>
  <c r="AW39"/>
  <c r="AU39"/>
  <c r="AT39"/>
  <c r="AR39"/>
  <c r="AO39"/>
  <c r="AI39"/>
  <c r="AC39"/>
  <c r="AM39" s="1"/>
  <c r="AZ39" s="1"/>
  <c r="BG39" s="1"/>
  <c r="BH39" s="1"/>
  <c r="BJ39" s="1"/>
  <c r="W39"/>
  <c r="R39"/>
  <c r="L39"/>
  <c r="BO38"/>
  <c r="BM38"/>
  <c r="BK38"/>
  <c r="BF38"/>
  <c r="BE38"/>
  <c r="AW38"/>
  <c r="AR38"/>
  <c r="AO38"/>
  <c r="AM38"/>
  <c r="AV38" s="1"/>
  <c r="AX38" s="1"/>
  <c r="AI38"/>
  <c r="AC38"/>
  <c r="W38"/>
  <c r="R38"/>
  <c r="L38"/>
  <c r="BK37"/>
  <c r="BM37" s="1"/>
  <c r="BF37"/>
  <c r="BE37"/>
  <c r="AW37"/>
  <c r="AU37"/>
  <c r="AT37"/>
  <c r="AR37"/>
  <c r="BO37" s="1"/>
  <c r="AO37"/>
  <c r="AM37"/>
  <c r="AV37" s="1"/>
  <c r="AX37" s="1"/>
  <c r="AI37"/>
  <c r="AC37"/>
  <c r="W37"/>
  <c r="R37"/>
  <c r="L37"/>
  <c r="BM36"/>
  <c r="BK36"/>
  <c r="BF36"/>
  <c r="BE36"/>
  <c r="BB36"/>
  <c r="BL36" s="1"/>
  <c r="AU36"/>
  <c r="AT36"/>
  <c r="AR36"/>
  <c r="AZ36" s="1"/>
  <c r="BG36" s="1"/>
  <c r="AO36"/>
  <c r="AI36"/>
  <c r="AC36"/>
  <c r="AM36" s="1"/>
  <c r="AV36" s="1"/>
  <c r="AX36" s="1"/>
  <c r="W36"/>
  <c r="R36"/>
  <c r="L36"/>
  <c r="BM35"/>
  <c r="BK35"/>
  <c r="BF35"/>
  <c r="BE35"/>
  <c r="AV35"/>
  <c r="AX35" s="1"/>
  <c r="AR35"/>
  <c r="AO35"/>
  <c r="AM35"/>
  <c r="BB35" s="1"/>
  <c r="AI35"/>
  <c r="AC35"/>
  <c r="W35"/>
  <c r="R35"/>
  <c r="L35"/>
  <c r="BK34"/>
  <c r="BM34" s="1"/>
  <c r="BF34"/>
  <c r="BE34"/>
  <c r="AT34"/>
  <c r="AR34"/>
  <c r="BO34" s="1"/>
  <c r="AO34"/>
  <c r="AM34"/>
  <c r="AV34" s="1"/>
  <c r="AX34" s="1"/>
  <c r="AI34"/>
  <c r="AC34"/>
  <c r="W34"/>
  <c r="R34"/>
  <c r="L34"/>
  <c r="BM33"/>
  <c r="BK33"/>
  <c r="BF33"/>
  <c r="BE33"/>
  <c r="AX33"/>
  <c r="AY33" s="1"/>
  <c r="AW33"/>
  <c r="AV33"/>
  <c r="AU33"/>
  <c r="AT33"/>
  <c r="AR33"/>
  <c r="BO33" s="1"/>
  <c r="AO33"/>
  <c r="AI33"/>
  <c r="AC33"/>
  <c r="AM33" s="1"/>
  <c r="BB33" s="1"/>
  <c r="W33"/>
  <c r="R33"/>
  <c r="L33"/>
  <c r="BO32"/>
  <c r="BM32"/>
  <c r="BK32"/>
  <c r="BF32"/>
  <c r="BE32"/>
  <c r="AY32"/>
  <c r="AX32"/>
  <c r="BP32" s="1"/>
  <c r="BQ32" s="1"/>
  <c r="AW32"/>
  <c r="AV32"/>
  <c r="AR32"/>
  <c r="AO32"/>
  <c r="AM32"/>
  <c r="BB32" s="1"/>
  <c r="AI32"/>
  <c r="AC32"/>
  <c r="W32"/>
  <c r="R32"/>
  <c r="L32"/>
  <c r="BK31"/>
  <c r="BM31" s="1"/>
  <c r="BF31"/>
  <c r="BE31"/>
  <c r="AU31"/>
  <c r="AT31"/>
  <c r="AR31"/>
  <c r="BO31" s="1"/>
  <c r="AO31"/>
  <c r="AJ31"/>
  <c r="AI31"/>
  <c r="AM31" s="1"/>
  <c r="AC31"/>
  <c r="W31"/>
  <c r="R31"/>
  <c r="L31"/>
  <c r="BQ30"/>
  <c r="BP30"/>
  <c r="BO30"/>
  <c r="BM30"/>
  <c r="BK30"/>
  <c r="BF30"/>
  <c r="BE30"/>
  <c r="BB30"/>
  <c r="BI30" s="1"/>
  <c r="AZ30"/>
  <c r="BG30" s="1"/>
  <c r="BH30" s="1"/>
  <c r="BJ30" s="1"/>
  <c r="AY30"/>
  <c r="AX30"/>
  <c r="AV30"/>
  <c r="AT30"/>
  <c r="AR30"/>
  <c r="AU30" s="1"/>
  <c r="AO30"/>
  <c r="AM30"/>
  <c r="AI30"/>
  <c r="AC30"/>
  <c r="W30"/>
  <c r="R30"/>
  <c r="L30"/>
  <c r="BO29"/>
  <c r="BM29"/>
  <c r="BK29"/>
  <c r="BF29"/>
  <c r="BE29"/>
  <c r="AW29"/>
  <c r="AU29"/>
  <c r="AT29"/>
  <c r="AR29"/>
  <c r="AO29"/>
  <c r="AI29"/>
  <c r="AC29"/>
  <c r="AM29" s="1"/>
  <c r="W29"/>
  <c r="R29"/>
  <c r="L29"/>
  <c r="BO28"/>
  <c r="BK28"/>
  <c r="BM28" s="1"/>
  <c r="BF28"/>
  <c r="BE28"/>
  <c r="AU28"/>
  <c r="AT28"/>
  <c r="AR28"/>
  <c r="AW28" s="1"/>
  <c r="AO28"/>
  <c r="AI28"/>
  <c r="AC28"/>
  <c r="AM28" s="1"/>
  <c r="W28"/>
  <c r="R28"/>
  <c r="L28"/>
  <c r="BO27"/>
  <c r="BM27"/>
  <c r="BK27"/>
  <c r="BF27"/>
  <c r="BE27"/>
  <c r="AW27"/>
  <c r="AU27"/>
  <c r="AT27"/>
  <c r="AR27"/>
  <c r="AO27"/>
  <c r="AM27"/>
  <c r="BB27" s="1"/>
  <c r="AJ27"/>
  <c r="AI27"/>
  <c r="AC27"/>
  <c r="W27"/>
  <c r="R27"/>
  <c r="L27"/>
  <c r="BK26"/>
  <c r="BM26" s="1"/>
  <c r="BF26"/>
  <c r="BE26"/>
  <c r="AR26"/>
  <c r="AO26"/>
  <c r="AM26"/>
  <c r="AV26" s="1"/>
  <c r="AX26" s="1"/>
  <c r="AJ26"/>
  <c r="AI26"/>
  <c r="AC26"/>
  <c r="W26"/>
  <c r="R26"/>
  <c r="L26"/>
  <c r="BK25"/>
  <c r="BM25" s="1"/>
  <c r="BF25"/>
  <c r="BE25"/>
  <c r="AT25"/>
  <c r="AR25"/>
  <c r="AO25"/>
  <c r="AM25"/>
  <c r="AV25" s="1"/>
  <c r="AX25" s="1"/>
  <c r="AI25"/>
  <c r="AC25"/>
  <c r="W25"/>
  <c r="R25"/>
  <c r="L25"/>
  <c r="BM24"/>
  <c r="BK24"/>
  <c r="BF24"/>
  <c r="BE24"/>
  <c r="AW24"/>
  <c r="AU24"/>
  <c r="AT24"/>
  <c r="AR24"/>
  <c r="BO24" s="1"/>
  <c r="AO24"/>
  <c r="AI24"/>
  <c r="AC24"/>
  <c r="W24"/>
  <c r="R24"/>
  <c r="L24"/>
  <c r="BO23"/>
  <c r="BM23"/>
  <c r="BK23"/>
  <c r="BF23"/>
  <c r="BE23"/>
  <c r="AW23"/>
  <c r="AT23"/>
  <c r="AR23"/>
  <c r="AU23" s="1"/>
  <c r="AO23"/>
  <c r="AM23"/>
  <c r="AI23"/>
  <c r="AC23"/>
  <c r="W23"/>
  <c r="R23"/>
  <c r="L23"/>
  <c r="BM22"/>
  <c r="BK22"/>
  <c r="BF22"/>
  <c r="BE22"/>
  <c r="AW22"/>
  <c r="AV22"/>
  <c r="AX22" s="1"/>
  <c r="AU22"/>
  <c r="AT22"/>
  <c r="AR22"/>
  <c r="AO22"/>
  <c r="AM22"/>
  <c r="BB22" s="1"/>
  <c r="AI22"/>
  <c r="AC22"/>
  <c r="W22"/>
  <c r="R22"/>
  <c r="L22"/>
  <c r="BO21"/>
  <c r="BM21"/>
  <c r="BK21"/>
  <c r="BF21"/>
  <c r="BE21"/>
  <c r="AW21"/>
  <c r="AT21"/>
  <c r="AR21"/>
  <c r="AU21" s="1"/>
  <c r="AO21"/>
  <c r="AI21"/>
  <c r="AC21"/>
  <c r="W21"/>
  <c r="R21"/>
  <c r="L21"/>
  <c r="BO20"/>
  <c r="BM20"/>
  <c r="BK20"/>
  <c r="BF20"/>
  <c r="BE20"/>
  <c r="AT20"/>
  <c r="AR20"/>
  <c r="AU20" s="1"/>
  <c r="AO20"/>
  <c r="AJ20"/>
  <c r="AI20"/>
  <c r="AC20"/>
  <c r="AM20" s="1"/>
  <c r="W20"/>
  <c r="R20"/>
  <c r="L20"/>
  <c r="BO19"/>
  <c r="BL19"/>
  <c r="BK19"/>
  <c r="BM19" s="1"/>
  <c r="BF19"/>
  <c r="BG19" s="1"/>
  <c r="BE19"/>
  <c r="AY19"/>
  <c r="AX19"/>
  <c r="BP19" s="1"/>
  <c r="BQ19" s="1"/>
  <c r="AW19"/>
  <c r="AV19"/>
  <c r="AU19"/>
  <c r="AT19"/>
  <c r="AR19"/>
  <c r="AZ19" s="1"/>
  <c r="AO19"/>
  <c r="AM19"/>
  <c r="BB19" s="1"/>
  <c r="AI19"/>
  <c r="AC19"/>
  <c r="W19"/>
  <c r="R19"/>
  <c r="L19"/>
  <c r="BO18"/>
  <c r="BM18"/>
  <c r="BK18"/>
  <c r="BF18"/>
  <c r="BE18"/>
  <c r="AW18"/>
  <c r="AU18"/>
  <c r="AT18"/>
  <c r="AR18"/>
  <c r="AO18"/>
  <c r="AM18"/>
  <c r="AZ18" s="1"/>
  <c r="AI18"/>
  <c r="AC18"/>
  <c r="W18"/>
  <c r="R18"/>
  <c r="L18"/>
  <c r="BO17"/>
  <c r="BM17"/>
  <c r="BK17"/>
  <c r="BF17"/>
  <c r="BE17"/>
  <c r="AU17"/>
  <c r="AT17"/>
  <c r="AR17"/>
  <c r="AW17" s="1"/>
  <c r="AO17"/>
  <c r="AM17"/>
  <c r="AV17" s="1"/>
  <c r="AX17" s="1"/>
  <c r="AI17"/>
  <c r="AC17"/>
  <c r="W17"/>
  <c r="R17"/>
  <c r="L17"/>
  <c r="BO16"/>
  <c r="BM16"/>
  <c r="BK16"/>
  <c r="BF16"/>
  <c r="BE16"/>
  <c r="AW16"/>
  <c r="AU16"/>
  <c r="AT16"/>
  <c r="AR16"/>
  <c r="AO16"/>
  <c r="AM16"/>
  <c r="BB16" s="1"/>
  <c r="BL16" s="1"/>
  <c r="AJ16"/>
  <c r="AI16"/>
  <c r="AC16"/>
  <c r="W16"/>
  <c r="R16"/>
  <c r="L16"/>
  <c r="BQ15"/>
  <c r="BP15"/>
  <c r="BL15"/>
  <c r="BK15"/>
  <c r="BM15" s="1"/>
  <c r="BJ15"/>
  <c r="BI15"/>
  <c r="BH15"/>
  <c r="BE15"/>
  <c r="AW15"/>
  <c r="AU15"/>
  <c r="AT15"/>
  <c r="AR15"/>
  <c r="BO15" s="1"/>
  <c r="AO15"/>
  <c r="AM15"/>
  <c r="AV15" s="1"/>
  <c r="AI15"/>
  <c r="AC15"/>
  <c r="W15"/>
  <c r="R15"/>
  <c r="L15"/>
  <c r="BM14"/>
  <c r="BK14"/>
  <c r="BF14"/>
  <c r="BE14"/>
  <c r="AT14"/>
  <c r="AR14"/>
  <c r="AU14" s="1"/>
  <c r="AO14"/>
  <c r="AJ14"/>
  <c r="AI14"/>
  <c r="AC14"/>
  <c r="W14"/>
  <c r="R14"/>
  <c r="L14"/>
  <c r="BM13"/>
  <c r="BK13"/>
  <c r="BF13"/>
  <c r="BE13"/>
  <c r="AU13"/>
  <c r="AT13"/>
  <c r="AR13"/>
  <c r="AW13" s="1"/>
  <c r="AO13"/>
  <c r="AM13"/>
  <c r="AJ13"/>
  <c r="AI13"/>
  <c r="AC13"/>
  <c r="W13"/>
  <c r="R13"/>
  <c r="L13"/>
  <c r="BO12"/>
  <c r="BM12"/>
  <c r="BL12"/>
  <c r="BK12"/>
  <c r="BF12"/>
  <c r="BE12"/>
  <c r="AX12"/>
  <c r="BP12" s="1"/>
  <c r="BQ12" s="1"/>
  <c r="AW12"/>
  <c r="AV12"/>
  <c r="AU12"/>
  <c r="AT12"/>
  <c r="AR12"/>
  <c r="AZ12" s="1"/>
  <c r="BG12" s="1"/>
  <c r="BH12" s="1"/>
  <c r="BJ12" s="1"/>
  <c r="AO12"/>
  <c r="AM12"/>
  <c r="BB12" s="1"/>
  <c r="AI12"/>
  <c r="AC12"/>
  <c r="W12"/>
  <c r="R12"/>
  <c r="L12"/>
  <c r="BO11"/>
  <c r="BM11"/>
  <c r="BK11"/>
  <c r="BF11"/>
  <c r="BE11"/>
  <c r="AW11"/>
  <c r="AU11"/>
  <c r="AT11"/>
  <c r="AR11"/>
  <c r="AO11"/>
  <c r="AJ11"/>
  <c r="AI11"/>
  <c r="AC11"/>
  <c r="AM11" s="1"/>
  <c r="W11"/>
  <c r="R11"/>
  <c r="L11"/>
  <c r="BK10"/>
  <c r="BM10" s="1"/>
  <c r="BF10"/>
  <c r="BE10"/>
  <c r="AW10"/>
  <c r="AU10"/>
  <c r="AT10"/>
  <c r="AR10"/>
  <c r="BO10" s="1"/>
  <c r="AO10"/>
  <c r="AI10"/>
  <c r="AC10"/>
  <c r="AM10" s="1"/>
  <c r="W10"/>
  <c r="R10"/>
  <c r="L10"/>
  <c r="BM9"/>
  <c r="BK9"/>
  <c r="BF9"/>
  <c r="BE9"/>
  <c r="AR9"/>
  <c r="AT9" s="1"/>
  <c r="AO9"/>
  <c r="AI9"/>
  <c r="AC9"/>
  <c r="AM9" s="1"/>
  <c r="AV9" s="1"/>
  <c r="AX9" s="1"/>
  <c r="W9"/>
  <c r="R9"/>
  <c r="L9"/>
  <c r="BO8"/>
  <c r="BK8"/>
  <c r="BM8" s="1"/>
  <c r="BF8"/>
  <c r="BE8"/>
  <c r="AW8"/>
  <c r="AR8"/>
  <c r="AO8"/>
  <c r="AM8"/>
  <c r="AV8" s="1"/>
  <c r="AX8" s="1"/>
  <c r="AJ8"/>
  <c r="AI8"/>
  <c r="AC8"/>
  <c r="W8"/>
  <c r="R8"/>
  <c r="L8"/>
  <c r="BM7"/>
  <c r="BK7"/>
  <c r="BF7"/>
  <c r="BE7"/>
  <c r="AT7"/>
  <c r="AR7"/>
  <c r="BO7" s="1"/>
  <c r="AO7"/>
  <c r="AO61" s="1"/>
  <c r="AM7"/>
  <c r="AV7" s="1"/>
  <c r="AJ7"/>
  <c r="AI7"/>
  <c r="AC7"/>
  <c r="W7"/>
  <c r="R7"/>
  <c r="L7"/>
  <c r="BO6"/>
  <c r="BM6"/>
  <c r="BK6"/>
  <c r="BF6"/>
  <c r="BF61" s="1"/>
  <c r="BE6"/>
  <c r="AX6"/>
  <c r="BP6" s="1"/>
  <c r="BQ6" s="1"/>
  <c r="AW6"/>
  <c r="AV6"/>
  <c r="AU6"/>
  <c r="AT6"/>
  <c r="AR6"/>
  <c r="AZ6" s="1"/>
  <c r="AO6"/>
  <c r="AM6"/>
  <c r="BB6" s="1"/>
  <c r="AI6"/>
  <c r="AC6"/>
  <c r="W6"/>
  <c r="R6"/>
  <c r="L6"/>
  <c r="L61" s="1"/>
  <c r="AY25" l="1"/>
  <c r="BP25"/>
  <c r="BQ25" s="1"/>
  <c r="AV68"/>
  <c r="AX68" s="1"/>
  <c r="AY68" s="1"/>
  <c r="BP68"/>
  <c r="BQ68" s="1"/>
  <c r="BL33"/>
  <c r="AV44"/>
  <c r="AX44" s="1"/>
  <c r="BB44"/>
  <c r="AZ44"/>
  <c r="AV52"/>
  <c r="AX52" s="1"/>
  <c r="AZ52"/>
  <c r="BG52" s="1"/>
  <c r="BH52" s="1"/>
  <c r="BJ52" s="1"/>
  <c r="BB52"/>
  <c r="AY37"/>
  <c r="BP37"/>
  <c r="BQ37" s="1"/>
  <c r="AV57"/>
  <c r="AX57" s="1"/>
  <c r="BB57"/>
  <c r="BP101"/>
  <c r="BQ101" s="1"/>
  <c r="AV101"/>
  <c r="AX101" s="1"/>
  <c r="AY101" s="1"/>
  <c r="AZ101"/>
  <c r="BG101" s="1"/>
  <c r="BH101" s="1"/>
  <c r="BB31"/>
  <c r="AV31"/>
  <c r="AX31" s="1"/>
  <c r="AZ29"/>
  <c r="BG29" s="1"/>
  <c r="BH29" s="1"/>
  <c r="BJ29" s="1"/>
  <c r="AV29"/>
  <c r="AX29" s="1"/>
  <c r="BB29"/>
  <c r="BG13"/>
  <c r="BH13" s="1"/>
  <c r="BJ13" s="1"/>
  <c r="AV46"/>
  <c r="AX46" s="1"/>
  <c r="AZ46"/>
  <c r="BG46" s="1"/>
  <c r="BH46" s="1"/>
  <c r="BJ46" s="1"/>
  <c r="BB46"/>
  <c r="BP59"/>
  <c r="BQ59" s="1"/>
  <c r="AY59"/>
  <c r="BH48"/>
  <c r="BJ48" s="1"/>
  <c r="BI48"/>
  <c r="BP35"/>
  <c r="BQ35" s="1"/>
  <c r="AY35"/>
  <c r="BI36"/>
  <c r="BH36"/>
  <c r="BJ36" s="1"/>
  <c r="BI35"/>
  <c r="BL35"/>
  <c r="AX7"/>
  <c r="BB10"/>
  <c r="AZ10"/>
  <c r="AV10"/>
  <c r="AX10" s="1"/>
  <c r="BL22"/>
  <c r="BI22"/>
  <c r="AY36"/>
  <c r="BP36"/>
  <c r="BQ36" s="1"/>
  <c r="AV55"/>
  <c r="AX55" s="1"/>
  <c r="AZ55"/>
  <c r="BG55" s="1"/>
  <c r="BH55" s="1"/>
  <c r="BJ55" s="1"/>
  <c r="BB55"/>
  <c r="BP108"/>
  <c r="BQ108" s="1"/>
  <c r="AV108"/>
  <c r="AX108" s="1"/>
  <c r="AY108" s="1"/>
  <c r="BP96"/>
  <c r="BQ96" s="1"/>
  <c r="BP81"/>
  <c r="BQ81" s="1"/>
  <c r="AI95"/>
  <c r="AI126" s="1"/>
  <c r="AI121"/>
  <c r="AV100"/>
  <c r="AX100" s="1"/>
  <c r="AY100" s="1"/>
  <c r="BP100"/>
  <c r="BQ100" s="1"/>
  <c r="AZ100"/>
  <c r="BG100" s="1"/>
  <c r="BH100" s="1"/>
  <c r="AY58"/>
  <c r="BP58"/>
  <c r="BQ58" s="1"/>
  <c r="BP17"/>
  <c r="BQ17" s="1"/>
  <c r="AY17"/>
  <c r="AV20"/>
  <c r="AX20" s="1"/>
  <c r="BB20"/>
  <c r="AZ20"/>
  <c r="BG20" s="1"/>
  <c r="BH20" s="1"/>
  <c r="BJ20" s="1"/>
  <c r="BP38"/>
  <c r="BQ38" s="1"/>
  <c r="AY38"/>
  <c r="BL6"/>
  <c r="AY8"/>
  <c r="BP8"/>
  <c r="BQ8" s="1"/>
  <c r="BP110"/>
  <c r="BQ110" s="1"/>
  <c r="AV110"/>
  <c r="AX110" s="1"/>
  <c r="AY110" s="1"/>
  <c r="AZ110"/>
  <c r="BG110" s="1"/>
  <c r="BH110" s="1"/>
  <c r="L66"/>
  <c r="L126" s="1"/>
  <c r="L121"/>
  <c r="AV28"/>
  <c r="AX28" s="1"/>
  <c r="BB28"/>
  <c r="AZ28"/>
  <c r="BG28" s="1"/>
  <c r="BH28" s="1"/>
  <c r="BJ28" s="1"/>
  <c r="BH19"/>
  <c r="BJ19" s="1"/>
  <c r="BI19"/>
  <c r="BP97"/>
  <c r="BQ97" s="1"/>
  <c r="AV97"/>
  <c r="AX97" s="1"/>
  <c r="AY97" s="1"/>
  <c r="BP99"/>
  <c r="BQ99" s="1"/>
  <c r="AV99"/>
  <c r="AX99" s="1"/>
  <c r="AY99" s="1"/>
  <c r="BI12"/>
  <c r="BG54"/>
  <c r="BH54" s="1"/>
  <c r="BJ54" s="1"/>
  <c r="BG44"/>
  <c r="BH44" s="1"/>
  <c r="BJ44" s="1"/>
  <c r="AC66"/>
  <c r="AC121"/>
  <c r="AY22"/>
  <c r="BP22"/>
  <c r="BQ22" s="1"/>
  <c r="BL32"/>
  <c r="BH42"/>
  <c r="BJ42" s="1"/>
  <c r="BI42"/>
  <c r="BP102"/>
  <c r="BQ102" s="1"/>
  <c r="AV102"/>
  <c r="AX102" s="1"/>
  <c r="AY102" s="1"/>
  <c r="AO121"/>
  <c r="AO66"/>
  <c r="AO126" s="1"/>
  <c r="AY9"/>
  <c r="BP9"/>
  <c r="BQ9" s="1"/>
  <c r="BB11"/>
  <c r="AV11"/>
  <c r="AX11" s="1"/>
  <c r="AZ11"/>
  <c r="BG11" s="1"/>
  <c r="BH11" s="1"/>
  <c r="BJ11" s="1"/>
  <c r="AY34"/>
  <c r="BP34"/>
  <c r="BQ34" s="1"/>
  <c r="BI56"/>
  <c r="BL56"/>
  <c r="BP104"/>
  <c r="BQ104" s="1"/>
  <c r="AV104"/>
  <c r="AX104" s="1"/>
  <c r="AY104" s="1"/>
  <c r="AZ104"/>
  <c r="BG104" s="1"/>
  <c r="BH104" s="1"/>
  <c r="BP106"/>
  <c r="BQ106" s="1"/>
  <c r="AZ106"/>
  <c r="BG106" s="1"/>
  <c r="BH106" s="1"/>
  <c r="AV106"/>
  <c r="AX106" s="1"/>
  <c r="AY106" s="1"/>
  <c r="AY26"/>
  <c r="BP26"/>
  <c r="BQ26" s="1"/>
  <c r="AZ47"/>
  <c r="BB47"/>
  <c r="AV47"/>
  <c r="AX47" s="1"/>
  <c r="BI60"/>
  <c r="BH60"/>
  <c r="BJ60" s="1"/>
  <c r="BG10"/>
  <c r="BH10" s="1"/>
  <c r="BJ10" s="1"/>
  <c r="BI45"/>
  <c r="BE126"/>
  <c r="AH126"/>
  <c r="BI27"/>
  <c r="BI51"/>
  <c r="AR61"/>
  <c r="AZ56"/>
  <c r="BG56" s="1"/>
  <c r="BH56" s="1"/>
  <c r="BJ56" s="1"/>
  <c r="V66"/>
  <c r="BO103"/>
  <c r="BP103" s="1"/>
  <c r="BQ103" s="1"/>
  <c r="BB8"/>
  <c r="AZ9"/>
  <c r="BG9" s="1"/>
  <c r="BH9" s="1"/>
  <c r="BJ9" s="1"/>
  <c r="AM14"/>
  <c r="BB17"/>
  <c r="AW20"/>
  <c r="AW61" s="1"/>
  <c r="AZ37"/>
  <c r="BG37" s="1"/>
  <c r="BH37" s="1"/>
  <c r="BJ37" s="1"/>
  <c r="AZ38"/>
  <c r="BG38" s="1"/>
  <c r="BH38" s="1"/>
  <c r="BJ38" s="1"/>
  <c r="AU40"/>
  <c r="BL40"/>
  <c r="AW41"/>
  <c r="BP43"/>
  <c r="BQ43" s="1"/>
  <c r="AU46"/>
  <c r="AU48"/>
  <c r="AU49"/>
  <c r="BL51"/>
  <c r="BB58"/>
  <c r="BB59"/>
  <c r="BO79"/>
  <c r="BP79" s="1"/>
  <c r="BQ79" s="1"/>
  <c r="AZ81"/>
  <c r="BG81" s="1"/>
  <c r="BH81" s="1"/>
  <c r="AZ83"/>
  <c r="BG83" s="1"/>
  <c r="BH83" s="1"/>
  <c r="AZ88"/>
  <c r="BG88" s="1"/>
  <c r="BH88" s="1"/>
  <c r="BC126"/>
  <c r="AV96"/>
  <c r="AX96" s="1"/>
  <c r="AY96" s="1"/>
  <c r="AZ111"/>
  <c r="BG111" s="1"/>
  <c r="BH111" s="1"/>
  <c r="M121"/>
  <c r="BO25"/>
  <c r="AZ25"/>
  <c r="BG25" s="1"/>
  <c r="BH25" s="1"/>
  <c r="BJ25" s="1"/>
  <c r="AT35"/>
  <c r="AU35"/>
  <c r="AT32"/>
  <c r="AU32"/>
  <c r="AY54"/>
  <c r="BP54"/>
  <c r="BQ54" s="1"/>
  <c r="BO51"/>
  <c r="AZ51"/>
  <c r="BG51" s="1"/>
  <c r="BH51" s="1"/>
  <c r="BJ51" s="1"/>
  <c r="BO54"/>
  <c r="AZ54"/>
  <c r="AT52"/>
  <c r="AU52"/>
  <c r="BO57"/>
  <c r="AZ57"/>
  <c r="BG57" s="1"/>
  <c r="BH57" s="1"/>
  <c r="BJ57" s="1"/>
  <c r="BB18"/>
  <c r="BA126"/>
  <c r="BP74"/>
  <c r="BQ74" s="1"/>
  <c r="BB39"/>
  <c r="AZ45"/>
  <c r="BG45" s="1"/>
  <c r="BH45" s="1"/>
  <c r="BJ45" s="1"/>
  <c r="AJ61"/>
  <c r="BL30"/>
  <c r="BB38"/>
  <c r="BP40"/>
  <c r="BQ40" s="1"/>
  <c r="BB7"/>
  <c r="AV50"/>
  <c r="AX50" s="1"/>
  <c r="AZ58"/>
  <c r="BG58" s="1"/>
  <c r="BH58" s="1"/>
  <c r="BJ58" s="1"/>
  <c r="AZ59"/>
  <c r="BG59" s="1"/>
  <c r="BE121"/>
  <c r="AV18"/>
  <c r="AX18" s="1"/>
  <c r="BB25"/>
  <c r="BL45"/>
  <c r="AV53"/>
  <c r="AX53" s="1"/>
  <c r="BO14"/>
  <c r="AZ34"/>
  <c r="BG34" s="1"/>
  <c r="BH34" s="1"/>
  <c r="BJ34" s="1"/>
  <c r="AZ35"/>
  <c r="BG35" s="1"/>
  <c r="BH35" s="1"/>
  <c r="BJ35" s="1"/>
  <c r="BO36"/>
  <c r="AV39"/>
  <c r="AX39" s="1"/>
  <c r="BI43"/>
  <c r="AV56"/>
  <c r="AX56" s="1"/>
  <c r="AW60"/>
  <c r="BO60"/>
  <c r="AL126"/>
  <c r="J126"/>
  <c r="AQ66"/>
  <c r="AQ126" s="1"/>
  <c r="BO81"/>
  <c r="BO86"/>
  <c r="BP86" s="1"/>
  <c r="BQ86" s="1"/>
  <c r="AC90"/>
  <c r="BF95"/>
  <c r="AZ102"/>
  <c r="BG102" s="1"/>
  <c r="BH102" s="1"/>
  <c r="BO111"/>
  <c r="BP111" s="1"/>
  <c r="BQ111" s="1"/>
  <c r="AZ112"/>
  <c r="BG112" s="1"/>
  <c r="BH112" s="1"/>
  <c r="J121"/>
  <c r="BP107"/>
  <c r="BQ107" s="1"/>
  <c r="AV107"/>
  <c r="AX107" s="1"/>
  <c r="AY107" s="1"/>
  <c r="AN121"/>
  <c r="AN66"/>
  <c r="AN126" s="1"/>
  <c r="AT41"/>
  <c r="AU41"/>
  <c r="AT55"/>
  <c r="AU55"/>
  <c r="BB50"/>
  <c r="AR90"/>
  <c r="BB53"/>
  <c r="BO82"/>
  <c r="BP82" s="1"/>
  <c r="BQ82" s="1"/>
  <c r="AB121"/>
  <c r="BB9"/>
  <c r="AV13"/>
  <c r="AX13" s="1"/>
  <c r="AZ14"/>
  <c r="BG14" s="1"/>
  <c r="BH14" s="1"/>
  <c r="BJ14" s="1"/>
  <c r="BB26"/>
  <c r="BL54"/>
  <c r="O66"/>
  <c r="O126" s="1"/>
  <c r="BO70"/>
  <c r="BO90" s="1"/>
  <c r="BO95" s="1"/>
  <c r="AZ80"/>
  <c r="BG80" s="1"/>
  <c r="BH80" s="1"/>
  <c r="BO84"/>
  <c r="BP84" s="1"/>
  <c r="BQ84" s="1"/>
  <c r="BO89"/>
  <c r="BP89" s="1"/>
  <c r="BQ89" s="1"/>
  <c r="BO105"/>
  <c r="BP105" s="1"/>
  <c r="BQ105" s="1"/>
  <c r="BG6"/>
  <c r="BH6" s="1"/>
  <c r="BJ6" s="1"/>
  <c r="AZ7"/>
  <c r="BG7" s="1"/>
  <c r="BH7" s="1"/>
  <c r="BJ7" s="1"/>
  <c r="AM24"/>
  <c r="BB34"/>
  <c r="AV88"/>
  <c r="AX88" s="1"/>
  <c r="AY88" s="1"/>
  <c r="K121"/>
  <c r="BB13"/>
  <c r="AV16"/>
  <c r="AX16" s="1"/>
  <c r="AZ13"/>
  <c r="AW14"/>
  <c r="AZ24"/>
  <c r="BG24" s="1"/>
  <c r="BH24" s="1"/>
  <c r="BJ24" s="1"/>
  <c r="AW25"/>
  <c r="AW34"/>
  <c r="AV49"/>
  <c r="AX49" s="1"/>
  <c r="BI49"/>
  <c r="AV60"/>
  <c r="AX60" s="1"/>
  <c r="BN66"/>
  <c r="BN126" s="1"/>
  <c r="AZ67"/>
  <c r="BG67" s="1"/>
  <c r="BH67" s="1"/>
  <c r="AZ68"/>
  <c r="BG68" s="1"/>
  <c r="BH68" s="1"/>
  <c r="AV80"/>
  <c r="AX80" s="1"/>
  <c r="AY80" s="1"/>
  <c r="AZ87"/>
  <c r="BG87" s="1"/>
  <c r="BH87" s="1"/>
  <c r="BP88"/>
  <c r="BQ88" s="1"/>
  <c r="AZ97"/>
  <c r="BG97" s="1"/>
  <c r="BH97" s="1"/>
  <c r="AL121"/>
  <c r="AT26"/>
  <c r="AU26"/>
  <c r="N121"/>
  <c r="N66"/>
  <c r="N126" s="1"/>
  <c r="BP78"/>
  <c r="BQ78" s="1"/>
  <c r="AV78"/>
  <c r="AX78" s="1"/>
  <c r="AY78" s="1"/>
  <c r="AZ96"/>
  <c r="BG96" s="1"/>
  <c r="BH96" s="1"/>
  <c r="AR113"/>
  <c r="BP98"/>
  <c r="BQ98" s="1"/>
  <c r="AV98"/>
  <c r="AX98" s="1"/>
  <c r="AY98" s="1"/>
  <c r="AT38"/>
  <c r="AU38"/>
  <c r="AT58"/>
  <c r="AU58"/>
  <c r="AM85"/>
  <c r="BO74"/>
  <c r="AZ27"/>
  <c r="BG27" s="1"/>
  <c r="BH27" s="1"/>
  <c r="BJ27" s="1"/>
  <c r="BB37"/>
  <c r="T90"/>
  <c r="AZ17"/>
  <c r="BG17" s="1"/>
  <c r="BH17" s="1"/>
  <c r="BJ17" s="1"/>
  <c r="AV23"/>
  <c r="AX23" s="1"/>
  <c r="BO76"/>
  <c r="BP76" s="1"/>
  <c r="BQ76" s="1"/>
  <c r="AV83"/>
  <c r="AX83" s="1"/>
  <c r="AY83" s="1"/>
  <c r="BD118"/>
  <c r="BF118" s="1"/>
  <c r="AW9"/>
  <c r="AV27"/>
  <c r="AX27" s="1"/>
  <c r="BL27"/>
  <c r="AW7"/>
  <c r="AU9"/>
  <c r="BB23"/>
  <c r="AW26"/>
  <c r="BO26"/>
  <c r="AZ33"/>
  <c r="BG33" s="1"/>
  <c r="BH33" s="1"/>
  <c r="BJ33" s="1"/>
  <c r="BP33"/>
  <c r="BQ33" s="1"/>
  <c r="AW36"/>
  <c r="BG47"/>
  <c r="BH47" s="1"/>
  <c r="BJ47" s="1"/>
  <c r="AU59"/>
  <c r="BO59"/>
  <c r="AU60"/>
  <c r="AK126"/>
  <c r="AV71"/>
  <c r="AX71" s="1"/>
  <c r="AY71" s="1"/>
  <c r="AV77"/>
  <c r="AX77" s="1"/>
  <c r="AY77" s="1"/>
  <c r="V113"/>
  <c r="V121" s="1"/>
  <c r="AZ108"/>
  <c r="BG108" s="1"/>
  <c r="BH108" s="1"/>
  <c r="AK121"/>
  <c r="AY51"/>
  <c r="BP51"/>
  <c r="BQ51" s="1"/>
  <c r="BO22"/>
  <c r="AZ22"/>
  <c r="BG22" s="1"/>
  <c r="BH22" s="1"/>
  <c r="BJ22" s="1"/>
  <c r="AW43"/>
  <c r="BO43"/>
  <c r="AT8"/>
  <c r="AU8"/>
  <c r="BG18"/>
  <c r="BH18" s="1"/>
  <c r="BJ18" s="1"/>
  <c r="BP77"/>
  <c r="BQ77" s="1"/>
  <c r="BI41"/>
  <c r="AZ99"/>
  <c r="BG99" s="1"/>
  <c r="BH99" s="1"/>
  <c r="AB66"/>
  <c r="AB126" s="1"/>
  <c r="AZ8"/>
  <c r="BG8" s="1"/>
  <c r="BH8" s="1"/>
  <c r="BJ8" s="1"/>
  <c r="BO9"/>
  <c r="BO61" s="1"/>
  <c r="AZ26"/>
  <c r="BG26" s="1"/>
  <c r="BH26" s="1"/>
  <c r="BJ26" s="1"/>
  <c r="AV45"/>
  <c r="AX45" s="1"/>
  <c r="AZ71"/>
  <c r="BG71" s="1"/>
  <c r="BH71" s="1"/>
  <c r="AM21"/>
  <c r="AM61" s="1"/>
  <c r="AY6"/>
  <c r="AU7"/>
  <c r="AY12"/>
  <c r="BO13"/>
  <c r="AZ16"/>
  <c r="BG16" s="1"/>
  <c r="AZ23"/>
  <c r="BG23" s="1"/>
  <c r="BH23" s="1"/>
  <c r="BJ23" s="1"/>
  <c r="AU25"/>
  <c r="AZ31"/>
  <c r="BG31" s="1"/>
  <c r="BH31" s="1"/>
  <c r="BJ31" s="1"/>
  <c r="AZ32"/>
  <c r="BG32" s="1"/>
  <c r="BH32" s="1"/>
  <c r="BJ32" s="1"/>
  <c r="AU34"/>
  <c r="AW35"/>
  <c r="BO35"/>
  <c r="BG50"/>
  <c r="BH50" s="1"/>
  <c r="BJ50" s="1"/>
  <c r="AT60"/>
  <c r="BO124"/>
  <c r="BO72"/>
  <c r="BP72" s="1"/>
  <c r="BQ72" s="1"/>
  <c r="T113"/>
  <c r="T118" s="1"/>
  <c r="BO102"/>
  <c r="BD121"/>
  <c r="BF121" s="1"/>
  <c r="AU44"/>
  <c r="AM66" l="1"/>
  <c r="AM121"/>
  <c r="BP121" s="1"/>
  <c r="BQ121" s="1"/>
  <c r="BP61"/>
  <c r="BQ61" s="1"/>
  <c r="BB61"/>
  <c r="BL61" s="1"/>
  <c r="BO121"/>
  <c r="BO66"/>
  <c r="BO126" s="1"/>
  <c r="BP16"/>
  <c r="BQ16" s="1"/>
  <c r="AY16"/>
  <c r="BP56"/>
  <c r="BQ56" s="1"/>
  <c r="AY56"/>
  <c r="BI16"/>
  <c r="BH16"/>
  <c r="BJ16" s="1"/>
  <c r="BL28"/>
  <c r="BI28"/>
  <c r="BP55"/>
  <c r="BQ55" s="1"/>
  <c r="AY55"/>
  <c r="AR66"/>
  <c r="AR121"/>
  <c r="BI55"/>
  <c r="BL55"/>
  <c r="AY46"/>
  <c r="BP46"/>
  <c r="BQ46" s="1"/>
  <c r="BP27"/>
  <c r="BQ27" s="1"/>
  <c r="AY27"/>
  <c r="AY49"/>
  <c r="BP49"/>
  <c r="BQ49" s="1"/>
  <c r="BP13"/>
  <c r="BQ13" s="1"/>
  <c r="AY13"/>
  <c r="BP53"/>
  <c r="BQ53" s="1"/>
  <c r="AY53"/>
  <c r="AJ121"/>
  <c r="AJ66"/>
  <c r="AJ126" s="1"/>
  <c r="V64"/>
  <c r="V124" s="1"/>
  <c r="BI44"/>
  <c r="BL44"/>
  <c r="BP60"/>
  <c r="BQ60" s="1"/>
  <c r="AY60"/>
  <c r="BI26"/>
  <c r="BL26"/>
  <c r="BI38"/>
  <c r="BL38"/>
  <c r="BI8"/>
  <c r="BL8"/>
  <c r="AY11"/>
  <c r="BP11"/>
  <c r="BQ11" s="1"/>
  <c r="AY31"/>
  <c r="BP31"/>
  <c r="BQ31" s="1"/>
  <c r="BI6"/>
  <c r="BI54"/>
  <c r="BD126"/>
  <c r="BF126" s="1"/>
  <c r="BP23"/>
  <c r="BQ23" s="1"/>
  <c r="AY23"/>
  <c r="AZ90"/>
  <c r="BG90" s="1"/>
  <c r="BH90" s="1"/>
  <c r="AR95"/>
  <c r="BI18"/>
  <c r="BL18"/>
  <c r="BP70"/>
  <c r="BQ70" s="1"/>
  <c r="AR118"/>
  <c r="AZ113"/>
  <c r="BG113" s="1"/>
  <c r="BH113" s="1"/>
  <c r="BO113"/>
  <c r="BO118" s="1"/>
  <c r="BI50"/>
  <c r="BL50"/>
  <c r="BI59"/>
  <c r="BL59"/>
  <c r="BP47"/>
  <c r="BQ47" s="1"/>
  <c r="AY47"/>
  <c r="BP28"/>
  <c r="BQ28" s="1"/>
  <c r="AY28"/>
  <c r="BI53"/>
  <c r="BL53"/>
  <c r="AY57"/>
  <c r="BP57"/>
  <c r="BQ57" s="1"/>
  <c r="AY18"/>
  <c r="BP18"/>
  <c r="BQ18" s="1"/>
  <c r="BI57"/>
  <c r="BL57"/>
  <c r="BL25"/>
  <c r="BI25"/>
  <c r="BI39"/>
  <c r="BL39"/>
  <c r="BI9"/>
  <c r="BL9"/>
  <c r="AV24"/>
  <c r="AX24" s="1"/>
  <c r="BB24"/>
  <c r="AY7"/>
  <c r="BP7"/>
  <c r="BQ7" s="1"/>
  <c r="BL46"/>
  <c r="BI46"/>
  <c r="AY44"/>
  <c r="BP44"/>
  <c r="BQ44" s="1"/>
  <c r="AY45"/>
  <c r="BP45"/>
  <c r="BQ45" s="1"/>
  <c r="BP85"/>
  <c r="BQ85" s="1"/>
  <c r="AV85"/>
  <c r="AX85" s="1"/>
  <c r="AY85" s="1"/>
  <c r="AZ85"/>
  <c r="BG85" s="1"/>
  <c r="BH85" s="1"/>
  <c r="BL34"/>
  <c r="BI34"/>
  <c r="BI11"/>
  <c r="BL11"/>
  <c r="BI10"/>
  <c r="BL10"/>
  <c r="BI31"/>
  <c r="BL31"/>
  <c r="BB21"/>
  <c r="AZ21"/>
  <c r="BG21" s="1"/>
  <c r="BH21" s="1"/>
  <c r="BJ21" s="1"/>
  <c r="AV21"/>
  <c r="AX21" s="1"/>
  <c r="AM90"/>
  <c r="AC95"/>
  <c r="AY10"/>
  <c r="BP10"/>
  <c r="BQ10" s="1"/>
  <c r="BP52"/>
  <c r="BQ52" s="1"/>
  <c r="AY52"/>
  <c r="BL23"/>
  <c r="BI23"/>
  <c r="BI37"/>
  <c r="BL37"/>
  <c r="BL7"/>
  <c r="BI7"/>
  <c r="AV14"/>
  <c r="BB14"/>
  <c r="AY20"/>
  <c r="BP20"/>
  <c r="BQ20" s="1"/>
  <c r="BP29"/>
  <c r="BQ29" s="1"/>
  <c r="AY29"/>
  <c r="AC126"/>
  <c r="BI33"/>
  <c r="V126"/>
  <c r="AZ61"/>
  <c r="BG61" s="1"/>
  <c r="BH61" s="1"/>
  <c r="BI32"/>
  <c r="V118"/>
  <c r="AM113"/>
  <c r="T121"/>
  <c r="T95"/>
  <c r="T126" s="1"/>
  <c r="BL13"/>
  <c r="BI13"/>
  <c r="BP39"/>
  <c r="BQ39" s="1"/>
  <c r="AY39"/>
  <c r="BP50"/>
  <c r="BQ50" s="1"/>
  <c r="AY50"/>
  <c r="BI58"/>
  <c r="BL58"/>
  <c r="BL17"/>
  <c r="BI17"/>
  <c r="BI47"/>
  <c r="BL47"/>
  <c r="BL20"/>
  <c r="BI20"/>
  <c r="BI29"/>
  <c r="BL29"/>
  <c r="BI52"/>
  <c r="BL52"/>
  <c r="BP66" l="1"/>
  <c r="BQ66" s="1"/>
  <c r="BP21"/>
  <c r="BQ21" s="1"/>
  <c r="AY21"/>
  <c r="AZ118"/>
  <c r="BG118" s="1"/>
  <c r="BH118" s="1"/>
  <c r="BI21"/>
  <c r="BL21"/>
  <c r="AX14"/>
  <c r="AV61"/>
  <c r="AV90"/>
  <c r="AM95"/>
  <c r="BP95" s="1"/>
  <c r="BQ95" s="1"/>
  <c r="BP90"/>
  <c r="BQ90" s="1"/>
  <c r="BP24"/>
  <c r="BQ24" s="1"/>
  <c r="AY24"/>
  <c r="AR126"/>
  <c r="AZ66"/>
  <c r="BG66" s="1"/>
  <c r="BH66" s="1"/>
  <c r="AV113"/>
  <c r="AX113" s="1"/>
  <c r="AY113" s="1"/>
  <c r="BP113"/>
  <c r="BQ113" s="1"/>
  <c r="AM118"/>
  <c r="BL14"/>
  <c r="BI14"/>
  <c r="BI24"/>
  <c r="BL24"/>
  <c r="AZ121"/>
  <c r="BG121" s="1"/>
  <c r="BH121" s="1"/>
  <c r="AV118" l="1"/>
  <c r="AX118" s="1"/>
  <c r="AY118" s="1"/>
  <c r="BP118"/>
  <c r="BQ118" s="1"/>
  <c r="AX61"/>
  <c r="AV66"/>
  <c r="AV121"/>
  <c r="AX121" s="1"/>
  <c r="AY121" s="1"/>
  <c r="AY14"/>
  <c r="AY61" s="1"/>
  <c r="BP14"/>
  <c r="BQ14" s="1"/>
  <c r="AV95"/>
  <c r="AX95" s="1"/>
  <c r="AY95" s="1"/>
  <c r="AX90"/>
  <c r="AY90" s="1"/>
  <c r="AM126"/>
  <c r="BP126" s="1"/>
  <c r="BQ126" s="1"/>
  <c r="AZ95"/>
  <c r="BG95" s="1"/>
  <c r="BH95" s="1"/>
  <c r="AV126" l="1"/>
  <c r="AX126" s="1"/>
  <c r="AY126" s="1"/>
  <c r="AX66"/>
  <c r="AY66" s="1"/>
  <c r="AZ126"/>
  <c r="BG126" s="1"/>
  <c r="BH126" s="1"/>
</calcChain>
</file>

<file path=xl/sharedStrings.xml><?xml version="1.0" encoding="utf-8"?>
<sst xmlns="http://schemas.openxmlformats.org/spreadsheetml/2006/main" count="1171" uniqueCount="277">
  <si>
    <t>SL. No.</t>
  </si>
  <si>
    <t>AREA- RAPDRP/Non_RAPDRP/sharing between RAPDRP &amp; Non_RAPDRP</t>
  </si>
  <si>
    <t>Sub Division</t>
  </si>
  <si>
    <t>O&amp;M Section</t>
  </si>
  <si>
    <t>STATION</t>
  </si>
  <si>
    <t>FEEDER NO.&amp; NAME 
(as per MDM)</t>
  </si>
  <si>
    <t>FEEDER CODE 
(as per MDM)</t>
  </si>
  <si>
    <t>Feeder Type CATEGORY-Urban/ Rural/ Industrial/ Commercial/ Domestic/ NJY/ AGRI/ Mixed Load/ Water works/ others</t>
  </si>
  <si>
    <t>Length of the Feeder in RKm</t>
  </si>
  <si>
    <t>Total No of DTCs on Feeder</t>
  </si>
  <si>
    <t>Total Installation Counts</t>
  </si>
  <si>
    <t>FEEDER METER READING DETAILS</t>
  </si>
  <si>
    <t>BOUNDARY METER READING DETAILS</t>
  </si>
  <si>
    <t>11 KV Wheeled Energy in Units</t>
  </si>
  <si>
    <t>11KV OPEN ACCESS Consumption in Units (Input)</t>
  </si>
  <si>
    <t xml:space="preserve">SRTPV
 (Net Metering + Gross Metering) </t>
  </si>
  <si>
    <t>TOTAL INPUT ENERGY 
(FEEDER CONSUMPTION + IMPORT-EXPORT+SRTPV) in Units</t>
  </si>
  <si>
    <t>11KV OPEN ACCESS Consumption in Units (Sales) 
 (It should not be added in the metered sales)</t>
  </si>
  <si>
    <t>11KV Wheeled Energy in Units (Sales) 
 (It should not be added in the metered sales)</t>
  </si>
  <si>
    <t>BILLED CONSUMPTION (Metered Sales) in Units</t>
  </si>
  <si>
    <t>Unmetered consumption (LT4a/ SL/ WS) in Units</t>
  </si>
  <si>
    <t>TOTAL ENERGY SALES in Units</t>
  </si>
  <si>
    <t xml:space="preserve">TOTAL ENERGY SALES in Units in RR data </t>
  </si>
  <si>
    <t>Diff</t>
  </si>
  <si>
    <t>Energy Loss in Units</t>
  </si>
  <si>
    <t>%feeder Loss</t>
  </si>
  <si>
    <t>T&amp;D Loss Range</t>
  </si>
  <si>
    <t>%Billing Efficiency</t>
  </si>
  <si>
    <t>OB</t>
  </si>
  <si>
    <t>% BE 
with Assessed Sales</t>
  </si>
  <si>
    <t>Demand In Rs</t>
  </si>
  <si>
    <t>Collection In Rs</t>
  </si>
  <si>
    <t>CB</t>
  </si>
  <si>
    <t>% Collection Efficiency</t>
  </si>
  <si>
    <t>%AT&amp;C loss</t>
  </si>
  <si>
    <t>AT&amp;C Loss Range</t>
  </si>
  <si>
    <t>% AT &amp; C LOSS with BE assessed</t>
  </si>
  <si>
    <t>AT&amp;C Loss Range 1</t>
  </si>
  <si>
    <t>Collection Efficiency restricted to 100%</t>
  </si>
  <si>
    <t>% AT &amp; C LOSS CE restricted to 100%</t>
  </si>
  <si>
    <t>AT&amp;C Loss Range-2</t>
  </si>
  <si>
    <t>Assessed Sales in Units</t>
  </si>
  <si>
    <t>TOTAL Sales after assessment</t>
  </si>
  <si>
    <t>Anaylized Feeder loss after  assessing the energy</t>
  </si>
  <si>
    <t>T&amp;D Loss Range after assessment</t>
  </si>
  <si>
    <t>Remarks 
 (Assessed Energy/ Import/ Export/Others)</t>
  </si>
  <si>
    <r>
      <rPr>
        <b/>
        <sz val="12"/>
        <rFont val="Bookman Old Style"/>
        <family val="1"/>
      </rPr>
      <t>REMARKS &amp; Reasons for</t>
    </r>
    <r>
      <rPr>
        <b/>
        <sz val="18"/>
        <color rgb="FFFF0000"/>
        <rFont val="Bookman Old Style"/>
        <family val="1"/>
      </rPr>
      <t xml:space="preserve"> 
-ve, above 10%</t>
    </r>
    <r>
      <rPr>
        <b/>
        <sz val="12"/>
        <rFont val="Bookman Old Style"/>
        <family val="1"/>
      </rPr>
      <t xml:space="preserve"> for T &amp; D LOSS</t>
    </r>
  </si>
  <si>
    <t>REMARKS &amp; Reasons for-ve above 10% for AT&amp;C LOSS</t>
  </si>
  <si>
    <t>Action Plan for reducing the T&amp;D LOSS</t>
  </si>
  <si>
    <r>
      <rPr>
        <b/>
        <sz val="12"/>
        <rFont val="Bookman Old Style"/>
        <family val="1"/>
      </rPr>
      <t>Methodology adopted to achieve T&amp;Dloss</t>
    </r>
    <r>
      <rPr>
        <b/>
        <sz val="14"/>
        <color rgb="FFFF0000"/>
        <rFont val="Bookman Old Style"/>
        <family val="1"/>
      </rPr>
      <t xml:space="preserve"> below 3%</t>
    </r>
  </si>
  <si>
    <t>FR</t>
  </si>
  <si>
    <t>IR</t>
  </si>
  <si>
    <t>DIFF</t>
  </si>
  <si>
    <t>METER CONSTANT</t>
  </si>
  <si>
    <t>FEEDER CONSUMPTION IN UNITS</t>
  </si>
  <si>
    <t>CORRECTION FACTOR</t>
  </si>
  <si>
    <t>FEEDER CONSUMPTION WITH CF IN UNITS</t>
  </si>
  <si>
    <t>IMPORT</t>
  </si>
  <si>
    <t>Import (Change over feeder/ Assessed where no boundary meter)</t>
  </si>
  <si>
    <t>TOTAL IMPORT IN UNITS</t>
  </si>
  <si>
    <t>EXPORT</t>
  </si>
  <si>
    <t>Export (Change over feerder/Accessd where no boundary meter)</t>
  </si>
  <si>
    <t>TOTAL EXPORT IN UNITS</t>
  </si>
  <si>
    <t>Trunk Line</t>
  </si>
  <si>
    <t>Spur Line</t>
  </si>
  <si>
    <t>Total Length</t>
  </si>
  <si>
    <t>Other than LT4a</t>
  </si>
  <si>
    <t>LT4a</t>
  </si>
  <si>
    <t>CONSTANT</t>
  </si>
  <si>
    <t>1a</t>
  </si>
  <si>
    <t>7a</t>
  </si>
  <si>
    <t>7b</t>
  </si>
  <si>
    <t>7c</t>
  </si>
  <si>
    <t>13=11-12</t>
  </si>
  <si>
    <t>15=13*14</t>
  </si>
  <si>
    <t>20=18-19</t>
  </si>
  <si>
    <t>A</t>
  </si>
  <si>
    <t>B</t>
  </si>
  <si>
    <t>21=(20*A)+B</t>
  </si>
  <si>
    <t>24=22-23</t>
  </si>
  <si>
    <t>C</t>
  </si>
  <si>
    <t>D</t>
  </si>
  <si>
    <t>25=(24*C)+D</t>
  </si>
  <si>
    <t>29=17+21-25+28</t>
  </si>
  <si>
    <t>34=30+31+ 32+33</t>
  </si>
  <si>
    <t>35=29-34</t>
  </si>
  <si>
    <t>36=35/29*100</t>
  </si>
  <si>
    <t>37=34/29*100</t>
  </si>
  <si>
    <t>42=40/39*100</t>
  </si>
  <si>
    <t>43=(1-(37*42)/ 10000)*100</t>
  </si>
  <si>
    <t>45=34+44</t>
  </si>
  <si>
    <t>Non RAPDRP</t>
  </si>
  <si>
    <t>Attibele</t>
  </si>
  <si>
    <t>Decemeberasandra</t>
  </si>
  <si>
    <t>ATTIBELE_66</t>
  </si>
  <si>
    <t>F01-ICHANGUR</t>
  </si>
  <si>
    <t>Mayasandra</t>
  </si>
  <si>
    <t>1220202901010101</t>
  </si>
  <si>
    <t>AGRI</t>
  </si>
  <si>
    <t>NA</t>
  </si>
  <si>
    <t>IP feeder</t>
  </si>
  <si>
    <t>It is an IP Feeder, AT&amp;C Losses are Auto Generated</t>
  </si>
  <si>
    <t>THEFT AND PILFERAGE TO BE AVOIDED</t>
  </si>
  <si>
    <t>AIA</t>
  </si>
  <si>
    <t>F02-MEHER-CAPACITORS</t>
  </si>
  <si>
    <t>Attibele Ind Area</t>
  </si>
  <si>
    <t>1220202901010102</t>
  </si>
  <si>
    <t>INDUSTRIAL</t>
  </si>
  <si>
    <t>Load Change Over  from F10-JAIPURIA-SILK-MILLS Feeder  and F07 Attibele due to Cable Fault</t>
  </si>
  <si>
    <t>F03-ADEEP-LOCKS</t>
  </si>
  <si>
    <t>1220202901010103</t>
  </si>
  <si>
    <t>Load Change to F09-LAXMI-FORGE Feeder  and F07-ALPHA-GRANITES due to Cable Fault</t>
  </si>
  <si>
    <t>F04-YADAVANAHALLI</t>
  </si>
  <si>
    <t>Sarjapura</t>
  </si>
  <si>
    <t>1220202901010104</t>
  </si>
  <si>
    <t>AGRI FEEDERS</t>
  </si>
  <si>
    <t>F05-MAYASANDRA</t>
  </si>
  <si>
    <t>1220202901020301</t>
  </si>
  <si>
    <t>F06-MIKEE-STEEL</t>
  </si>
  <si>
    <t>1220202901020302</t>
  </si>
  <si>
    <t>High Collection Efficiency</t>
  </si>
  <si>
    <t>F07-ALPHA-GRANITES</t>
  </si>
  <si>
    <t>1220202901020303</t>
  </si>
  <si>
    <t>Load Change Over  from F03-ADEEP-LOCKS Feeder  and F06-MIKEE-STEEL due to Cable Fault</t>
  </si>
  <si>
    <t>F09-LAXMI-FORGE</t>
  </si>
  <si>
    <t>1220202901020304</t>
  </si>
  <si>
    <t>F10-JAIPURIA-SILK-MILLS</t>
  </si>
  <si>
    <t>1220202901010105</t>
  </si>
  <si>
    <t>Load Change Over  toF02-MEHER-CAPACITORS Feeder  and F13-NIRANTHARA-JYOTHIdue to Cable Fault</t>
  </si>
  <si>
    <t>F11-APPLICOM</t>
  </si>
  <si>
    <t>1220202901020305</t>
  </si>
  <si>
    <t>-</t>
  </si>
  <si>
    <t>Alternate feeder to F31 Ashirwad pipes</t>
  </si>
  <si>
    <t xml:space="preserve">F11 Applicom is parallel feeder for F31Ashirwad </t>
  </si>
  <si>
    <t>F12-AASIRWAD-PIPES</t>
  </si>
  <si>
    <t>1220202901020306</t>
  </si>
  <si>
    <t>Load Change Over  from F10-JAIPURIA-SILK-MILLS Feeder  and F13-NIRANTHARA-JYOTHI due to Cable Fault</t>
  </si>
  <si>
    <t>F13-NIRANTHARA-JYOTHI</t>
  </si>
  <si>
    <t>1220202901020307</t>
  </si>
  <si>
    <t>NJY</t>
  </si>
  <si>
    <t>Load Change Over  from F19-JAYABHARATHI SCHOOL Feeder  and F24-JANAADHAR due to 11kv line Fault</t>
  </si>
  <si>
    <t>Low Collection Efficiency</t>
  </si>
  <si>
    <t>LENGHTY FEEDER</t>
  </si>
  <si>
    <t>F14-BALLURU</t>
  </si>
  <si>
    <t>1220202901010106</t>
  </si>
  <si>
    <t>MIXED LOAD</t>
  </si>
  <si>
    <t>Load Change Over  from F16-SRINIVASA FINANCEFeeder  due to line Fault</t>
  </si>
  <si>
    <t>F15-ATTIBELE-URBAN</t>
  </si>
  <si>
    <t>1220202901010107</t>
  </si>
  <si>
    <t>Load Change Over  from F14-BALLURU  and F18-COMATO/ALLOYTECH  Feeder  due to line Fault</t>
  </si>
  <si>
    <t>F16-SRINIVASA FINANCE</t>
  </si>
  <si>
    <t>1220202901020401</t>
  </si>
  <si>
    <t>Load Change Over  from F19-JAYABHARATHI SCHOOL and F14-BALLURU Feeder  due to line Fault</t>
  </si>
  <si>
    <t>AIA/Decemeberasandra</t>
  </si>
  <si>
    <t>F17-BALAGARANAHALLI</t>
  </si>
  <si>
    <t>1220202901020402</t>
  </si>
  <si>
    <t>F18-COMATO/ALLOYTECH</t>
  </si>
  <si>
    <t>1220202901020403</t>
  </si>
  <si>
    <t>F19-JAYABHARATHI SCHOOL</t>
  </si>
  <si>
    <t>1220202901020404</t>
  </si>
  <si>
    <t>Load Change Over  from F16-SRINIVASA FINANCE Feeder  andF13-NIRANTHARA-JYOTHI due to 11kv line Fault</t>
  </si>
  <si>
    <t>IP SETS ON FEEDERS</t>
  </si>
  <si>
    <t>F20-NJY KAMBLIPURA</t>
  </si>
  <si>
    <t>1220202901020405</t>
  </si>
  <si>
    <t>Load Change Over  from F25-MAHIDHARA Feeder  and F24-JANAADHAR due to 11kv line Fault</t>
  </si>
  <si>
    <t>F21-KHB</t>
  </si>
  <si>
    <t>1220202901020406</t>
  </si>
  <si>
    <t>LESS NO OF INSTALLATIONS</t>
  </si>
  <si>
    <t>F22-AGS</t>
  </si>
  <si>
    <t>1220202901020410</t>
  </si>
  <si>
    <t>Load Change Over  from F19-JAYABHARATHI SCHOOL Feeder  and  F25-MAHIDHARA due to 11kv line Fault</t>
  </si>
  <si>
    <t>F24-JANAADHAR</t>
  </si>
  <si>
    <t>1220202901020407</t>
  </si>
  <si>
    <t>Load Change Over  from F21-KHB Feeder  and F22-AGS due to 11kv line Fault</t>
  </si>
  <si>
    <t>F25-MAHIDHARA</t>
  </si>
  <si>
    <t>1220202901020409</t>
  </si>
  <si>
    <t>DOMESTIC</t>
  </si>
  <si>
    <t>Load Change Over  from F20-NJY KAMBLIPURA Feeder  and F22-AGS due to cable Fault</t>
  </si>
  <si>
    <t>ONLY 1 TRANSFORMER</t>
  </si>
  <si>
    <t>F26 -ASHIRVAD PIPES 6B</t>
  </si>
  <si>
    <t>1220202901020308</t>
  </si>
  <si>
    <t>F27- APOLLO</t>
  </si>
  <si>
    <t>1220202901010201</t>
  </si>
  <si>
    <t>F31-ASHIRWAD</t>
  </si>
  <si>
    <t>1220202901020501</t>
  </si>
  <si>
    <t>Load Change Over  from F25-MAHIDHARA Feeder  and F07 Attibele due to 11kv line Fault</t>
  </si>
  <si>
    <t>CHANDAPURA_66</t>
  </si>
  <si>
    <t>F07-ATTIBELE</t>
  </si>
  <si>
    <t>1220203902010301</t>
  </si>
  <si>
    <t>Load Change Over  from F31-ASHIRWADFeeder  and F02-MEHER-CAPACITORS due to 11kv line Fault</t>
  </si>
  <si>
    <t>Dommasandra/sarjapura</t>
  </si>
  <si>
    <t>DOMMASANDRA_66</t>
  </si>
  <si>
    <t>F01-V.KALLAHALLI</t>
  </si>
  <si>
    <t>1220202903010101</t>
  </si>
  <si>
    <t>Load Change Over  from F06-SOMPURAGATE due to 11kv line Fault</t>
  </si>
  <si>
    <t>Dommasandra</t>
  </si>
  <si>
    <t>F02-DOMMASANDRA</t>
  </si>
  <si>
    <t>1220202903010102</t>
  </si>
  <si>
    <t>Load Change Over  from F12-TRINITY-SUNRISE and F07-VAKIL-LAYOUT due to 11kv line Fault</t>
  </si>
  <si>
    <t>F04-SOMPURA</t>
  </si>
  <si>
    <t>1220202903010103</t>
  </si>
  <si>
    <t>F05-NERIGA</t>
  </si>
  <si>
    <t>1220202903010104</t>
  </si>
  <si>
    <t>F06-SOMPURAGATE</t>
  </si>
  <si>
    <t>1220202903020301</t>
  </si>
  <si>
    <t>Load Change Over  from F12-TRINITY-SUNRISE and F07-VAKIL-LAYOUT and F01-V.KALLAHALLI due to 11kv line Fault</t>
  </si>
  <si>
    <t>F07-VAKIL-LAYOUT</t>
  </si>
  <si>
    <t>1220202903020302</t>
  </si>
  <si>
    <t>Load Change Over  from F02-DOMMASANDRAand F06-SOMPURAGATE due to 11kv line Fault</t>
  </si>
  <si>
    <t>F09-CHAMBENAHALLI</t>
  </si>
  <si>
    <t>1220202903020303</t>
  </si>
  <si>
    <t>F11-NIRANTHARA-JYOTHI</t>
  </si>
  <si>
    <t>1220202903010105</t>
  </si>
  <si>
    <t>F12-TRINITY-SUNRISE</t>
  </si>
  <si>
    <t>1220202903010106</t>
  </si>
  <si>
    <t>Load Change Over  from F02-DOMMASANDRAand F06-SOMPURAGATE  and F11-NIRANTHARA-JYOTHI due to 11kv line Fault</t>
  </si>
  <si>
    <t>F14-DOMMASANDRA AGRI</t>
  </si>
  <si>
    <t>1220202903020305</t>
  </si>
  <si>
    <t>F15-T C HALLI NJY</t>
  </si>
  <si>
    <t>1220202903010112</t>
  </si>
  <si>
    <t>SAMANDURU_66</t>
  </si>
  <si>
    <t>F05-HALEHALLI</t>
  </si>
  <si>
    <t>1220201907020101</t>
  </si>
  <si>
    <t>F06-KODLIPURA</t>
  </si>
  <si>
    <t>1220201907020102</t>
  </si>
  <si>
    <t>Load Change Over  from F07 Attibele and F07 Bhakthipura due to 11kv line Fault</t>
  </si>
  <si>
    <t>SARAJAPURA_220</t>
  </si>
  <si>
    <t>F01-MUGLOOR</t>
  </si>
  <si>
    <t>1220202902010101</t>
  </si>
  <si>
    <t>Load Change Over  from F10-KUTHAGNAHALLY URBAN and F11-NJY HANDENAHALLY due to 11kv line Fault</t>
  </si>
  <si>
    <t>F02-DASARHALLI</t>
  </si>
  <si>
    <t>1220202902010102</t>
  </si>
  <si>
    <t>F03-SARJAPURA-TOWN</t>
  </si>
  <si>
    <t>1220202902010103</t>
  </si>
  <si>
    <t>F04-HANDENAHALLI</t>
  </si>
  <si>
    <t>1220202902010104</t>
  </si>
  <si>
    <t>F05-MUGLOOR-URBAN</t>
  </si>
  <si>
    <t>1220202902010105</t>
  </si>
  <si>
    <t>Load Change Over  from F14-KNS LAYOUT and F12-BIDARAGUPPE due to 11kv line Fault</t>
  </si>
  <si>
    <t>F08-S-MEDIHALLY</t>
  </si>
  <si>
    <t>1220202902020301</t>
  </si>
  <si>
    <t>Load Change Over  from F10-KUTHAGNAHALLY URBAN and F12-BIDARAGUPPE due to 11kv line Fault</t>
  </si>
  <si>
    <t>F09-BILLAPURA SJP</t>
  </si>
  <si>
    <t>1220202902020302</t>
  </si>
  <si>
    <t>F10-KUTHAGNAHALLY URBAN</t>
  </si>
  <si>
    <t>1220202902020304</t>
  </si>
  <si>
    <t>Load Change Over  from F01-MUGLOOR and F08-S-MEDIHALLY due to 11kv line Fault</t>
  </si>
  <si>
    <t>F11-NJY HANDENAHALLY</t>
  </si>
  <si>
    <t>1220202902020305</t>
  </si>
  <si>
    <t>Load Change Over  from F01-MUGLOOR and F15-INNER URBAN due to 11kv line Fault</t>
  </si>
  <si>
    <t>F12-BIDARAGUPPE</t>
  </si>
  <si>
    <t>1220202902020303</t>
  </si>
  <si>
    <t>Load Change Over  from F03-SARJAPURA-TOWN and F05-MUGLOOR-URBAN due to 11kv line Fault</t>
  </si>
  <si>
    <t>F13-CITY LIGHT</t>
  </si>
  <si>
    <t>1220202902020306</t>
  </si>
  <si>
    <t>Load Change Over  from F03-SARJAPURA-TOWN and F15-INNER URBAN due to 11kv line Fault</t>
  </si>
  <si>
    <t>F14-KNS LAYOUT</t>
  </si>
  <si>
    <t>1220202902010108</t>
  </si>
  <si>
    <t>Load Change Over  from F05-MUGLOOR-URBAN and F08-S-MEDIHALLY due to 11kv line Fault</t>
  </si>
  <si>
    <t>F15-INNER URBAN</t>
  </si>
  <si>
    <t>1220202902020307</t>
  </si>
  <si>
    <t>Load Change Over  from F13-CITY LIGHTdue to 11kv line Fault</t>
  </si>
  <si>
    <t>F16- PRESTIGE CITY</t>
  </si>
  <si>
    <t>1220202902010109</t>
  </si>
  <si>
    <t>F7 BHAKTHIPURA</t>
  </si>
  <si>
    <t>1220201907020103</t>
  </si>
  <si>
    <t>Load Change Over  from F07 Attibele and F06-KODLIPURA due to 11kv line Fault</t>
  </si>
  <si>
    <t xml:space="preserve">  Sub division TOTAL</t>
  </si>
  <si>
    <t>Station Auxillary (Input &amp; Sales)</t>
  </si>
  <si>
    <t>EHT Consumption</t>
  </si>
  <si>
    <t>Above 11KV Wheeled Energy/ Open Access</t>
  </si>
  <si>
    <t>IPP Consumption</t>
  </si>
  <si>
    <t xml:space="preserve">  Sub Division Grand Total</t>
  </si>
  <si>
    <t xml:space="preserve">  Sub Division Sub Total</t>
  </si>
  <si>
    <t xml:space="preserve">    Sub Division Sub Total</t>
  </si>
  <si>
    <t xml:space="preserve">               Division Sub Total</t>
  </si>
  <si>
    <t xml:space="preserve">                Division Grand Total</t>
  </si>
</sst>
</file>

<file path=xl/styles.xml><?xml version="1.0" encoding="utf-8"?>
<styleSheet xmlns="http://schemas.openxmlformats.org/spreadsheetml/2006/main">
  <numFmts count="60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0.0"/>
    <numFmt numFmtId="166" formatCode="0.00000000"/>
    <numFmt numFmtId="167" formatCode="0.000000"/>
    <numFmt numFmtId="168" formatCode="#"/>
    <numFmt numFmtId="169" formatCode="#,##0.0000_);\(#,##0.0000\)"/>
    <numFmt numFmtId="170" formatCode="_-* #,##0\ &quot;F&quot;_-;\-* #,##0\ &quot;F&quot;_-;_-* &quot;-&quot;\ &quot;F&quot;_-;_-@_-"/>
    <numFmt numFmtId="171" formatCode="0.00000_)"/>
    <numFmt numFmtId="172" formatCode="_-* #,##0\ _F_-;\-* #,##0\ _F_-;_-* &quot;-&quot;\ _F_-;_-@_-"/>
    <numFmt numFmtId="173" formatCode="General_)"/>
    <numFmt numFmtId="174" formatCode="&quot;$&quot;#,##0.0000_);\(&quot;$&quot;#,##0.0000\)"/>
    <numFmt numFmtId="175" formatCode="&quot;Warning&quot;;&quot;Warning&quot;;&quot;OK&quot;"/>
    <numFmt numFmtId="176" formatCode="&quot;\&quot;#,##0.00;[Red]\-&quot;\&quot;#,##0.00"/>
    <numFmt numFmtId="177" formatCode="#,##0&quot; $&quot;;\-#,##0&quot; $&quot;"/>
    <numFmt numFmtId="178" formatCode="_(&quot;US$&quot;* #,##0.00_);_(&quot;US$&quot;* \(#,##0.00\);_(&quot;US$&quot;* &quot;-&quot;??_);_(@_)"/>
    <numFmt numFmtId="179" formatCode="#,##0&quot; $&quot;;&quot;-&quot;#,##0&quot; $&quot;"/>
    <numFmt numFmtId="180" formatCode="_-* #,##0.00_-;\-* #,##0.00_-;_-* &quot;-&quot;??_-;_-@_-"/>
    <numFmt numFmtId="181" formatCode="_(* #,##0.00_);_(* \(#,##0.00\);_(* &quot;-&quot;??_);_(@_)"/>
    <numFmt numFmtId="182" formatCode="#,##0.00&quot; &quot;;&quot; (&quot;#,##0.00&quot;)&quot;;&quot; -&quot;#&quot; &quot;;@&quot; &quot;"/>
    <numFmt numFmtId="183" formatCode="h:mm;@"/>
    <numFmt numFmtId="184" formatCode="_(* #,##0.00_);_(* \(#,##0.00\);_(* \-??_);_(@_)"/>
    <numFmt numFmtId="185" formatCode="_(* #,##0_);_(* \(#,##0\);_(* &quot;-&quot;??_);_(@_)"/>
    <numFmt numFmtId="186" formatCode="#,##0.00&quot; &quot;;&quot; -&quot;#,##0.00&quot; &quot;;&quot; -&quot;#&quot; &quot;;@&quot; &quot;"/>
    <numFmt numFmtId="187" formatCode="_(&quot;$&quot;* #,##0.00_);_(&quot;$&quot;* \(#,##0.00\);_(&quot;$&quot;* &quot;-&quot;??_);_(@_)"/>
    <numFmt numFmtId="188" formatCode="_(&quot;$&quot;* #,##0.00_);_(&quot;$&quot;* \(#,##0.00\);_(&quot;$&quot;* \-??_);_(@_)"/>
    <numFmt numFmtId="189" formatCode="_ &quot;Rs.&quot;\ * #,##0.00_ ;_ &quot;Rs.&quot;\ * \-#,##0.00_ ;_ &quot;Rs.&quot;\ * &quot;-&quot;??_ ;_ @_ "/>
    <numFmt numFmtId="190" formatCode="&quot;$&quot;#,##0_);\(&quot;$&quot;#,##0\)"/>
    <numFmt numFmtId="191" formatCode="[$€-2]\ #,##0.00_);[Red]\([$€-2]\ #,##0.00\)"/>
    <numFmt numFmtId="192" formatCode="#,##0.0;[Red]#,##0.0"/>
    <numFmt numFmtId="193" formatCode="_([$€-2]* #,##0.00_);_([$€-2]* \(#,##0.00\);_([$€-2]* &quot;-&quot;??_)"/>
    <numFmt numFmtId="194" formatCode="[$-409]General"/>
    <numFmt numFmtId="195" formatCode="0;[Red]0"/>
    <numFmt numFmtId="196" formatCode="[$-409]d/mmm/yy;@"/>
    <numFmt numFmtId="197" formatCode="#,##0_-;\ \(#,##0\);_-* &quot;-&quot;??;_-@_-"/>
    <numFmt numFmtId="198" formatCode="#,##0.0"/>
    <numFmt numFmtId="199" formatCode="0.00_)"/>
    <numFmt numFmtId="200" formatCode="&quot;Rs.&quot;#,##0.00_);\(&quot;Rs.&quot;#,##0.00\)"/>
    <numFmt numFmtId="201" formatCode="#,##0.0_);\(#,##0.0\)"/>
    <numFmt numFmtId="202" formatCode="_-* #,##0\ _D_M_-;\-* #,##0\ _D_M_-;_-* &quot;-&quot;\ _D_M_-;_-@_-"/>
    <numFmt numFmtId="203" formatCode="_-* #,##0.00\ _D_M_-;\-* #,##0.00\ _D_M_-;_-* &quot;-&quot;??\ _D_M_-;_-@_-"/>
    <numFmt numFmtId="204" formatCode="0\);"/>
    <numFmt numFmtId="205" formatCode="#,##0;[Red]\(#,##0\)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#,##0.0000_)"/>
    <numFmt numFmtId="209" formatCode="##,##0.000_);\(#,##0.000\)"/>
    <numFmt numFmtId="210" formatCode="_-* #,##0_-;\-* #,##0_-;_-* &quot;-&quot;_-;_-@_-"/>
    <numFmt numFmtId="211" formatCode="&quot;ß&quot;#,##0.00_);\(&quot;ß&quot;#,##0.00\)"/>
    <numFmt numFmtId="212" formatCode="0.0%"/>
    <numFmt numFmtId="213" formatCode="&quot;$&quot;#,##0;\-&quot;$&quot;#,##0"/>
    <numFmt numFmtId="214" formatCode="0.00\ &quot;x&quot;"/>
    <numFmt numFmtId="215" formatCode="_(&quot;$&quot;* #,##0.0000000_);_(&quot;$&quot;* \(#,##0.0000000\);_(&quot;$&quot;* &quot;-&quot;??_);_(@_)"/>
    <numFmt numFmtId="216" formatCode="_-&quot;$&quot;* #,##0_-;\-&quot;$&quot;* #,##0_-;_-&quot;$&quot;* &quot;-&quot;_-;_-@_-"/>
    <numFmt numFmtId="217" formatCode="_ &quot;kr&quot;\ * #,##0_ ;_ &quot;kr&quot;\ * \-#,##0_ ;_ &quot;kr&quot;\ * &quot;-&quot;_ ;_ @_ "/>
    <numFmt numFmtId="218" formatCode="_ &quot;kr&quot;\ * #,##0.00_ ;_ &quot;kr&quot;\ * \-#,##0.00_ ;_ &quot;kr&quot;\ * &quot;-&quot;??_ ;_ @_ "/>
    <numFmt numFmtId="219" formatCode="_ &quot;\&quot;* #,##0_ ;_ &quot;\&quot;* \-#,##0_ ;_ &quot;\&quot;* &quot;-&quot;_ ;_ @_ "/>
    <numFmt numFmtId="220" formatCode="_ &quot;\&quot;* #,##0.00_ ;_ &quot;\&quot;* \-#,##0.00_ ;_ &quot;\&quot;* &quot;-&quot;??_ ;_ @_ "/>
  </numFmts>
  <fonts count="1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name val="Bookman Old Style"/>
      <family val="1"/>
    </font>
    <font>
      <b/>
      <sz val="18"/>
      <color rgb="FFFF0000"/>
      <name val="Bookman Old Style"/>
      <family val="1"/>
    </font>
    <font>
      <b/>
      <sz val="14"/>
      <color rgb="FFFF0000"/>
      <name val="Bookman Old Style"/>
      <family val="1"/>
    </font>
    <font>
      <sz val="12"/>
      <name val="Bookman Old Style"/>
      <family val="1"/>
    </font>
    <font>
      <sz val="12"/>
      <color indexed="8"/>
      <name val="Bookman Old Style"/>
      <family val="1"/>
    </font>
    <font>
      <sz val="10"/>
      <color indexed="8"/>
      <name val="Arial"/>
      <family val="2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  <font>
      <b/>
      <sz val="12"/>
      <color rgb="FFFF0000"/>
      <name val="Bookman Old Style"/>
      <family val="1"/>
    </font>
    <font>
      <sz val="12"/>
      <color rgb="FFFF0000"/>
      <name val="Bookman Old Style"/>
      <family val="1"/>
    </font>
    <font>
      <sz val="16"/>
      <color theme="1"/>
      <name val="Bookman Old Style"/>
      <family val="1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MS Sans Serif"/>
      <charset val="134"/>
    </font>
    <font>
      <sz val="10"/>
      <name val="Helv"/>
      <charset val="204"/>
    </font>
    <font>
      <b/>
      <sz val="14"/>
      <name val="Arial"/>
      <family val="2"/>
    </font>
    <font>
      <sz val="18"/>
      <color indexed="16"/>
      <name val="Courier"/>
      <charset val="134"/>
    </font>
    <font>
      <sz val="20"/>
      <color indexed="16"/>
      <name val="Courier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20"/>
      <color indexed="16"/>
      <name val="Courier"/>
      <charset val="134"/>
    </font>
    <font>
      <sz val="24"/>
      <color indexed="16"/>
      <name val="Courier"/>
      <charset val="134"/>
    </font>
    <font>
      <b/>
      <sz val="24"/>
      <color indexed="16"/>
      <name val="Courier"/>
      <charset val="134"/>
    </font>
    <font>
      <sz val="11"/>
      <color indexed="22"/>
      <name val="Calibri"/>
      <family val="2"/>
    </font>
    <font>
      <sz val="14"/>
      <name val="AngsanaUPC"/>
      <charset val="222"/>
    </font>
    <font>
      <sz val="14"/>
      <name val="AngsanaUPC"/>
      <charset val="134"/>
    </font>
    <font>
      <sz val="14"/>
      <color indexed="8"/>
      <name val="AngsanaUPC"/>
      <charset val="134"/>
    </font>
    <font>
      <sz val="8"/>
      <name val="Times New Roman"/>
      <family val="1"/>
    </font>
    <font>
      <sz val="10"/>
      <name val="Helv"/>
      <charset val="134"/>
    </font>
    <font>
      <sz val="10"/>
      <color indexed="16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2"/>
      <name val="Tms Rmn"/>
      <charset val="134"/>
    </font>
    <font>
      <sz val="10"/>
      <name val="MS Sans Serif"/>
      <charset val="134"/>
    </font>
    <font>
      <sz val="12"/>
      <name val="¹ÙÅÁÃ¼"/>
      <charset val="129"/>
    </font>
    <font>
      <b/>
      <sz val="11"/>
      <color indexed="52"/>
      <name val="Calibri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1"/>
      <color indexed="22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MS Serif"/>
      <charset val="134"/>
    </font>
    <font>
      <sz val="10"/>
      <name val="Courier"/>
      <charset val="134"/>
    </font>
    <font>
      <sz val="11"/>
      <name val="Courier"/>
      <charset val="134"/>
    </font>
    <font>
      <b/>
      <sz val="8.1999999999999993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Book Antiqua"/>
      <family val="1"/>
    </font>
    <font>
      <sz val="10"/>
      <color indexed="16"/>
      <name val="MS Serif"/>
      <charset val="134"/>
    </font>
    <font>
      <b/>
      <sz val="10"/>
      <color indexed="36"/>
      <name val="Arial"/>
      <family val="2"/>
    </font>
    <font>
      <sz val="10"/>
      <color indexed="8"/>
      <name val="Arial1"/>
      <charset val="134"/>
    </font>
    <font>
      <sz val="10"/>
      <color rgb="FF000000"/>
      <name val="Arial1"/>
      <charset val="134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sz val="1"/>
      <color indexed="8"/>
      <name val="Courier"/>
      <charset val="134"/>
    </font>
    <font>
      <i/>
      <sz val="1"/>
      <color indexed="8"/>
      <name val="Courier"/>
      <charset val="134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2"/>
      <name val="Marigold"/>
      <charset val="134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2"/>
      <name val="Helv"/>
      <charset val="134"/>
    </font>
    <font>
      <b/>
      <sz val="13"/>
      <color indexed="9"/>
      <name val="Times New Roman"/>
      <family val="1"/>
    </font>
    <font>
      <sz val="11"/>
      <color indexed="52"/>
      <name val="Calibri"/>
      <family val="2"/>
    </font>
    <font>
      <sz val="12"/>
      <color indexed="9"/>
      <name val="Helv"/>
      <charset val="134"/>
    </font>
    <font>
      <sz val="11"/>
      <color indexed="60"/>
      <name val="Calibri"/>
      <family val="2"/>
    </font>
    <font>
      <sz val="7"/>
      <name val="Small Fonts"/>
      <charset val="134"/>
    </font>
    <font>
      <sz val="7"/>
      <color indexed="8"/>
      <name val="Small Fonts"/>
      <charset val="134"/>
    </font>
    <font>
      <b/>
      <i/>
      <sz val="16"/>
      <name val="Helv"/>
      <charset val="134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Times New Roman CYR"/>
      <charset val="134"/>
    </font>
    <font>
      <sz val="10"/>
      <color theme="1"/>
      <name val="Arial"/>
      <family val="2"/>
    </font>
    <font>
      <sz val="11"/>
      <color theme="1"/>
      <name val="Cambria"/>
      <family val="1"/>
    </font>
    <font>
      <sz val="11"/>
      <color indexed="8"/>
      <name val="Cambria"/>
      <family val="1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17"/>
      <name val="Arial"/>
      <family val="2"/>
    </font>
    <font>
      <b/>
      <sz val="11"/>
      <color indexed="63"/>
      <name val="Calibri"/>
      <family val="2"/>
    </font>
    <font>
      <b/>
      <sz val="10"/>
      <name val="Arial CE"/>
      <charset val="238"/>
    </font>
    <font>
      <sz val="10"/>
      <name val="Tms Rmn"/>
      <charset val="134"/>
    </font>
    <font>
      <b/>
      <sz val="10"/>
      <color indexed="56"/>
      <name val="Arial"/>
      <family val="2"/>
    </font>
    <font>
      <b/>
      <i/>
      <u/>
      <sz val="11"/>
      <color indexed="8"/>
      <name val="Arial"/>
      <family val="2"/>
    </font>
    <font>
      <sz val="11"/>
      <name val="Times New Roman"/>
      <family val="1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u/>
      <sz val="9"/>
      <color indexed="36"/>
      <name val="Arial"/>
      <family val="2"/>
    </font>
    <font>
      <u/>
      <sz val="9"/>
      <color indexed="20"/>
      <name val="Arial"/>
      <family val="2"/>
    </font>
    <font>
      <b/>
      <sz val="8"/>
      <color indexed="8"/>
      <name val="Helv"/>
      <charset val="134"/>
    </font>
    <font>
      <b/>
      <sz val="10"/>
      <name val="Arial"/>
      <family val="2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1"/>
    </font>
    <font>
      <sz val="18"/>
      <color theme="3"/>
      <name val="Cambria"/>
      <family val="1"/>
      <scheme val="major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b/>
      <sz val="10"/>
      <color indexed="18"/>
      <name val="Arial"/>
      <family val="2"/>
    </font>
    <font>
      <sz val="12"/>
      <name val="바탕체"/>
      <charset val="129"/>
    </font>
    <font>
      <sz val="11"/>
      <name val="돋움"/>
      <charset val="129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1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0"/>
      </patternFill>
    </fill>
    <fill>
      <patternFill patternType="solid">
        <fgColor indexed="22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lightDown">
        <f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8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4305">
    <xf numFmtId="0" fontId="0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7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0" fillId="0" borderId="2" applyNumberFormat="0" applyBorder="0" applyAlignment="0">
      <alignment horizontal="center" vertical="center"/>
    </xf>
    <xf numFmtId="168" fontId="21" fillId="0" borderId="0">
      <protection locked="0"/>
    </xf>
    <xf numFmtId="168" fontId="22" fillId="0" borderId="0">
      <protection locked="0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/>
    <xf numFmtId="0" fontId="24" fillId="1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/>
    <xf numFmtId="0" fontId="24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/>
    <xf numFmtId="0" fontId="24" fillId="26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/>
    <xf numFmtId="0" fontId="24" fillId="1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1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1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1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/>
    <xf numFmtId="0" fontId="24" fillId="34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6" borderId="0"/>
    <xf numFmtId="0" fontId="24" fillId="20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168" fontId="25" fillId="0" borderId="0">
      <protection locked="0"/>
    </xf>
    <xf numFmtId="168" fontId="26" fillId="0" borderId="0">
      <protection locked="0"/>
    </xf>
    <xf numFmtId="168" fontId="27" fillId="0" borderId="0">
      <protection locked="0"/>
    </xf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/>
    <xf numFmtId="0" fontId="24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/>
    <xf numFmtId="0" fontId="24" fillId="4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5" borderId="0"/>
    <xf numFmtId="0" fontId="24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/>
    <xf numFmtId="0" fontId="24" fillId="1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0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0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0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/>
    <xf numFmtId="0" fontId="24" fillId="2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2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2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2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2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23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29" borderId="0" applyNumberFormat="0" applyBorder="0" applyAlignment="0" applyProtection="0"/>
    <xf numFmtId="0" fontId="23" fillId="37" borderId="0" applyNumberFormat="0" applyBorder="0" applyAlignment="0" applyProtection="0"/>
    <xf numFmtId="0" fontId="23" fillId="50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/>
    <xf numFmtId="0" fontId="28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56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6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/>
    <xf numFmtId="0" fontId="28" fillId="43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5" borderId="0"/>
    <xf numFmtId="0" fontId="28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/>
    <xf numFmtId="0" fontId="28" fillId="14" borderId="0" applyNumberFormat="0" applyBorder="0" applyAlignment="0" applyProtection="0"/>
    <xf numFmtId="0" fontId="24" fillId="58" borderId="0" applyNumberFormat="0" applyBorder="0" applyAlignment="0" applyProtection="0"/>
    <xf numFmtId="0" fontId="24" fillId="6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1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4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4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1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6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4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61" borderId="0"/>
    <xf numFmtId="0" fontId="28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/>
    <xf numFmtId="0" fontId="28" fillId="20" borderId="0" applyNumberFormat="0" applyBorder="0" applyAlignment="0" applyProtection="0"/>
    <xf numFmtId="0" fontId="24" fillId="62" borderId="0" applyNumberFormat="0" applyBorder="0" applyAlignment="0" applyProtection="0"/>
    <xf numFmtId="0" fontId="24" fillId="64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2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23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23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2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4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23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53" borderId="0" applyNumberFormat="0" applyBorder="0" applyAlignment="0" applyProtection="0"/>
    <xf numFmtId="0" fontId="24" fillId="41" borderId="0" applyNumberFormat="0" applyBorder="0" applyAlignment="0" applyProtection="0"/>
    <xf numFmtId="0" fontId="24" fillId="43" borderId="0" applyNumberFormat="0" applyBorder="0" applyAlignment="0" applyProtection="0"/>
    <xf numFmtId="0" fontId="24" fillId="58" borderId="0" applyNumberFormat="0" applyBorder="0" applyAlignment="0" applyProtection="0"/>
    <xf numFmtId="0" fontId="24" fillId="55" borderId="0" applyNumberFormat="0" applyBorder="0" applyAlignment="0" applyProtection="0"/>
    <xf numFmtId="0" fontId="24" fillId="62" borderId="0" applyNumberFormat="0" applyBorder="0" applyAlignment="0" applyProtection="0"/>
    <xf numFmtId="9" fontId="29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29" fillId="0" borderId="0"/>
    <xf numFmtId="0" fontId="31" fillId="0" borderId="0"/>
    <xf numFmtId="9" fontId="29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9" fontId="30" fillId="0" borderId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/>
    <xf numFmtId="0" fontId="28" fillId="55" borderId="0" applyNumberFormat="0" applyBorder="0" applyAlignment="0" applyProtection="0"/>
    <xf numFmtId="0" fontId="24" fillId="65" borderId="0" applyNumberFormat="0" applyBorder="0" applyAlignment="0" applyProtection="0"/>
    <xf numFmtId="0" fontId="24" fillId="67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5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57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57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5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7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57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/>
    <xf numFmtId="0" fontId="28" fillId="43" borderId="0" applyNumberFormat="0" applyBorder="0" applyAlignment="0" applyProtection="0"/>
    <xf numFmtId="0" fontId="24" fillId="68" borderId="0" applyNumberFormat="0" applyBorder="0" applyAlignment="0" applyProtection="0"/>
    <xf numFmtId="0" fontId="24" fillId="70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0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0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0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0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/>
    <xf numFmtId="0" fontId="28" fillId="46" borderId="0" applyNumberFormat="0" applyBorder="0" applyAlignment="0" applyProtection="0"/>
    <xf numFmtId="0" fontId="24" fillId="71" borderId="0" applyNumberFormat="0" applyBorder="0" applyAlignment="0" applyProtection="0"/>
    <xf numFmtId="0" fontId="24" fillId="73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3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3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3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3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/>
    <xf numFmtId="0" fontId="28" fillId="74" borderId="0" applyNumberFormat="0" applyBorder="0" applyAlignment="0" applyProtection="0"/>
    <xf numFmtId="0" fontId="24" fillId="58" borderId="0" applyNumberFormat="0" applyBorder="0" applyAlignment="0" applyProtection="0"/>
    <xf numFmtId="0" fontId="24" fillId="6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7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75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75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7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60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75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61" borderId="0"/>
    <xf numFmtId="0" fontId="28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/>
    <xf numFmtId="0" fontId="28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8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8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9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8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8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32" fillId="0" borderId="0">
      <alignment horizontal="center" vertical="top" wrapText="1"/>
      <protection locked="0"/>
    </xf>
    <xf numFmtId="0" fontId="33" fillId="0" borderId="0"/>
    <xf numFmtId="0" fontId="33" fillId="0" borderId="0"/>
    <xf numFmtId="0" fontId="16" fillId="0" borderId="0" applyFill="0" applyBorder="0">
      <alignment vertical="center"/>
    </xf>
    <xf numFmtId="0" fontId="34" fillId="71" borderId="15" applyNumberFormat="0"/>
    <xf numFmtId="0" fontId="34" fillId="71" borderId="15" applyNumberFormat="0"/>
    <xf numFmtId="0" fontId="34" fillId="71" borderId="15" applyNumberFormat="0"/>
    <xf numFmtId="0" fontId="34" fillId="71" borderId="15" applyNumberFormat="0"/>
    <xf numFmtId="0" fontId="34" fillId="71" borderId="15" applyNumberFormat="0"/>
    <xf numFmtId="0" fontId="34" fillId="71" borderId="15" applyNumberFormat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35" fillId="0" borderId="16">
      <protection locked="0"/>
    </xf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/>
    <xf numFmtId="0" fontId="36" fillId="68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0" borderId="0" applyNumberFormat="0" applyFill="0" applyBorder="0" applyAlignment="0" applyProtection="0"/>
    <xf numFmtId="38" fontId="38" fillId="0" borderId="0" applyFill="0" applyBorder="0" applyAlignment="0" applyProtection="0"/>
    <xf numFmtId="0" fontId="39" fillId="0" borderId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174" fontId="16" fillId="0" borderId="0" applyFill="0" applyBorder="0" applyAlignment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80" borderId="17"/>
    <xf numFmtId="0" fontId="40" fillId="80" borderId="17"/>
    <xf numFmtId="0" fontId="40" fillId="80" borderId="17"/>
    <xf numFmtId="0" fontId="40" fillId="80" borderId="17"/>
    <xf numFmtId="0" fontId="40" fillId="80" borderId="17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6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6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40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7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1" fillId="81" borderId="18">
      <alignment horizontal="center"/>
    </xf>
    <xf numFmtId="175" fontId="42" fillId="82" borderId="19">
      <alignment horizontal="center"/>
    </xf>
    <xf numFmtId="175" fontId="42" fillId="82" borderId="19">
      <alignment horizontal="center"/>
    </xf>
    <xf numFmtId="175" fontId="42" fillId="82" borderId="19">
      <alignment horizontal="center"/>
    </xf>
    <xf numFmtId="175" fontId="42" fillId="82" borderId="19">
      <alignment horizontal="center"/>
    </xf>
    <xf numFmtId="175" fontId="42" fillId="82" borderId="19">
      <alignment horizontal="center"/>
    </xf>
    <xf numFmtId="175" fontId="42" fillId="82" borderId="19">
      <alignment horizontal="center"/>
    </xf>
    <xf numFmtId="175" fontId="42" fillId="82" borderId="19">
      <alignment horizontal="center"/>
    </xf>
    <xf numFmtId="175" fontId="42" fillId="82" borderId="19">
      <alignment horizontal="center"/>
    </xf>
    <xf numFmtId="175" fontId="42" fillId="82" borderId="19">
      <alignment horizontal="center"/>
    </xf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4" borderId="20"/>
    <xf numFmtId="0" fontId="44" fillId="83" borderId="20" applyNumberFormat="0" applyAlignment="0" applyProtection="0"/>
    <xf numFmtId="0" fontId="43" fillId="83" borderId="20" applyNumberFormat="0" applyAlignment="0" applyProtection="0"/>
    <xf numFmtId="0" fontId="43" fillId="85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5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5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5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5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3" fillId="83" borderId="20" applyNumberFormat="0" applyAlignment="0" applyProtection="0"/>
    <xf numFmtId="0" fontId="45" fillId="0" borderId="21">
      <alignment horizontal="center" vertical="center"/>
    </xf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8" fontId="35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9" fontId="47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8" fontId="35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9" fontId="47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33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9" fontId="47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33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9" fontId="47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33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9" fontId="47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33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9" fontId="47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33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9" fontId="47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33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6" fontId="16" fillId="0" borderId="0"/>
    <xf numFmtId="179" fontId="47" fillId="0" borderId="0"/>
    <xf numFmtId="176" fontId="1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4" fontId="16" fillId="0" borderId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>
      <alignment vertical="top"/>
    </xf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0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49" fillId="0" borderId="0"/>
    <xf numFmtId="182" fontId="49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9" fillId="0" borderId="0"/>
    <xf numFmtId="18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0" fontId="10" fillId="0" borderId="0">
      <alignment vertical="top"/>
    </xf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0" fillId="0" borderId="0">
      <alignment vertical="top"/>
    </xf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49" fillId="0" borderId="0"/>
    <xf numFmtId="181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65" fontId="49" fillId="0" borderId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6" fillId="0" borderId="0" applyFont="0" applyFill="0" applyBorder="0" applyAlignment="0" applyProtection="0"/>
    <xf numFmtId="184" fontId="16" fillId="0" borderId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6" fontId="49" fillId="0" borderId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4" fontId="16" fillId="0" borderId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3" fontId="16" fillId="0" borderId="0"/>
    <xf numFmtId="0" fontId="52" fillId="0" borderId="0" applyNumberFormat="0" applyAlignment="0">
      <alignment horizontal="left"/>
    </xf>
    <xf numFmtId="0" fontId="53" fillId="0" borderId="0" applyNumberFormat="0" applyAlignment="0"/>
    <xf numFmtId="173" fontId="54" fillId="0" borderId="22" applyNumberFormat="0" applyBorder="0" applyAlignment="0" applyProtection="0">
      <protection locked="0"/>
    </xf>
    <xf numFmtId="0" fontId="33" fillId="0" borderId="23"/>
    <xf numFmtId="44" fontId="16" fillId="0" borderId="0" applyFill="0" applyBorder="0" applyAlignment="0" applyProtection="0"/>
    <xf numFmtId="4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188" fontId="16" fillId="0" borderId="0" applyFill="0" applyBorder="0" applyAlignment="0" applyProtection="0"/>
    <xf numFmtId="44" fontId="16" fillId="0" borderId="0" applyFill="0" applyBorder="0" applyAlignment="0" applyProtection="0"/>
    <xf numFmtId="188" fontId="23" fillId="0" borderId="0" applyFill="0" applyBorder="0" applyAlignment="0" applyProtection="0"/>
    <xf numFmtId="189" fontId="5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16" fillId="0" borderId="0"/>
    <xf numFmtId="191" fontId="16" fillId="0" borderId="0"/>
    <xf numFmtId="0" fontId="16" fillId="0" borderId="0"/>
    <xf numFmtId="0" fontId="16" fillId="0" borderId="0"/>
    <xf numFmtId="191" fontId="16" fillId="0" borderId="0"/>
    <xf numFmtId="0" fontId="10" fillId="0" borderId="0"/>
    <xf numFmtId="191" fontId="16" fillId="0" borderId="0"/>
    <xf numFmtId="0" fontId="16" fillId="0" borderId="0"/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92" fontId="16" fillId="0" borderId="2">
      <alignment vertical="center"/>
      <protection locked="0"/>
    </xf>
    <xf numFmtId="15" fontId="57" fillId="0" borderId="24"/>
    <xf numFmtId="14" fontId="16" fillId="0" borderId="0"/>
    <xf numFmtId="0" fontId="16" fillId="86" borderId="2" applyNumberFormat="0"/>
    <xf numFmtId="0" fontId="58" fillId="0" borderId="0" applyNumberFormat="0" applyAlignment="0">
      <alignment horizontal="left"/>
    </xf>
    <xf numFmtId="0" fontId="59" fillId="87" borderId="25" applyNumberFormat="0" applyAlignment="0">
      <alignment horizontal="center"/>
    </xf>
    <xf numFmtId="0" fontId="59" fillId="87" borderId="25" applyNumberFormat="0" applyAlignment="0">
      <alignment horizontal="center"/>
    </xf>
    <xf numFmtId="0" fontId="59" fillId="87" borderId="25" applyNumberFormat="0" applyAlignment="0">
      <alignment horizontal="center"/>
    </xf>
    <xf numFmtId="0" fontId="59" fillId="87" borderId="25" applyNumberFormat="0" applyAlignment="0">
      <alignment horizontal="center"/>
    </xf>
    <xf numFmtId="0" fontId="59" fillId="87" borderId="25" applyNumberFormat="0" applyAlignment="0">
      <alignment horizontal="center"/>
    </xf>
    <xf numFmtId="0" fontId="59" fillId="87" borderId="25" applyNumberFormat="0" applyAlignment="0">
      <alignment horizontal="center"/>
    </xf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49" fillId="0" borderId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0" fontId="16" fillId="0" borderId="0" applyNumberFormat="0" applyFont="0" applyFill="0" applyBorder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53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16" fillId="0" borderId="0"/>
    <xf numFmtId="0" fontId="23" fillId="0" borderId="0"/>
    <xf numFmtId="0" fontId="16" fillId="0" borderId="0">
      <alignment vertical="top"/>
    </xf>
    <xf numFmtId="0" fontId="60" fillId="0" borderId="0" applyBorder="0" applyProtection="0"/>
    <xf numFmtId="0" fontId="23" fillId="0" borderId="0"/>
    <xf numFmtId="0" fontId="23" fillId="0" borderId="0"/>
    <xf numFmtId="194" fontId="61" fillId="0" borderId="0" applyBorder="0" applyProtection="0">
      <alignment vertical="center"/>
    </xf>
    <xf numFmtId="194" fontId="61" fillId="0" borderId="0" applyBorder="0" applyProtection="0">
      <alignment vertical="center"/>
    </xf>
    <xf numFmtId="0" fontId="16" fillId="0" borderId="0"/>
    <xf numFmtId="194" fontId="61" fillId="0" borderId="0" applyBorder="0" applyProtection="0">
      <alignment vertical="center"/>
    </xf>
    <xf numFmtId="0" fontId="60" fillId="0" borderId="0" applyBorder="0" applyProtection="0">
      <alignment vertical="center"/>
    </xf>
    <xf numFmtId="0" fontId="60" fillId="0" borderId="0" applyBorder="0" applyProtection="0">
      <alignment vertical="center"/>
    </xf>
    <xf numFmtId="0" fontId="23" fillId="0" borderId="0"/>
    <xf numFmtId="195" fontId="62" fillId="0" borderId="0"/>
    <xf numFmtId="0" fontId="23" fillId="0" borderId="0"/>
    <xf numFmtId="0" fontId="49" fillId="0" borderId="0"/>
    <xf numFmtId="195" fontId="62" fillId="0" borderId="0"/>
    <xf numFmtId="0" fontId="23" fillId="0" borderId="0"/>
    <xf numFmtId="0" fontId="49" fillId="0" borderId="0"/>
    <xf numFmtId="0" fontId="62" fillId="0" borderId="0" applyBorder="0" applyProtection="0"/>
    <xf numFmtId="195" fontId="62" fillId="0" borderId="0"/>
    <xf numFmtId="0" fontId="10" fillId="0" borderId="0"/>
    <xf numFmtId="195" fontId="62" fillId="0" borderId="0"/>
    <xf numFmtId="194" fontId="62" fillId="0" borderId="0" applyBorder="0" applyProtection="0"/>
    <xf numFmtId="195" fontId="62" fillId="0" borderId="0"/>
    <xf numFmtId="195" fontId="62" fillId="0" borderId="0"/>
    <xf numFmtId="196" fontId="62" fillId="0" borderId="0" applyBorder="0" applyProtection="0"/>
    <xf numFmtId="195" fontId="62" fillId="0" borderId="0"/>
    <xf numFmtId="195" fontId="62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194" fontId="62" fillId="0" borderId="0"/>
    <xf numFmtId="194" fontId="62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60" fillId="0" borderId="0" applyBorder="0" applyProtection="0"/>
    <xf numFmtId="0" fontId="16" fillId="0" borderId="0"/>
    <xf numFmtId="0" fontId="40" fillId="40" borderId="17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/>
    <xf numFmtId="0" fontId="6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5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5" fillId="0" borderId="0">
      <protection locked="0"/>
    </xf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0" fontId="16" fillId="16" borderId="0" applyNumberFormat="0" applyFont="0" applyAlignment="0"/>
    <xf numFmtId="2" fontId="16" fillId="0" borderId="0"/>
    <xf numFmtId="197" fontId="66" fillId="88" borderId="17"/>
    <xf numFmtId="197" fontId="66" fillId="88" borderId="17"/>
    <xf numFmtId="197" fontId="66" fillId="88" borderId="17"/>
    <xf numFmtId="197" fontId="66" fillId="88" borderId="17"/>
    <xf numFmtId="197" fontId="66" fillId="88" borderId="17"/>
    <xf numFmtId="197" fontId="66" fillId="88" borderId="17"/>
    <xf numFmtId="197" fontId="66" fillId="88" borderId="17"/>
    <xf numFmtId="197" fontId="66" fillId="88" borderId="17"/>
    <xf numFmtId="197" fontId="66" fillId="88" borderId="17"/>
    <xf numFmtId="0" fontId="35" fillId="0" borderId="26" applyNumberFormat="0" applyFill="0" applyBorder="0" applyAlignment="0" applyProtection="0">
      <protection locked="0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8">
      <alignment horizontal="right"/>
    </xf>
    <xf numFmtId="198" fontId="67" fillId="0" borderId="28">
      <alignment horizontal="right"/>
    </xf>
    <xf numFmtId="198" fontId="67" fillId="0" borderId="28">
      <alignment horizontal="right"/>
    </xf>
    <xf numFmtId="198" fontId="67" fillId="0" borderId="28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198" fontId="67" fillId="0" borderId="27">
      <alignment horizontal="right"/>
    </xf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/>
    <xf numFmtId="0" fontId="68" fillId="24" borderId="0" applyNumberFormat="0" applyBorder="0" applyAlignment="0" applyProtection="0"/>
    <xf numFmtId="0" fontId="68" fillId="27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7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7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7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7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38" fontId="69" fillId="14" borderId="0" applyNumberFormat="0" applyBorder="0" applyAlignment="0" applyProtection="0"/>
    <xf numFmtId="38" fontId="69" fillId="14" borderId="0" applyNumberFormat="0" applyBorder="0" applyAlignment="0" applyProtection="0"/>
    <xf numFmtId="38" fontId="69" fillId="14" borderId="0" applyNumberFormat="0" applyBorder="0" applyAlignment="0" applyProtection="0"/>
    <xf numFmtId="38" fontId="69" fillId="14" borderId="0" applyNumberFormat="0" applyBorder="0" applyAlignment="0" applyProtection="0"/>
    <xf numFmtId="38" fontId="69" fillId="14" borderId="0" applyNumberFormat="0" applyBorder="0" applyAlignment="0" applyProtection="0"/>
    <xf numFmtId="38" fontId="69" fillId="14" borderId="0" applyNumberFormat="0" applyBorder="0" applyAlignment="0" applyProtection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16" fillId="89" borderId="19" applyNumberFormat="0" applyFont="0" applyAlignment="0"/>
    <xf numFmtId="0" fontId="45" fillId="0" borderId="29" applyNumberFormat="0" applyAlignment="0" applyProtection="0">
      <alignment horizontal="left" vertical="center"/>
    </xf>
    <xf numFmtId="0" fontId="45" fillId="0" borderId="30" applyNumberFormat="0" applyProtection="0">
      <alignment vertical="top"/>
    </xf>
    <xf numFmtId="0" fontId="70" fillId="0" borderId="31"/>
    <xf numFmtId="0" fontId="70" fillId="0" borderId="31"/>
    <xf numFmtId="0" fontId="70" fillId="0" borderId="31"/>
    <xf numFmtId="0" fontId="70" fillId="0" borderId="31"/>
    <xf numFmtId="0" fontId="70" fillId="0" borderId="31"/>
    <xf numFmtId="0" fontId="70" fillId="0" borderId="31"/>
    <xf numFmtId="0" fontId="45" fillId="0" borderId="12">
      <alignment horizontal="left" vertical="center"/>
    </xf>
    <xf numFmtId="0" fontId="45" fillId="0" borderId="31">
      <alignment horizontal="left" vertical="center"/>
    </xf>
    <xf numFmtId="0" fontId="45" fillId="0" borderId="12">
      <alignment horizontal="left" vertical="center"/>
    </xf>
    <xf numFmtId="0" fontId="45" fillId="0" borderId="31">
      <alignment horizontal="left" vertical="center"/>
    </xf>
    <xf numFmtId="0" fontId="45" fillId="0" borderId="31">
      <alignment horizontal="left" vertical="center"/>
    </xf>
    <xf numFmtId="0" fontId="45" fillId="0" borderId="31">
      <alignment horizontal="left" vertical="center"/>
    </xf>
    <xf numFmtId="0" fontId="45" fillId="0" borderId="31">
      <alignment horizontal="left" vertical="center"/>
    </xf>
    <xf numFmtId="0" fontId="45" fillId="0" borderId="31">
      <alignment horizontal="left" vertical="center"/>
    </xf>
    <xf numFmtId="0" fontId="45" fillId="0" borderId="31">
      <alignment horizontal="left" vertical="center"/>
    </xf>
    <xf numFmtId="0" fontId="45" fillId="0" borderId="12">
      <alignment horizontal="left" vertical="center"/>
    </xf>
    <xf numFmtId="0" fontId="70" fillId="0" borderId="31">
      <alignment horizontal="left" vertical="center"/>
    </xf>
    <xf numFmtId="0" fontId="70" fillId="0" borderId="31">
      <alignment horizontal="left" vertical="center"/>
    </xf>
    <xf numFmtId="0" fontId="70" fillId="0" borderId="31">
      <alignment horizontal="left" vertical="center"/>
    </xf>
    <xf numFmtId="0" fontId="70" fillId="0" borderId="31">
      <alignment horizontal="left" vertical="center"/>
    </xf>
    <xf numFmtId="0" fontId="70" fillId="0" borderId="31">
      <alignment horizontal="left" vertical="center"/>
    </xf>
    <xf numFmtId="0" fontId="70" fillId="0" borderId="31">
      <alignment horizontal="left" vertical="center"/>
    </xf>
    <xf numFmtId="0" fontId="70" fillId="0" borderId="31">
      <alignment horizontal="left" vertical="center"/>
    </xf>
    <xf numFmtId="0" fontId="45" fillId="0" borderId="12">
      <alignment horizontal="left" vertical="center"/>
    </xf>
    <xf numFmtId="0" fontId="45" fillId="0" borderId="12">
      <alignment horizontal="left" vertical="center"/>
    </xf>
    <xf numFmtId="0" fontId="45" fillId="0" borderId="12">
      <alignment horizontal="left" vertical="center"/>
    </xf>
    <xf numFmtId="0" fontId="45" fillId="0" borderId="12">
      <alignment horizontal="left" vertical="center"/>
    </xf>
    <xf numFmtId="0" fontId="45" fillId="0" borderId="12">
      <alignment horizontal="left" vertical="center"/>
    </xf>
    <xf numFmtId="0" fontId="45" fillId="0" borderId="12">
      <alignment horizontal="left" vertical="center"/>
    </xf>
    <xf numFmtId="0" fontId="45" fillId="0" borderId="12">
      <alignment horizontal="left" vertical="center"/>
    </xf>
    <xf numFmtId="0" fontId="71" fillId="0" borderId="0"/>
    <xf numFmtId="0" fontId="72" fillId="0" borderId="0">
      <alignment horizontal="center"/>
    </xf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3"/>
    <xf numFmtId="0" fontId="73" fillId="0" borderId="33"/>
    <xf numFmtId="0" fontId="73" fillId="0" borderId="33"/>
    <xf numFmtId="0" fontId="73" fillId="0" borderId="33"/>
    <xf numFmtId="0" fontId="74" fillId="0" borderId="34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4" fillId="0" borderId="34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4" fillId="0" borderId="34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4" fillId="0" borderId="34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4" fillId="0" borderId="34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6"/>
    <xf numFmtId="0" fontId="75" fillId="0" borderId="36"/>
    <xf numFmtId="0" fontId="75" fillId="0" borderId="36"/>
    <xf numFmtId="0" fontId="75" fillId="0" borderId="36"/>
    <xf numFmtId="0" fontId="76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8"/>
    <xf numFmtId="0" fontId="77" fillId="0" borderId="38"/>
    <xf numFmtId="0" fontId="77" fillId="0" borderId="38"/>
    <xf numFmtId="0" fontId="77" fillId="0" borderId="38"/>
    <xf numFmtId="0" fontId="78" fillId="0" borderId="39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8" fillId="0" borderId="39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8" fillId="0" borderId="39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8" fillId="0" borderId="39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8" fillId="0" borderId="39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5" fillId="0" borderId="0" applyNumberFormat="0" applyFill="0" applyBorder="0" applyAlignment="0"/>
    <xf numFmtId="0" fontId="71" fillId="0" borderId="0" applyNumberFormat="0" applyFill="0" applyBorder="0" applyAlignment="0"/>
    <xf numFmtId="0" fontId="72" fillId="0" borderId="0">
      <alignment horizontal="center" textRotation="90"/>
    </xf>
    <xf numFmtId="199" fontId="79" fillId="0" borderId="4" applyNumberFormat="0" applyFont="0" applyBorder="0" applyAlignment="0"/>
    <xf numFmtId="199" fontId="79" fillId="0" borderId="4" applyNumberFormat="0" applyFont="0" applyBorder="0" applyAlignment="0"/>
    <xf numFmtId="199" fontId="79" fillId="0" borderId="4" applyNumberFormat="0" applyFont="0" applyBorder="0" applyAlignment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200" fontId="16" fillId="0" borderId="0" applyProtection="0">
      <alignment horizontal="center"/>
    </xf>
    <xf numFmtId="200" fontId="16" fillId="0" borderId="0" applyProtection="0">
      <alignment horizontal="center"/>
    </xf>
    <xf numFmtId="200" fontId="16" fillId="0" borderId="0" applyProtection="0">
      <alignment horizontal="center"/>
    </xf>
    <xf numFmtId="200" fontId="16" fillId="0" borderId="0" applyProtection="0">
      <alignment horizontal="center"/>
    </xf>
    <xf numFmtId="200" fontId="16" fillId="0" borderId="0" applyProtection="0">
      <alignment horizontal="center"/>
    </xf>
    <xf numFmtId="200" fontId="16" fillId="0" borderId="0" applyProtection="0">
      <alignment horizontal="center"/>
    </xf>
    <xf numFmtId="200" fontId="16" fillId="0" borderId="0" applyProtection="0">
      <alignment horizontal="center"/>
    </xf>
    <xf numFmtId="200" fontId="16" fillId="0" borderId="0" applyProtection="0">
      <alignment horizontal="center"/>
    </xf>
    <xf numFmtId="200" fontId="16" fillId="0" borderId="0" applyProtection="0">
      <alignment horizontal="center"/>
    </xf>
    <xf numFmtId="0" fontId="42" fillId="0" borderId="0" applyNumberFormat="0" applyFill="0" applyBorder="0">
      <alignment horizontal="left"/>
    </xf>
    <xf numFmtId="10" fontId="69" fillId="26" borderId="2" applyNumberFormat="0" applyBorder="0" applyAlignment="0" applyProtection="0"/>
    <xf numFmtId="10" fontId="69" fillId="26" borderId="2" applyNumberFormat="0" applyBorder="0" applyAlignment="0" applyProtection="0"/>
    <xf numFmtId="10" fontId="69" fillId="26" borderId="2" applyNumberFormat="0" applyBorder="0" applyAlignment="0" applyProtection="0"/>
    <xf numFmtId="10" fontId="69" fillId="26" borderId="2" applyNumberFormat="0" applyBorder="0" applyAlignment="0" applyProtection="0"/>
    <xf numFmtId="10" fontId="69" fillId="26" borderId="2" applyNumberFormat="0" applyBorder="0" applyAlignment="0" applyProtection="0"/>
    <xf numFmtId="10" fontId="69" fillId="26" borderId="2" applyNumberFormat="0" applyBorder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36" borderId="17"/>
    <xf numFmtId="0" fontId="84" fillId="36" borderId="17"/>
    <xf numFmtId="0" fontId="84" fillId="36" borderId="17"/>
    <xf numFmtId="0" fontId="84" fillId="36" borderId="17"/>
    <xf numFmtId="0" fontId="84" fillId="36" borderId="17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0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0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0" borderId="17" applyNumberFormat="0" applyAlignment="0" applyProtection="0"/>
    <xf numFmtId="0" fontId="84" fillId="22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3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201" fontId="85" fillId="90" borderId="0"/>
    <xf numFmtId="0" fontId="86" fillId="65" borderId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2" applyNumberFormat="0"/>
    <xf numFmtId="0" fontId="16" fillId="0" borderId="40" applyNumberFormat="0" applyFont="0" applyFill="0" applyAlignment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201" fontId="88" fillId="34" borderId="0"/>
    <xf numFmtId="0" fontId="45" fillId="0" borderId="2">
      <alignment horizontal="center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91" borderId="0"/>
    <xf numFmtId="0" fontId="89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0" fontId="91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37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0" fillId="0" borderId="0">
      <alignment vertical="top"/>
    </xf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0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99" fontId="92" fillId="0" borderId="0"/>
    <xf numFmtId="164" fontId="16" fillId="0" borderId="0"/>
    <xf numFmtId="164" fontId="16" fillId="0" borderId="0"/>
    <xf numFmtId="164" fontId="16" fillId="0" borderId="0"/>
    <xf numFmtId="0" fontId="9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94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5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3" fillId="0" borderId="0"/>
    <xf numFmtId="0" fontId="23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0" fillId="0" borderId="0"/>
    <xf numFmtId="0" fontId="2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9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0" fillId="0" borderId="0"/>
    <xf numFmtId="0" fontId="16" fillId="0" borderId="0"/>
    <xf numFmtId="0" fontId="16" fillId="0" borderId="0"/>
    <xf numFmtId="0" fontId="10" fillId="0" borderId="0">
      <alignment vertical="top"/>
    </xf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0" fillId="0" borderId="0"/>
    <xf numFmtId="0" fontId="16" fillId="0" borderId="0">
      <alignment vertical="top"/>
    </xf>
    <xf numFmtId="0" fontId="16" fillId="0" borderId="0">
      <alignment vertical="top"/>
    </xf>
    <xf numFmtId="0" fontId="62" fillId="0" borderId="0"/>
    <xf numFmtId="0" fontId="62" fillId="0" borderId="0"/>
    <xf numFmtId="0" fontId="16" fillId="0" borderId="0"/>
    <xf numFmtId="0" fontId="16" fillId="0" borderId="0">
      <alignment vertical="top"/>
    </xf>
    <xf numFmtId="0" fontId="1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23" fillId="0" borderId="0"/>
    <xf numFmtId="0" fontId="16" fillId="0" borderId="0">
      <alignment vertical="top"/>
    </xf>
    <xf numFmtId="0" fontId="23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6" fillId="0" borderId="0">
      <alignment vertical="top"/>
    </xf>
    <xf numFmtId="0" fontId="10" fillId="0" borderId="0"/>
    <xf numFmtId="0" fontId="16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3" fillId="0" borderId="0"/>
    <xf numFmtId="0" fontId="16" fillId="0" borderId="0"/>
    <xf numFmtId="0" fontId="16" fillId="0" borderId="0">
      <alignment vertical="top"/>
    </xf>
    <xf numFmtId="0" fontId="23" fillId="0" borderId="0"/>
    <xf numFmtId="0" fontId="1" fillId="0" borderId="0"/>
    <xf numFmtId="0" fontId="23" fillId="0" borderId="0"/>
    <xf numFmtId="0" fontId="16" fillId="0" borderId="0"/>
    <xf numFmtId="0" fontId="2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46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23" fillId="0" borderId="0"/>
    <xf numFmtId="0" fontId="23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6" fillId="0" borderId="0"/>
    <xf numFmtId="0" fontId="10" fillId="0" borderId="0"/>
    <xf numFmtId="0" fontId="96" fillId="0" borderId="0"/>
    <xf numFmtId="0" fontId="51" fillId="0" borderId="0"/>
    <xf numFmtId="0" fontId="10" fillId="0" borderId="0"/>
    <xf numFmtId="0" fontId="1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23" fillId="0" borderId="0"/>
    <xf numFmtId="0" fontId="95" fillId="0" borderId="0"/>
    <xf numFmtId="0" fontId="51" fillId="0" borderId="0"/>
    <xf numFmtId="0" fontId="16" fillId="0" borderId="0"/>
    <xf numFmtId="0" fontId="10" fillId="0" borderId="0"/>
    <xf numFmtId="0" fontId="95" fillId="0" borderId="0"/>
    <xf numFmtId="0" fontId="1" fillId="0" borderId="0"/>
    <xf numFmtId="0" fontId="51" fillId="0" borderId="0"/>
    <xf numFmtId="0" fontId="16" fillId="0" borderId="0"/>
    <xf numFmtId="0" fontId="10" fillId="0" borderId="0"/>
    <xf numFmtId="0" fontId="1" fillId="0" borderId="0"/>
    <xf numFmtId="0" fontId="16" fillId="0" borderId="0"/>
    <xf numFmtId="0" fontId="51" fillId="0" borderId="0"/>
    <xf numFmtId="0" fontId="10" fillId="0" borderId="0"/>
    <xf numFmtId="0" fontId="16" fillId="0" borderId="0"/>
    <xf numFmtId="0" fontId="51" fillId="0" borderId="0"/>
    <xf numFmtId="0" fontId="10" fillId="0" borderId="0"/>
    <xf numFmtId="0" fontId="16" fillId="0" borderId="0"/>
    <xf numFmtId="0" fontId="51" fillId="0" borderId="0"/>
    <xf numFmtId="0" fontId="10" fillId="0" borderId="0"/>
    <xf numFmtId="0" fontId="16" fillId="0" borderId="0"/>
    <xf numFmtId="0" fontId="51" fillId="0" borderId="0"/>
    <xf numFmtId="0" fontId="10" fillId="0" borderId="0"/>
    <xf numFmtId="0" fontId="1" fillId="0" borderId="0"/>
    <xf numFmtId="0" fontId="16" fillId="0" borderId="0">
      <alignment vertical="top"/>
    </xf>
    <xf numFmtId="0" fontId="16" fillId="0" borderId="0"/>
    <xf numFmtId="0" fontId="10" fillId="0" borderId="0">
      <alignment vertical="top"/>
    </xf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protection locked="0"/>
    </xf>
    <xf numFmtId="0" fontId="16" fillId="0" borderId="0">
      <protection locked="0"/>
    </xf>
    <xf numFmtId="0" fontId="48" fillId="0" borderId="0" applyNumberFormat="0" applyFont="0" applyBorder="0" applyProtection="0"/>
    <xf numFmtId="0" fontId="48" fillId="0" borderId="0" applyNumberFormat="0" applyFont="0" applyBorder="0" applyProtection="0"/>
    <xf numFmtId="0" fontId="48" fillId="0" borderId="0" applyNumberFormat="0" applyFont="0" applyBorder="0" applyProtection="0"/>
    <xf numFmtId="0" fontId="48" fillId="0" borderId="0" applyNumberFormat="0" applyFont="0" applyBorder="0" applyProtection="0"/>
    <xf numFmtId="0" fontId="10" fillId="0" borderId="0"/>
    <xf numFmtId="0" fontId="10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0" fillId="0" borderId="0">
      <alignment vertical="top"/>
    </xf>
    <xf numFmtId="0" fontId="16" fillId="0" borderId="0">
      <alignment vertical="top"/>
    </xf>
    <xf numFmtId="0" fontId="16" fillId="0" borderId="0"/>
    <xf numFmtId="0" fontId="10" fillId="0" borderId="0">
      <alignment vertical="top"/>
    </xf>
    <xf numFmtId="0" fontId="16" fillId="0" borderId="0">
      <alignment vertical="top"/>
    </xf>
    <xf numFmtId="0" fontId="51" fillId="0" borderId="0"/>
    <xf numFmtId="0" fontId="10" fillId="0" borderId="0">
      <alignment vertical="top"/>
    </xf>
    <xf numFmtId="0" fontId="16" fillId="0" borderId="0">
      <alignment vertical="top"/>
    </xf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51" fillId="0" borderId="0"/>
    <xf numFmtId="0" fontId="10" fillId="0" borderId="0"/>
    <xf numFmtId="0" fontId="16" fillId="0" borderId="0"/>
    <xf numFmtId="0" fontId="51" fillId="0" borderId="0"/>
    <xf numFmtId="0" fontId="10" fillId="0" borderId="0"/>
    <xf numFmtId="0" fontId="16" fillId="0" borderId="0"/>
    <xf numFmtId="0" fontId="5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51" fillId="0" borderId="0"/>
    <xf numFmtId="0" fontId="16" fillId="0" borderId="0"/>
    <xf numFmtId="0" fontId="5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6" fillId="0" borderId="0"/>
    <xf numFmtId="0" fontId="1" fillId="0" borderId="0"/>
    <xf numFmtId="0" fontId="95" fillId="0" borderId="0"/>
    <xf numFmtId="0" fontId="23" fillId="0" borderId="0"/>
    <xf numFmtId="0" fontId="10" fillId="0" borderId="0">
      <alignment vertical="top"/>
    </xf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16" fillId="0" borderId="0"/>
    <xf numFmtId="0" fontId="51" fillId="0" borderId="0"/>
    <xf numFmtId="0" fontId="5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62" fillId="0" borderId="0"/>
    <xf numFmtId="0" fontId="62" fillId="0" borderId="0"/>
    <xf numFmtId="0" fontId="62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>
      <alignment vertical="top"/>
    </xf>
    <xf numFmtId="0" fontId="16" fillId="0" borderId="0">
      <alignment vertical="top"/>
    </xf>
    <xf numFmtId="0" fontId="1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0" fontId="16" fillId="0" borderId="0">
      <protection locked="0"/>
    </xf>
    <xf numFmtId="0" fontId="16" fillId="0" borderId="0">
      <protection locked="0"/>
    </xf>
    <xf numFmtId="0" fontId="23" fillId="0" borderId="0"/>
    <xf numFmtId="0" fontId="16" fillId="0" borderId="0">
      <protection locked="0"/>
    </xf>
    <xf numFmtId="0" fontId="16" fillId="0" borderId="0">
      <protection locked="0"/>
    </xf>
    <xf numFmtId="0" fontId="23" fillId="0" borderId="0"/>
    <xf numFmtId="0" fontId="16" fillId="0" borderId="0">
      <protection locked="0"/>
    </xf>
    <xf numFmtId="0" fontId="16" fillId="0" borderId="0">
      <protection locked="0"/>
    </xf>
    <xf numFmtId="0" fontId="23" fillId="0" borderId="0"/>
    <xf numFmtId="0" fontId="16" fillId="0" borderId="0">
      <protection locked="0"/>
    </xf>
    <xf numFmtId="0" fontId="16" fillId="0" borderId="0">
      <protection locked="0"/>
    </xf>
    <xf numFmtId="0" fontId="23" fillId="0" borderId="0"/>
    <xf numFmtId="0" fontId="16" fillId="0" borderId="0">
      <protection locked="0"/>
    </xf>
    <xf numFmtId="0" fontId="16" fillId="0" borderId="0">
      <protection locked="0"/>
    </xf>
    <xf numFmtId="0" fontId="23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6" fillId="0" borderId="0">
      <alignment vertical="top"/>
    </xf>
    <xf numFmtId="0" fontId="16" fillId="0" borderId="0"/>
    <xf numFmtId="0" fontId="10" fillId="0" borderId="0"/>
    <xf numFmtId="0" fontId="97" fillId="0" borderId="0"/>
    <xf numFmtId="0" fontId="97" fillId="0" borderId="0"/>
    <xf numFmtId="0" fontId="23" fillId="0" borderId="0"/>
    <xf numFmtId="0" fontId="95" fillId="0" borderId="0"/>
    <xf numFmtId="0" fontId="95" fillId="0" borderId="0"/>
    <xf numFmtId="0" fontId="23" fillId="0" borderId="0"/>
    <xf numFmtId="0" fontId="97" fillId="0" borderId="0"/>
    <xf numFmtId="0" fontId="97" fillId="0" borderId="0"/>
    <xf numFmtId="0" fontId="23" fillId="0" borderId="0"/>
    <xf numFmtId="0" fontId="97" fillId="0" borderId="0"/>
    <xf numFmtId="0" fontId="97" fillId="0" borderId="0"/>
    <xf numFmtId="0" fontId="23" fillId="0" borderId="0"/>
    <xf numFmtId="196" fontId="1" fillId="0" borderId="0"/>
    <xf numFmtId="196" fontId="1" fillId="0" borderId="0"/>
    <xf numFmtId="0" fontId="23" fillId="0" borderId="0"/>
    <xf numFmtId="0" fontId="97" fillId="0" borderId="0"/>
    <xf numFmtId="0" fontId="97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6" fillId="0" borderId="0"/>
    <xf numFmtId="0" fontId="16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0" fillId="0" borderId="0"/>
    <xf numFmtId="0" fontId="23" fillId="0" borderId="0"/>
    <xf numFmtId="0" fontId="1" fillId="0" borderId="0"/>
    <xf numFmtId="0" fontId="1" fillId="0" borderId="0"/>
    <xf numFmtId="0" fontId="46" fillId="0" borderId="0"/>
    <xf numFmtId="0" fontId="16" fillId="0" borderId="0"/>
    <xf numFmtId="0" fontId="10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3" fillId="0" borderId="0"/>
    <xf numFmtId="0" fontId="16" fillId="0" borderId="0">
      <alignment vertical="top"/>
    </xf>
    <xf numFmtId="0" fontId="23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3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 applyBorder="0"/>
    <xf numFmtId="0" fontId="23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98" fillId="0" borderId="0"/>
    <xf numFmtId="0" fontId="98" fillId="0" borderId="0"/>
    <xf numFmtId="0" fontId="98" fillId="0" borderId="0"/>
    <xf numFmtId="0" fontId="23" fillId="0" borderId="0"/>
    <xf numFmtId="0" fontId="1" fillId="0" borderId="0"/>
    <xf numFmtId="0" fontId="49" fillId="0" borderId="0"/>
    <xf numFmtId="0" fontId="62" fillId="0" borderId="0" applyBorder="0"/>
    <xf numFmtId="0" fontId="16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protection locked="0"/>
    </xf>
    <xf numFmtId="0" fontId="16" fillId="0" borderId="0">
      <protection locked="0"/>
    </xf>
    <xf numFmtId="0" fontId="1" fillId="0" borderId="0"/>
    <xf numFmtId="0" fontId="99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6" fillId="0" borderId="0"/>
    <xf numFmtId="0" fontId="2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48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196" fontId="1" fillId="0" borderId="0"/>
    <xf numFmtId="0" fontId="48" fillId="0" borderId="0"/>
    <xf numFmtId="0" fontId="16" fillId="0" borderId="0"/>
    <xf numFmtId="0" fontId="23" fillId="0" borderId="0"/>
    <xf numFmtId="0" fontId="1" fillId="0" borderId="0"/>
    <xf numFmtId="0" fontId="23" fillId="0" borderId="0"/>
    <xf numFmtId="0" fontId="16" fillId="0" borderId="0"/>
    <xf numFmtId="0" fontId="1" fillId="0" borderId="0"/>
    <xf numFmtId="0" fontId="48" fillId="0" borderId="0"/>
    <xf numFmtId="0" fontId="1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3" fillId="0" borderId="0"/>
    <xf numFmtId="0" fontId="16" fillId="0" borderId="0">
      <alignment vertical="top"/>
    </xf>
    <xf numFmtId="0" fontId="16" fillId="0" borderId="0">
      <alignment vertical="top"/>
    </xf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/>
    <xf numFmtId="0" fontId="23" fillId="0" borderId="0"/>
    <xf numFmtId="0" fontId="16" fillId="0" borderId="0">
      <alignment vertical="top"/>
    </xf>
    <xf numFmtId="0" fontId="98" fillId="0" borderId="0"/>
    <xf numFmtId="0" fontId="98" fillId="0" borderId="0"/>
    <xf numFmtId="0" fontId="98" fillId="0" borderId="0"/>
    <xf numFmtId="0" fontId="23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98" fillId="0" borderId="0"/>
    <xf numFmtId="0" fontId="98" fillId="0" borderId="0"/>
    <xf numFmtId="0" fontId="98" fillId="0" borderId="0"/>
    <xf numFmtId="0" fontId="23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98" fillId="0" borderId="0"/>
    <xf numFmtId="0" fontId="98" fillId="0" borderId="0"/>
    <xf numFmtId="0" fontId="98" fillId="0" borderId="0"/>
    <xf numFmtId="0" fontId="23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98" fillId="0" borderId="0"/>
    <xf numFmtId="0" fontId="16" fillId="0" borderId="0">
      <alignment vertical="top"/>
    </xf>
    <xf numFmtId="0" fontId="98" fillId="0" borderId="0"/>
    <xf numFmtId="0" fontId="23" fillId="0" borderId="0"/>
    <xf numFmtId="0" fontId="98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3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98" fillId="0" borderId="0"/>
    <xf numFmtId="0" fontId="16" fillId="0" borderId="0">
      <alignment vertical="top"/>
    </xf>
    <xf numFmtId="0" fontId="98" fillId="0" borderId="0"/>
    <xf numFmtId="0" fontId="23" fillId="0" borderId="0"/>
    <xf numFmtId="0" fontId="98" fillId="0" borderId="0"/>
    <xf numFmtId="0" fontId="16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98" fillId="0" borderId="0"/>
    <xf numFmtId="0" fontId="16" fillId="0" borderId="0">
      <alignment vertical="top"/>
    </xf>
    <xf numFmtId="0" fontId="98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>
      <alignment vertical="top"/>
    </xf>
    <xf numFmtId="0" fontId="16" fillId="0" borderId="0"/>
    <xf numFmtId="0" fontId="62" fillId="0" borderId="0"/>
    <xf numFmtId="0" fontId="16" fillId="0" borderId="0">
      <alignment vertical="top"/>
    </xf>
    <xf numFmtId="0" fontId="98" fillId="0" borderId="0"/>
    <xf numFmtId="0" fontId="16" fillId="0" borderId="0">
      <alignment vertical="top"/>
    </xf>
    <xf numFmtId="0" fontId="98" fillId="0" borderId="0"/>
    <xf numFmtId="0" fontId="23" fillId="0" borderId="0"/>
    <xf numFmtId="0" fontId="98" fillId="0" borderId="0"/>
    <xf numFmtId="0" fontId="16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23" fillId="0" borderId="0"/>
    <xf numFmtId="0" fontId="98" fillId="0" borderId="0"/>
    <xf numFmtId="0" fontId="16" fillId="0" borderId="0">
      <alignment vertical="top"/>
    </xf>
    <xf numFmtId="0" fontId="98" fillId="0" borderId="0"/>
    <xf numFmtId="0" fontId="16" fillId="0" borderId="0"/>
    <xf numFmtId="0" fontId="98" fillId="0" borderId="0"/>
    <xf numFmtId="0" fontId="23" fillId="0" borderId="0"/>
    <xf numFmtId="0" fontId="98" fillId="0" borderId="0"/>
    <xf numFmtId="0" fontId="16" fillId="0" borderId="0">
      <alignment vertical="top"/>
    </xf>
    <xf numFmtId="0" fontId="9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23" fillId="0" borderId="0"/>
    <xf numFmtId="0" fontId="9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>
      <alignment vertical="top"/>
    </xf>
    <xf numFmtId="0" fontId="100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48" fillId="0" borderId="0"/>
    <xf numFmtId="0" fontId="23" fillId="0" borderId="0"/>
    <xf numFmtId="0" fontId="1" fillId="0" borderId="0">
      <alignment vertical="top"/>
    </xf>
    <xf numFmtId="0" fontId="48" fillId="0" borderId="0"/>
    <xf numFmtId="0" fontId="23" fillId="0" borderId="0"/>
    <xf numFmtId="0" fontId="1" fillId="0" borderId="0">
      <alignment vertical="top"/>
    </xf>
    <xf numFmtId="0" fontId="1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23" fillId="0" borderId="0"/>
    <xf numFmtId="0" fontId="1" fillId="0" borderId="0"/>
    <xf numFmtId="0" fontId="23" fillId="0" borderId="0"/>
    <xf numFmtId="0" fontId="16" fillId="0" borderId="0"/>
    <xf numFmtId="0" fontId="16" fillId="0" borderId="0">
      <alignment vertical="top"/>
    </xf>
    <xf numFmtId="0" fontId="100" fillId="0" borderId="0"/>
    <xf numFmtId="0" fontId="48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3" fillId="0" borderId="0"/>
    <xf numFmtId="0" fontId="1" fillId="0" borderId="0"/>
    <xf numFmtId="0" fontId="1" fillId="0" borderId="0"/>
    <xf numFmtId="0" fontId="4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6" fillId="0" borderId="0">
      <alignment vertical="top"/>
    </xf>
    <xf numFmtId="0" fontId="101" fillId="0" borderId="0"/>
    <xf numFmtId="0" fontId="16" fillId="0" borderId="0">
      <alignment vertical="top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48" fillId="0" borderId="0"/>
    <xf numFmtId="0" fontId="16" fillId="0" borderId="0">
      <alignment vertical="top"/>
    </xf>
    <xf numFmtId="0" fontId="16" fillId="0" borderId="0">
      <alignment vertical="top"/>
    </xf>
    <xf numFmtId="0" fontId="48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23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23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3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98" fillId="0" borderId="0"/>
    <xf numFmtId="0" fontId="16" fillId="0" borderId="0">
      <alignment vertical="top"/>
    </xf>
    <xf numFmtId="0" fontId="98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23" fillId="0" borderId="0"/>
    <xf numFmtId="0" fontId="98" fillId="0" borderId="0"/>
    <xf numFmtId="0" fontId="1" fillId="0" borderId="0">
      <alignment vertical="top"/>
    </xf>
    <xf numFmtId="0" fontId="23" fillId="0" borderId="0"/>
    <xf numFmtId="0" fontId="98" fillId="0" borderId="0"/>
    <xf numFmtId="0" fontId="16" fillId="0" borderId="0">
      <alignment vertical="top"/>
    </xf>
    <xf numFmtId="0" fontId="98" fillId="0" borderId="0"/>
    <xf numFmtId="0" fontId="16" fillId="0" borderId="0"/>
    <xf numFmtId="0" fontId="98" fillId="0" borderId="0"/>
    <xf numFmtId="0" fontId="98" fillId="0" borderId="0"/>
    <xf numFmtId="0" fontId="23" fillId="0" borderId="0"/>
    <xf numFmtId="0" fontId="16" fillId="0" borderId="0"/>
    <xf numFmtId="0" fontId="23" fillId="0" borderId="0"/>
    <xf numFmtId="0" fontId="98" fillId="0" borderId="0"/>
    <xf numFmtId="0" fontId="16" fillId="0" borderId="0">
      <alignment vertical="top"/>
    </xf>
    <xf numFmtId="0" fontId="98" fillId="0" borderId="0"/>
    <xf numFmtId="0" fontId="16" fillId="0" borderId="0"/>
    <xf numFmtId="0" fontId="98" fillId="0" borderId="0"/>
    <xf numFmtId="0" fontId="98" fillId="0" borderId="0"/>
    <xf numFmtId="0" fontId="23" fillId="0" borderId="0"/>
    <xf numFmtId="0" fontId="16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3" fillId="0" borderId="0"/>
    <xf numFmtId="0" fontId="16" fillId="0" borderId="0"/>
    <xf numFmtId="0" fontId="16" fillId="0" borderId="0">
      <alignment vertical="top"/>
    </xf>
    <xf numFmtId="0" fontId="98" fillId="0" borderId="0"/>
    <xf numFmtId="0" fontId="98" fillId="0" borderId="0"/>
    <xf numFmtId="0" fontId="98" fillId="0" borderId="0"/>
    <xf numFmtId="0" fontId="23" fillId="0" borderId="0"/>
    <xf numFmtId="0" fontId="1" fillId="0" borderId="0"/>
    <xf numFmtId="0" fontId="23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6" fillId="0" borderId="0"/>
    <xf numFmtId="0" fontId="23" fillId="0" borderId="0"/>
    <xf numFmtId="0" fontId="16" fillId="0" borderId="0">
      <alignment vertical="top"/>
    </xf>
    <xf numFmtId="0" fontId="16" fillId="0" borderId="0"/>
    <xf numFmtId="0" fontId="23" fillId="0" borderId="0"/>
    <xf numFmtId="0" fontId="16" fillId="0" borderId="0">
      <alignment vertical="top"/>
    </xf>
    <xf numFmtId="0" fontId="98" fillId="0" borderId="0"/>
    <xf numFmtId="0" fontId="98" fillId="0" borderId="0"/>
    <xf numFmtId="0" fontId="98" fillId="0" borderId="0"/>
    <xf numFmtId="0" fontId="16" fillId="0" borderId="0"/>
    <xf numFmtId="0" fontId="1" fillId="0" borderId="0"/>
    <xf numFmtId="0" fontId="10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98" fillId="0" borderId="0"/>
    <xf numFmtId="0" fontId="16" fillId="0" borderId="0">
      <alignment vertical="top"/>
    </xf>
    <xf numFmtId="0" fontId="16" fillId="0" borderId="0">
      <alignment vertical="top"/>
    </xf>
    <xf numFmtId="0" fontId="23" fillId="0" borderId="0"/>
    <xf numFmtId="0" fontId="1" fillId="0" borderId="0"/>
    <xf numFmtId="0" fontId="23" fillId="0" borderId="0"/>
    <xf numFmtId="0" fontId="98" fillId="0" borderId="0"/>
    <xf numFmtId="0" fontId="1" fillId="0" borderId="0"/>
    <xf numFmtId="0" fontId="98" fillId="0" borderId="0"/>
    <xf numFmtId="0" fontId="98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98" fillId="0" borderId="0"/>
    <xf numFmtId="0" fontId="98" fillId="0" borderId="0"/>
    <xf numFmtId="0" fontId="9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0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3" fillId="0" borderId="0"/>
    <xf numFmtId="0" fontId="1" fillId="0" borderId="0"/>
    <xf numFmtId="0" fontId="16" fillId="0" borderId="0"/>
    <xf numFmtId="0" fontId="16" fillId="0" borderId="0"/>
    <xf numFmtId="0" fontId="98" fillId="0" borderId="0"/>
    <xf numFmtId="0" fontId="98" fillId="0" borderId="0"/>
    <xf numFmtId="0" fontId="9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0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" fillId="0" borderId="0"/>
    <xf numFmtId="0" fontId="16" fillId="0" borderId="0"/>
    <xf numFmtId="0" fontId="48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48" fillId="0" borderId="0"/>
    <xf numFmtId="0" fontId="62" fillId="0" borderId="0"/>
    <xf numFmtId="0" fontId="23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3" fillId="0" borderId="0"/>
    <xf numFmtId="0" fontId="23" fillId="0" borderId="0"/>
    <xf numFmtId="0" fontId="1" fillId="0" borderId="0"/>
    <xf numFmtId="0" fontId="48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8" fillId="0" borderId="0"/>
    <xf numFmtId="0" fontId="16" fillId="0" borderId="0"/>
    <xf numFmtId="0" fontId="48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0" fillId="0" borderId="0"/>
    <xf numFmtId="0" fontId="98" fillId="0" borderId="0"/>
    <xf numFmtId="0" fontId="98" fillId="0" borderId="0"/>
    <xf numFmtId="0" fontId="98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98" fillId="0" borderId="0"/>
    <xf numFmtId="0" fontId="9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0" fillId="0" borderId="0"/>
    <xf numFmtId="0" fontId="62" fillId="0" borderId="0"/>
    <xf numFmtId="0" fontId="16" fillId="0" borderId="0"/>
    <xf numFmtId="0" fontId="16" fillId="0" borderId="0">
      <alignment vertical="top"/>
    </xf>
    <xf numFmtId="0" fontId="16" fillId="0" borderId="0"/>
    <xf numFmtId="0" fontId="23" fillId="0" borderId="0"/>
    <xf numFmtId="0" fontId="62" fillId="0" borderId="0"/>
    <xf numFmtId="0" fontId="16" fillId="0" borderId="0"/>
    <xf numFmtId="0" fontId="16" fillId="0" borderId="0"/>
    <xf numFmtId="0" fontId="98" fillId="0" borderId="0"/>
    <xf numFmtId="0" fontId="16" fillId="0" borderId="0">
      <alignment vertical="top"/>
    </xf>
    <xf numFmtId="0" fontId="9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98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98" fillId="0" borderId="0"/>
    <xf numFmtId="0" fontId="16" fillId="0" borderId="0">
      <alignment vertical="top"/>
    </xf>
    <xf numFmtId="0" fontId="98" fillId="0" borderId="0"/>
    <xf numFmtId="0" fontId="16" fillId="0" borderId="0"/>
    <xf numFmtId="0" fontId="98" fillId="0" borderId="0"/>
    <xf numFmtId="0" fontId="1" fillId="0" borderId="0"/>
    <xf numFmtId="0" fontId="16" fillId="0" borderId="0"/>
    <xf numFmtId="0" fontId="98" fillId="0" borderId="0"/>
    <xf numFmtId="0" fontId="98" fillId="0" borderId="0"/>
    <xf numFmtId="0" fontId="98" fillId="0" borderId="0"/>
    <xf numFmtId="0" fontId="16" fillId="0" borderId="0"/>
    <xf numFmtId="0" fontId="1" fillId="0" borderId="0"/>
    <xf numFmtId="0" fontId="16" fillId="0" borderId="0"/>
    <xf numFmtId="0" fontId="98" fillId="0" borderId="0"/>
    <xf numFmtId="0" fontId="98" fillId="0" borderId="0"/>
    <xf numFmtId="0" fontId="9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6" fillId="0" borderId="0"/>
    <xf numFmtId="0" fontId="98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98" fillId="0" borderId="0"/>
    <xf numFmtId="0" fontId="16" fillId="0" borderId="0"/>
    <xf numFmtId="0" fontId="98" fillId="0" borderId="0"/>
    <xf numFmtId="0" fontId="16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6" fillId="0" borderId="0"/>
    <xf numFmtId="0" fontId="1" fillId="0" borderId="0"/>
    <xf numFmtId="0" fontId="1" fillId="0" borderId="0"/>
    <xf numFmtId="0" fontId="98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02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46" fillId="0" borderId="0"/>
    <xf numFmtId="0" fontId="16" fillId="0" borderId="0"/>
    <xf numFmtId="0" fontId="1" fillId="0" borderId="0"/>
    <xf numFmtId="0" fontId="16" fillId="0" borderId="0">
      <alignment vertical="top"/>
    </xf>
    <xf numFmtId="0" fontId="23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2" fillId="0" borderId="0"/>
    <xf numFmtId="0" fontId="23" fillId="0" borderId="0"/>
    <xf numFmtId="0" fontId="16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98" fillId="0" borderId="0"/>
    <xf numFmtId="0" fontId="16" fillId="0" borderId="0">
      <alignment vertical="top"/>
    </xf>
    <xf numFmtId="0" fontId="23" fillId="0" borderId="0"/>
    <xf numFmtId="0" fontId="16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98" fillId="0" borderId="0"/>
    <xf numFmtId="0" fontId="98" fillId="0" borderId="0"/>
    <xf numFmtId="0" fontId="1" fillId="0" borderId="0"/>
    <xf numFmtId="0" fontId="16" fillId="0" borderId="0"/>
    <xf numFmtId="0" fontId="16" fillId="0" borderId="0"/>
    <xf numFmtId="0" fontId="98" fillId="0" borderId="0"/>
    <xf numFmtId="0" fontId="98" fillId="0" borderId="0"/>
    <xf numFmtId="0" fontId="1" fillId="0" borderId="0"/>
    <xf numFmtId="0" fontId="16" fillId="0" borderId="0"/>
    <xf numFmtId="0" fontId="16" fillId="0" borderId="0"/>
    <xf numFmtId="0" fontId="98" fillId="0" borderId="0"/>
    <xf numFmtId="0" fontId="9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03" fillId="0" borderId="0"/>
    <xf numFmtId="0" fontId="9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6" fillId="0" borderId="0"/>
    <xf numFmtId="0" fontId="1" fillId="0" borderId="0"/>
    <xf numFmtId="0" fontId="1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3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95" fillId="0" borderId="0"/>
    <xf numFmtId="0" fontId="16" fillId="0" borderId="0"/>
    <xf numFmtId="0" fontId="95" fillId="0" borderId="0"/>
    <xf numFmtId="0" fontId="4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95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48" fillId="0" borderId="0"/>
    <xf numFmtId="0" fontId="16" fillId="0" borderId="0"/>
    <xf numFmtId="0" fontId="38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4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4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48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4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0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23" fillId="0" borderId="0"/>
    <xf numFmtId="0" fontId="16" fillId="0" borderId="0"/>
    <xf numFmtId="0" fontId="16" fillId="0" borderId="0"/>
    <xf numFmtId="0" fontId="102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5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0" fillId="0" borderId="0">
      <alignment vertical="top"/>
    </xf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" fillId="0" borderId="0"/>
    <xf numFmtId="0" fontId="10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49" fillId="92" borderId="42"/>
    <xf numFmtId="0" fontId="49" fillId="92" borderId="42"/>
    <xf numFmtId="0" fontId="49" fillId="92" borderId="42"/>
    <xf numFmtId="0" fontId="49" fillId="92" borderId="42"/>
    <xf numFmtId="0" fontId="49" fillId="92" borderId="42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4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49" fillId="92" borderId="42"/>
    <xf numFmtId="0" fontId="49" fillId="92" borderId="42"/>
    <xf numFmtId="0" fontId="49" fillId="92" borderId="42"/>
    <xf numFmtId="0" fontId="49" fillId="92" borderId="42"/>
    <xf numFmtId="0" fontId="49" fillId="92" borderId="42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8" borderId="42" applyNumberForma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23" fillId="26" borderId="42" applyNumberFormat="0" applyFont="0" applyAlignment="0" applyProtection="0"/>
    <xf numFmtId="180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105" fillId="83" borderId="43" applyNumberFormat="0"/>
    <xf numFmtId="0" fontId="105" fillId="83" borderId="43" applyNumberFormat="0"/>
    <xf numFmtId="0" fontId="105" fillId="83" borderId="43" applyNumberFormat="0"/>
    <xf numFmtId="0" fontId="105" fillId="83" borderId="43" applyNumberFormat="0"/>
    <xf numFmtId="0" fontId="105" fillId="83" borderId="43" applyNumberFormat="0"/>
    <xf numFmtId="0" fontId="105" fillId="83" borderId="43" applyNumberFormat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80" borderId="44"/>
    <xf numFmtId="0" fontId="106" fillId="80" borderId="44"/>
    <xf numFmtId="0" fontId="106" fillId="80" borderId="44"/>
    <xf numFmtId="0" fontId="106" fillId="80" borderId="44"/>
    <xf numFmtId="0" fontId="106" fillId="80" borderId="44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40" borderId="44" applyNumberFormat="0" applyAlignment="0" applyProtection="0"/>
    <xf numFmtId="0" fontId="106" fillId="40" borderId="44" applyNumberFormat="0" applyAlignment="0" applyProtection="0"/>
    <xf numFmtId="0" fontId="106" fillId="40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6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6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7" borderId="44" applyNumberFormat="0" applyAlignment="0" applyProtection="0"/>
    <xf numFmtId="0" fontId="106" fillId="17" borderId="44" applyNumberFormat="0" applyAlignment="0" applyProtection="0"/>
    <xf numFmtId="0" fontId="106" fillId="17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6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6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40" borderId="44" applyNumberFormat="0" applyAlignment="0" applyProtection="0"/>
    <xf numFmtId="0" fontId="106" fillId="40" borderId="44" applyNumberFormat="0" applyAlignment="0" applyProtection="0"/>
    <xf numFmtId="0" fontId="106" fillId="40" borderId="44" applyNumberFormat="0" applyAlignment="0" applyProtection="0"/>
    <xf numFmtId="0" fontId="106" fillId="40" borderId="44" applyNumberFormat="0" applyAlignment="0" applyProtection="0"/>
    <xf numFmtId="0" fontId="106" fillId="40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7" borderId="44" applyNumberFormat="0" applyAlignment="0" applyProtection="0"/>
    <xf numFmtId="0" fontId="106" fillId="17" borderId="44" applyNumberFormat="0" applyAlignment="0" applyProtection="0"/>
    <xf numFmtId="0" fontId="106" fillId="17" borderId="44" applyNumberFormat="0" applyAlignment="0" applyProtection="0"/>
    <xf numFmtId="0" fontId="106" fillId="17" borderId="44" applyNumberFormat="0" applyAlignment="0" applyProtection="0"/>
    <xf numFmtId="0" fontId="106" fillId="17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14" fontId="32" fillId="0" borderId="0">
      <alignment horizontal="center" vertical="top" wrapText="1"/>
      <protection locked="0"/>
    </xf>
    <xf numFmtId="211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2" fillId="0" borderId="0" applyBorder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62" fillId="0" borderId="0" applyBorder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212" fontId="16" fillId="0" borderId="0">
      <alignment horizontal="center" vertical="center"/>
    </xf>
    <xf numFmtId="0" fontId="107" fillId="0" borderId="0" applyFont="0"/>
    <xf numFmtId="0" fontId="10" fillId="0" borderId="0"/>
    <xf numFmtId="0" fontId="49" fillId="0" borderId="0"/>
    <xf numFmtId="213" fontId="108" fillId="0" borderId="0"/>
    <xf numFmtId="9" fontId="16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109" fillId="24" borderId="45" applyNumberFormat="0">
      <alignment horizontal="center"/>
    </xf>
    <xf numFmtId="0" fontId="109" fillId="24" borderId="45" applyNumberFormat="0">
      <alignment horizontal="center"/>
    </xf>
    <xf numFmtId="0" fontId="109" fillId="24" borderId="45" applyNumberFormat="0">
      <alignment horizontal="center"/>
    </xf>
    <xf numFmtId="0" fontId="109" fillId="24" borderId="45" applyNumberFormat="0">
      <alignment horizontal="center"/>
    </xf>
    <xf numFmtId="0" fontId="109" fillId="24" borderId="45" applyNumberFormat="0">
      <alignment horizontal="center"/>
    </xf>
    <xf numFmtId="0" fontId="109" fillId="24" borderId="45" applyNumberFormat="0">
      <alignment horizontal="center"/>
    </xf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214" fontId="16" fillId="0" borderId="0" applyBorder="0"/>
    <xf numFmtId="0" fontId="110" fillId="0" borderId="0"/>
    <xf numFmtId="0" fontId="110" fillId="0" borderId="0"/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215" fontId="16" fillId="0" borderId="0" applyNumberFormat="0" applyFill="0" applyBorder="0" applyAlignment="0" applyProtection="0">
      <alignment horizontal="left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03" fillId="0" borderId="18">
      <alignment horizontal="center" vertical="center" wrapText="1"/>
    </xf>
    <xf numFmtId="0" fontId="103" fillId="0" borderId="18">
      <alignment horizontal="center" vertical="center" wrapText="1"/>
    </xf>
    <xf numFmtId="0" fontId="103" fillId="0" borderId="18">
      <alignment horizontal="center" vertical="center" wrapText="1"/>
    </xf>
    <xf numFmtId="0" fontId="103" fillId="0" borderId="18">
      <alignment horizontal="center" vertical="center" wrapText="1"/>
    </xf>
    <xf numFmtId="0" fontId="103" fillId="0" borderId="18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1" fillId="0" borderId="2">
      <alignment horizontal="center" vertical="center" wrapText="1"/>
    </xf>
    <xf numFmtId="0" fontId="112" fillId="65" borderId="0"/>
    <xf numFmtId="0" fontId="113" fillId="65" borderId="0"/>
    <xf numFmtId="0" fontId="114" fillId="65" borderId="0"/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6" fillId="0" borderId="0"/>
    <xf numFmtId="0" fontId="1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40" fontId="117" fillId="0" borderId="0" applyBorder="0">
      <alignment horizontal="right"/>
    </xf>
    <xf numFmtId="0" fontId="118" fillId="22" borderId="0">
      <alignment horizontal="center" vertical="center"/>
    </xf>
    <xf numFmtId="0" fontId="118" fillId="0" borderId="40">
      <alignment horizontal="center" vertical="center" wrapText="1"/>
    </xf>
    <xf numFmtId="0" fontId="119" fillId="34" borderId="0" applyNumberFormat="0">
      <alignment horizontal="center" vertical="center" wrapText="1"/>
    </xf>
    <xf numFmtId="0" fontId="42" fillId="89" borderId="19">
      <alignment horizontal="left"/>
    </xf>
    <xf numFmtId="4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/>
    <xf numFmtId="0" fontId="124" fillId="0" borderId="46"/>
    <xf numFmtId="0" fontId="124" fillId="0" borderId="46"/>
    <xf numFmtId="0" fontId="124" fillId="0" borderId="46"/>
    <xf numFmtId="0" fontId="124" fillId="0" borderId="46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43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43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43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NumberFormat="0"/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8" fontId="16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93" borderId="48">
      <alignment horizontal="center"/>
    </xf>
    <xf numFmtId="0" fontId="127" fillId="93" borderId="48">
      <alignment horizontal="center"/>
    </xf>
    <xf numFmtId="0" fontId="127" fillId="93" borderId="48">
      <alignment horizontal="center"/>
    </xf>
    <xf numFmtId="0" fontId="127" fillId="93" borderId="48">
      <alignment horizontal="center"/>
    </xf>
    <xf numFmtId="0" fontId="127" fillId="93" borderId="48">
      <alignment horizontal="center"/>
    </xf>
    <xf numFmtId="0" fontId="127" fillId="93" borderId="48">
      <alignment horizontal="center"/>
    </xf>
    <xf numFmtId="0" fontId="68" fillId="24" borderId="0" applyNumberFormat="0" applyBorder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106" fillId="14" borderId="44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84" fillId="22" borderId="17" applyNumberFormat="0" applyAlignment="0" applyProtection="0"/>
    <xf numFmtId="0" fontId="24" fillId="65" borderId="0" applyNumberFormat="0" applyBorder="0" applyAlignment="0" applyProtection="0"/>
    <xf numFmtId="0" fontId="24" fillId="68" borderId="0" applyNumberFormat="0" applyBorder="0" applyAlignment="0" applyProtection="0"/>
    <xf numFmtId="0" fontId="24" fillId="71" borderId="0" applyNumberFormat="0" applyBorder="0" applyAlignment="0" applyProtection="0"/>
    <xf numFmtId="0" fontId="24" fillId="58" borderId="0" applyNumberFormat="0" applyBorder="0" applyAlignment="0" applyProtection="0"/>
    <xf numFmtId="0" fontId="24" fillId="55" borderId="0" applyNumberFormat="0" applyBorder="0" applyAlignment="0" applyProtection="0"/>
    <xf numFmtId="0" fontId="24" fillId="76" borderId="0" applyNumberFormat="0" applyBorder="0" applyAlignment="0" applyProtection="0"/>
    <xf numFmtId="0" fontId="43" fillId="83" borderId="20" applyNumberFormat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4" fillId="0" borderId="46" applyNumberFormat="0" applyFill="0" applyAlignment="0" applyProtection="0"/>
    <xf numFmtId="0" fontId="125" fillId="0" borderId="0" applyNumberFormat="0" applyFill="0" applyBorder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16" fillId="26" borderId="42" applyNumberFormat="0" applyFont="0" applyAlignment="0" applyProtection="0"/>
    <xf numFmtId="0" fontId="89" fillId="48" borderId="0" applyNumberFormat="0" applyBorder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40" fillId="14" borderId="17" applyNumberFormat="0" applyAlignment="0" applyProtection="0"/>
    <xf numFmtId="0" fontId="36" fillId="18" borderId="0" applyNumberFormat="0" applyBorder="0" applyAlignment="0" applyProtection="0"/>
    <xf numFmtId="0" fontId="87" fillId="0" borderId="41" applyNumberFormat="0" applyFill="0" applyAlignment="0" applyProtection="0"/>
    <xf numFmtId="0" fontId="63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5" fillId="0" borderId="35" applyNumberFormat="0" applyFill="0" applyAlignment="0" applyProtection="0"/>
    <xf numFmtId="0" fontId="77" fillId="0" borderId="37" applyNumberFormat="0" applyFill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6" fillId="0" borderId="0"/>
    <xf numFmtId="9" fontId="128" fillId="0" borderId="0" applyFont="0" applyFill="0" applyBorder="0" applyAlignment="0" applyProtection="0"/>
    <xf numFmtId="41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0" fontId="129" fillId="0" borderId="0"/>
  </cellStyleXfs>
  <cellXfs count="1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top" wrapText="1" readingOrder="1"/>
      <protection locked="0"/>
    </xf>
    <xf numFmtId="164" fontId="9" fillId="0" borderId="2" xfId="0" applyNumberFormat="1" applyFont="1" applyBorder="1" applyAlignment="1" applyProtection="1">
      <alignment horizontal="right" vertical="top" wrapText="1" readingOrder="1"/>
      <protection locked="0"/>
    </xf>
    <xf numFmtId="2" fontId="8" fillId="0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right" vertical="center"/>
    </xf>
    <xf numFmtId="2" fontId="8" fillId="6" borderId="2" xfId="0" applyNumberFormat="1" applyFont="1" applyFill="1" applyBorder="1" applyAlignment="1">
      <alignment horizontal="center" vertical="center" wrapText="1"/>
    </xf>
    <xf numFmtId="2" fontId="8" fillId="7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top" wrapText="1" readingOrder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horizontal="left" vertical="center"/>
    </xf>
    <xf numFmtId="0" fontId="11" fillId="9" borderId="13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center" vertical="center"/>
    </xf>
    <xf numFmtId="1" fontId="11" fillId="9" borderId="2" xfId="0" applyNumberFormat="1" applyFont="1" applyFill="1" applyBorder="1" applyAlignment="1">
      <alignment horizontal="center" vertical="center"/>
    </xf>
    <xf numFmtId="164" fontId="11" fillId="9" borderId="2" xfId="0" applyNumberFormat="1" applyFont="1" applyFill="1" applyBorder="1" applyAlignment="1">
      <alignment horizontal="center" vertical="center"/>
    </xf>
    <xf numFmtId="2" fontId="11" fillId="9" borderId="2" xfId="0" applyNumberFormat="1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right" vertical="top" wrapText="1" readingOrder="1"/>
      <protection locked="0"/>
    </xf>
    <xf numFmtId="0" fontId="3" fillId="2" borderId="1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2" fontId="11" fillId="9" borderId="2" xfId="0" applyNumberFormat="1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13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165" fontId="11" fillId="9" borderId="1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5" fontId="11" fillId="9" borderId="2" xfId="0" applyNumberFormat="1" applyFont="1" applyFill="1" applyBorder="1" applyAlignment="1">
      <alignment horizontal="center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2" fillId="1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horizontal="right" vertical="center" wrapText="1"/>
    </xf>
    <xf numFmtId="2" fontId="4" fillId="3" borderId="2" xfId="0" applyNumberFormat="1" applyFont="1" applyFill="1" applyBorder="1" applyAlignment="1">
      <alignment horizontal="right" vertical="center"/>
    </xf>
    <xf numFmtId="2" fontId="4" fillId="5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66" fontId="14" fillId="2" borderId="2" xfId="0" applyNumberFormat="1" applyFont="1" applyFill="1" applyBorder="1" applyAlignment="1">
      <alignment horizontal="right" vertical="center"/>
    </xf>
    <xf numFmtId="0" fontId="12" fillId="10" borderId="2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left" vertical="center" wrapText="1"/>
    </xf>
    <xf numFmtId="165" fontId="11" fillId="9" borderId="2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horizontal="left" vertical="center"/>
    </xf>
    <xf numFmtId="0" fontId="11" fillId="9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left" vertical="center"/>
    </xf>
    <xf numFmtId="0" fontId="2" fillId="11" borderId="12" xfId="0" applyFont="1" applyFill="1" applyBorder="1" applyAlignment="1">
      <alignment horizontal="left" vertical="center"/>
    </xf>
    <xf numFmtId="0" fontId="2" fillId="11" borderId="13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>
      <alignment horizontal="center" vertical="center"/>
    </xf>
    <xf numFmtId="165" fontId="2" fillId="11" borderId="2" xfId="0" applyNumberFormat="1" applyFont="1" applyFill="1" applyBorder="1" applyAlignment="1">
      <alignment horizontal="center" vertical="center"/>
    </xf>
    <xf numFmtId="2" fontId="2" fillId="11" borderId="2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left" vertical="center"/>
    </xf>
    <xf numFmtId="0" fontId="15" fillId="11" borderId="0" xfId="0" applyFont="1" applyFill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165" fontId="2" fillId="11" borderId="2" xfId="0" applyNumberFormat="1" applyFont="1" applyFill="1" applyBorder="1" applyAlignment="1">
      <alignment horizontal="center" vertical="center" wrapText="1"/>
    </xf>
    <xf numFmtId="2" fontId="2" fillId="11" borderId="2" xfId="0" applyNumberFormat="1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</cellXfs>
  <cellStyles count="14305">
    <cellStyle name="_01_08_2006" xfId="2"/>
    <cellStyle name="_01_08_2006_Budget proposals for 12-13  Proposals for List-1" xfId="3"/>
    <cellStyle name="_01_08_2006_Budget proposals for 12-13  Proposals for List-1_Planned &amp; Non planned format new format Feb-13" xfId="4"/>
    <cellStyle name="_01_08_2006_Budget proposals for 12-13  Proposals for List-1_Planned &amp; Non planned format new format Jan-13" xfId="5"/>
    <cellStyle name="_01_08_2006_Read &amp; Consump" xfId="6"/>
    <cellStyle name="_1 TO 27 RDG II &amp; III of E7 NEW" xfId="7"/>
    <cellStyle name="_1 TO 27 RDG II &amp; III of E7 NEW_Budget proposals for 12-13  Proposals for List-1" xfId="8"/>
    <cellStyle name="_1 TO 27 RDG II &amp; III of E7 NEW_Budget proposals for 12-13  Proposals for List-1_Planned &amp; Non planned format new format Feb-13" xfId="9"/>
    <cellStyle name="_1 TO 27 RDG II &amp; III of E7 NEW_Budget proposals for 12-13  Proposals for List-1_Planned &amp; Non planned format new format Jan-13" xfId="10"/>
    <cellStyle name="_1 TO 27 RDG II &amp; III of E7 NEW_Read &amp; Consump" xfId="11"/>
    <cellStyle name="_1088008791.MSWORD" xfId="12"/>
    <cellStyle name="_1088008791.MSWORD_Budget proposals for 12-13  Proposals for List-1" xfId="13"/>
    <cellStyle name="_1088008791.MSWORD_Budget proposals for 12-13  Proposals for List-1_Planned &amp; Non planned format new format Feb-13" xfId="14"/>
    <cellStyle name="_1088008791.MSWORD_Budget proposals for 12-13  Proposals for List-1_Planned &amp; Non planned format new format Jan-13" xfId="15"/>
    <cellStyle name="_1088008791.MSWORD_Read &amp; Consump" xfId="16"/>
    <cellStyle name="_2009-10 Spill over work details" xfId="17"/>
    <cellStyle name="_2009-10 Spill over work details_Annx-1,12-13,HNL-WUP" xfId="18"/>
    <cellStyle name="_2009-10 Spill over work details_Circle Corporate office format" xfId="19"/>
    <cellStyle name="_2009-10 Spill over work details_Circle Corporate office format_Annx-1,12-13,HNL-WUP" xfId="20"/>
    <cellStyle name="_2009-10 Spill over work details_Circle Corporate office format_Honnali Sub Division" xfId="21"/>
    <cellStyle name="_2009-10 Spill over work details_DVG" xfId="22"/>
    <cellStyle name="_2009-10 Spill over work details_DVG SOW_Format_2011-12(1).xls 18.04.11" xfId="23"/>
    <cellStyle name="_2009-10 Spill over work details_DVG SOW_Format_2011-12(1).xls 18.04.11_Annx-1,12-13,HNL-WUP" xfId="24"/>
    <cellStyle name="_2009-10 Spill over work details_DVG SOW_Format_2011-12(1).xls 18.04.11_Honnali Sub Division" xfId="25"/>
    <cellStyle name="_2009-10 Spill over work details_DVG_Annx-1,12-13,HNL-WUP" xfId="26"/>
    <cellStyle name="_2009-10 Spill over work details_DVG_Honnali Sub Division" xfId="27"/>
    <cellStyle name="_2009-10 Spill over work details_Honnali Sub Division" xfId="28"/>
    <cellStyle name="_2009-10 Spill over work details_SOW_CORP_FORMAT(1)_circle(1)" xfId="29"/>
    <cellStyle name="_2009-10 Spill over work details_SOW_CORP_FORMAT(1)_circle(1)_Annx-1,12-13,HNL-WUP" xfId="30"/>
    <cellStyle name="_2009-10 Spill over work details_SOW_CORP_FORMAT(1)_circle(1)_Honnali Sub Division" xfId="31"/>
    <cellStyle name="_2009-10 Spill over work details_SOW_Format_2011-12(1)" xfId="32"/>
    <cellStyle name="_2009-10 Spill over work details_SOW_Format_2011-12(1)_Annx-1,12-13,HNL-WUP" xfId="33"/>
    <cellStyle name="_2009-10 Spill over work details_SOW_Format_2011-12(1)_Honnali Sub Division" xfId="34"/>
    <cellStyle name="_2009-10 Spill over work details_Spillover_works(1)" xfId="35"/>
    <cellStyle name="_2009-10 Spill over work details_Spillover_works(1)_Annx-1,12-13,HNL-WUP" xfId="36"/>
    <cellStyle name="_2009-10 Spill over work details_Spillover_works(1)_Honnali Sub Division" xfId="37"/>
    <cellStyle name="_AE-2 Profile" xfId="38"/>
    <cellStyle name="_AE-2 Profile 2" xfId="39"/>
    <cellStyle name="_ALL RDG DATE TEAS FOR THE MONTH OF JUL-2008" xfId="40"/>
    <cellStyle name="_Analysis-Nov-09(1)" xfId="41"/>
    <cellStyle name="_Analysis-Nov-09(1) 2" xfId="42"/>
    <cellStyle name="_Analysis-Nov-09(1) 2 2" xfId="43"/>
    <cellStyle name="_Analysis-Nov-09(1)_Feb 13" xfId="44"/>
    <cellStyle name="_Analysis-Nov-09(1)_Feb 13_Test Report &amp; RC's" xfId="45"/>
    <cellStyle name="_Analysis-Nov-09(1)_Jan 13" xfId="46"/>
    <cellStyle name="_Analysis-Nov-09(1)_Jan 13_Test Report &amp; RC's" xfId="47"/>
    <cellStyle name="_AT&amp;C FY 2009-10" xfId="48"/>
    <cellStyle name="_aug 2008 teas -..." xfId="49"/>
    <cellStyle name="_aug 2008 teas -... 2" xfId="50"/>
    <cellStyle name="_AUG-01" xfId="51"/>
    <cellStyle name="_AUG-01_Budget proposals for 12-13  Proposals for List-1" xfId="52"/>
    <cellStyle name="_AUG-01_Budget proposals for 12-13  Proposals for List-1_Planned &amp; Non planned format new format Feb-13" xfId="53"/>
    <cellStyle name="_AUG-01_Budget proposals for 12-13  Proposals for List-1_Planned &amp; Non planned format new format Jan-13" xfId="54"/>
    <cellStyle name="_AUG-01_Read &amp; Consump" xfId="55"/>
    <cellStyle name="_Aug-2006" xfId="56"/>
    <cellStyle name="_Aug-2006_Budget proposals for 12-13  Proposals for List-1" xfId="57"/>
    <cellStyle name="_Aug-2006_Budget proposals for 12-13  Proposals for List-1_Planned &amp; Non planned format new format Feb-13" xfId="58"/>
    <cellStyle name="_Aug-2006_Budget proposals for 12-13  Proposals for List-1_Planned &amp; Non planned format new format Jan-13" xfId="59"/>
    <cellStyle name="_Aug-2006_Read &amp; Consump" xfId="60"/>
    <cellStyle name="_August-2007(1)W.F" xfId="61"/>
    <cellStyle name="_August-2007(1)W.F_Budget proposals for 12-13  Proposals for List-1" xfId="62"/>
    <cellStyle name="_August-2007(1)W.F_Budget proposals for 12-13  Proposals for List-1_Planned &amp; Non planned format new format Feb-13" xfId="63"/>
    <cellStyle name="_August-2007(1)W.F_Budget proposals for 12-13  Proposals for List-1_Planned &amp; Non planned format new format Jan-13" xfId="64"/>
    <cellStyle name="_August-2007(1)W.F_Read &amp; Consump" xfId="65"/>
    <cellStyle name="_BCS Spill over work 09-10 " xfId="66"/>
    <cellStyle name="_Book2" xfId="67"/>
    <cellStyle name="_Book2_Anneure_8_&amp;_9_c-format_(Feb-11)(1)" xfId="68"/>
    <cellStyle name="_Book2_tumkur circle CT-_Formats_-May_2011(1)" xfId="69"/>
    <cellStyle name="_Book2_tumkur circle CT-_Formats_-May_2011(1) 2" xfId="70"/>
    <cellStyle name="_Book2_tumkur circle CT-_Formats_-May_2011(1) 3" xfId="71"/>
    <cellStyle name="_Book2_tumkur circle CT-_Formats_-May_2011(1) 4" xfId="72"/>
    <cellStyle name="_Book2_tumkur circle CT-_Formats_-May_2011(1) 5" xfId="73"/>
    <cellStyle name="_Book2_tumkur circle CT-_Formats_-May_2011(1) 6" xfId="74"/>
    <cellStyle name="_Book2_Z- Format - Sept 2011" xfId="75"/>
    <cellStyle name="_Book2_Z- Format - Sept 2011 2" xfId="76"/>
    <cellStyle name="_Book2_Z- Format - Sept 2011_Feb 13" xfId="77"/>
    <cellStyle name="_Book2_Z- Format - Sept 2011_Feb 13_Test Report &amp; RC's" xfId="78"/>
    <cellStyle name="_Book2_Z- Format - Sept 2011_Jan 13" xfId="79"/>
    <cellStyle name="_Book2_Z- Format - Sept 2011_Jan 13_Test Report &amp; RC's" xfId="80"/>
    <cellStyle name="_Budget 2008-09 San. &amp; Additional" xfId="81"/>
    <cellStyle name="_Budget 2008-09 San. &amp; Additional_Annx-1,12-13,HNL-WUP" xfId="82"/>
    <cellStyle name="_Budget 2008-09 San. &amp; Additional_Circle Corporate office format" xfId="83"/>
    <cellStyle name="_Budget 2008-09 San. &amp; Additional_Circle Corporate office format_Annx-1,12-13,HNL-WUP" xfId="84"/>
    <cellStyle name="_Budget 2008-09 San. &amp; Additional_Circle Corporate office format_Honnali Sub Division" xfId="85"/>
    <cellStyle name="_Budget 2008-09 San. &amp; Additional_DVG" xfId="86"/>
    <cellStyle name="_Budget 2008-09 San. &amp; Additional_DVG SOW_Format_2011-12(1).xls 18.04.11" xfId="87"/>
    <cellStyle name="_Budget 2008-09 San. &amp; Additional_DVG SOW_Format_2011-12(1).xls 18.04.11_Annx-1,12-13,HNL-WUP" xfId="88"/>
    <cellStyle name="_Budget 2008-09 San. &amp; Additional_DVG SOW_Format_2011-12(1).xls 18.04.11_Honnali Sub Division" xfId="89"/>
    <cellStyle name="_Budget 2008-09 San. &amp; Additional_DVG_Annx-1,12-13,HNL-WUP" xfId="90"/>
    <cellStyle name="_Budget 2008-09 San. &amp; Additional_DVG_Honnali Sub Division" xfId="91"/>
    <cellStyle name="_Budget 2008-09 San. &amp; Additional_Honnali Sub Division" xfId="92"/>
    <cellStyle name="_Budget 2008-09 San. &amp; Additional_SOW_CORP_FORMAT(1)_circle(1)" xfId="93"/>
    <cellStyle name="_Budget 2008-09 San. &amp; Additional_SOW_CORP_FORMAT(1)_circle(1)_Annx-1,12-13,HNL-WUP" xfId="94"/>
    <cellStyle name="_Budget 2008-09 San. &amp; Additional_SOW_CORP_FORMAT(1)_circle(1)_Honnali Sub Division" xfId="95"/>
    <cellStyle name="_Budget 2008-09 San. &amp; Additional_SOW_Format_2011-12(1)" xfId="96"/>
    <cellStyle name="_Budget 2008-09 San. &amp; Additional_SOW_Format_2011-12(1)_Annx-1,12-13,HNL-WUP" xfId="97"/>
    <cellStyle name="_Budget 2008-09 San. &amp; Additional_SOW_Format_2011-12(1)_Honnali Sub Division" xfId="98"/>
    <cellStyle name="_Budget 2008-09 San. &amp; Additional_Spillover_works(1)" xfId="99"/>
    <cellStyle name="_Budget 2008-09 San. &amp; Additional_Spillover_works(1)_Annx-1,12-13,HNL-WUP" xfId="100"/>
    <cellStyle name="_Budget 2008-09 San. &amp; Additional_Spillover_works(1)_Honnali Sub Division" xfId="101"/>
    <cellStyle name="_Budget 2009-10 24.2.09" xfId="102"/>
    <cellStyle name="_Budget 2009-10 24.2.09_CTA" xfId="103"/>
    <cellStyle name="_Budget 2009-10 24.2.09_Division_wise_capex_works_se-dvg(1)" xfId="104"/>
    <cellStyle name="_C1%20to%20C10%20 Nov-09" xfId="105"/>
    <cellStyle name="_C-5 to C-10 June-09" xfId="106"/>
    <cellStyle name="_Capex 08-09 Final ABSTRACT" xfId="107"/>
    <cellStyle name="_Capex 08-09 Final ABSTRACT_Annx-1,12-13,HNL-WUP" xfId="108"/>
    <cellStyle name="_Capex 08-09 Final ABSTRACT_Circle Corporate office format" xfId="109"/>
    <cellStyle name="_Capex 08-09 Final ABSTRACT_Circle Corporate office format_Annx-1,12-13,HNL-WUP" xfId="110"/>
    <cellStyle name="_Capex 08-09 Final ABSTRACT_Circle Corporate office format_Honnali Sub Division" xfId="111"/>
    <cellStyle name="_Capex 08-09 Final ABSTRACT_DVG" xfId="112"/>
    <cellStyle name="_Capex 08-09 Final ABSTRACT_DVG SOW_Format_2011-12(1).xls 18.04.11" xfId="113"/>
    <cellStyle name="_Capex 08-09 Final ABSTRACT_DVG SOW_Format_2011-12(1).xls 18.04.11_Annx-1,12-13,HNL-WUP" xfId="114"/>
    <cellStyle name="_Capex 08-09 Final ABSTRACT_DVG SOW_Format_2011-12(1).xls 18.04.11_Honnali Sub Division" xfId="115"/>
    <cellStyle name="_Capex 08-09 Final ABSTRACT_DVG_Annx-1,12-13,HNL-WUP" xfId="116"/>
    <cellStyle name="_Capex 08-09 Final ABSTRACT_DVG_Honnali Sub Division" xfId="117"/>
    <cellStyle name="_Capex 08-09 Final ABSTRACT_Honnali Sub Division" xfId="118"/>
    <cellStyle name="_Capex 08-09 Final ABSTRACT_SOW_CORP_FORMAT(1)_circle(1)" xfId="119"/>
    <cellStyle name="_Capex 08-09 Final ABSTRACT_SOW_CORP_FORMAT(1)_circle(1)_Annx-1,12-13,HNL-WUP" xfId="120"/>
    <cellStyle name="_Capex 08-09 Final ABSTRACT_SOW_CORP_FORMAT(1)_circle(1)_Honnali Sub Division" xfId="121"/>
    <cellStyle name="_Capex 08-09 Final ABSTRACT_SOW_Format_2011-12(1)" xfId="122"/>
    <cellStyle name="_Capex 08-09 Final ABSTRACT_SOW_Format_2011-12(1)_Annx-1,12-13,HNL-WUP" xfId="123"/>
    <cellStyle name="_Capex 08-09 Final ABSTRACT_SOW_Format_2011-12(1)_Honnali Sub Division" xfId="124"/>
    <cellStyle name="_Capex 08-09 Final ABSTRACT_Spillover_works(1)" xfId="125"/>
    <cellStyle name="_Capex 08-09 Final ABSTRACT_Spillover_works(1)_Annx-1,12-13,HNL-WUP" xfId="126"/>
    <cellStyle name="_Capex 08-09 Final ABSTRACT_Spillover_works(1)_Honnali Sub Division" xfId="127"/>
    <cellStyle name="_Circle- April-RI" xfId="128"/>
    <cellStyle name="_Circle- April-RI_Annx-1,12-13,HNL" xfId="129"/>
    <cellStyle name="_Circle- April-RI_Annx-1,12-13,HNL-WUP" xfId="130"/>
    <cellStyle name="_Circle- April-RI_April-11_ATC(1)" xfId="131"/>
    <cellStyle name="_Circle- April-RI_Circle- Feb 2011 SOW P&amp;M" xfId="132"/>
    <cellStyle name="_Circle- April-RI_Circle- Feb 2011 SOW P&amp;M 2" xfId="133"/>
    <cellStyle name="_Circle- April-RI_Circle- Feb 2011 SOW P&amp;M 3" xfId="134"/>
    <cellStyle name="_Circle- April-RI_Circle- Feb 2011 SOW P&amp;M 4" xfId="135"/>
    <cellStyle name="_Circle- April-RI_Circle- Feb 2011 SOW P&amp;M 5" xfId="136"/>
    <cellStyle name="_Circle- April-RI_Circle- Feb 2011 SOW P&amp;M 6" xfId="137"/>
    <cellStyle name="_Circle- April-RI_Circle- Feb 2011 SOW P&amp;M_Copy P&amp;F Dec-2011(F)" xfId="138"/>
    <cellStyle name="_Circle- April-RI_Circle- Jan 2011 SOW P&amp;M" xfId="139"/>
    <cellStyle name="_Circle- April-RI_Circle- Jan 2011 SOW P&amp;M 2" xfId="140"/>
    <cellStyle name="_Circle- April-RI_Circle- Jan 2011 SOW P&amp;M 3" xfId="141"/>
    <cellStyle name="_Circle- April-RI_Circle- Jan 2011 SOW P&amp;M 4" xfId="142"/>
    <cellStyle name="_Circle- April-RI_Circle- Jan 2011 SOW P&amp;M 5" xfId="143"/>
    <cellStyle name="_Circle- April-RI_Circle- Jan 2011 SOW P&amp;M 6" xfId="144"/>
    <cellStyle name="_Circle- April-RI_Circle-_August_2010_SOW_P&amp;M(1)" xfId="145"/>
    <cellStyle name="_Circle- April-RI_Circle-_August_2010_SOW_P&amp;M(1) 2" xfId="146"/>
    <cellStyle name="_Circle- April-RI_Circle-_August_2010_SOW_P&amp;M(1) 3" xfId="147"/>
    <cellStyle name="_Circle- April-RI_Circle-_August_2010_SOW_P&amp;M(1) 4" xfId="148"/>
    <cellStyle name="_Circle- April-RI_Circle-_August_2010_SOW_P&amp;M(1) 5" xfId="149"/>
    <cellStyle name="_Circle- April-RI_Circle-_August_2010_SOW_P&amp;M(1) 6" xfId="150"/>
    <cellStyle name="_Circle- April-RI_Circle-_August_2010_SOW_P&amp;M(1)_Copy P&amp;F Dec-2011(F)" xfId="151"/>
    <cellStyle name="_Circle- April-RI_CTA" xfId="152"/>
    <cellStyle name="_Circle- April-RI_Division_wise_capex_works_se-dvg(1)" xfId="153"/>
    <cellStyle name="_Circle- April-RI_Feb-11_ATC HRR" xfId="154"/>
    <cellStyle name="_Circle- April-RI_Feb-11_ATC HRR_Chief_off_format" xfId="155"/>
    <cellStyle name="_Circle- April-RI_Harihar_All ATC_" xfId="156"/>
    <cellStyle name="_Circle- April-RI_Harihar_ATC__April-11" xfId="157"/>
    <cellStyle name="_Circle- April-RI_Harihar_division_ATC-11(1)" xfId="158"/>
    <cellStyle name="_Circle- April-RI_Honnali Sub Division" xfId="159"/>
    <cellStyle name="_Circle- April-RI_HRR" xfId="160"/>
    <cellStyle name="_Circle- April-RI_HRR ATC Dec-10 ATC" xfId="161"/>
    <cellStyle name="_Circle- April-RI_HRR ATC Dec-10 ATC_Chief_off_format" xfId="162"/>
    <cellStyle name="_Circle- April-RI_HRR ATC Jan-11" xfId="163"/>
    <cellStyle name="_Circle- April-RI_HRR ATC Jan-11_Chief_off_format" xfId="164"/>
    <cellStyle name="_Circle- April-RI_HRR ATC June-11" xfId="165"/>
    <cellStyle name="_Circle- April-RI_HRR DVN Spill Over 13-14 Final(1)" xfId="166"/>
    <cellStyle name="_Circle- April-RI_HRR March-11_ATC" xfId="167"/>
    <cellStyle name="_Circle- April-RI_HRR March-11_ATC_Chief_off_format" xfId="168"/>
    <cellStyle name="_Circle- April-RI_HRR Nov-10_ATC" xfId="169"/>
    <cellStyle name="_Circle- April-RI_HRR__ATC  May-11" xfId="170"/>
    <cellStyle name="_Circle- April-RI_P&amp;F Zone" xfId="171"/>
    <cellStyle name="_Circle- April-RI_P&amp;F Zone 2" xfId="172"/>
    <cellStyle name="_Circle- April-RI_P&amp;F Zone 3" xfId="173"/>
    <cellStyle name="_Circle- April-RI_P&amp;F Zone 4" xfId="174"/>
    <cellStyle name="_Circle- April-RI_P&amp;F Zone 5" xfId="175"/>
    <cellStyle name="_Circle- April-RI_P&amp;F Zone 6" xfId="176"/>
    <cellStyle name="_Circle- April-RI_Revise-CTA(NF, Spill OVer Works)." xfId="177"/>
    <cellStyle name="_Circle- April-RI_Revise-CTA(NF, Spill OVer Works). 2" xfId="178"/>
    <cellStyle name="_Circle- April-RI_Revise-CTA(NF, Spill OVer Works). 3" xfId="179"/>
    <cellStyle name="_Circle- April-RI_Revise-CTA(NF, Spill OVer Works). 4" xfId="180"/>
    <cellStyle name="_Circle- April-RI_Revise-CTA(NF, Spill OVer Works). 5" xfId="181"/>
    <cellStyle name="_Circle- April-RI_Revise-CTA(NF, Spill OVer Works). 6" xfId="182"/>
    <cellStyle name="_Circle_SOW_BR" xfId="183"/>
    <cellStyle name="_consof energy audit 6 months" xfId="184"/>
    <cellStyle name="_consof energy audit 6 months_Budget proposals for 12-13  Proposals for List-1" xfId="185"/>
    <cellStyle name="_consof energy audit 6 months_Budget proposals for 12-13  Proposals for List-1_Planned &amp; Non planned format new format Feb-13" xfId="186"/>
    <cellStyle name="_consof energy audit 6 months_Budget proposals for 12-13  Proposals for List-1_Planned &amp; Non planned format new format Jan-13" xfId="187"/>
    <cellStyle name="_consof energy audit 6 months_Read &amp; Consump" xfId="188"/>
    <cellStyle name="_Data- Dec 09-DGM-I" xfId="189"/>
    <cellStyle name="_Data- Dec 09-DGM-I_Anneure_8_&amp;_9_c-format_(Feb-11)(1)" xfId="190"/>
    <cellStyle name="_Data- Dec 09-DGM-I_tumkur circle CT-_Formats_-May_2011(1)" xfId="191"/>
    <cellStyle name="_Data- Dec 09-DGM-I_tumkur circle CT-_Formats_-May_2011(1) 2" xfId="192"/>
    <cellStyle name="_Data- Dec 09-DGM-I_tumkur circle CT-_Formats_-May_2011(1) 3" xfId="193"/>
    <cellStyle name="_Data- Dec 09-DGM-I_tumkur circle CT-_Formats_-May_2011(1) 4" xfId="194"/>
    <cellStyle name="_Data- Dec 09-DGM-I_tumkur circle CT-_Formats_-May_2011(1) 5" xfId="195"/>
    <cellStyle name="_Data- Dec 09-DGM-I_tumkur circle CT-_Formats_-May_2011(1) 6" xfId="196"/>
    <cellStyle name="_Data-July-10-DGM-I" xfId="197"/>
    <cellStyle name="_Data-July-10-DGM-I_Anneure_8_&amp;_9_c-format_(Feb-11)(1)" xfId="198"/>
    <cellStyle name="_Data-July-10-DGM-I_tumkur circle CT-_Formats_-May_2011(1)" xfId="199"/>
    <cellStyle name="_Data-July-10-DGM-I_tumkur circle CT-_Formats_-May_2011(1) 2" xfId="200"/>
    <cellStyle name="_Data-July-10-DGM-I_tumkur circle CT-_Formats_-May_2011(1) 3" xfId="201"/>
    <cellStyle name="_Data-July-10-DGM-I_tumkur circle CT-_Formats_-May_2011(1) 4" xfId="202"/>
    <cellStyle name="_Data-July-10-DGM-I_tumkur circle CT-_Formats_-May_2011(1) 5" xfId="203"/>
    <cellStyle name="_Data-July-10-DGM-I_tumkur circle CT-_Formats_-May_2011(1) 6" xfId="204"/>
    <cellStyle name="_Division wise budget allocation abstract" xfId="205"/>
    <cellStyle name="_Division wise budget allocation abstract 2" xfId="206"/>
    <cellStyle name="_Division wise budget allocation abstract 2 2" xfId="207"/>
    <cellStyle name="_Division wise budget allocation abstract 2 3" xfId="208"/>
    <cellStyle name="_Division wise budget allocation abstract 3" xfId="209"/>
    <cellStyle name="_Division wise budget allocation abstract 3 2" xfId="210"/>
    <cellStyle name="_Division wise budget allocation abstract 3 3" xfId="211"/>
    <cellStyle name="_Division wise budget allocation abstract 4" xfId="212"/>
    <cellStyle name="_Division wise budget allocation abstract 4 2" xfId="213"/>
    <cellStyle name="_Division wise budget allocation abstract 4 3" xfId="214"/>
    <cellStyle name="_Division wise budget allocation abstract 5" xfId="215"/>
    <cellStyle name="_Division wise budget allocation abstract 6" xfId="216"/>
    <cellStyle name="_Division wise budget allocation abstract_Annx-1,12-13,HNL-WUP" xfId="217"/>
    <cellStyle name="_Division wise budget allocation abstract_Circle Corporate office format" xfId="218"/>
    <cellStyle name="_Division wise budget allocation abstract_Circle Corporate office format_Annx-1,12-13,HNL-WUP" xfId="219"/>
    <cellStyle name="_Division wise budget allocation abstract_Circle Corporate office format_Honnali Sub Division" xfId="220"/>
    <cellStyle name="_Division wise budget allocation abstract_DVG" xfId="221"/>
    <cellStyle name="_Division wise budget allocation abstract_DVG SOW_Format_2011-12(1).xls 18.04.11" xfId="222"/>
    <cellStyle name="_Division wise budget allocation abstract_DVG SOW_Format_2011-12(1).xls 18.04.11_Annx-1,12-13,HNL-WUP" xfId="223"/>
    <cellStyle name="_Division wise budget allocation abstract_DVG SOW_Format_2011-12(1).xls 18.04.11_Honnali Sub Division" xfId="224"/>
    <cellStyle name="_Division wise budget allocation abstract_DVG_Annx-1,12-13,HNL-WUP" xfId="225"/>
    <cellStyle name="_Division wise budget allocation abstract_DVG_Honnali Sub Division" xfId="226"/>
    <cellStyle name="_Division wise budget allocation abstract_Honnali Sub Division" xfId="227"/>
    <cellStyle name="_Division wise budget allocation abstract_Revised New Format from GM CA -24.02.2012" xfId="228"/>
    <cellStyle name="_Division wise budget allocation abstract_SOW_CORP_FORMAT(1)_circle(1)" xfId="229"/>
    <cellStyle name="_Division wise budget allocation abstract_SOW_CORP_FORMAT(1)_circle(1)_Annx-1,12-13,HNL-WUP" xfId="230"/>
    <cellStyle name="_Division wise budget allocation abstract_SOW_CORP_FORMAT(1)_circle(1)_Honnali Sub Division" xfId="231"/>
    <cellStyle name="_Division wise budget allocation abstract_SOW_Format_2011-12(1)" xfId="232"/>
    <cellStyle name="_Division wise budget allocation abstract_SOW_Format_2011-12(1)_Annx-1,12-13,HNL-WUP" xfId="233"/>
    <cellStyle name="_Division wise budget allocation abstract_SOW_Format_2011-12(1)_Honnali Sub Division" xfId="234"/>
    <cellStyle name="_Division wise budget allocation abstract_Spillover_works(1)" xfId="235"/>
    <cellStyle name="_Division wise budget allocation abstract_Spillover_works(1)_Annx-1,12-13,HNL-WUP" xfId="236"/>
    <cellStyle name="_Division wise budget allocation abstract_Spillover_works(1)_Honnali Sub Division" xfId="237"/>
    <cellStyle name="_Division_DTC_-04.01.2010(1)" xfId="238"/>
    <cellStyle name="_Division_DTC_-04.01.2010(1)_April-11_ATC(1)" xfId="239"/>
    <cellStyle name="_Division_DTC_-04.01.2010(1)_Feb-11_ATC HRR" xfId="240"/>
    <cellStyle name="_Division_DTC_-04.01.2010(1)_Feb-11_ATC HRR_Chief_off_format" xfId="241"/>
    <cellStyle name="_Division_DTC_-04.01.2010(1)_Harihar_All ATC_" xfId="242"/>
    <cellStyle name="_Division_DTC_-04.01.2010(1)_Harihar_ATC__April-11" xfId="243"/>
    <cellStyle name="_Division_DTC_-04.01.2010(1)_Harihar_division_ATC-11(1)" xfId="244"/>
    <cellStyle name="_Division_DTC_-04.01.2010(1)_HRR" xfId="245"/>
    <cellStyle name="_Division_DTC_-04.01.2010(1)_HRR ATC Dec-10 ATC" xfId="246"/>
    <cellStyle name="_Division_DTC_-04.01.2010(1)_HRR ATC Dec-10 ATC_Chief_off_format" xfId="247"/>
    <cellStyle name="_Division_DTC_-04.01.2010(1)_HRR ATC Jan-11" xfId="248"/>
    <cellStyle name="_Division_DTC_-04.01.2010(1)_HRR ATC Jan-11_Chief_off_format" xfId="249"/>
    <cellStyle name="_Division_DTC_-04.01.2010(1)_HRR ATC June-11" xfId="250"/>
    <cellStyle name="_Division_DTC_-04.01.2010(1)_HRR March-11_ATC" xfId="251"/>
    <cellStyle name="_Division_DTC_-04.01.2010(1)_HRR March-11_ATC_Chief_off_format" xfId="252"/>
    <cellStyle name="_Division_DTC_-04.01.2010(1)_HRR Nov-10_ATC" xfId="253"/>
    <cellStyle name="_Division_DTC_-04.01.2010(1)_HRR__ATC  May-11" xfId="254"/>
    <cellStyle name="_DTC  AGU  2010" xfId="255"/>
    <cellStyle name="_DTC  AGU  2010 2" xfId="256"/>
    <cellStyle name="_DTC  JUlY  2010" xfId="257"/>
    <cellStyle name="_DTC  JUlY  2010 2" xfId="258"/>
    <cellStyle name="_DTC  JUN-2010" xfId="259"/>
    <cellStyle name="_DTC  JUN-2010 2" xfId="260"/>
    <cellStyle name="_DTC  SEP  2010" xfId="261"/>
    <cellStyle name="_DTC  SEP  2010 2" xfId="262"/>
    <cellStyle name="_DTC DEC-09" xfId="263"/>
    <cellStyle name="_DTC DEC-09 2" xfId="264"/>
    <cellStyle name="_DTC format -Aug-09" xfId="265"/>
    <cellStyle name="_DTC Nov-09" xfId="266"/>
    <cellStyle name="_DTC Nov-09 2" xfId="267"/>
    <cellStyle name="_DTC OCT  2010" xfId="268"/>
    <cellStyle name="_DTC OCT  2010 2" xfId="269"/>
    <cellStyle name="_DTC Wise Energy Audit(New)" xfId="270"/>
    <cellStyle name="_DVG(R)_Aug-09" xfId="271"/>
    <cellStyle name="_DVG(R)_Aug-09 2" xfId="272"/>
    <cellStyle name="_DVG(R)_Aug-09 2 2" xfId="273"/>
    <cellStyle name="_DVG(R)_Aug-09 2 3" xfId="274"/>
    <cellStyle name="_DVG(R)_Aug-09 3" xfId="275"/>
    <cellStyle name="_DVG(R)_Aug-09 3 2" xfId="276"/>
    <cellStyle name="_DVG(R)_Aug-09 3 3" xfId="277"/>
    <cellStyle name="_DVG(R)_Aug-09 4" xfId="278"/>
    <cellStyle name="_DVG(R)_Aug-09 4 2" xfId="279"/>
    <cellStyle name="_DVG(R)_Aug-09 4 3" xfId="280"/>
    <cellStyle name="_DVG(R)_Aug-09 5" xfId="281"/>
    <cellStyle name="_DVG(R)_Aug-09 6" xfId="282"/>
    <cellStyle name="_DVG(R)_Aug-09_Annx-1,12-13,HNL-WUP" xfId="283"/>
    <cellStyle name="_DVG(R)_Aug-09_Circle Corporate office format" xfId="284"/>
    <cellStyle name="_DVG(R)_Aug-09_Circle Corporate office format_Annx-1,12-13,HNL-WUP" xfId="285"/>
    <cellStyle name="_DVG(R)_Aug-09_Circle Corporate office format_Honnali Sub Division" xfId="286"/>
    <cellStyle name="_DVG(R)_Aug-09_DVG" xfId="287"/>
    <cellStyle name="_DVG(R)_Aug-09_DVG SOW_Format_2011-12(1).xls 18.04.11" xfId="288"/>
    <cellStyle name="_DVG(R)_Aug-09_DVG SOW_Format_2011-12(1).xls 18.04.11_Annx-1,12-13,HNL-WUP" xfId="289"/>
    <cellStyle name="_DVG(R)_Aug-09_DVG SOW_Format_2011-12(1).xls 18.04.11_Honnali Sub Division" xfId="290"/>
    <cellStyle name="_DVG(R)_Aug-09_DVG_Annx-1,12-13,HNL-WUP" xfId="291"/>
    <cellStyle name="_DVG(R)_Aug-09_DVG_Honnali Sub Division" xfId="292"/>
    <cellStyle name="_DVG(R)_Aug-09_Honnali Sub Division" xfId="293"/>
    <cellStyle name="_DVG(R)_Aug-09_Revised New Format from GM CA -24.02.2012" xfId="294"/>
    <cellStyle name="_DVG(R)_Aug-09_SOW_CORP_FORMAT(1)_circle(1)" xfId="295"/>
    <cellStyle name="_DVG(R)_Aug-09_SOW_CORP_FORMAT(1)_circle(1)_Annx-1,12-13,HNL-WUP" xfId="296"/>
    <cellStyle name="_DVG(R)_Aug-09_SOW_CORP_FORMAT(1)_circle(1)_Honnali Sub Division" xfId="297"/>
    <cellStyle name="_DVG(R)_Aug-09_SOW_Format_2011-12(1)" xfId="298"/>
    <cellStyle name="_DVG(R)_Aug-09_SOW_Format_2011-12(1)_Annx-1,12-13,HNL-WUP" xfId="299"/>
    <cellStyle name="_DVG(R)_Aug-09_SOW_Format_2011-12(1)_Honnali Sub Division" xfId="300"/>
    <cellStyle name="_DVG(R)_Aug-09_Spillover_works(1)" xfId="301"/>
    <cellStyle name="_DVG(R)_Aug-09_Spillover_works(1)_Annx-1,12-13,HNL-WUP" xfId="302"/>
    <cellStyle name="_DVG(R)_Aug-09_Spillover_works(1)_Honnali Sub Division" xfId="303"/>
    <cellStyle name="_Dvn " xfId="304"/>
    <cellStyle name="_E.B.S" xfId="305"/>
    <cellStyle name="_E.B.S 2" xfId="306"/>
    <cellStyle name="_E3 12.07" xfId="307"/>
    <cellStyle name="_E3 12.07_Budget proposals for 12-13  Proposals for List-1" xfId="308"/>
    <cellStyle name="_E3 12.07_Budget proposals for 12-13  Proposals for List-1_Planned &amp; Non planned format new format Feb-13" xfId="309"/>
    <cellStyle name="_E3 12.07_Budget proposals for 12-13  Proposals for List-1_Planned &amp; Non planned format new format Jan-13" xfId="310"/>
    <cellStyle name="_E3 12.07_Read &amp; Consump" xfId="311"/>
    <cellStyle name="_E3 OCT 2007" xfId="312"/>
    <cellStyle name="_E3 OCT 2007_Budget proposals for 12-13  Proposals for List-1" xfId="313"/>
    <cellStyle name="_E3 OCT 2007_Budget proposals for 12-13  Proposals for List-1_Planned &amp; Non planned format new format Feb-13" xfId="314"/>
    <cellStyle name="_E3 OCT 2007_Budget proposals for 12-13  Proposals for List-1_Planned &amp; Non planned format new format Jan-13" xfId="315"/>
    <cellStyle name="_E3 OCT 2007_Read &amp; Consump" xfId="316"/>
    <cellStyle name="_E3 SUB Sep 07" xfId="317"/>
    <cellStyle name="_E3 SUB Sep 07_Budget proposals for 12-13  Proposals for List-1" xfId="318"/>
    <cellStyle name="_E3 SUB Sep 07_Budget proposals for 12-13  Proposals for List-1_Planned &amp; Non planned format new format Feb-13" xfId="319"/>
    <cellStyle name="_E3 SUB Sep 07_Budget proposals for 12-13  Proposals for List-1_Planned &amp; Non planned format new format Jan-13" xfId="320"/>
    <cellStyle name="_E3 SUB Sep 07_Read &amp; Consump" xfId="321"/>
    <cellStyle name="_E3.01.08" xfId="322"/>
    <cellStyle name="_E3.01.08_Budget proposals for 12-13  Proposals for List-1" xfId="323"/>
    <cellStyle name="_E3.01.08_Budget proposals for 12-13  Proposals for List-1_Planned &amp; Non planned format new format Feb-13" xfId="324"/>
    <cellStyle name="_E3.01.08_Budget proposals for 12-13  Proposals for List-1_Planned &amp; Non planned format new format Jan-13" xfId="325"/>
    <cellStyle name="_E3.01.08_Read &amp; Consump" xfId="326"/>
    <cellStyle name="_E3.02.08" xfId="327"/>
    <cellStyle name="_E3.02.08_Budget proposals for 12-13  Proposals for List-1" xfId="328"/>
    <cellStyle name="_E3.02.08_Budget proposals for 12-13  Proposals for List-1_Planned &amp; Non planned format new format Feb-13" xfId="329"/>
    <cellStyle name="_E3.02.08_Budget proposals for 12-13  Proposals for List-1_Planned &amp; Non planned format new format Jan-13" xfId="330"/>
    <cellStyle name="_E3.02.08_Read &amp; Consump" xfId="331"/>
    <cellStyle name="_E3.11.07" xfId="332"/>
    <cellStyle name="_E3.11.07_Budget proposals for 12-13  Proposals for List-1" xfId="333"/>
    <cellStyle name="_E3.11.07_Budget proposals for 12-13  Proposals for List-1_Planned &amp; Non planned format new format Feb-13" xfId="334"/>
    <cellStyle name="_E3.11.07_Budget proposals for 12-13  Proposals for List-1_Planned &amp; Non planned format new format Jan-13" xfId="335"/>
    <cellStyle name="_E3.11.07_Read &amp; Consump" xfId="336"/>
    <cellStyle name="_E3sd" xfId="337"/>
    <cellStyle name="_E3sd_Budget proposals for 12-13  Proposals for List-1" xfId="338"/>
    <cellStyle name="_E3sd_Budget proposals for 12-13  Proposals for List-1_Planned &amp; Non planned format new format Feb-13" xfId="339"/>
    <cellStyle name="_E3sd_Budget proposals for 12-13  Proposals for List-1_Planned &amp; Non planned format new format Jan-13" xfId="340"/>
    <cellStyle name="_E3sd_Read &amp; Consump" xfId="341"/>
    <cellStyle name="_E6 12.07" xfId="342"/>
    <cellStyle name="_E6 12.07_Budget proposals for 12-13  Proposals for List-1" xfId="343"/>
    <cellStyle name="_E6 12.07_Budget proposals for 12-13  Proposals for List-1_Planned &amp; Non planned format new format Feb-13" xfId="344"/>
    <cellStyle name="_E6 12.07_Budget proposals for 12-13  Proposals for List-1_Planned &amp; Non planned format new format Jan-13" xfId="345"/>
    <cellStyle name="_E6 12.07_Read &amp; Consump" xfId="346"/>
    <cellStyle name="_E6 Oct07" xfId="347"/>
    <cellStyle name="_E6 Oct07_Budget proposals for 12-13  Proposals for List-1" xfId="348"/>
    <cellStyle name="_E6 Oct07_Budget proposals for 12-13  Proposals for List-1_Planned &amp; Non planned format new format Feb-13" xfId="349"/>
    <cellStyle name="_E6 Oct07_Budget proposals for 12-13  Proposals for List-1_Planned &amp; Non planned format new format Jan-13" xfId="350"/>
    <cellStyle name="_E6 Oct07_Read &amp; Consump" xfId="351"/>
    <cellStyle name="_E6energyauditof may" xfId="352"/>
    <cellStyle name="_E6energyauditof may_Budget proposals for 12-13  Proposals for List-1" xfId="353"/>
    <cellStyle name="_E6energyauditof may_Budget proposals for 12-13  Proposals for List-1_Planned &amp; Non planned format new format Feb-13" xfId="354"/>
    <cellStyle name="_E6energyauditof may_Budget proposals for 12-13  Proposals for List-1_Planned &amp; Non planned format new format Jan-13" xfId="355"/>
    <cellStyle name="_E6energyauditof may_Read &amp; Consump" xfId="356"/>
    <cellStyle name="_E7  AUGUST DTC(1)" xfId="357"/>
    <cellStyle name="_E7  AUGUST DTC(1)_Budget proposals for 12-13  Proposals for List-1" xfId="358"/>
    <cellStyle name="_E7  AUGUST DTC(1)_Budget proposals for 12-13  Proposals for List-1_Planned &amp; Non planned format new format Feb-13" xfId="359"/>
    <cellStyle name="_E7  AUGUST DTC(1)_Budget proposals for 12-13  Proposals for List-1_Planned &amp; Non planned format new format Jan-13" xfId="360"/>
    <cellStyle name="_E7  AUGUST DTC(1)_Read &amp; Consump" xfId="361"/>
    <cellStyle name="_E7 12.07" xfId="362"/>
    <cellStyle name="_E7 12.07_Budget proposals for 12-13  Proposals for List-1" xfId="363"/>
    <cellStyle name="_E7 12.07_Budget proposals for 12-13  Proposals for List-1_Planned &amp; Non planned format new format Feb-13" xfId="364"/>
    <cellStyle name="_E7 12.07_Budget proposals for 12-13  Proposals for List-1_Planned &amp; Non planned format new format Jan-13" xfId="365"/>
    <cellStyle name="_E7 12.07_Read &amp; Consump" xfId="366"/>
    <cellStyle name="_E7 DTC" xfId="367"/>
    <cellStyle name="_E7 DTC FEB08" xfId="368"/>
    <cellStyle name="_E7 DTC FEB08_Budget proposals for 12-13  Proposals for List-1" xfId="369"/>
    <cellStyle name="_E7 DTC FEB08_Budget proposals for 12-13  Proposals for List-1_Planned &amp; Non planned format new format Feb-13" xfId="370"/>
    <cellStyle name="_E7 DTC FEB08_Budget proposals for 12-13  Proposals for List-1_Planned &amp; Non planned format new format Jan-13" xfId="371"/>
    <cellStyle name="_E7 DTC FEB08_Read &amp; Consump" xfId="372"/>
    <cellStyle name="_E7 DTC_Budget proposals for 12-13  Proposals for List-1" xfId="373"/>
    <cellStyle name="_E7 DTC_Budget proposals for 12-13  Proposals for List-1_Planned &amp; Non planned format new format Feb-13" xfId="374"/>
    <cellStyle name="_E7 DTC_Budget proposals for 12-13  Proposals for List-1_Planned &amp; Non planned format new format Jan-13" xfId="375"/>
    <cellStyle name="_E7 DTC_Read &amp; Consump" xfId="376"/>
    <cellStyle name="_E7 Oct 07" xfId="377"/>
    <cellStyle name="_E7 Oct 07_Budget proposals for 12-13  Proposals for List-1" xfId="378"/>
    <cellStyle name="_E7 Oct 07_Budget proposals for 12-13  Proposals for List-1_Planned &amp; Non planned format new format Feb-13" xfId="379"/>
    <cellStyle name="_E7 Oct 07_Budget proposals for 12-13  Proposals for List-1_Planned &amp; Non planned format new format Jan-13" xfId="380"/>
    <cellStyle name="_E7 Oct 07_Read &amp; Consump" xfId="381"/>
    <cellStyle name="_E7.11.07" xfId="382"/>
    <cellStyle name="_E7.11.07_Budget proposals for 12-13  Proposals for List-1" xfId="383"/>
    <cellStyle name="_E7.11.07_Budget proposals for 12-13  Proposals for List-1_Planned &amp; Non planned format new format Feb-13" xfId="384"/>
    <cellStyle name="_E7.11.07_Budget proposals for 12-13  Proposals for List-1_Planned &amp; Non planned format new format Jan-13" xfId="385"/>
    <cellStyle name="_E7.11.07_Read &amp; Consump" xfId="386"/>
    <cellStyle name="_E701.08" xfId="387"/>
    <cellStyle name="_E701.08_Budget proposals for 12-13  Proposals for List-1" xfId="388"/>
    <cellStyle name="_E701.08_Budget proposals for 12-13  Proposals for List-1_Planned &amp; Non planned format new format Feb-13" xfId="389"/>
    <cellStyle name="_E701.08_Budget proposals for 12-13  Proposals for List-1_Planned &amp; Non planned format new format Jan-13" xfId="390"/>
    <cellStyle name="_E701.08_Read &amp; Consump" xfId="391"/>
    <cellStyle name="_EA_E6_01_11_2006TO22_11_2006" xfId="392"/>
    <cellStyle name="_EA_E6_01_11_2006TO22_11_2006_Budget proposals for 12-13  Proposals for List-1" xfId="393"/>
    <cellStyle name="_EA_E6_01_11_2006TO22_11_2006_Budget proposals for 12-13  Proposals for List-1_Planned &amp; Non planned format new format Feb-13" xfId="394"/>
    <cellStyle name="_EA_E6_01_11_2006TO22_11_2006_Budget proposals for 12-13  Proposals for List-1_Planned &amp; Non planned format new format Jan-13" xfId="395"/>
    <cellStyle name="_EA_E6_01_11_2006TO22_11_2006_Read &amp; Consump" xfId="396"/>
    <cellStyle name="_EA_E6_DEC2006" xfId="397"/>
    <cellStyle name="_EA_E6_DEC2006_Budget proposals for 12-13  Proposals for List-1" xfId="398"/>
    <cellStyle name="_EA_E6_DEC2006_Budget proposals for 12-13  Proposals for List-1_Planned &amp; Non planned format new format Feb-13" xfId="399"/>
    <cellStyle name="_EA_E6_DEC2006_Budget proposals for 12-13  Proposals for List-1_Planned &amp; Non planned format new format Jan-13" xfId="400"/>
    <cellStyle name="_EA_E6_DEC2006_Read &amp; Consump" xfId="401"/>
    <cellStyle name="_EA_E6_NOV_2007" xfId="402"/>
    <cellStyle name="_EA_E6_NOV_2007_Budget proposals for 12-13  Proposals for List-1" xfId="403"/>
    <cellStyle name="_EA_E6_NOV_2007_Budget proposals for 12-13  Proposals for List-1_Planned &amp; Non planned format new format Feb-13" xfId="404"/>
    <cellStyle name="_EA_E6_NOV_2007_Budget proposals for 12-13  Proposals for List-1_Planned &amp; Non planned format new format Jan-13" xfId="405"/>
    <cellStyle name="_EA_E6_NOV_2007_Read &amp; Consump" xfId="406"/>
    <cellStyle name="_EA_E6_SEP_2007" xfId="407"/>
    <cellStyle name="_EA_E6_SEP_2007_Budget proposals for 12-13  Proposals for List-1" xfId="408"/>
    <cellStyle name="_EA_E6_SEP_2007_Budget proposals for 12-13  Proposals for List-1_Planned &amp; Non planned format new format Feb-13" xfId="409"/>
    <cellStyle name="_EA_E6_SEP_2007_Budget proposals for 12-13  Proposals for List-1_Planned &amp; Non planned format new format Jan-13" xfId="410"/>
    <cellStyle name="_EA_E6_SEP_2007_Read &amp; Consump" xfId="411"/>
    <cellStyle name="_East Spill over new(1)" xfId="412"/>
    <cellStyle name="_EBS MAY2006" xfId="413"/>
    <cellStyle name="_EBS MAY2006_Budget proposals for 12-13  Proposals for List-1" xfId="414"/>
    <cellStyle name="_EBS MAY2006_Budget proposals for 12-13  Proposals for List-1_Planned &amp; Non planned format new format Feb-13" xfId="415"/>
    <cellStyle name="_EBS MAY2006_Budget proposals for 12-13  Proposals for List-1_Planned &amp; Non planned format new format Jan-13" xfId="416"/>
    <cellStyle name="_EBS MAY2006_Read &amp; Consump" xfId="417"/>
    <cellStyle name="_ebs nd" xfId="418"/>
    <cellStyle name="_ebs nd 2" xfId="419"/>
    <cellStyle name="_ebs nd 2 2" xfId="420"/>
    <cellStyle name="_EBS OF JUN06" xfId="421"/>
    <cellStyle name="_EBS OF JUN06_Budget proposals for 12-13  Proposals for List-1" xfId="422"/>
    <cellStyle name="_EBS OF JUN06_Budget proposals for 12-13  Proposals for List-1_Planned &amp; Non planned format new format Feb-13" xfId="423"/>
    <cellStyle name="_EBS OF JUN06_Budget proposals for 12-13  Proposals for List-1_Planned &amp; Non planned format new format Jan-13" xfId="424"/>
    <cellStyle name="_EBS OF JUN06_Read &amp; Consump" xfId="425"/>
    <cellStyle name="_ENER AUDIT  III UNIT 1" xfId="426"/>
    <cellStyle name="_ENER AUDIT  III UNIT 1_Budget proposals for 12-13  Proposals for List-1" xfId="427"/>
    <cellStyle name="_ENER AUDIT  III UNIT 1_Budget proposals for 12-13  Proposals for List-1_Planned &amp; Non planned format new format Feb-13" xfId="428"/>
    <cellStyle name="_ENER AUDIT  III UNIT 1_Budget proposals for 12-13  Proposals for List-1_Planned &amp; Non planned format new format Jan-13" xfId="429"/>
    <cellStyle name="_ENER AUDIT  III UNIT 1_Read &amp; Consump" xfId="430"/>
    <cellStyle name="_ENER AUDIT 1.7.06" xfId="431"/>
    <cellStyle name="_ENER AUDIT 1.7.06_Budget proposals for 12-13  Proposals for List-1" xfId="432"/>
    <cellStyle name="_ENER AUDIT 1.7.06_Budget proposals for 12-13  Proposals for List-1_Planned &amp; Non planned format new format Feb-13" xfId="433"/>
    <cellStyle name="_ENER AUDIT 1.7.06_Budget proposals for 12-13  Proposals for List-1_Planned &amp; Non planned format new format Jan-13" xfId="434"/>
    <cellStyle name="_ENER AUDIT 1.7.06_Read &amp; Consump" xfId="435"/>
    <cellStyle name="_ENER AUDIT UNIT 1" xfId="436"/>
    <cellStyle name="_ENER AUDIT UNIT 1_Budget proposals for 12-13  Proposals for List-1" xfId="437"/>
    <cellStyle name="_ENER AUDIT UNIT 1_Budget proposals for 12-13  Proposals for List-1_Planned &amp; Non planned format new format Feb-13" xfId="438"/>
    <cellStyle name="_ENER AUDIT UNIT 1_Budget proposals for 12-13  Proposals for List-1_Planned &amp; Non planned format new format Jan-13" xfId="439"/>
    <cellStyle name="_ENER AUDIT UNIT 1_Read &amp; Consump" xfId="440"/>
    <cellStyle name="_Energy Audi of  Aug-06" xfId="441"/>
    <cellStyle name="_Energy Audi of  Aug-06 2" xfId="442"/>
    <cellStyle name="_Energy Audi of  Aug-06 3" xfId="443"/>
    <cellStyle name="_Energy Audi of  Aug-06_Budget proposals for 12-13  Proposals for List-1" xfId="444"/>
    <cellStyle name="_Energy Audi of  Aug-06_Planned &amp; Non planned format new format Feb-13" xfId="445"/>
    <cellStyle name="_Energy Audi of  Aug-06_Planned &amp; Non planned format new format Jan-13" xfId="446"/>
    <cellStyle name="_ENERGY AUDIT- AUG -07E3" xfId="447"/>
    <cellStyle name="_ENERGY AUDIT- AUG -07E3_Budget proposals for 12-13  Proposals for List-1" xfId="448"/>
    <cellStyle name="_ENERGY AUDIT- AUG -07E3_Budget proposals for 12-13  Proposals for List-1_Planned &amp; Non planned format new format Feb-13" xfId="449"/>
    <cellStyle name="_ENERGY AUDIT- AUG -07E3_Budget proposals for 12-13  Proposals for List-1_Planned &amp; Non planned format new format Jan-13" xfId="450"/>
    <cellStyle name="_ENERGY AUDIT- AUG -07E3_Read &amp; Consump" xfId="451"/>
    <cellStyle name="_Energy Audit for July-06" xfId="452"/>
    <cellStyle name="_Energy Audit for July-06_Budget proposals for 12-13  Proposals for List-1" xfId="453"/>
    <cellStyle name="_Energy Audit for July-06_Budget proposals for 12-13  Proposals for List-1_Planned &amp; Non planned format new format Feb-13" xfId="454"/>
    <cellStyle name="_Energy Audit for July-06_Budget proposals for 12-13  Proposals for List-1_Planned &amp; Non planned format new format Jan-13" xfId="455"/>
    <cellStyle name="_Energy Audit for July-06_Read &amp; Consump" xfId="456"/>
    <cellStyle name="_Energy Audit March 2006 Cons." xfId="457"/>
    <cellStyle name="_Energy Audit March 2006 Cons._Budget proposals for 12-13  Proposals for List-1" xfId="458"/>
    <cellStyle name="_Energy Audit March 2006 Cons._Budget proposals for 12-13  Proposals for List-1_Planned &amp; Non planned format new format Feb-13" xfId="459"/>
    <cellStyle name="_Energy Audit March 2006 Cons._Budget proposals for 12-13  Proposals for List-1_Planned &amp; Non planned format new format Jan-13" xfId="460"/>
    <cellStyle name="_Energy Audit March 2006 Cons._Read &amp; Consump" xfId="461"/>
    <cellStyle name="_energy auditE6" xfId="462"/>
    <cellStyle name="_energy auditE6_Budget proposals for 12-13  Proposals for List-1" xfId="463"/>
    <cellStyle name="_energy auditE6_Budget proposals for 12-13  Proposals for List-1_Planned &amp; Non planned format new format Feb-13" xfId="464"/>
    <cellStyle name="_energy auditE6_Budget proposals for 12-13  Proposals for List-1_Planned &amp; Non planned format new format Jan-13" xfId="465"/>
    <cellStyle name="_energy auditE6_Read &amp; Consump" xfId="466"/>
    <cellStyle name="_Feb-09 ATC" xfId="467"/>
    <cellStyle name="_Feb-09 ATC_CTA" xfId="468"/>
    <cellStyle name="_Feb-09 ATC_Division_wise_capex_works_se-dvg(1)" xfId="469"/>
    <cellStyle name="_Feeder Wise Nov-09 dcb" xfId="470"/>
    <cellStyle name="_Feeder Wise Nov-09 dcb_April-11_ATC(1)" xfId="471"/>
    <cellStyle name="_Feeder Wise Nov-09 dcb_Feb-11_ATC HRR" xfId="472"/>
    <cellStyle name="_Feeder Wise Nov-09 dcb_Feb-11_ATC HRR_Chief_off_format" xfId="473"/>
    <cellStyle name="_Feeder Wise Nov-09 dcb_Harihar_All ATC_" xfId="474"/>
    <cellStyle name="_Feeder Wise Nov-09 dcb_Harihar_ATC__April-11" xfId="475"/>
    <cellStyle name="_Feeder Wise Nov-09 dcb_Harihar_division_ATC-11(1)" xfId="476"/>
    <cellStyle name="_Feeder Wise Nov-09 dcb_HRR" xfId="477"/>
    <cellStyle name="_Feeder Wise Nov-09 dcb_HRR ATC Dec-10 ATC" xfId="478"/>
    <cellStyle name="_Feeder Wise Nov-09 dcb_HRR ATC Dec-10 ATC_Chief_off_format" xfId="479"/>
    <cellStyle name="_Feeder Wise Nov-09 dcb_HRR ATC Jan-11" xfId="480"/>
    <cellStyle name="_Feeder Wise Nov-09 dcb_HRR ATC Jan-11_Chief_off_format" xfId="481"/>
    <cellStyle name="_Feeder Wise Nov-09 dcb_HRR ATC June-11" xfId="482"/>
    <cellStyle name="_Feeder Wise Nov-09 dcb_HRR March-11_ATC" xfId="483"/>
    <cellStyle name="_Feeder Wise Nov-09 dcb_HRR March-11_ATC_Chief_off_format" xfId="484"/>
    <cellStyle name="_Feeder Wise Nov-09 dcb_HRR Nov-10_ATC" xfId="485"/>
    <cellStyle name="_Feeder Wise Nov-09 dcb_HRR__ATC  May-11" xfId="486"/>
    <cellStyle name="_feederwise  ATC &amp; T&amp;D-June10" xfId="487"/>
    <cellStyle name="_feederwise  ATC &amp; T&amp;D-June10_Anneure_8_&amp;_9_c-format_(Feb-11)(1)" xfId="488"/>
    <cellStyle name="_feederwise  ATC &amp; T&amp;D-June10_tumkur circle CT-_Formats_-May_2011(1)" xfId="489"/>
    <cellStyle name="_feederwise  ATC &amp; T&amp;D-June10_tumkur circle CT-_Formats_-May_2011(1) 2" xfId="490"/>
    <cellStyle name="_feederwise  ATC &amp; T&amp;D-June10_tumkur circle CT-_Formats_-May_2011(1) 3" xfId="491"/>
    <cellStyle name="_feederwise  ATC &amp; T&amp;D-June10_tumkur circle CT-_Formats_-May_2011(1) 4" xfId="492"/>
    <cellStyle name="_feederwise  ATC &amp; T&amp;D-June10_tumkur circle CT-_Formats_-May_2011(1) 5" xfId="493"/>
    <cellStyle name="_feederwise  ATC &amp; T&amp;D-June10_tumkur circle CT-_Formats_-May_2011(1) 6" xfId="494"/>
    <cellStyle name="_Format Meeting -April 2010" xfId="495"/>
    <cellStyle name="_Format Meeting -April 2010_Anneure_8_&amp;_9_c-format_(Feb-11)(1)" xfId="496"/>
    <cellStyle name="_Format Meeting -April 2010_tumkur circle CT-_Formats_-May_2011(1)" xfId="497"/>
    <cellStyle name="_Format Meeting -April 2010_tumkur circle CT-_Formats_-May_2011(1) 2" xfId="498"/>
    <cellStyle name="_Format Meeting -April 2010_tumkur circle CT-_Formats_-May_2011(1) 3" xfId="499"/>
    <cellStyle name="_Format Meeting -April 2010_tumkur circle CT-_Formats_-May_2011(1) 4" xfId="500"/>
    <cellStyle name="_Format Meeting -April 2010_tumkur circle CT-_Formats_-May_2011(1) 5" xfId="501"/>
    <cellStyle name="_Format Meeting -April 2010_tumkur circle CT-_Formats_-May_2011(1) 6" xfId="502"/>
    <cellStyle name="_Format Meeting -August09" xfId="503"/>
    <cellStyle name="_Format Meeting -August09_Anneure_8_&amp;_9_c-format_(Feb-11)(1)" xfId="504"/>
    <cellStyle name="_Format Meeting -August09_tumkur circle CT-_Formats_-May_2011(1)" xfId="505"/>
    <cellStyle name="_Format Meeting -August09_tumkur circle CT-_Formats_-May_2011(1) 2" xfId="506"/>
    <cellStyle name="_Format Meeting -August09_tumkur circle CT-_Formats_-May_2011(1) 3" xfId="507"/>
    <cellStyle name="_Format Meeting -August09_tumkur circle CT-_Formats_-May_2011(1) 4" xfId="508"/>
    <cellStyle name="_Format Meeting -August09_tumkur circle CT-_Formats_-May_2011(1) 5" xfId="509"/>
    <cellStyle name="_Format Meeting -August09_tumkur circle CT-_Formats_-May_2011(1) 6" xfId="510"/>
    <cellStyle name="_Format Meeting -August09_Z- Format - Sept 2011" xfId="511"/>
    <cellStyle name="_Format Meeting -August09_Z- Format - Sept 2011 2" xfId="512"/>
    <cellStyle name="_Format Meeting -August09_Z- Format - Sept 2011_Feb 13" xfId="513"/>
    <cellStyle name="_Format Meeting -August09_Z- Format - Sept 2011_Feb 13_Test Report &amp; RC's" xfId="514"/>
    <cellStyle name="_Format Meeting -August09_Z- Format - Sept 2011_Jan 13" xfId="515"/>
    <cellStyle name="_Format Meeting -August09_Z- Format - Sept 2011_Jan 13_Test Report &amp; RC's" xfId="516"/>
    <cellStyle name="_Format Meeting -Dec09" xfId="517"/>
    <cellStyle name="_Format Meeting -Dec09_Anneure_8_&amp;_9_c-format_(Feb-11)(1)" xfId="518"/>
    <cellStyle name="_Format Meeting -Dec09_tumkur circle CT-_Formats_-May_2011(1)" xfId="519"/>
    <cellStyle name="_Format Meeting -Dec09_tumkur circle CT-_Formats_-May_2011(1) 2" xfId="520"/>
    <cellStyle name="_Format Meeting -Dec09_tumkur circle CT-_Formats_-May_2011(1) 3" xfId="521"/>
    <cellStyle name="_Format Meeting -Dec09_tumkur circle CT-_Formats_-May_2011(1) 4" xfId="522"/>
    <cellStyle name="_Format Meeting -Dec09_tumkur circle CT-_Formats_-May_2011(1) 5" xfId="523"/>
    <cellStyle name="_Format Meeting -Dec09_tumkur circle CT-_Formats_-May_2011(1) 6" xfId="524"/>
    <cellStyle name="_Format Meeting -Feb2010" xfId="525"/>
    <cellStyle name="_Format Meeting -Feb2010_Anneure_8_&amp;_9_c-format_(Feb-11)(1)" xfId="526"/>
    <cellStyle name="_Format Meeting -Feb2010_tumkur circle CT-_Formats_-May_2011(1)" xfId="527"/>
    <cellStyle name="_Format Meeting -Feb2010_tumkur circle CT-_Formats_-May_2011(1) 2" xfId="528"/>
    <cellStyle name="_Format Meeting -Feb2010_tumkur circle CT-_Formats_-May_2011(1) 3" xfId="529"/>
    <cellStyle name="_Format Meeting -Feb2010_tumkur circle CT-_Formats_-May_2011(1) 4" xfId="530"/>
    <cellStyle name="_Format Meeting -Feb2010_tumkur circle CT-_Formats_-May_2011(1) 5" xfId="531"/>
    <cellStyle name="_Format Meeting -Feb2010_tumkur circle CT-_Formats_-May_2011(1) 6" xfId="532"/>
    <cellStyle name="_Format Meeting -Jan2010" xfId="533"/>
    <cellStyle name="_Format Meeting -Jan2010_Anneure_8_&amp;_9_c-format_(Feb-11)(1)" xfId="534"/>
    <cellStyle name="_Format Meeting -Jan2010_tumkur circle CT-_Formats_-May_2011(1)" xfId="535"/>
    <cellStyle name="_Format Meeting -Jan2010_tumkur circle CT-_Formats_-May_2011(1) 2" xfId="536"/>
    <cellStyle name="_Format Meeting -Jan2010_tumkur circle CT-_Formats_-May_2011(1) 3" xfId="537"/>
    <cellStyle name="_Format Meeting -Jan2010_tumkur circle CT-_Formats_-May_2011(1) 4" xfId="538"/>
    <cellStyle name="_Format Meeting -Jan2010_tumkur circle CT-_Formats_-May_2011(1) 5" xfId="539"/>
    <cellStyle name="_Format Meeting -Jan2010_tumkur circle CT-_Formats_-May_2011(1) 6" xfId="540"/>
    <cellStyle name="_Format Meeting -June09" xfId="541"/>
    <cellStyle name="_Format Meeting -June09_Anneure_8_&amp;_9_c-format_(Feb-11)(1)" xfId="542"/>
    <cellStyle name="_Format Meeting -June09_tumkur circle CT-_Formats_-May_2011(1)" xfId="543"/>
    <cellStyle name="_Format Meeting -June09_tumkur circle CT-_Formats_-May_2011(1) 2" xfId="544"/>
    <cellStyle name="_Format Meeting -June09_tumkur circle CT-_Formats_-May_2011(1) 3" xfId="545"/>
    <cellStyle name="_Format Meeting -June09_tumkur circle CT-_Formats_-May_2011(1) 4" xfId="546"/>
    <cellStyle name="_Format Meeting -June09_tumkur circle CT-_Formats_-May_2011(1) 5" xfId="547"/>
    <cellStyle name="_Format Meeting -June09_tumkur circle CT-_Formats_-May_2011(1) 6" xfId="548"/>
    <cellStyle name="_Format Meeting -June09_Z- Format - Sept 2011" xfId="549"/>
    <cellStyle name="_Format Meeting -June09_Z- Format - Sept 2011 2" xfId="550"/>
    <cellStyle name="_Format Meeting -June09_Z- Format - Sept 2011_Feb 13" xfId="551"/>
    <cellStyle name="_Format Meeting -June09_Z- Format - Sept 2011_Feb 13_Test Report &amp; RC's" xfId="552"/>
    <cellStyle name="_Format Meeting -June09_Z- Format - Sept 2011_Jan 13" xfId="553"/>
    <cellStyle name="_Format Meeting -June09_Z- Format - Sept 2011_Jan 13_Test Report &amp; RC's" xfId="554"/>
    <cellStyle name="_Format Meeting -Nov09" xfId="555"/>
    <cellStyle name="_Format Meeting -Nov09_Anneure_8_&amp;_9_c-format_(Feb-11)(1)" xfId="556"/>
    <cellStyle name="_Format Meeting -Nov09_tumkur circle CT-_Formats_-May_2011(1)" xfId="557"/>
    <cellStyle name="_Format Meeting -Nov09_tumkur circle CT-_Formats_-May_2011(1) 2" xfId="558"/>
    <cellStyle name="_Format Meeting -Nov09_tumkur circle CT-_Formats_-May_2011(1) 3" xfId="559"/>
    <cellStyle name="_Format Meeting -Nov09_tumkur circle CT-_Formats_-May_2011(1) 4" xfId="560"/>
    <cellStyle name="_Format Meeting -Nov09_tumkur circle CT-_Formats_-May_2011(1) 5" xfId="561"/>
    <cellStyle name="_Format Meeting -Nov09_tumkur circle CT-_Formats_-May_2011(1) 6" xfId="562"/>
    <cellStyle name="_Format Meeting -Sept09" xfId="563"/>
    <cellStyle name="_Format Meeting -Sept09_Anneure_8_&amp;_9_c-format_(Feb-11)(1)" xfId="564"/>
    <cellStyle name="_Format Meeting -Sept09_tumkur circle CT-_Formats_-May_2011(1)" xfId="565"/>
    <cellStyle name="_Format Meeting -Sept09_tumkur circle CT-_Formats_-May_2011(1) 2" xfId="566"/>
    <cellStyle name="_Format Meeting -Sept09_tumkur circle CT-_Formats_-May_2011(1) 3" xfId="567"/>
    <cellStyle name="_Format Meeting -Sept09_tumkur circle CT-_Formats_-May_2011(1) 4" xfId="568"/>
    <cellStyle name="_Format Meeting -Sept09_tumkur circle CT-_Formats_-May_2011(1) 5" xfId="569"/>
    <cellStyle name="_Format Meeting -Sept09_tumkur circle CT-_Formats_-May_2011(1) 6" xfId="570"/>
    <cellStyle name="_Format Meeting -Sept09_Z- Format - Sept 2011" xfId="571"/>
    <cellStyle name="_Format Meeting -Sept09_Z- Format - Sept 2011 2" xfId="572"/>
    <cellStyle name="_Format Meeting -Sept09_Z- Format - Sept 2011_Feb 13" xfId="573"/>
    <cellStyle name="_Format Meeting -Sept09_Z- Format - Sept 2011_Feb 13_Test Report &amp; RC's" xfId="574"/>
    <cellStyle name="_Format Meeting -Sept09_Z- Format - Sept 2011_Jan 13" xfId="575"/>
    <cellStyle name="_Format Meeting -Sept09_Z- Format - Sept 2011_Jan 13_Test Report &amp; RC's" xfId="576"/>
    <cellStyle name="_Honnali Sub Division April-11" xfId="577"/>
    <cellStyle name="_HRR" xfId="578"/>
    <cellStyle name="_HRR_Circle- Feb 2011 SOW P&amp;M" xfId="579"/>
    <cellStyle name="_HRR_Circle- Feb 2011 SOW P&amp;M 2" xfId="580"/>
    <cellStyle name="_HRR_Circle- Feb 2011 SOW P&amp;M 3" xfId="581"/>
    <cellStyle name="_HRR_Circle- Feb 2011 SOW P&amp;M 4" xfId="582"/>
    <cellStyle name="_HRR_Circle- Feb 2011 SOW P&amp;M 5" xfId="583"/>
    <cellStyle name="_HRR_Circle- Feb 2011 SOW P&amp;M 6" xfId="584"/>
    <cellStyle name="_HRR_Circle- Feb 2011 SOW P&amp;M_Copy P&amp;F Dec-2011(F)" xfId="585"/>
    <cellStyle name="_HRR_Circle- Jan 2011 SOW P&amp;M" xfId="586"/>
    <cellStyle name="_HRR_Circle- Jan 2011 SOW P&amp;M 2" xfId="587"/>
    <cellStyle name="_HRR_Circle- Jan 2011 SOW P&amp;M 3" xfId="588"/>
    <cellStyle name="_HRR_Circle- Jan 2011 SOW P&amp;M 4" xfId="589"/>
    <cellStyle name="_HRR_Circle- Jan 2011 SOW P&amp;M 5" xfId="590"/>
    <cellStyle name="_HRR_Circle- Jan 2011 SOW P&amp;M 6" xfId="591"/>
    <cellStyle name="_HRR_Circle-_August_2010_SOW_P&amp;M(1)" xfId="592"/>
    <cellStyle name="_HRR_Circle-_August_2010_SOW_P&amp;M(1) 2" xfId="593"/>
    <cellStyle name="_HRR_Circle-_August_2010_SOW_P&amp;M(1) 3" xfId="594"/>
    <cellStyle name="_HRR_Circle-_August_2010_SOW_P&amp;M(1) 4" xfId="595"/>
    <cellStyle name="_HRR_Circle-_August_2010_SOW_P&amp;M(1) 5" xfId="596"/>
    <cellStyle name="_HRR_Circle-_August_2010_SOW_P&amp;M(1) 6" xfId="597"/>
    <cellStyle name="_HRR_Circle-_August_2010_SOW_P&amp;M(1)_Copy P&amp;F Dec-2011(F)" xfId="598"/>
    <cellStyle name="_HRR_P&amp;F Zone" xfId="599"/>
    <cellStyle name="_HRR_P&amp;F Zone 2" xfId="600"/>
    <cellStyle name="_HRR_P&amp;F Zone 3" xfId="601"/>
    <cellStyle name="_HRR_P&amp;F Zone 4" xfId="602"/>
    <cellStyle name="_HRR_P&amp;F Zone 5" xfId="603"/>
    <cellStyle name="_HRR_P&amp;F Zone 6" xfId="604"/>
    <cellStyle name="_Index- DATA" xfId="605"/>
    <cellStyle name="_Index- DATA_Anneure_8_&amp;_9_c-format_(Feb-11)(1)" xfId="606"/>
    <cellStyle name="_Index- DATA_tumkur circle CT-_Formats_-May_2011(1)" xfId="607"/>
    <cellStyle name="_Index- DATA_tumkur circle CT-_Formats_-May_2011(1) 2" xfId="608"/>
    <cellStyle name="_Index- DATA_tumkur circle CT-_Formats_-May_2011(1) 3" xfId="609"/>
    <cellStyle name="_Index- DATA_tumkur circle CT-_Formats_-May_2011(1) 4" xfId="610"/>
    <cellStyle name="_Index- DATA_tumkur circle CT-_Formats_-May_2011(1) 5" xfId="611"/>
    <cellStyle name="_Index- DATA_tumkur circle CT-_Formats_-May_2011(1) 6" xfId="612"/>
    <cellStyle name="_Index- DATA_Z- Format - Sept 2011" xfId="613"/>
    <cellStyle name="_Index- DATA_Z- Format - Sept 2011 2" xfId="614"/>
    <cellStyle name="_Index- DATA_Z- Format - Sept 2011_Feb 13" xfId="615"/>
    <cellStyle name="_Index- DATA_Z- Format - Sept 2011_Feb 13_Test Report &amp; RC's" xfId="616"/>
    <cellStyle name="_Index- DATA_Z- Format - Sept 2011_Jan 13" xfId="617"/>
    <cellStyle name="_Index- DATA_Z- Format - Sept 2011_Jan 13_Test Report &amp; RC's" xfId="618"/>
    <cellStyle name="_JULY" xfId="619"/>
    <cellStyle name="_july o&amp;m 3" xfId="620"/>
    <cellStyle name="_july o&amp;m 3_Budget proposals for 12-13  Proposals for List-1" xfId="621"/>
    <cellStyle name="_july o&amp;m 3_Budget proposals for 12-13  Proposals for List-1_Planned &amp; Non planned format new format Feb-13" xfId="622"/>
    <cellStyle name="_july o&amp;m 3_Budget proposals for 12-13  Proposals for List-1_Planned &amp; Non planned format new format Jan-13" xfId="623"/>
    <cellStyle name="_july o&amp;m 3_Read &amp; Consump" xfId="624"/>
    <cellStyle name="_JULY_Budget proposals for 12-13  Proposals for List-1" xfId="625"/>
    <cellStyle name="_JULY_Budget proposals for 12-13  Proposals for List-1_Planned &amp; Non planned format new format Feb-13" xfId="626"/>
    <cellStyle name="_JULY_Budget proposals for 12-13  Proposals for List-1_Planned &amp; Non planned format new format Jan-13" xfId="627"/>
    <cellStyle name="_JULY_Read &amp; Consump" xfId="628"/>
    <cellStyle name="_JULY-01" xfId="629"/>
    <cellStyle name="_JULY-01_Budget proposals for 12-13  Proposals for List-1" xfId="630"/>
    <cellStyle name="_JULY-01_Budget proposals for 12-13  Proposals for List-1_Planned &amp; Non planned format new format Feb-13" xfId="631"/>
    <cellStyle name="_JULY-01_Budget proposals for 12-13  Proposals for List-1_Planned &amp; Non planned format new format Jan-13" xfId="632"/>
    <cellStyle name="_JULY-01_Read &amp; Consump" xfId="633"/>
    <cellStyle name="_July-09 Meeting formats" xfId="634"/>
    <cellStyle name="_JULY-2006" xfId="635"/>
    <cellStyle name="_JULY-2006_Budget proposals for 12-13  Proposals for List-1" xfId="636"/>
    <cellStyle name="_JULY-2006_Budget proposals for 12-13  Proposals for List-1_Planned &amp; Non planned format new format Feb-13" xfId="637"/>
    <cellStyle name="_JULY-2006_Budget proposals for 12-13  Proposals for List-1_Planned &amp; Non planned format new format Jan-13" xfId="638"/>
    <cellStyle name="_JULY-2006_Read &amp; Consump" xfId="639"/>
    <cellStyle name="_JUN-2006" xfId="640"/>
    <cellStyle name="_JUN-2006_Budget proposals for 12-13  Proposals for List-1" xfId="641"/>
    <cellStyle name="_JUN-2006_Budget proposals for 12-13  Proposals for List-1_Planned &amp; Non planned format new format Feb-13" xfId="642"/>
    <cellStyle name="_JUN-2006_Budget proposals for 12-13  Proposals for List-1_Planned &amp; Non planned format new format Jan-13" xfId="643"/>
    <cellStyle name="_JUN-2006_Read &amp; Consump" xfId="644"/>
    <cellStyle name="_MAR-01" xfId="645"/>
    <cellStyle name="_MAR-01_Budget proposals for 12-13  Proposals for List-1" xfId="646"/>
    <cellStyle name="_MAR-01_Budget proposals for 12-13  Proposals for List-1_Planned &amp; Non planned format new format Feb-13" xfId="647"/>
    <cellStyle name="_MAR-01_Budget proposals for 12-13  Proposals for List-1_Planned &amp; Non planned format new format Jan-13" xfId="648"/>
    <cellStyle name="_MAR-01_Read &amp; Consump" xfId="649"/>
    <cellStyle name="_March-11" xfId="650"/>
    <cellStyle name="_MD Meeting 19.02.09 Accounts" xfId="651"/>
    <cellStyle name="_MD Meeting 19.02.09 Accounts   3322" xfId="652"/>
    <cellStyle name="_MD Meeting 19.02.09 Accounts   3322_Annx-1,12-13,HNL" xfId="653"/>
    <cellStyle name="_MD Meeting 19.02.09 Accounts   3322_Annx-1,12-13,HNL-WUP" xfId="654"/>
    <cellStyle name="_MD Meeting 19.02.09 Accounts   3322_April-11_ATC(1)" xfId="655"/>
    <cellStyle name="_MD Meeting 19.02.09 Accounts   3322_ATC APR-11 HYR" xfId="656"/>
    <cellStyle name="_MD Meeting 19.02.09 Accounts   3322_ATC APR-11 HYR 2" xfId="657"/>
    <cellStyle name="_MD Meeting 19.02.09 Accounts   3322_ATC MLK REVISED JUNE 10" xfId="658"/>
    <cellStyle name="_MD Meeting 19.02.09 Accounts   3322_ATC MLK REVISED JUNE 10_April-11_ATC(1)" xfId="659"/>
    <cellStyle name="_MD Meeting 19.02.09 Accounts   3322_ATC MLK REVISED JUNE 10_ATC APR-11 HYR" xfId="660"/>
    <cellStyle name="_MD Meeting 19.02.09 Accounts   3322_ATC MLK REVISED JUNE 10_ATC APR-11 HYR 2" xfId="661"/>
    <cellStyle name="_MD Meeting 19.02.09 Accounts   3322_ATC MLK REVISED JUNE 10_ATC oct 10 hyr dn org 2003 format" xfId="662"/>
    <cellStyle name="_MD Meeting 19.02.09 Accounts   3322_ATC MLK REVISED JUNE 10_ATC_FEB__2011_hyr_dn" xfId="663"/>
    <cellStyle name="_MD Meeting 19.02.09 Accounts   3322_ATC MLK REVISED JUNE 10_ATC_FEB__2011_hyr_dn 2" xfId="664"/>
    <cellStyle name="_MD Meeting 19.02.09 Accounts   3322_ATC MLK REVISED JUNE 10_ATC_FEB__2011_hyr_dn 3" xfId="665"/>
    <cellStyle name="_MD Meeting 19.02.09 Accounts   3322_ATC MLK REVISED JUNE 10_ATC_FEB__2011_hyr_dn 4" xfId="666"/>
    <cellStyle name="_MD Meeting 19.02.09 Accounts   3322_ATC MLK REVISED JUNE 10_ATC_FEB__2011_hyr_dn 5" xfId="667"/>
    <cellStyle name="_MD Meeting 19.02.09 Accounts   3322_ATC MLK REVISED JUNE 10_ATC_FEB__2011_hyr_dn 6" xfId="668"/>
    <cellStyle name="_MD Meeting 19.02.09 Accounts   3322_ATC MLK REVISED JUNE 10_Feb-11_ATC HRR" xfId="669"/>
    <cellStyle name="_MD Meeting 19.02.09 Accounts   3322_ATC MLK REVISED JUNE 10_Feb-11_ATC HRR_Chief_off_format" xfId="670"/>
    <cellStyle name="_MD Meeting 19.02.09 Accounts   3322_ATC MLK REVISED JUNE 10_Harihar_All ATC_" xfId="671"/>
    <cellStyle name="_MD Meeting 19.02.09 Accounts   3322_ATC MLK REVISED JUNE 10_Harihar_ATC__April-11" xfId="672"/>
    <cellStyle name="_MD Meeting 19.02.09 Accounts   3322_ATC MLK REVISED JUNE 10_Harihar_division_ATC-11(1)" xfId="673"/>
    <cellStyle name="_MD Meeting 19.02.09 Accounts   3322_ATC MLK REVISED JUNE 10_HRR" xfId="674"/>
    <cellStyle name="_MD Meeting 19.02.09 Accounts   3322_ATC MLK REVISED JUNE 10_HRR ATC Dec-10 ATC" xfId="675"/>
    <cellStyle name="_MD Meeting 19.02.09 Accounts   3322_ATC MLK REVISED JUNE 10_HRR ATC Dec-10 ATC_Chief_off_format" xfId="676"/>
    <cellStyle name="_MD Meeting 19.02.09 Accounts   3322_ATC MLK REVISED JUNE 10_HRR ATC Jan-11" xfId="677"/>
    <cellStyle name="_MD Meeting 19.02.09 Accounts   3322_ATC MLK REVISED JUNE 10_HRR ATC Jan-11_Chief_off_format" xfId="678"/>
    <cellStyle name="_MD Meeting 19.02.09 Accounts   3322_ATC MLK REVISED JUNE 10_HRR ATC June-11" xfId="679"/>
    <cellStyle name="_MD Meeting 19.02.09 Accounts   3322_ATC MLK REVISED JUNE 10_HRR March-11_ATC" xfId="680"/>
    <cellStyle name="_MD Meeting 19.02.09 Accounts   3322_ATC MLK REVISED JUNE 10_HRR March-11_ATC_Chief_off_format" xfId="681"/>
    <cellStyle name="_MD Meeting 19.02.09 Accounts   3322_ATC MLK REVISED JUNE 10_HRR Nov-10_ATC" xfId="682"/>
    <cellStyle name="_MD Meeting 19.02.09 Accounts   3322_ATC MLK REVISED JUNE 10_HRR__ATC  May-11" xfId="683"/>
    <cellStyle name="_MD Meeting 19.02.09 Accounts   3322_ATC MLK REVISED JUNE 10_HYR" xfId="684"/>
    <cellStyle name="_MD Meeting 19.02.09 Accounts   3322_ATC MLK REVISED JUNE 10_HYR 2" xfId="685"/>
    <cellStyle name="_MD Meeting 19.02.09 Accounts   3322_ATC MLK REVISED JUNE 10_HYR_ATC_Jan_11_org" xfId="686"/>
    <cellStyle name="_MD Meeting 19.02.09 Accounts   3322_ATC MLK REVISED JUNE 10_HYR_ATC_Jan_11_org 2" xfId="687"/>
    <cellStyle name="_MD Meeting 19.02.09 Accounts   3322_ATC MLK REVISED JUNE 10_HYR_ATC_Jan_11_org 3" xfId="688"/>
    <cellStyle name="_MD Meeting 19.02.09 Accounts   3322_ATC MLK REVISED JUNE 10_HYR_ATC_Jan_11_org 4" xfId="689"/>
    <cellStyle name="_MD Meeting 19.02.09 Accounts   3322_ATC MLK REVISED JUNE 10_HYR_ATC_Jan_11_org 5" xfId="690"/>
    <cellStyle name="_MD Meeting 19.02.09 Accounts   3322_ATC MLK REVISED JUNE 10_HYR_ATC_Jan_11_org 6" xfId="691"/>
    <cellStyle name="_MD Meeting 19.02.09 Accounts   3322_ATC oct 10 hyr dn org 2003 format" xfId="692"/>
    <cellStyle name="_MD Meeting 19.02.09 Accounts   3322_ATC Revised june 10" xfId="693"/>
    <cellStyle name="_MD Meeting 19.02.09 Accounts   3322_ATC Revised june 10_ATC APR-11 HYR" xfId="694"/>
    <cellStyle name="_MD Meeting 19.02.09 Accounts   3322_ATC Revised june 10_ATC APR-11 HYR 2" xfId="695"/>
    <cellStyle name="_MD Meeting 19.02.09 Accounts   3322_ATC Revised june 10_ATC_FEB__2011_hyr_dn" xfId="696"/>
    <cellStyle name="_MD Meeting 19.02.09 Accounts   3322_ATC Revised june 10_ATC_FEB__2011_hyr_dn 2" xfId="697"/>
    <cellStyle name="_MD Meeting 19.02.09 Accounts   3322_ATC Revised june 10_ATC_FEB__2011_hyr_dn 3" xfId="698"/>
    <cellStyle name="_MD Meeting 19.02.09 Accounts   3322_ATC Revised june 10_ATC_FEB__2011_hyr_dn 4" xfId="699"/>
    <cellStyle name="_MD Meeting 19.02.09 Accounts   3322_ATC Revised june 10_ATC_FEB__2011_hyr_dn 5" xfId="700"/>
    <cellStyle name="_MD Meeting 19.02.09 Accounts   3322_ATC Revised june 10_ATC_FEB__2011_hyr_dn 6" xfId="701"/>
    <cellStyle name="_MD Meeting 19.02.09 Accounts   3322_ATC Revised june 10_HYR" xfId="702"/>
    <cellStyle name="_MD Meeting 19.02.09 Accounts   3322_ATC Revised june 10_HYR 2" xfId="703"/>
    <cellStyle name="_MD Meeting 19.02.09 Accounts   3322_ATC Revised june 10_HYR_ATC_Jan_11_org" xfId="704"/>
    <cellStyle name="_MD Meeting 19.02.09 Accounts   3322_ATC Revised june 10_HYR_ATC_Jan_11_org 2" xfId="705"/>
    <cellStyle name="_MD Meeting 19.02.09 Accounts   3322_ATC Revised june 10_HYR_ATC_Jan_11_org 3" xfId="706"/>
    <cellStyle name="_MD Meeting 19.02.09 Accounts   3322_ATC Revised june 10_HYR_ATC_Jan_11_org 4" xfId="707"/>
    <cellStyle name="_MD Meeting 19.02.09 Accounts   3322_ATC Revised june 10_HYR_ATC_Jan_11_org 5" xfId="708"/>
    <cellStyle name="_MD Meeting 19.02.09 Accounts   3322_ATC Revised june 10_HYR_ATC_Jan_11_org 6" xfId="709"/>
    <cellStyle name="_MD Meeting 19.02.09 Accounts   3322_ATC_FEB__2011_hyr_dn" xfId="710"/>
    <cellStyle name="_MD Meeting 19.02.09 Accounts   3322_ATC_FEB__2011_hyr_dn 2" xfId="711"/>
    <cellStyle name="_MD Meeting 19.02.09 Accounts   3322_ATC_FEB__2011_hyr_dn 3" xfId="712"/>
    <cellStyle name="_MD Meeting 19.02.09 Accounts   3322_ATC_FEB__2011_hyr_dn 4" xfId="713"/>
    <cellStyle name="_MD Meeting 19.02.09 Accounts   3322_ATC_FEB__2011_hyr_dn 5" xfId="714"/>
    <cellStyle name="_MD Meeting 19.02.09 Accounts   3322_ATC_FEB__2011_hyr_dn 6" xfId="715"/>
    <cellStyle name="_MD Meeting 19.02.09 Accounts   3322_Circle- Feb 2011 SOW P&amp;M" xfId="716"/>
    <cellStyle name="_MD Meeting 19.02.09 Accounts   3322_Circle- Feb 2011 SOW P&amp;M 2" xfId="717"/>
    <cellStyle name="_MD Meeting 19.02.09 Accounts   3322_Circle- Feb 2011 SOW P&amp;M 3" xfId="718"/>
    <cellStyle name="_MD Meeting 19.02.09 Accounts   3322_Circle- Feb 2011 SOW P&amp;M 4" xfId="719"/>
    <cellStyle name="_MD Meeting 19.02.09 Accounts   3322_Circle- Feb 2011 SOW P&amp;M 5" xfId="720"/>
    <cellStyle name="_MD Meeting 19.02.09 Accounts   3322_Circle- Feb 2011 SOW P&amp;M 6" xfId="721"/>
    <cellStyle name="_MD Meeting 19.02.09 Accounts   3322_Circle- Feb 2011 SOW P&amp;M_Copy P&amp;F Dec-2011(F)" xfId="722"/>
    <cellStyle name="_MD Meeting 19.02.09 Accounts   3322_Circle- Jan 2011 SOW P&amp;M" xfId="723"/>
    <cellStyle name="_MD Meeting 19.02.09 Accounts   3322_Circle- Jan 2011 SOW P&amp;M 2" xfId="724"/>
    <cellStyle name="_MD Meeting 19.02.09 Accounts   3322_Circle- Jan 2011 SOW P&amp;M 3" xfId="725"/>
    <cellStyle name="_MD Meeting 19.02.09 Accounts   3322_Circle- Jan 2011 SOW P&amp;M 4" xfId="726"/>
    <cellStyle name="_MD Meeting 19.02.09 Accounts   3322_Circle- Jan 2011 SOW P&amp;M 5" xfId="727"/>
    <cellStyle name="_MD Meeting 19.02.09 Accounts   3322_Circle- Jan 2011 SOW P&amp;M 6" xfId="728"/>
    <cellStyle name="_MD Meeting 19.02.09 Accounts   3322_Circle-_August_2010_SOW_P&amp;M(1)" xfId="729"/>
    <cellStyle name="_MD Meeting 19.02.09 Accounts   3322_Circle-_August_2010_SOW_P&amp;M(1) 2" xfId="730"/>
    <cellStyle name="_MD Meeting 19.02.09 Accounts   3322_Circle-_August_2010_SOW_P&amp;M(1) 3" xfId="731"/>
    <cellStyle name="_MD Meeting 19.02.09 Accounts   3322_Circle-_August_2010_SOW_P&amp;M(1) 4" xfId="732"/>
    <cellStyle name="_MD Meeting 19.02.09 Accounts   3322_Circle-_August_2010_SOW_P&amp;M(1) 5" xfId="733"/>
    <cellStyle name="_MD Meeting 19.02.09 Accounts   3322_Circle-_August_2010_SOW_P&amp;M(1) 6" xfId="734"/>
    <cellStyle name="_MD Meeting 19.02.09 Accounts   3322_Circle-_August_2010_SOW_P&amp;M(1)_Copy P&amp;F Dec-2011(F)" xfId="735"/>
    <cellStyle name="_MD Meeting 19.02.09 Accounts   3322_CTA" xfId="736"/>
    <cellStyle name="_MD Meeting 19.02.09 Accounts   3322_CTA(R)_Aug-09" xfId="737"/>
    <cellStyle name="_MD Meeting 19.02.09 Accounts   3322_CTA(R)_Aug-09_Circle- Feb 2011 SOW P&amp;M" xfId="738"/>
    <cellStyle name="_MD Meeting 19.02.09 Accounts   3322_CTA(R)_Aug-09_Circle- Feb 2011 SOW P&amp;M 2" xfId="739"/>
    <cellStyle name="_MD Meeting 19.02.09 Accounts   3322_CTA(R)_Aug-09_Circle- Feb 2011 SOW P&amp;M 3" xfId="740"/>
    <cellStyle name="_MD Meeting 19.02.09 Accounts   3322_CTA(R)_Aug-09_Circle- Feb 2011 SOW P&amp;M 4" xfId="741"/>
    <cellStyle name="_MD Meeting 19.02.09 Accounts   3322_CTA(R)_Aug-09_Circle- Feb 2011 SOW P&amp;M 5" xfId="742"/>
    <cellStyle name="_MD Meeting 19.02.09 Accounts   3322_CTA(R)_Aug-09_Circle- Feb 2011 SOW P&amp;M 6" xfId="743"/>
    <cellStyle name="_MD Meeting 19.02.09 Accounts   3322_CTA(R)_Aug-09_Circle- Feb 2011 SOW P&amp;M_Copy P&amp;F Dec-2011(F)" xfId="744"/>
    <cellStyle name="_MD Meeting 19.02.09 Accounts   3322_CTA(R)_Aug-09_Circle- Jan 2011 SOW P&amp;M" xfId="745"/>
    <cellStyle name="_MD Meeting 19.02.09 Accounts   3322_CTA(R)_Aug-09_Circle- Jan 2011 SOW P&amp;M 2" xfId="746"/>
    <cellStyle name="_MD Meeting 19.02.09 Accounts   3322_CTA(R)_Aug-09_Circle- Jan 2011 SOW P&amp;M 3" xfId="747"/>
    <cellStyle name="_MD Meeting 19.02.09 Accounts   3322_CTA(R)_Aug-09_Circle- Jan 2011 SOW P&amp;M 4" xfId="748"/>
    <cellStyle name="_MD Meeting 19.02.09 Accounts   3322_CTA(R)_Aug-09_Circle- Jan 2011 SOW P&amp;M 5" xfId="749"/>
    <cellStyle name="_MD Meeting 19.02.09 Accounts   3322_CTA(R)_Aug-09_Circle- Jan 2011 SOW P&amp;M 6" xfId="750"/>
    <cellStyle name="_MD Meeting 19.02.09 Accounts   3322_CTA(R)_Aug-09_Circle-_August_2010_SOW_P&amp;M(1)" xfId="751"/>
    <cellStyle name="_MD Meeting 19.02.09 Accounts   3322_CTA(R)_Aug-09_Circle-_August_2010_SOW_P&amp;M(1) 2" xfId="752"/>
    <cellStyle name="_MD Meeting 19.02.09 Accounts   3322_CTA(R)_Aug-09_Circle-_August_2010_SOW_P&amp;M(1) 3" xfId="753"/>
    <cellStyle name="_MD Meeting 19.02.09 Accounts   3322_CTA(R)_Aug-09_Circle-_August_2010_SOW_P&amp;M(1) 4" xfId="754"/>
    <cellStyle name="_MD Meeting 19.02.09 Accounts   3322_CTA(R)_Aug-09_Circle-_August_2010_SOW_P&amp;M(1) 5" xfId="755"/>
    <cellStyle name="_MD Meeting 19.02.09 Accounts   3322_CTA(R)_Aug-09_Circle-_August_2010_SOW_P&amp;M(1) 6" xfId="756"/>
    <cellStyle name="_MD Meeting 19.02.09 Accounts   3322_CTA(R)_Aug-09_Circle-_August_2010_SOW_P&amp;M(1)_Copy P&amp;F Dec-2011(F)" xfId="757"/>
    <cellStyle name="_MD Meeting 19.02.09 Accounts   3322_CTA(R)_Aug-09_P&amp;F Zone" xfId="758"/>
    <cellStyle name="_MD Meeting 19.02.09 Accounts   3322_CTA(R)_Aug-09_P&amp;F Zone 2" xfId="759"/>
    <cellStyle name="_MD Meeting 19.02.09 Accounts   3322_CTA(R)_Aug-09_P&amp;F Zone 3" xfId="760"/>
    <cellStyle name="_MD Meeting 19.02.09 Accounts   3322_CTA(R)_Aug-09_P&amp;F Zone 4" xfId="761"/>
    <cellStyle name="_MD Meeting 19.02.09 Accounts   3322_CTA(R)_Aug-09_P&amp;F Zone 5" xfId="762"/>
    <cellStyle name="_MD Meeting 19.02.09 Accounts   3322_CTA(R)_Aug-09_P&amp;F Zone 6" xfId="763"/>
    <cellStyle name="_MD Meeting 19.02.09 Accounts   3322_CTA(R)_Aug-09_Revise-CTA(NF, Spill OVer Works)." xfId="764"/>
    <cellStyle name="_MD Meeting 19.02.09 Accounts   3322_CTA(R)_Aug-09_Revise-CTA(NF, Spill OVer Works). 2" xfId="765"/>
    <cellStyle name="_MD Meeting 19.02.09 Accounts   3322_CTA(R)_Aug-09_Revise-CTA(NF, Spill OVer Works). 3" xfId="766"/>
    <cellStyle name="_MD Meeting 19.02.09 Accounts   3322_CTA(R)_Aug-09_Revise-CTA(NF, Spill OVer Works). 4" xfId="767"/>
    <cellStyle name="_MD Meeting 19.02.09 Accounts   3322_CTA(R)_Aug-09_Revise-CTA(NF, Spill OVer Works). 5" xfId="768"/>
    <cellStyle name="_MD Meeting 19.02.09 Accounts   3322_CTA(R)_Aug-09_Revise-CTA(NF, Spill OVer Works). 6" xfId="769"/>
    <cellStyle name="_MD Meeting 19.02.09 Accounts   3322_CTA_Circle- Feb 2011 SOW P&amp;M" xfId="770"/>
    <cellStyle name="_MD Meeting 19.02.09 Accounts   3322_CTA_Circle- Feb 2011 SOW P&amp;M 2" xfId="771"/>
    <cellStyle name="_MD Meeting 19.02.09 Accounts   3322_CTA_Circle- Feb 2011 SOW P&amp;M 3" xfId="772"/>
    <cellStyle name="_MD Meeting 19.02.09 Accounts   3322_CTA_Circle- Feb 2011 SOW P&amp;M 4" xfId="773"/>
    <cellStyle name="_MD Meeting 19.02.09 Accounts   3322_CTA_Circle- Feb 2011 SOW P&amp;M 5" xfId="774"/>
    <cellStyle name="_MD Meeting 19.02.09 Accounts   3322_CTA_Circle- Feb 2011 SOW P&amp;M 6" xfId="775"/>
    <cellStyle name="_MD Meeting 19.02.09 Accounts   3322_CTA_Circle- Feb 2011 SOW P&amp;M_Copy P&amp;F Dec-2011(F)" xfId="776"/>
    <cellStyle name="_MD Meeting 19.02.09 Accounts   3322_CTA_Circle- Jan 2011 SOW P&amp;M" xfId="777"/>
    <cellStyle name="_MD Meeting 19.02.09 Accounts   3322_CTA_Circle- Jan 2011 SOW P&amp;M 2" xfId="778"/>
    <cellStyle name="_MD Meeting 19.02.09 Accounts   3322_CTA_Circle- Jan 2011 SOW P&amp;M 3" xfId="779"/>
    <cellStyle name="_MD Meeting 19.02.09 Accounts   3322_CTA_Circle- Jan 2011 SOW P&amp;M 4" xfId="780"/>
    <cellStyle name="_MD Meeting 19.02.09 Accounts   3322_CTA_Circle- Jan 2011 SOW P&amp;M 5" xfId="781"/>
    <cellStyle name="_MD Meeting 19.02.09 Accounts   3322_CTA_Circle- Jan 2011 SOW P&amp;M 6" xfId="782"/>
    <cellStyle name="_MD Meeting 19.02.09 Accounts   3322_CTA_Circle-_August_2010_SOW_P&amp;M(1)" xfId="783"/>
    <cellStyle name="_MD Meeting 19.02.09 Accounts   3322_CTA_Circle-_August_2010_SOW_P&amp;M(1) 2" xfId="784"/>
    <cellStyle name="_MD Meeting 19.02.09 Accounts   3322_CTA_Circle-_August_2010_SOW_P&amp;M(1) 3" xfId="785"/>
    <cellStyle name="_MD Meeting 19.02.09 Accounts   3322_CTA_Circle-_August_2010_SOW_P&amp;M(1) 4" xfId="786"/>
    <cellStyle name="_MD Meeting 19.02.09 Accounts   3322_CTA_Circle-_August_2010_SOW_P&amp;M(1) 5" xfId="787"/>
    <cellStyle name="_MD Meeting 19.02.09 Accounts   3322_CTA_Circle-_August_2010_SOW_P&amp;M(1) 6" xfId="788"/>
    <cellStyle name="_MD Meeting 19.02.09 Accounts   3322_CTA_Circle-_August_2010_SOW_P&amp;M(1)_Copy P&amp;F Dec-2011(F)" xfId="789"/>
    <cellStyle name="_MD Meeting 19.02.09 Accounts   3322_CTA_P&amp;F Zone" xfId="790"/>
    <cellStyle name="_MD Meeting 19.02.09 Accounts   3322_CTA_P&amp;F Zone 2" xfId="791"/>
    <cellStyle name="_MD Meeting 19.02.09 Accounts   3322_CTA_P&amp;F Zone 3" xfId="792"/>
    <cellStyle name="_MD Meeting 19.02.09 Accounts   3322_CTA_P&amp;F Zone 4" xfId="793"/>
    <cellStyle name="_MD Meeting 19.02.09 Accounts   3322_CTA_P&amp;F Zone 5" xfId="794"/>
    <cellStyle name="_MD Meeting 19.02.09 Accounts   3322_CTA_P&amp;F Zone 6" xfId="795"/>
    <cellStyle name="_MD Meeting 19.02.09 Accounts   3322_CTA_Revise-CTA(NF, Spill OVer Works)." xfId="796"/>
    <cellStyle name="_MD Meeting 19.02.09 Accounts   3322_CTA_Revise-CTA(NF, Spill OVer Works). 2" xfId="797"/>
    <cellStyle name="_MD Meeting 19.02.09 Accounts   3322_CTA_Revise-CTA(NF, Spill OVer Works). 3" xfId="798"/>
    <cellStyle name="_MD Meeting 19.02.09 Accounts   3322_CTA_Revise-CTA(NF, Spill OVer Works). 4" xfId="799"/>
    <cellStyle name="_MD Meeting 19.02.09 Accounts   3322_CTA_Revise-CTA(NF, Spill OVer Works). 5" xfId="800"/>
    <cellStyle name="_MD Meeting 19.02.09 Accounts   3322_CTA_Revise-CTA(NF, Spill OVer Works). 6" xfId="801"/>
    <cellStyle name="_MD Meeting 19.02.09 Accounts   3322_Division_wise_capex_works_se-dvg(1)" xfId="802"/>
    <cellStyle name="_MD Meeting 19.02.09 Accounts   3322_Feb-11_ATC HRR" xfId="803"/>
    <cellStyle name="_MD Meeting 19.02.09 Accounts   3322_Feb-11_ATC HRR_Chief_off_format" xfId="804"/>
    <cellStyle name="_MD Meeting 19.02.09 Accounts   3322_Feederwise_ATC CLK" xfId="805"/>
    <cellStyle name="_MD Meeting 19.02.09 Accounts   3322_Feederwise_ATC CLK_ATC APR-11 HYR" xfId="806"/>
    <cellStyle name="_MD Meeting 19.02.09 Accounts   3322_Feederwise_ATC CLK_ATC APR-11 HYR 2" xfId="807"/>
    <cellStyle name="_MD Meeting 19.02.09 Accounts   3322_Feederwise_ATC CLK_ATC_FEB__2011_hyr_dn" xfId="808"/>
    <cellStyle name="_MD Meeting 19.02.09 Accounts   3322_Feederwise_ATC CLK_ATC_FEB__2011_hyr_dn 2" xfId="809"/>
    <cellStyle name="_MD Meeting 19.02.09 Accounts   3322_Feederwise_ATC CLK_ATC_FEB__2011_hyr_dn 3" xfId="810"/>
    <cellStyle name="_MD Meeting 19.02.09 Accounts   3322_Feederwise_ATC CLK_ATC_FEB__2011_hyr_dn 4" xfId="811"/>
    <cellStyle name="_MD Meeting 19.02.09 Accounts   3322_Feederwise_ATC CLK_ATC_FEB__2011_hyr_dn 5" xfId="812"/>
    <cellStyle name="_MD Meeting 19.02.09 Accounts   3322_Feederwise_ATC CLK_ATC_FEB__2011_hyr_dn 6" xfId="813"/>
    <cellStyle name="_MD Meeting 19.02.09 Accounts   3322_Feederwise_ATC CLK_HYR" xfId="814"/>
    <cellStyle name="_MD Meeting 19.02.09 Accounts   3322_Feederwise_ATC CLK_HYR 2" xfId="815"/>
    <cellStyle name="_MD Meeting 19.02.09 Accounts   3322_Feederwise_ATC CLK_HYR_ATC_Jan_11_org" xfId="816"/>
    <cellStyle name="_MD Meeting 19.02.09 Accounts   3322_Feederwise_ATC CLK_HYR_ATC_Jan_11_org 2" xfId="817"/>
    <cellStyle name="_MD Meeting 19.02.09 Accounts   3322_Feederwise_ATC CLK_HYR_ATC_Jan_11_org 3" xfId="818"/>
    <cellStyle name="_MD Meeting 19.02.09 Accounts   3322_Feederwise_ATC CLK_HYR_ATC_Jan_11_org 4" xfId="819"/>
    <cellStyle name="_MD Meeting 19.02.09 Accounts   3322_Feederwise_ATC CLK_HYR_ATC_Jan_11_org 5" xfId="820"/>
    <cellStyle name="_MD Meeting 19.02.09 Accounts   3322_Feederwise_ATC CLK_HYR_ATC_Jan_11_org 6" xfId="821"/>
    <cellStyle name="_MD Meeting 19.02.09 Accounts   3322_Feederwise_ATC_AUG-10 (5)" xfId="822"/>
    <cellStyle name="_MD Meeting 19.02.09 Accounts   3322_Feederwise_ATC_AUG-10 (5)_ATC APR-11 HYR" xfId="823"/>
    <cellStyle name="_MD Meeting 19.02.09 Accounts   3322_Feederwise_ATC_AUG-10 (5)_ATC APR-11 HYR 2" xfId="824"/>
    <cellStyle name="_MD Meeting 19.02.09 Accounts   3322_Feederwise_ATC_AUG-10 (5)_ATC_FEB__2011_hyr_dn" xfId="825"/>
    <cellStyle name="_MD Meeting 19.02.09 Accounts   3322_Feederwise_ATC_AUG-10 (5)_ATC_FEB__2011_hyr_dn 2" xfId="826"/>
    <cellStyle name="_MD Meeting 19.02.09 Accounts   3322_Feederwise_ATC_AUG-10 (5)_ATC_FEB__2011_hyr_dn 3" xfId="827"/>
    <cellStyle name="_MD Meeting 19.02.09 Accounts   3322_Feederwise_ATC_AUG-10 (5)_ATC_FEB__2011_hyr_dn 4" xfId="828"/>
    <cellStyle name="_MD Meeting 19.02.09 Accounts   3322_Feederwise_ATC_AUG-10 (5)_ATC_FEB__2011_hyr_dn 5" xfId="829"/>
    <cellStyle name="_MD Meeting 19.02.09 Accounts   3322_Feederwise_ATC_AUG-10 (5)_ATC_FEB__2011_hyr_dn 6" xfId="830"/>
    <cellStyle name="_MD Meeting 19.02.09 Accounts   3322_Feederwise_ATC_AUG-10 (5)_HYR" xfId="831"/>
    <cellStyle name="_MD Meeting 19.02.09 Accounts   3322_Feederwise_ATC_AUG-10 (5)_HYR 2" xfId="832"/>
    <cellStyle name="_MD Meeting 19.02.09 Accounts   3322_Harihar_All ATC_" xfId="833"/>
    <cellStyle name="_MD Meeting 19.02.09 Accounts   3322_Harihar_ATC__April-11" xfId="834"/>
    <cellStyle name="_MD Meeting 19.02.09 Accounts   3322_Harihar_division_ATC-11(1)" xfId="835"/>
    <cellStyle name="_MD Meeting 19.02.09 Accounts   3322_Honnali Sub Division" xfId="836"/>
    <cellStyle name="_MD Meeting 19.02.09 Accounts   3322_HRR" xfId="837"/>
    <cellStyle name="_MD Meeting 19.02.09 Accounts   3322_HRR ATC Dec-10 ATC" xfId="838"/>
    <cellStyle name="_MD Meeting 19.02.09 Accounts   3322_HRR ATC Dec-10 ATC_Chief_off_format" xfId="839"/>
    <cellStyle name="_MD Meeting 19.02.09 Accounts   3322_HRR ATC Jan-11" xfId="840"/>
    <cellStyle name="_MD Meeting 19.02.09 Accounts   3322_HRR ATC Jan-11_Chief_off_format" xfId="841"/>
    <cellStyle name="_MD Meeting 19.02.09 Accounts   3322_HRR ATC June-11" xfId="842"/>
    <cellStyle name="_MD Meeting 19.02.09 Accounts   3322_HRR DVN Spill Over 13-14 Final(1)" xfId="843"/>
    <cellStyle name="_MD Meeting 19.02.09 Accounts   3322_HRR March-11_ATC" xfId="844"/>
    <cellStyle name="_MD Meeting 19.02.09 Accounts   3322_HRR March-11_ATC_Chief_off_format" xfId="845"/>
    <cellStyle name="_MD Meeting 19.02.09 Accounts   3322_HRR Nov-10_ATC" xfId="846"/>
    <cellStyle name="_MD Meeting 19.02.09 Accounts   3322_HRR__ATC  May-11" xfId="847"/>
    <cellStyle name="_MD Meeting 19.02.09 Accounts   3322_HYR" xfId="848"/>
    <cellStyle name="_MD Meeting 19.02.09 Accounts   3322_HYR 2" xfId="849"/>
    <cellStyle name="_MD Meeting 19.02.09 Accounts   3322_HYR_ATC_Jan_11_org" xfId="850"/>
    <cellStyle name="_MD Meeting 19.02.09 Accounts   3322_HYR_ATC_Jan_11_org 2" xfId="851"/>
    <cellStyle name="_MD Meeting 19.02.09 Accounts   3322_HYR_ATC_Jan_11_org 3" xfId="852"/>
    <cellStyle name="_MD Meeting 19.02.09 Accounts   3322_HYR_ATC_Jan_11_org 4" xfId="853"/>
    <cellStyle name="_MD Meeting 19.02.09 Accounts   3322_HYR_ATC_Jan_11_org 5" xfId="854"/>
    <cellStyle name="_MD Meeting 19.02.09 Accounts   3322_HYR_ATC_Jan_11_org 6" xfId="855"/>
    <cellStyle name="_MD Meeting 19.02.09 Accounts   3322_P&amp;F Zone" xfId="856"/>
    <cellStyle name="_MD Meeting 19.02.09 Accounts   3322_P&amp;F Zone 2" xfId="857"/>
    <cellStyle name="_MD Meeting 19.02.09 Accounts   3322_P&amp;F Zone 3" xfId="858"/>
    <cellStyle name="_MD Meeting 19.02.09 Accounts   3322_P&amp;F Zone 4" xfId="859"/>
    <cellStyle name="_MD Meeting 19.02.09 Accounts   3322_P&amp;F Zone 5" xfId="860"/>
    <cellStyle name="_MD Meeting 19.02.09 Accounts   3322_P&amp;F Zone 6" xfId="861"/>
    <cellStyle name="_MD Meeting 19.02.09 Accounts   3322_Revise-CTA(NF, Spill OVer Works)." xfId="862"/>
    <cellStyle name="_MD Meeting 19.02.09 Accounts   3322_Revise-CTA(NF, Spill OVer Works). 2" xfId="863"/>
    <cellStyle name="_MD Meeting 19.02.09 Accounts   3322_Revise-CTA(NF, Spill OVer Works). 3" xfId="864"/>
    <cellStyle name="_MD Meeting 19.02.09 Accounts   3322_Revise-CTA(NF, Spill OVer Works). 4" xfId="865"/>
    <cellStyle name="_MD Meeting 19.02.09 Accounts   3322_Revise-CTA(NF, Spill OVer Works). 5" xfId="866"/>
    <cellStyle name="_MD Meeting 19.02.09 Accounts   3322_Revise-CTA(NF, Spill OVer Works). 6" xfId="867"/>
    <cellStyle name="_MD Meeting 19.02.09 Accounts_Annx-1,12-13,HNL" xfId="868"/>
    <cellStyle name="_MD Meeting 19.02.09 Accounts_Annx-1,12-13,HNL-WUP" xfId="869"/>
    <cellStyle name="_MD Meeting 19.02.09 Accounts_April-11_ATC(1)" xfId="870"/>
    <cellStyle name="_MD Meeting 19.02.09 Accounts_ATC APR-11 HYR" xfId="871"/>
    <cellStyle name="_MD Meeting 19.02.09 Accounts_ATC APR-11 HYR 2" xfId="872"/>
    <cellStyle name="_MD Meeting 19.02.09 Accounts_ATC MLK REVISED JUNE 10" xfId="873"/>
    <cellStyle name="_MD Meeting 19.02.09 Accounts_ATC MLK REVISED JUNE 10_April-11_ATC(1)" xfId="874"/>
    <cellStyle name="_MD Meeting 19.02.09 Accounts_ATC MLK REVISED JUNE 10_ATC APR-11 HYR" xfId="875"/>
    <cellStyle name="_MD Meeting 19.02.09 Accounts_ATC MLK REVISED JUNE 10_ATC APR-11 HYR 2" xfId="876"/>
    <cellStyle name="_MD Meeting 19.02.09 Accounts_ATC MLK REVISED JUNE 10_ATC oct 10 hyr dn org 2003 format" xfId="877"/>
    <cellStyle name="_MD Meeting 19.02.09 Accounts_ATC MLK REVISED JUNE 10_ATC_FEB__2011_hyr_dn" xfId="878"/>
    <cellStyle name="_MD Meeting 19.02.09 Accounts_ATC MLK REVISED JUNE 10_ATC_FEB__2011_hyr_dn 2" xfId="879"/>
    <cellStyle name="_MD Meeting 19.02.09 Accounts_ATC MLK REVISED JUNE 10_ATC_FEB__2011_hyr_dn 3" xfId="880"/>
    <cellStyle name="_MD Meeting 19.02.09 Accounts_ATC MLK REVISED JUNE 10_ATC_FEB__2011_hyr_dn 4" xfId="881"/>
    <cellStyle name="_MD Meeting 19.02.09 Accounts_ATC MLK REVISED JUNE 10_ATC_FEB__2011_hyr_dn 5" xfId="882"/>
    <cellStyle name="_MD Meeting 19.02.09 Accounts_ATC MLK REVISED JUNE 10_ATC_FEB__2011_hyr_dn 6" xfId="883"/>
    <cellStyle name="_MD Meeting 19.02.09 Accounts_ATC MLK REVISED JUNE 10_Feb-11_ATC HRR" xfId="884"/>
    <cellStyle name="_MD Meeting 19.02.09 Accounts_ATC MLK REVISED JUNE 10_Feb-11_ATC HRR_Chief_off_format" xfId="885"/>
    <cellStyle name="_MD Meeting 19.02.09 Accounts_ATC MLK REVISED JUNE 10_Harihar_All ATC_" xfId="886"/>
    <cellStyle name="_MD Meeting 19.02.09 Accounts_ATC MLK REVISED JUNE 10_Harihar_ATC__April-11" xfId="887"/>
    <cellStyle name="_MD Meeting 19.02.09 Accounts_ATC MLK REVISED JUNE 10_Harihar_division_ATC-11(1)" xfId="888"/>
    <cellStyle name="_MD Meeting 19.02.09 Accounts_ATC MLK REVISED JUNE 10_HRR" xfId="889"/>
    <cellStyle name="_MD Meeting 19.02.09 Accounts_ATC MLK REVISED JUNE 10_HRR ATC Dec-10 ATC" xfId="890"/>
    <cellStyle name="_MD Meeting 19.02.09 Accounts_ATC MLK REVISED JUNE 10_HRR ATC Dec-10 ATC_Chief_off_format" xfId="891"/>
    <cellStyle name="_MD Meeting 19.02.09 Accounts_ATC MLK REVISED JUNE 10_HRR ATC Jan-11" xfId="892"/>
    <cellStyle name="_MD Meeting 19.02.09 Accounts_ATC MLK REVISED JUNE 10_HRR ATC Jan-11_Chief_off_format" xfId="893"/>
    <cellStyle name="_MD Meeting 19.02.09 Accounts_ATC MLK REVISED JUNE 10_HRR ATC June-11" xfId="894"/>
    <cellStyle name="_MD Meeting 19.02.09 Accounts_ATC MLK REVISED JUNE 10_HRR March-11_ATC" xfId="895"/>
    <cellStyle name="_MD Meeting 19.02.09 Accounts_ATC MLK REVISED JUNE 10_HRR March-11_ATC_Chief_off_format" xfId="896"/>
    <cellStyle name="_MD Meeting 19.02.09 Accounts_ATC MLK REVISED JUNE 10_HRR Nov-10_ATC" xfId="897"/>
    <cellStyle name="_MD Meeting 19.02.09 Accounts_ATC MLK REVISED JUNE 10_HRR__ATC  May-11" xfId="898"/>
    <cellStyle name="_MD Meeting 19.02.09 Accounts_ATC MLK REVISED JUNE 10_HYR" xfId="899"/>
    <cellStyle name="_MD Meeting 19.02.09 Accounts_ATC MLK REVISED JUNE 10_HYR 2" xfId="900"/>
    <cellStyle name="_MD Meeting 19.02.09 Accounts_ATC MLK REVISED JUNE 10_HYR_ATC_Jan_11_org" xfId="901"/>
    <cellStyle name="_MD Meeting 19.02.09 Accounts_ATC MLK REVISED JUNE 10_HYR_ATC_Jan_11_org 2" xfId="902"/>
    <cellStyle name="_MD Meeting 19.02.09 Accounts_ATC MLK REVISED JUNE 10_HYR_ATC_Jan_11_org 3" xfId="903"/>
    <cellStyle name="_MD Meeting 19.02.09 Accounts_ATC MLK REVISED JUNE 10_HYR_ATC_Jan_11_org 4" xfId="904"/>
    <cellStyle name="_MD Meeting 19.02.09 Accounts_ATC MLK REVISED JUNE 10_HYR_ATC_Jan_11_org 5" xfId="905"/>
    <cellStyle name="_MD Meeting 19.02.09 Accounts_ATC MLK REVISED JUNE 10_HYR_ATC_Jan_11_org 6" xfId="906"/>
    <cellStyle name="_MD Meeting 19.02.09 Accounts_ATC oct 10 hyr dn org 2003 format" xfId="907"/>
    <cellStyle name="_MD Meeting 19.02.09 Accounts_ATC Revised june 10" xfId="908"/>
    <cellStyle name="_MD Meeting 19.02.09 Accounts_ATC Revised june 10_ATC APR-11 HYR" xfId="909"/>
    <cellStyle name="_MD Meeting 19.02.09 Accounts_ATC Revised june 10_ATC APR-11 HYR 2" xfId="910"/>
    <cellStyle name="_MD Meeting 19.02.09 Accounts_ATC Revised june 10_ATC_FEB__2011_hyr_dn" xfId="911"/>
    <cellStyle name="_MD Meeting 19.02.09 Accounts_ATC Revised june 10_ATC_FEB__2011_hyr_dn 2" xfId="912"/>
    <cellStyle name="_MD Meeting 19.02.09 Accounts_ATC Revised june 10_ATC_FEB__2011_hyr_dn 3" xfId="913"/>
    <cellStyle name="_MD Meeting 19.02.09 Accounts_ATC Revised june 10_ATC_FEB__2011_hyr_dn 4" xfId="914"/>
    <cellStyle name="_MD Meeting 19.02.09 Accounts_ATC Revised june 10_ATC_FEB__2011_hyr_dn 5" xfId="915"/>
    <cellStyle name="_MD Meeting 19.02.09 Accounts_ATC Revised june 10_ATC_FEB__2011_hyr_dn 6" xfId="916"/>
    <cellStyle name="_MD Meeting 19.02.09 Accounts_ATC Revised june 10_HYR" xfId="917"/>
    <cellStyle name="_MD Meeting 19.02.09 Accounts_ATC Revised june 10_HYR 2" xfId="918"/>
    <cellStyle name="_MD Meeting 19.02.09 Accounts_ATC Revised june 10_HYR_ATC_Jan_11_org" xfId="919"/>
    <cellStyle name="_MD Meeting 19.02.09 Accounts_ATC Revised june 10_HYR_ATC_Jan_11_org 2" xfId="920"/>
    <cellStyle name="_MD Meeting 19.02.09 Accounts_ATC Revised june 10_HYR_ATC_Jan_11_org 3" xfId="921"/>
    <cellStyle name="_MD Meeting 19.02.09 Accounts_ATC Revised june 10_HYR_ATC_Jan_11_org 4" xfId="922"/>
    <cellStyle name="_MD Meeting 19.02.09 Accounts_ATC Revised june 10_HYR_ATC_Jan_11_org 5" xfId="923"/>
    <cellStyle name="_MD Meeting 19.02.09 Accounts_ATC Revised june 10_HYR_ATC_Jan_11_org 6" xfId="924"/>
    <cellStyle name="_MD Meeting 19.02.09 Accounts_ATC_FEB__2011_hyr_dn" xfId="925"/>
    <cellStyle name="_MD Meeting 19.02.09 Accounts_ATC_FEB__2011_hyr_dn 2" xfId="926"/>
    <cellStyle name="_MD Meeting 19.02.09 Accounts_ATC_FEB__2011_hyr_dn 3" xfId="927"/>
    <cellStyle name="_MD Meeting 19.02.09 Accounts_ATC_FEB__2011_hyr_dn 4" xfId="928"/>
    <cellStyle name="_MD Meeting 19.02.09 Accounts_ATC_FEB__2011_hyr_dn 5" xfId="929"/>
    <cellStyle name="_MD Meeting 19.02.09 Accounts_ATC_FEB__2011_hyr_dn 6" xfId="930"/>
    <cellStyle name="_MD Meeting 19.02.09 Accounts_Circle- Feb 2011 SOW P&amp;M" xfId="931"/>
    <cellStyle name="_MD Meeting 19.02.09 Accounts_Circle- Feb 2011 SOW P&amp;M 2" xfId="932"/>
    <cellStyle name="_MD Meeting 19.02.09 Accounts_Circle- Feb 2011 SOW P&amp;M 3" xfId="933"/>
    <cellStyle name="_MD Meeting 19.02.09 Accounts_Circle- Feb 2011 SOW P&amp;M 4" xfId="934"/>
    <cellStyle name="_MD Meeting 19.02.09 Accounts_Circle- Feb 2011 SOW P&amp;M 5" xfId="935"/>
    <cellStyle name="_MD Meeting 19.02.09 Accounts_Circle- Feb 2011 SOW P&amp;M 6" xfId="936"/>
    <cellStyle name="_MD Meeting 19.02.09 Accounts_Circle- Feb 2011 SOW P&amp;M_Copy P&amp;F Dec-2011(F)" xfId="937"/>
    <cellStyle name="_MD Meeting 19.02.09 Accounts_Circle- Jan 2011 SOW P&amp;M" xfId="938"/>
    <cellStyle name="_MD Meeting 19.02.09 Accounts_Circle- Jan 2011 SOW P&amp;M 2" xfId="939"/>
    <cellStyle name="_MD Meeting 19.02.09 Accounts_Circle- Jan 2011 SOW P&amp;M 3" xfId="940"/>
    <cellStyle name="_MD Meeting 19.02.09 Accounts_Circle- Jan 2011 SOW P&amp;M 4" xfId="941"/>
    <cellStyle name="_MD Meeting 19.02.09 Accounts_Circle- Jan 2011 SOW P&amp;M 5" xfId="942"/>
    <cellStyle name="_MD Meeting 19.02.09 Accounts_Circle- Jan 2011 SOW P&amp;M 6" xfId="943"/>
    <cellStyle name="_MD Meeting 19.02.09 Accounts_Circle-_August_2010_SOW_P&amp;M(1)" xfId="944"/>
    <cellStyle name="_MD Meeting 19.02.09 Accounts_Circle-_August_2010_SOW_P&amp;M(1) 2" xfId="945"/>
    <cellStyle name="_MD Meeting 19.02.09 Accounts_Circle-_August_2010_SOW_P&amp;M(1) 3" xfId="946"/>
    <cellStyle name="_MD Meeting 19.02.09 Accounts_Circle-_August_2010_SOW_P&amp;M(1) 4" xfId="947"/>
    <cellStyle name="_MD Meeting 19.02.09 Accounts_Circle-_August_2010_SOW_P&amp;M(1) 5" xfId="948"/>
    <cellStyle name="_MD Meeting 19.02.09 Accounts_Circle-_August_2010_SOW_P&amp;M(1) 6" xfId="949"/>
    <cellStyle name="_MD Meeting 19.02.09 Accounts_Circle-_August_2010_SOW_P&amp;M(1)_Copy P&amp;F Dec-2011(F)" xfId="950"/>
    <cellStyle name="_MD Meeting 19.02.09 Accounts_CTA" xfId="951"/>
    <cellStyle name="_MD Meeting 19.02.09 Accounts_CTA(R)_Aug-09" xfId="952"/>
    <cellStyle name="_MD Meeting 19.02.09 Accounts_CTA(R)_Aug-09_Circle- Feb 2011 SOW P&amp;M" xfId="953"/>
    <cellStyle name="_MD Meeting 19.02.09 Accounts_CTA(R)_Aug-09_Circle- Feb 2011 SOW P&amp;M 2" xfId="954"/>
    <cellStyle name="_MD Meeting 19.02.09 Accounts_CTA(R)_Aug-09_Circle- Feb 2011 SOW P&amp;M 3" xfId="955"/>
    <cellStyle name="_MD Meeting 19.02.09 Accounts_CTA(R)_Aug-09_Circle- Feb 2011 SOW P&amp;M 4" xfId="956"/>
    <cellStyle name="_MD Meeting 19.02.09 Accounts_CTA(R)_Aug-09_Circle- Feb 2011 SOW P&amp;M 5" xfId="957"/>
    <cellStyle name="_MD Meeting 19.02.09 Accounts_CTA(R)_Aug-09_Circle- Feb 2011 SOW P&amp;M 6" xfId="958"/>
    <cellStyle name="_MD Meeting 19.02.09 Accounts_CTA(R)_Aug-09_Circle- Feb 2011 SOW P&amp;M_Copy P&amp;F Dec-2011(F)" xfId="959"/>
    <cellStyle name="_MD Meeting 19.02.09 Accounts_CTA(R)_Aug-09_Circle- Jan 2011 SOW P&amp;M" xfId="960"/>
    <cellStyle name="_MD Meeting 19.02.09 Accounts_CTA(R)_Aug-09_Circle- Jan 2011 SOW P&amp;M 2" xfId="961"/>
    <cellStyle name="_MD Meeting 19.02.09 Accounts_CTA(R)_Aug-09_Circle- Jan 2011 SOW P&amp;M 3" xfId="962"/>
    <cellStyle name="_MD Meeting 19.02.09 Accounts_CTA(R)_Aug-09_Circle- Jan 2011 SOW P&amp;M 4" xfId="963"/>
    <cellStyle name="_MD Meeting 19.02.09 Accounts_CTA(R)_Aug-09_Circle- Jan 2011 SOW P&amp;M 5" xfId="964"/>
    <cellStyle name="_MD Meeting 19.02.09 Accounts_CTA(R)_Aug-09_Circle- Jan 2011 SOW P&amp;M 6" xfId="965"/>
    <cellStyle name="_MD Meeting 19.02.09 Accounts_CTA(R)_Aug-09_Circle-_August_2010_SOW_P&amp;M(1)" xfId="966"/>
    <cellStyle name="_MD Meeting 19.02.09 Accounts_CTA(R)_Aug-09_Circle-_August_2010_SOW_P&amp;M(1) 2" xfId="967"/>
    <cellStyle name="_MD Meeting 19.02.09 Accounts_CTA(R)_Aug-09_Circle-_August_2010_SOW_P&amp;M(1) 3" xfId="968"/>
    <cellStyle name="_MD Meeting 19.02.09 Accounts_CTA(R)_Aug-09_Circle-_August_2010_SOW_P&amp;M(1) 4" xfId="969"/>
    <cellStyle name="_MD Meeting 19.02.09 Accounts_CTA(R)_Aug-09_Circle-_August_2010_SOW_P&amp;M(1) 5" xfId="970"/>
    <cellStyle name="_MD Meeting 19.02.09 Accounts_CTA(R)_Aug-09_Circle-_August_2010_SOW_P&amp;M(1) 6" xfId="971"/>
    <cellStyle name="_MD Meeting 19.02.09 Accounts_CTA(R)_Aug-09_Circle-_August_2010_SOW_P&amp;M(1)_Copy P&amp;F Dec-2011(F)" xfId="972"/>
    <cellStyle name="_MD Meeting 19.02.09 Accounts_CTA(R)_Aug-09_P&amp;F Zone" xfId="973"/>
    <cellStyle name="_MD Meeting 19.02.09 Accounts_CTA(R)_Aug-09_P&amp;F Zone 2" xfId="974"/>
    <cellStyle name="_MD Meeting 19.02.09 Accounts_CTA(R)_Aug-09_P&amp;F Zone 3" xfId="975"/>
    <cellStyle name="_MD Meeting 19.02.09 Accounts_CTA(R)_Aug-09_P&amp;F Zone 4" xfId="976"/>
    <cellStyle name="_MD Meeting 19.02.09 Accounts_CTA(R)_Aug-09_P&amp;F Zone 5" xfId="977"/>
    <cellStyle name="_MD Meeting 19.02.09 Accounts_CTA(R)_Aug-09_P&amp;F Zone 6" xfId="978"/>
    <cellStyle name="_MD Meeting 19.02.09 Accounts_CTA(R)_Aug-09_Revise-CTA(NF, Spill OVer Works)." xfId="979"/>
    <cellStyle name="_MD Meeting 19.02.09 Accounts_CTA(R)_Aug-09_Revise-CTA(NF, Spill OVer Works). 2" xfId="980"/>
    <cellStyle name="_MD Meeting 19.02.09 Accounts_CTA(R)_Aug-09_Revise-CTA(NF, Spill OVer Works). 3" xfId="981"/>
    <cellStyle name="_MD Meeting 19.02.09 Accounts_CTA(R)_Aug-09_Revise-CTA(NF, Spill OVer Works). 4" xfId="982"/>
    <cellStyle name="_MD Meeting 19.02.09 Accounts_CTA(R)_Aug-09_Revise-CTA(NF, Spill OVer Works). 5" xfId="983"/>
    <cellStyle name="_MD Meeting 19.02.09 Accounts_CTA(R)_Aug-09_Revise-CTA(NF, Spill OVer Works). 6" xfId="984"/>
    <cellStyle name="_MD Meeting 19.02.09 Accounts_CTA_Circle- Feb 2011 SOW P&amp;M" xfId="985"/>
    <cellStyle name="_MD Meeting 19.02.09 Accounts_CTA_Circle- Feb 2011 SOW P&amp;M 2" xfId="986"/>
    <cellStyle name="_MD Meeting 19.02.09 Accounts_CTA_Circle- Feb 2011 SOW P&amp;M 3" xfId="987"/>
    <cellStyle name="_MD Meeting 19.02.09 Accounts_CTA_Circle- Feb 2011 SOW P&amp;M 4" xfId="988"/>
    <cellStyle name="_MD Meeting 19.02.09 Accounts_CTA_Circle- Feb 2011 SOW P&amp;M 5" xfId="989"/>
    <cellStyle name="_MD Meeting 19.02.09 Accounts_CTA_Circle- Feb 2011 SOW P&amp;M 6" xfId="990"/>
    <cellStyle name="_MD Meeting 19.02.09 Accounts_CTA_Circle- Feb 2011 SOW P&amp;M_Copy P&amp;F Dec-2011(F)" xfId="991"/>
    <cellStyle name="_MD Meeting 19.02.09 Accounts_CTA_Circle- Jan 2011 SOW P&amp;M" xfId="992"/>
    <cellStyle name="_MD Meeting 19.02.09 Accounts_CTA_Circle- Jan 2011 SOW P&amp;M 2" xfId="993"/>
    <cellStyle name="_MD Meeting 19.02.09 Accounts_CTA_Circle- Jan 2011 SOW P&amp;M 3" xfId="994"/>
    <cellStyle name="_MD Meeting 19.02.09 Accounts_CTA_Circle- Jan 2011 SOW P&amp;M 4" xfId="995"/>
    <cellStyle name="_MD Meeting 19.02.09 Accounts_CTA_Circle- Jan 2011 SOW P&amp;M 5" xfId="996"/>
    <cellStyle name="_MD Meeting 19.02.09 Accounts_CTA_Circle- Jan 2011 SOW P&amp;M 6" xfId="997"/>
    <cellStyle name="_MD Meeting 19.02.09 Accounts_CTA_Circle-_August_2010_SOW_P&amp;M(1)" xfId="998"/>
    <cellStyle name="_MD Meeting 19.02.09 Accounts_CTA_Circle-_August_2010_SOW_P&amp;M(1) 2" xfId="999"/>
    <cellStyle name="_MD Meeting 19.02.09 Accounts_CTA_Circle-_August_2010_SOW_P&amp;M(1) 3" xfId="1000"/>
    <cellStyle name="_MD Meeting 19.02.09 Accounts_CTA_Circle-_August_2010_SOW_P&amp;M(1) 4" xfId="1001"/>
    <cellStyle name="_MD Meeting 19.02.09 Accounts_CTA_Circle-_August_2010_SOW_P&amp;M(1) 5" xfId="1002"/>
    <cellStyle name="_MD Meeting 19.02.09 Accounts_CTA_Circle-_August_2010_SOW_P&amp;M(1) 6" xfId="1003"/>
    <cellStyle name="_MD Meeting 19.02.09 Accounts_CTA_Circle-_August_2010_SOW_P&amp;M(1)_Copy P&amp;F Dec-2011(F)" xfId="1004"/>
    <cellStyle name="_MD Meeting 19.02.09 Accounts_CTA_P&amp;F Zone" xfId="1005"/>
    <cellStyle name="_MD Meeting 19.02.09 Accounts_CTA_P&amp;F Zone 2" xfId="1006"/>
    <cellStyle name="_MD Meeting 19.02.09 Accounts_CTA_P&amp;F Zone 3" xfId="1007"/>
    <cellStyle name="_MD Meeting 19.02.09 Accounts_CTA_P&amp;F Zone 4" xfId="1008"/>
    <cellStyle name="_MD Meeting 19.02.09 Accounts_CTA_P&amp;F Zone 5" xfId="1009"/>
    <cellStyle name="_MD Meeting 19.02.09 Accounts_CTA_P&amp;F Zone 6" xfId="1010"/>
    <cellStyle name="_MD Meeting 19.02.09 Accounts_CTA_Revise-CTA(NF, Spill OVer Works)." xfId="1011"/>
    <cellStyle name="_MD Meeting 19.02.09 Accounts_CTA_Revise-CTA(NF, Spill OVer Works). 2" xfId="1012"/>
    <cellStyle name="_MD Meeting 19.02.09 Accounts_CTA_Revise-CTA(NF, Spill OVer Works). 3" xfId="1013"/>
    <cellStyle name="_MD Meeting 19.02.09 Accounts_CTA_Revise-CTA(NF, Spill OVer Works). 4" xfId="1014"/>
    <cellStyle name="_MD Meeting 19.02.09 Accounts_CTA_Revise-CTA(NF, Spill OVer Works). 5" xfId="1015"/>
    <cellStyle name="_MD Meeting 19.02.09 Accounts_CTA_Revise-CTA(NF, Spill OVer Works). 6" xfId="1016"/>
    <cellStyle name="_MD Meeting 19.02.09 Accounts_Division_wise_capex_works_se-dvg(1)" xfId="1017"/>
    <cellStyle name="_MD Meeting 19.02.09 Accounts_Feb-11_ATC HRR" xfId="1018"/>
    <cellStyle name="_MD Meeting 19.02.09 Accounts_Feb-11_ATC HRR_Chief_off_format" xfId="1019"/>
    <cellStyle name="_MD Meeting 19.02.09 Accounts_Feederwise_ATC CLK" xfId="1020"/>
    <cellStyle name="_MD Meeting 19.02.09 Accounts_Feederwise_ATC CLK_ATC APR-11 HYR" xfId="1021"/>
    <cellStyle name="_MD Meeting 19.02.09 Accounts_Feederwise_ATC CLK_ATC APR-11 HYR 2" xfId="1022"/>
    <cellStyle name="_MD Meeting 19.02.09 Accounts_Feederwise_ATC CLK_ATC_FEB__2011_hyr_dn" xfId="1023"/>
    <cellStyle name="_MD Meeting 19.02.09 Accounts_Feederwise_ATC CLK_ATC_FEB__2011_hyr_dn 2" xfId="1024"/>
    <cellStyle name="_MD Meeting 19.02.09 Accounts_Feederwise_ATC CLK_ATC_FEB__2011_hyr_dn 3" xfId="1025"/>
    <cellStyle name="_MD Meeting 19.02.09 Accounts_Feederwise_ATC CLK_ATC_FEB__2011_hyr_dn 4" xfId="1026"/>
    <cellStyle name="_MD Meeting 19.02.09 Accounts_Feederwise_ATC CLK_ATC_FEB__2011_hyr_dn 5" xfId="1027"/>
    <cellStyle name="_MD Meeting 19.02.09 Accounts_Feederwise_ATC CLK_ATC_FEB__2011_hyr_dn 6" xfId="1028"/>
    <cellStyle name="_MD Meeting 19.02.09 Accounts_Feederwise_ATC CLK_HYR" xfId="1029"/>
    <cellStyle name="_MD Meeting 19.02.09 Accounts_Feederwise_ATC CLK_HYR 2" xfId="1030"/>
    <cellStyle name="_MD Meeting 19.02.09 Accounts_Feederwise_ATC CLK_HYR_ATC_Jan_11_org" xfId="1031"/>
    <cellStyle name="_MD Meeting 19.02.09 Accounts_Feederwise_ATC CLK_HYR_ATC_Jan_11_org 2" xfId="1032"/>
    <cellStyle name="_MD Meeting 19.02.09 Accounts_Feederwise_ATC CLK_HYR_ATC_Jan_11_org 3" xfId="1033"/>
    <cellStyle name="_MD Meeting 19.02.09 Accounts_Feederwise_ATC CLK_HYR_ATC_Jan_11_org 4" xfId="1034"/>
    <cellStyle name="_MD Meeting 19.02.09 Accounts_Feederwise_ATC CLK_HYR_ATC_Jan_11_org 5" xfId="1035"/>
    <cellStyle name="_MD Meeting 19.02.09 Accounts_Feederwise_ATC CLK_HYR_ATC_Jan_11_org 6" xfId="1036"/>
    <cellStyle name="_MD Meeting 19.02.09 Accounts_Feederwise_ATC_AUG-10 (5)" xfId="1037"/>
    <cellStyle name="_MD Meeting 19.02.09 Accounts_Feederwise_ATC_AUG-10 (5)_ATC APR-11 HYR" xfId="1038"/>
    <cellStyle name="_MD Meeting 19.02.09 Accounts_Feederwise_ATC_AUG-10 (5)_ATC APR-11 HYR 2" xfId="1039"/>
    <cellStyle name="_MD Meeting 19.02.09 Accounts_Feederwise_ATC_AUG-10 (5)_ATC_FEB__2011_hyr_dn" xfId="1040"/>
    <cellStyle name="_MD Meeting 19.02.09 Accounts_Feederwise_ATC_AUG-10 (5)_ATC_FEB__2011_hyr_dn 2" xfId="1041"/>
    <cellStyle name="_MD Meeting 19.02.09 Accounts_Feederwise_ATC_AUG-10 (5)_ATC_FEB__2011_hyr_dn 3" xfId="1042"/>
    <cellStyle name="_MD Meeting 19.02.09 Accounts_Feederwise_ATC_AUG-10 (5)_ATC_FEB__2011_hyr_dn 4" xfId="1043"/>
    <cellStyle name="_MD Meeting 19.02.09 Accounts_Feederwise_ATC_AUG-10 (5)_ATC_FEB__2011_hyr_dn 5" xfId="1044"/>
    <cellStyle name="_MD Meeting 19.02.09 Accounts_Feederwise_ATC_AUG-10 (5)_ATC_FEB__2011_hyr_dn 6" xfId="1045"/>
    <cellStyle name="_MD Meeting 19.02.09 Accounts_Feederwise_ATC_AUG-10 (5)_HYR" xfId="1046"/>
    <cellStyle name="_MD Meeting 19.02.09 Accounts_Feederwise_ATC_AUG-10 (5)_HYR 2" xfId="1047"/>
    <cellStyle name="_MD Meeting 19.02.09 Accounts_Harihar_All ATC_" xfId="1048"/>
    <cellStyle name="_MD Meeting 19.02.09 Accounts_Harihar_ATC__April-11" xfId="1049"/>
    <cellStyle name="_MD Meeting 19.02.09 Accounts_Harihar_division_ATC-11(1)" xfId="1050"/>
    <cellStyle name="_MD Meeting 19.02.09 Accounts_Honnali Sub Division" xfId="1051"/>
    <cellStyle name="_MD Meeting 19.02.09 Accounts_HRR" xfId="1052"/>
    <cellStyle name="_MD Meeting 19.02.09 Accounts_HRR ATC Dec-10 ATC" xfId="1053"/>
    <cellStyle name="_MD Meeting 19.02.09 Accounts_HRR ATC Dec-10 ATC_Chief_off_format" xfId="1054"/>
    <cellStyle name="_MD Meeting 19.02.09 Accounts_HRR ATC Jan-11" xfId="1055"/>
    <cellStyle name="_MD Meeting 19.02.09 Accounts_HRR ATC Jan-11_Chief_off_format" xfId="1056"/>
    <cellStyle name="_MD Meeting 19.02.09 Accounts_HRR ATC June-11" xfId="1057"/>
    <cellStyle name="_MD Meeting 19.02.09 Accounts_HRR DVN Spill Over 13-14 Final(1)" xfId="1058"/>
    <cellStyle name="_MD Meeting 19.02.09 Accounts_HRR March-11_ATC" xfId="1059"/>
    <cellStyle name="_MD Meeting 19.02.09 Accounts_HRR March-11_ATC_Chief_off_format" xfId="1060"/>
    <cellStyle name="_MD Meeting 19.02.09 Accounts_HRR Nov-10_ATC" xfId="1061"/>
    <cellStyle name="_MD Meeting 19.02.09 Accounts_HRR__ATC  May-11" xfId="1062"/>
    <cellStyle name="_MD Meeting 19.02.09 Accounts_HYR" xfId="1063"/>
    <cellStyle name="_MD Meeting 19.02.09 Accounts_HYR 2" xfId="1064"/>
    <cellStyle name="_MD Meeting 19.02.09 Accounts_HYR_ATC_Jan_11_org" xfId="1065"/>
    <cellStyle name="_MD Meeting 19.02.09 Accounts_HYR_ATC_Jan_11_org 2" xfId="1066"/>
    <cellStyle name="_MD Meeting 19.02.09 Accounts_HYR_ATC_Jan_11_org 3" xfId="1067"/>
    <cellStyle name="_MD Meeting 19.02.09 Accounts_HYR_ATC_Jan_11_org 4" xfId="1068"/>
    <cellStyle name="_MD Meeting 19.02.09 Accounts_HYR_ATC_Jan_11_org 5" xfId="1069"/>
    <cellStyle name="_MD Meeting 19.02.09 Accounts_HYR_ATC_Jan_11_org 6" xfId="1070"/>
    <cellStyle name="_MD Meeting 19.02.09 Accounts_P&amp;F Zone" xfId="1071"/>
    <cellStyle name="_MD Meeting 19.02.09 Accounts_P&amp;F Zone 2" xfId="1072"/>
    <cellStyle name="_MD Meeting 19.02.09 Accounts_P&amp;F Zone 3" xfId="1073"/>
    <cellStyle name="_MD Meeting 19.02.09 Accounts_P&amp;F Zone 4" xfId="1074"/>
    <cellStyle name="_MD Meeting 19.02.09 Accounts_P&amp;F Zone 5" xfId="1075"/>
    <cellStyle name="_MD Meeting 19.02.09 Accounts_P&amp;F Zone 6" xfId="1076"/>
    <cellStyle name="_MD Meeting 19.02.09 Accounts_Revise-CTA(NF, Spill OVer Works)." xfId="1077"/>
    <cellStyle name="_MD Meeting 19.02.09 Accounts_Revise-CTA(NF, Spill OVer Works). 2" xfId="1078"/>
    <cellStyle name="_MD Meeting 19.02.09 Accounts_Revise-CTA(NF, Spill OVer Works). 3" xfId="1079"/>
    <cellStyle name="_MD Meeting 19.02.09 Accounts_Revise-CTA(NF, Spill OVer Works). 4" xfId="1080"/>
    <cellStyle name="_MD Meeting 19.02.09 Accounts_Revise-CTA(NF, Spill OVer Works). 5" xfId="1081"/>
    <cellStyle name="_MD Meeting 19.02.09 Accounts_Revise-CTA(NF, Spill OVer Works). 6" xfId="1082"/>
    <cellStyle name="_MD Meeting 19.2.09" xfId="1083"/>
    <cellStyle name="_MD Meeting 19.2.09 2" xfId="1084"/>
    <cellStyle name="_MD Meeting 19.2.09 2 2" xfId="1085"/>
    <cellStyle name="_MD Meeting 19.2.09 2 3" xfId="1086"/>
    <cellStyle name="_MD Meeting 19.2.09 3" xfId="1087"/>
    <cellStyle name="_MD Meeting 19.2.09 3 2" xfId="1088"/>
    <cellStyle name="_MD Meeting 19.2.09 3 3" xfId="1089"/>
    <cellStyle name="_MD Meeting 19.2.09 4" xfId="1090"/>
    <cellStyle name="_MD Meeting 19.2.09 4 2" xfId="1091"/>
    <cellStyle name="_MD Meeting 19.2.09 4 3" xfId="1092"/>
    <cellStyle name="_MD Meeting 19.2.09 5" xfId="1093"/>
    <cellStyle name="_MD Meeting 19.2.09 6" xfId="1094"/>
    <cellStyle name="_MD Meeting 19.2.09_Annx-1,12-13,HNL-WUP" xfId="1095"/>
    <cellStyle name="_MD Meeting 19.2.09_ATC APR-11 HYR" xfId="1096"/>
    <cellStyle name="_MD Meeting 19.2.09_ATC APR-11 HYR 2" xfId="1097"/>
    <cellStyle name="_MD Meeting 19.2.09_ATC_FEB__2011_hyr_dn" xfId="1098"/>
    <cellStyle name="_MD Meeting 19.2.09_ATC_FEB__2011_hyr_dn 2" xfId="1099"/>
    <cellStyle name="_MD Meeting 19.2.09_Circle Corporate office format" xfId="1100"/>
    <cellStyle name="_MD Meeting 19.2.09_Circle Corporate office format_Annx-1,12-13,HNL-WUP" xfId="1101"/>
    <cellStyle name="_MD Meeting 19.2.09_Circle Corporate office format_Honnali Sub Division" xfId="1102"/>
    <cellStyle name="_MD Meeting 19.2.09_DVG" xfId="1103"/>
    <cellStyle name="_MD Meeting 19.2.09_DVG SOW_Format_2011-12(1).xls 18.04.11" xfId="1104"/>
    <cellStyle name="_MD Meeting 19.2.09_DVG SOW_Format_2011-12(1).xls 18.04.11_Annx-1,12-13,HNL-WUP" xfId="1105"/>
    <cellStyle name="_MD Meeting 19.2.09_DVG SOW_Format_2011-12(1).xls 18.04.11_Honnali Sub Division" xfId="1106"/>
    <cellStyle name="_MD Meeting 19.2.09_DVG_Annx-1,12-13,HNL-WUP" xfId="1107"/>
    <cellStyle name="_MD Meeting 19.2.09_DVG_Honnali Sub Division" xfId="1108"/>
    <cellStyle name="_MD Meeting 19.2.09_Honnali Sub Division" xfId="1109"/>
    <cellStyle name="_MD Meeting 19.2.09_HYR" xfId="1110"/>
    <cellStyle name="_MD Meeting 19.2.09_HYR 2" xfId="1111"/>
    <cellStyle name="_MD Meeting 19.2.09_HYR_ATC_Jan_11_org" xfId="1112"/>
    <cellStyle name="_MD Meeting 19.2.09_HYR_ATC_Jan_11_org 2" xfId="1113"/>
    <cellStyle name="_MD Meeting 19.2.09_Revised New Format from GM CA -24.02.2012" xfId="1114"/>
    <cellStyle name="_MD Meeting 19.2.09_SOW_CORP_FORMAT(1)_circle(1)" xfId="1115"/>
    <cellStyle name="_MD Meeting 19.2.09_SOW_CORP_FORMAT(1)_circle(1)_Annx-1,12-13,HNL-WUP" xfId="1116"/>
    <cellStyle name="_MD Meeting 19.2.09_SOW_CORP_FORMAT(1)_circle(1)_Honnali Sub Division" xfId="1117"/>
    <cellStyle name="_MD Meeting 19.2.09_SOW_Format_2011-12(1)" xfId="1118"/>
    <cellStyle name="_MD Meeting 19.2.09_SOW_Format_2011-12(1)_Annx-1,12-13,HNL-WUP" xfId="1119"/>
    <cellStyle name="_MD Meeting 19.2.09_SOW_Format_2011-12(1)_Honnali Sub Division" xfId="1120"/>
    <cellStyle name="_MD Meeting 19.2.09_Spillover_works(1)" xfId="1121"/>
    <cellStyle name="_MD Meeting 19.2.09_Spillover_works(1)_Annx-1,12-13,HNL-WUP" xfId="1122"/>
    <cellStyle name="_MD Meeting 19.2.09_Spillover_works(1)_Honnali Sub Division" xfId="1123"/>
    <cellStyle name="_MD Meeting on 17.12.08 AO" xfId="1124"/>
    <cellStyle name="_MD Meeting on 17.12.08 AO_Annx-1,12-13,HNL" xfId="1125"/>
    <cellStyle name="_MD Meeting on 17.12.08 AO_Annx-1,12-13,HNL-WUP" xfId="1126"/>
    <cellStyle name="_MD Meeting on 17.12.08 AO_April-11_ATC(1)" xfId="1127"/>
    <cellStyle name="_MD Meeting on 17.12.08 AO_ATC APR-11 HYR" xfId="1128"/>
    <cellStyle name="_MD Meeting on 17.12.08 AO_ATC APR-11 HYR 2" xfId="1129"/>
    <cellStyle name="_MD Meeting on 17.12.08 AO_ATC MLK REVISED JUNE 10" xfId="1130"/>
    <cellStyle name="_MD Meeting on 17.12.08 AO_ATC MLK REVISED JUNE 10_April-11_ATC(1)" xfId="1131"/>
    <cellStyle name="_MD Meeting on 17.12.08 AO_ATC MLK REVISED JUNE 10_ATC APR-11 HYR" xfId="1132"/>
    <cellStyle name="_MD Meeting on 17.12.08 AO_ATC MLK REVISED JUNE 10_ATC APR-11 HYR 2" xfId="1133"/>
    <cellStyle name="_MD Meeting on 17.12.08 AO_ATC MLK REVISED JUNE 10_ATC oct 10 hyr dn org 2003 format" xfId="1134"/>
    <cellStyle name="_MD Meeting on 17.12.08 AO_ATC MLK REVISED JUNE 10_ATC_FEB__2011_hyr_dn" xfId="1135"/>
    <cellStyle name="_MD Meeting on 17.12.08 AO_ATC MLK REVISED JUNE 10_ATC_FEB__2011_hyr_dn 2" xfId="1136"/>
    <cellStyle name="_MD Meeting on 17.12.08 AO_ATC MLK REVISED JUNE 10_ATC_FEB__2011_hyr_dn 3" xfId="1137"/>
    <cellStyle name="_MD Meeting on 17.12.08 AO_ATC MLK REVISED JUNE 10_ATC_FEB__2011_hyr_dn 4" xfId="1138"/>
    <cellStyle name="_MD Meeting on 17.12.08 AO_ATC MLK REVISED JUNE 10_ATC_FEB__2011_hyr_dn 5" xfId="1139"/>
    <cellStyle name="_MD Meeting on 17.12.08 AO_ATC MLK REVISED JUNE 10_ATC_FEB__2011_hyr_dn 6" xfId="1140"/>
    <cellStyle name="_MD Meeting on 17.12.08 AO_ATC MLK REVISED JUNE 10_Feb-11_ATC HRR" xfId="1141"/>
    <cellStyle name="_MD Meeting on 17.12.08 AO_ATC MLK REVISED JUNE 10_Feb-11_ATC HRR_Chief_off_format" xfId="1142"/>
    <cellStyle name="_MD Meeting on 17.12.08 AO_ATC MLK REVISED JUNE 10_Harihar_All ATC_" xfId="1143"/>
    <cellStyle name="_MD Meeting on 17.12.08 AO_ATC MLK REVISED JUNE 10_Harihar_ATC__April-11" xfId="1144"/>
    <cellStyle name="_MD Meeting on 17.12.08 AO_ATC MLK REVISED JUNE 10_Harihar_division_ATC-11(1)" xfId="1145"/>
    <cellStyle name="_MD Meeting on 17.12.08 AO_ATC MLK REVISED JUNE 10_HRR" xfId="1146"/>
    <cellStyle name="_MD Meeting on 17.12.08 AO_ATC MLK REVISED JUNE 10_HRR ATC Dec-10 ATC" xfId="1147"/>
    <cellStyle name="_MD Meeting on 17.12.08 AO_ATC MLK REVISED JUNE 10_HRR ATC Dec-10 ATC_Chief_off_format" xfId="1148"/>
    <cellStyle name="_MD Meeting on 17.12.08 AO_ATC MLK REVISED JUNE 10_HRR ATC Jan-11" xfId="1149"/>
    <cellStyle name="_MD Meeting on 17.12.08 AO_ATC MLK REVISED JUNE 10_HRR ATC Jan-11_Chief_off_format" xfId="1150"/>
    <cellStyle name="_MD Meeting on 17.12.08 AO_ATC MLK REVISED JUNE 10_HRR ATC June-11" xfId="1151"/>
    <cellStyle name="_MD Meeting on 17.12.08 AO_ATC MLK REVISED JUNE 10_HRR March-11_ATC" xfId="1152"/>
    <cellStyle name="_MD Meeting on 17.12.08 AO_ATC MLK REVISED JUNE 10_HRR March-11_ATC_Chief_off_format" xfId="1153"/>
    <cellStyle name="_MD Meeting on 17.12.08 AO_ATC MLK REVISED JUNE 10_HRR Nov-10_ATC" xfId="1154"/>
    <cellStyle name="_MD Meeting on 17.12.08 AO_ATC MLK REVISED JUNE 10_HRR__ATC  May-11" xfId="1155"/>
    <cellStyle name="_MD Meeting on 17.12.08 AO_ATC MLK REVISED JUNE 10_HYR" xfId="1156"/>
    <cellStyle name="_MD Meeting on 17.12.08 AO_ATC MLK REVISED JUNE 10_HYR 2" xfId="1157"/>
    <cellStyle name="_MD Meeting on 17.12.08 AO_ATC MLK REVISED JUNE 10_HYR_ATC_Jan_11_org" xfId="1158"/>
    <cellStyle name="_MD Meeting on 17.12.08 AO_ATC MLK REVISED JUNE 10_HYR_ATC_Jan_11_org 2" xfId="1159"/>
    <cellStyle name="_MD Meeting on 17.12.08 AO_ATC MLK REVISED JUNE 10_HYR_ATC_Jan_11_org 3" xfId="1160"/>
    <cellStyle name="_MD Meeting on 17.12.08 AO_ATC MLK REVISED JUNE 10_HYR_ATC_Jan_11_org 4" xfId="1161"/>
    <cellStyle name="_MD Meeting on 17.12.08 AO_ATC MLK REVISED JUNE 10_HYR_ATC_Jan_11_org 5" xfId="1162"/>
    <cellStyle name="_MD Meeting on 17.12.08 AO_ATC MLK REVISED JUNE 10_HYR_ATC_Jan_11_org 6" xfId="1163"/>
    <cellStyle name="_MD Meeting on 17.12.08 AO_ATC oct 10 hyr dn org 2003 format" xfId="1164"/>
    <cellStyle name="_MD Meeting on 17.12.08 AO_ATC Revised june 10" xfId="1165"/>
    <cellStyle name="_MD Meeting on 17.12.08 AO_ATC Revised june 10_ATC APR-11 HYR" xfId="1166"/>
    <cellStyle name="_MD Meeting on 17.12.08 AO_ATC Revised june 10_ATC APR-11 HYR 2" xfId="1167"/>
    <cellStyle name="_MD Meeting on 17.12.08 AO_ATC Revised june 10_ATC_FEB__2011_hyr_dn" xfId="1168"/>
    <cellStyle name="_MD Meeting on 17.12.08 AO_ATC Revised june 10_ATC_FEB__2011_hyr_dn 2" xfId="1169"/>
    <cellStyle name="_MD Meeting on 17.12.08 AO_ATC Revised june 10_ATC_FEB__2011_hyr_dn 3" xfId="1170"/>
    <cellStyle name="_MD Meeting on 17.12.08 AO_ATC Revised june 10_ATC_FEB__2011_hyr_dn 4" xfId="1171"/>
    <cellStyle name="_MD Meeting on 17.12.08 AO_ATC Revised june 10_ATC_FEB__2011_hyr_dn 5" xfId="1172"/>
    <cellStyle name="_MD Meeting on 17.12.08 AO_ATC Revised june 10_ATC_FEB__2011_hyr_dn 6" xfId="1173"/>
    <cellStyle name="_MD Meeting on 17.12.08 AO_ATC Revised june 10_HYR" xfId="1174"/>
    <cellStyle name="_MD Meeting on 17.12.08 AO_ATC Revised june 10_HYR 2" xfId="1175"/>
    <cellStyle name="_MD Meeting on 17.12.08 AO_ATC Revised june 10_HYR_ATC_Jan_11_org" xfId="1176"/>
    <cellStyle name="_MD Meeting on 17.12.08 AO_ATC Revised june 10_HYR_ATC_Jan_11_org 2" xfId="1177"/>
    <cellStyle name="_MD Meeting on 17.12.08 AO_ATC Revised june 10_HYR_ATC_Jan_11_org 3" xfId="1178"/>
    <cellStyle name="_MD Meeting on 17.12.08 AO_ATC Revised june 10_HYR_ATC_Jan_11_org 4" xfId="1179"/>
    <cellStyle name="_MD Meeting on 17.12.08 AO_ATC Revised june 10_HYR_ATC_Jan_11_org 5" xfId="1180"/>
    <cellStyle name="_MD Meeting on 17.12.08 AO_ATC Revised june 10_HYR_ATC_Jan_11_org 6" xfId="1181"/>
    <cellStyle name="_MD Meeting on 17.12.08 AO_ATC_FEB__2011_hyr_dn" xfId="1182"/>
    <cellStyle name="_MD Meeting on 17.12.08 AO_ATC_FEB__2011_hyr_dn 2" xfId="1183"/>
    <cellStyle name="_MD Meeting on 17.12.08 AO_ATC_FEB__2011_hyr_dn 3" xfId="1184"/>
    <cellStyle name="_MD Meeting on 17.12.08 AO_ATC_FEB__2011_hyr_dn 4" xfId="1185"/>
    <cellStyle name="_MD Meeting on 17.12.08 AO_ATC_FEB__2011_hyr_dn 5" xfId="1186"/>
    <cellStyle name="_MD Meeting on 17.12.08 AO_ATC_FEB__2011_hyr_dn 6" xfId="1187"/>
    <cellStyle name="_MD Meeting on 17.12.08 AO_Circle- Feb 2011 SOW P&amp;M" xfId="1188"/>
    <cellStyle name="_MD Meeting on 17.12.08 AO_Circle- Feb 2011 SOW P&amp;M 2" xfId="1189"/>
    <cellStyle name="_MD Meeting on 17.12.08 AO_Circle- Feb 2011 SOW P&amp;M 3" xfId="1190"/>
    <cellStyle name="_MD Meeting on 17.12.08 AO_Circle- Feb 2011 SOW P&amp;M 4" xfId="1191"/>
    <cellStyle name="_MD Meeting on 17.12.08 AO_Circle- Feb 2011 SOW P&amp;M 5" xfId="1192"/>
    <cellStyle name="_MD Meeting on 17.12.08 AO_Circle- Feb 2011 SOW P&amp;M 6" xfId="1193"/>
    <cellStyle name="_MD Meeting on 17.12.08 AO_Circle- Feb 2011 SOW P&amp;M_Copy P&amp;F Dec-2011(F)" xfId="1194"/>
    <cellStyle name="_MD Meeting on 17.12.08 AO_Circle- Jan 2011 SOW P&amp;M" xfId="1195"/>
    <cellStyle name="_MD Meeting on 17.12.08 AO_Circle- Jan 2011 SOW P&amp;M 2" xfId="1196"/>
    <cellStyle name="_MD Meeting on 17.12.08 AO_Circle- Jan 2011 SOW P&amp;M 3" xfId="1197"/>
    <cellStyle name="_MD Meeting on 17.12.08 AO_Circle- Jan 2011 SOW P&amp;M 4" xfId="1198"/>
    <cellStyle name="_MD Meeting on 17.12.08 AO_Circle- Jan 2011 SOW P&amp;M 5" xfId="1199"/>
    <cellStyle name="_MD Meeting on 17.12.08 AO_Circle- Jan 2011 SOW P&amp;M 6" xfId="1200"/>
    <cellStyle name="_MD Meeting on 17.12.08 AO_Circle-_August_2010_SOW_P&amp;M(1)" xfId="1201"/>
    <cellStyle name="_MD Meeting on 17.12.08 AO_Circle-_August_2010_SOW_P&amp;M(1) 2" xfId="1202"/>
    <cellStyle name="_MD Meeting on 17.12.08 AO_Circle-_August_2010_SOW_P&amp;M(1) 3" xfId="1203"/>
    <cellStyle name="_MD Meeting on 17.12.08 AO_Circle-_August_2010_SOW_P&amp;M(1) 4" xfId="1204"/>
    <cellStyle name="_MD Meeting on 17.12.08 AO_Circle-_August_2010_SOW_P&amp;M(1) 5" xfId="1205"/>
    <cellStyle name="_MD Meeting on 17.12.08 AO_Circle-_August_2010_SOW_P&amp;M(1) 6" xfId="1206"/>
    <cellStyle name="_MD Meeting on 17.12.08 AO_Circle-_August_2010_SOW_P&amp;M(1)_Copy P&amp;F Dec-2011(F)" xfId="1207"/>
    <cellStyle name="_MD Meeting on 17.12.08 AO_CTA" xfId="1208"/>
    <cellStyle name="_MD Meeting on 17.12.08 AO_CTA(R)_Aug-09" xfId="1209"/>
    <cellStyle name="_MD Meeting on 17.12.08 AO_CTA(R)_Aug-09_Circle- Feb 2011 SOW P&amp;M" xfId="1210"/>
    <cellStyle name="_MD Meeting on 17.12.08 AO_CTA(R)_Aug-09_Circle- Feb 2011 SOW P&amp;M 2" xfId="1211"/>
    <cellStyle name="_MD Meeting on 17.12.08 AO_CTA(R)_Aug-09_Circle- Feb 2011 SOW P&amp;M 3" xfId="1212"/>
    <cellStyle name="_MD Meeting on 17.12.08 AO_CTA(R)_Aug-09_Circle- Feb 2011 SOW P&amp;M 4" xfId="1213"/>
    <cellStyle name="_MD Meeting on 17.12.08 AO_CTA(R)_Aug-09_Circle- Feb 2011 SOW P&amp;M 5" xfId="1214"/>
    <cellStyle name="_MD Meeting on 17.12.08 AO_CTA(R)_Aug-09_Circle- Feb 2011 SOW P&amp;M 6" xfId="1215"/>
    <cellStyle name="_MD Meeting on 17.12.08 AO_CTA(R)_Aug-09_Circle- Feb 2011 SOW P&amp;M_Copy P&amp;F Dec-2011(F)" xfId="1216"/>
    <cellStyle name="_MD Meeting on 17.12.08 AO_CTA(R)_Aug-09_Circle- Jan 2011 SOW P&amp;M" xfId="1217"/>
    <cellStyle name="_MD Meeting on 17.12.08 AO_CTA(R)_Aug-09_Circle- Jan 2011 SOW P&amp;M 2" xfId="1218"/>
    <cellStyle name="_MD Meeting on 17.12.08 AO_CTA(R)_Aug-09_Circle- Jan 2011 SOW P&amp;M 3" xfId="1219"/>
    <cellStyle name="_MD Meeting on 17.12.08 AO_CTA(R)_Aug-09_Circle- Jan 2011 SOW P&amp;M 4" xfId="1220"/>
    <cellStyle name="_MD Meeting on 17.12.08 AO_CTA(R)_Aug-09_Circle- Jan 2011 SOW P&amp;M 5" xfId="1221"/>
    <cellStyle name="_MD Meeting on 17.12.08 AO_CTA(R)_Aug-09_Circle- Jan 2011 SOW P&amp;M 6" xfId="1222"/>
    <cellStyle name="_MD Meeting on 17.12.08 AO_CTA(R)_Aug-09_Circle-_August_2010_SOW_P&amp;M(1)" xfId="1223"/>
    <cellStyle name="_MD Meeting on 17.12.08 AO_CTA(R)_Aug-09_Circle-_August_2010_SOW_P&amp;M(1) 2" xfId="1224"/>
    <cellStyle name="_MD Meeting on 17.12.08 AO_CTA(R)_Aug-09_Circle-_August_2010_SOW_P&amp;M(1) 3" xfId="1225"/>
    <cellStyle name="_MD Meeting on 17.12.08 AO_CTA(R)_Aug-09_Circle-_August_2010_SOW_P&amp;M(1) 4" xfId="1226"/>
    <cellStyle name="_MD Meeting on 17.12.08 AO_CTA(R)_Aug-09_Circle-_August_2010_SOW_P&amp;M(1) 5" xfId="1227"/>
    <cellStyle name="_MD Meeting on 17.12.08 AO_CTA(R)_Aug-09_Circle-_August_2010_SOW_P&amp;M(1) 6" xfId="1228"/>
    <cellStyle name="_MD Meeting on 17.12.08 AO_CTA(R)_Aug-09_Circle-_August_2010_SOW_P&amp;M(1)_Copy P&amp;F Dec-2011(F)" xfId="1229"/>
    <cellStyle name="_MD Meeting on 17.12.08 AO_CTA(R)_Aug-09_P&amp;F Zone" xfId="1230"/>
    <cellStyle name="_MD Meeting on 17.12.08 AO_CTA(R)_Aug-09_P&amp;F Zone 2" xfId="1231"/>
    <cellStyle name="_MD Meeting on 17.12.08 AO_CTA(R)_Aug-09_P&amp;F Zone 3" xfId="1232"/>
    <cellStyle name="_MD Meeting on 17.12.08 AO_CTA(R)_Aug-09_P&amp;F Zone 4" xfId="1233"/>
    <cellStyle name="_MD Meeting on 17.12.08 AO_CTA(R)_Aug-09_P&amp;F Zone 5" xfId="1234"/>
    <cellStyle name="_MD Meeting on 17.12.08 AO_CTA(R)_Aug-09_P&amp;F Zone 6" xfId="1235"/>
    <cellStyle name="_MD Meeting on 17.12.08 AO_CTA(R)_Aug-09_Revise-CTA(NF, Spill OVer Works)." xfId="1236"/>
    <cellStyle name="_MD Meeting on 17.12.08 AO_CTA(R)_Aug-09_Revise-CTA(NF, Spill OVer Works). 2" xfId="1237"/>
    <cellStyle name="_MD Meeting on 17.12.08 AO_CTA(R)_Aug-09_Revise-CTA(NF, Spill OVer Works). 3" xfId="1238"/>
    <cellStyle name="_MD Meeting on 17.12.08 AO_CTA(R)_Aug-09_Revise-CTA(NF, Spill OVer Works). 4" xfId="1239"/>
    <cellStyle name="_MD Meeting on 17.12.08 AO_CTA(R)_Aug-09_Revise-CTA(NF, Spill OVer Works). 5" xfId="1240"/>
    <cellStyle name="_MD Meeting on 17.12.08 AO_CTA(R)_Aug-09_Revise-CTA(NF, Spill OVer Works). 6" xfId="1241"/>
    <cellStyle name="_MD Meeting on 17.12.08 AO_CTA_Circle- Feb 2011 SOW P&amp;M" xfId="1242"/>
    <cellStyle name="_MD Meeting on 17.12.08 AO_CTA_Circle- Feb 2011 SOW P&amp;M 2" xfId="1243"/>
    <cellStyle name="_MD Meeting on 17.12.08 AO_CTA_Circle- Feb 2011 SOW P&amp;M 3" xfId="1244"/>
    <cellStyle name="_MD Meeting on 17.12.08 AO_CTA_Circle- Feb 2011 SOW P&amp;M 4" xfId="1245"/>
    <cellStyle name="_MD Meeting on 17.12.08 AO_CTA_Circle- Feb 2011 SOW P&amp;M 5" xfId="1246"/>
    <cellStyle name="_MD Meeting on 17.12.08 AO_CTA_Circle- Feb 2011 SOW P&amp;M 6" xfId="1247"/>
    <cellStyle name="_MD Meeting on 17.12.08 AO_CTA_Circle- Feb 2011 SOW P&amp;M_Copy P&amp;F Dec-2011(F)" xfId="1248"/>
    <cellStyle name="_MD Meeting on 17.12.08 AO_CTA_Circle- Jan 2011 SOW P&amp;M" xfId="1249"/>
    <cellStyle name="_MD Meeting on 17.12.08 AO_CTA_Circle- Jan 2011 SOW P&amp;M 2" xfId="1250"/>
    <cellStyle name="_MD Meeting on 17.12.08 AO_CTA_Circle- Jan 2011 SOW P&amp;M 3" xfId="1251"/>
    <cellStyle name="_MD Meeting on 17.12.08 AO_CTA_Circle- Jan 2011 SOW P&amp;M 4" xfId="1252"/>
    <cellStyle name="_MD Meeting on 17.12.08 AO_CTA_Circle- Jan 2011 SOW P&amp;M 5" xfId="1253"/>
    <cellStyle name="_MD Meeting on 17.12.08 AO_CTA_Circle- Jan 2011 SOW P&amp;M 6" xfId="1254"/>
    <cellStyle name="_MD Meeting on 17.12.08 AO_CTA_Circle-_August_2010_SOW_P&amp;M(1)" xfId="1255"/>
    <cellStyle name="_MD Meeting on 17.12.08 AO_CTA_Circle-_August_2010_SOW_P&amp;M(1) 2" xfId="1256"/>
    <cellStyle name="_MD Meeting on 17.12.08 AO_CTA_Circle-_August_2010_SOW_P&amp;M(1) 3" xfId="1257"/>
    <cellStyle name="_MD Meeting on 17.12.08 AO_CTA_Circle-_August_2010_SOW_P&amp;M(1) 4" xfId="1258"/>
    <cellStyle name="_MD Meeting on 17.12.08 AO_CTA_Circle-_August_2010_SOW_P&amp;M(1) 5" xfId="1259"/>
    <cellStyle name="_MD Meeting on 17.12.08 AO_CTA_Circle-_August_2010_SOW_P&amp;M(1) 6" xfId="1260"/>
    <cellStyle name="_MD Meeting on 17.12.08 AO_CTA_Circle-_August_2010_SOW_P&amp;M(1)_Copy P&amp;F Dec-2011(F)" xfId="1261"/>
    <cellStyle name="_MD Meeting on 17.12.08 AO_CTA_P&amp;F Zone" xfId="1262"/>
    <cellStyle name="_MD Meeting on 17.12.08 AO_CTA_P&amp;F Zone 2" xfId="1263"/>
    <cellStyle name="_MD Meeting on 17.12.08 AO_CTA_P&amp;F Zone 3" xfId="1264"/>
    <cellStyle name="_MD Meeting on 17.12.08 AO_CTA_P&amp;F Zone 4" xfId="1265"/>
    <cellStyle name="_MD Meeting on 17.12.08 AO_CTA_P&amp;F Zone 5" xfId="1266"/>
    <cellStyle name="_MD Meeting on 17.12.08 AO_CTA_P&amp;F Zone 6" xfId="1267"/>
    <cellStyle name="_MD Meeting on 17.12.08 AO_CTA_Revise-CTA(NF, Spill OVer Works)." xfId="1268"/>
    <cellStyle name="_MD Meeting on 17.12.08 AO_CTA_Revise-CTA(NF, Spill OVer Works). 2" xfId="1269"/>
    <cellStyle name="_MD Meeting on 17.12.08 AO_CTA_Revise-CTA(NF, Spill OVer Works). 3" xfId="1270"/>
    <cellStyle name="_MD Meeting on 17.12.08 AO_CTA_Revise-CTA(NF, Spill OVer Works). 4" xfId="1271"/>
    <cellStyle name="_MD Meeting on 17.12.08 AO_CTA_Revise-CTA(NF, Spill OVer Works). 5" xfId="1272"/>
    <cellStyle name="_MD Meeting on 17.12.08 AO_CTA_Revise-CTA(NF, Spill OVer Works). 6" xfId="1273"/>
    <cellStyle name="_MD Meeting on 17.12.08 AO_Division_wise_capex_works_se-dvg(1)" xfId="1274"/>
    <cellStyle name="_MD Meeting on 17.12.08 AO_Feb-11_ATC HRR" xfId="1275"/>
    <cellStyle name="_MD Meeting on 17.12.08 AO_Feb-11_ATC HRR_Chief_off_format" xfId="1276"/>
    <cellStyle name="_MD Meeting on 17.12.08 AO_Feederwise_ATC CLK" xfId="1277"/>
    <cellStyle name="_MD Meeting on 17.12.08 AO_Feederwise_ATC CLK_ATC APR-11 HYR" xfId="1278"/>
    <cellStyle name="_MD Meeting on 17.12.08 AO_Feederwise_ATC CLK_ATC APR-11 HYR 2" xfId="1279"/>
    <cellStyle name="_MD Meeting on 17.12.08 AO_Feederwise_ATC CLK_ATC_FEB__2011_hyr_dn" xfId="1280"/>
    <cellStyle name="_MD Meeting on 17.12.08 AO_Feederwise_ATC CLK_ATC_FEB__2011_hyr_dn 2" xfId="1281"/>
    <cellStyle name="_MD Meeting on 17.12.08 AO_Feederwise_ATC CLK_ATC_FEB__2011_hyr_dn 3" xfId="1282"/>
    <cellStyle name="_MD Meeting on 17.12.08 AO_Feederwise_ATC CLK_ATC_FEB__2011_hyr_dn 4" xfId="1283"/>
    <cellStyle name="_MD Meeting on 17.12.08 AO_Feederwise_ATC CLK_ATC_FEB__2011_hyr_dn 5" xfId="1284"/>
    <cellStyle name="_MD Meeting on 17.12.08 AO_Feederwise_ATC CLK_ATC_FEB__2011_hyr_dn 6" xfId="1285"/>
    <cellStyle name="_MD Meeting on 17.12.08 AO_Feederwise_ATC CLK_HYR" xfId="1286"/>
    <cellStyle name="_MD Meeting on 17.12.08 AO_Feederwise_ATC CLK_HYR 2" xfId="1287"/>
    <cellStyle name="_MD Meeting on 17.12.08 AO_Feederwise_ATC CLK_HYR_ATC_Jan_11_org" xfId="1288"/>
    <cellStyle name="_MD Meeting on 17.12.08 AO_Feederwise_ATC CLK_HYR_ATC_Jan_11_org 2" xfId="1289"/>
    <cellStyle name="_MD Meeting on 17.12.08 AO_Feederwise_ATC CLK_HYR_ATC_Jan_11_org 3" xfId="1290"/>
    <cellStyle name="_MD Meeting on 17.12.08 AO_Feederwise_ATC CLK_HYR_ATC_Jan_11_org 4" xfId="1291"/>
    <cellStyle name="_MD Meeting on 17.12.08 AO_Feederwise_ATC CLK_HYR_ATC_Jan_11_org 5" xfId="1292"/>
    <cellStyle name="_MD Meeting on 17.12.08 AO_Feederwise_ATC CLK_HYR_ATC_Jan_11_org 6" xfId="1293"/>
    <cellStyle name="_MD Meeting on 17.12.08 AO_Feederwise_ATC_AUG-10 (5)" xfId="1294"/>
    <cellStyle name="_MD Meeting on 17.12.08 AO_Feederwise_ATC_AUG-10 (5)_ATC APR-11 HYR" xfId="1295"/>
    <cellStyle name="_MD Meeting on 17.12.08 AO_Feederwise_ATC_AUG-10 (5)_ATC APR-11 HYR 2" xfId="1296"/>
    <cellStyle name="_MD Meeting on 17.12.08 AO_Feederwise_ATC_AUG-10 (5)_ATC_FEB__2011_hyr_dn" xfId="1297"/>
    <cellStyle name="_MD Meeting on 17.12.08 AO_Feederwise_ATC_AUG-10 (5)_ATC_FEB__2011_hyr_dn 2" xfId="1298"/>
    <cellStyle name="_MD Meeting on 17.12.08 AO_Feederwise_ATC_AUG-10 (5)_ATC_FEB__2011_hyr_dn 3" xfId="1299"/>
    <cellStyle name="_MD Meeting on 17.12.08 AO_Feederwise_ATC_AUG-10 (5)_ATC_FEB__2011_hyr_dn 4" xfId="1300"/>
    <cellStyle name="_MD Meeting on 17.12.08 AO_Feederwise_ATC_AUG-10 (5)_ATC_FEB__2011_hyr_dn 5" xfId="1301"/>
    <cellStyle name="_MD Meeting on 17.12.08 AO_Feederwise_ATC_AUG-10 (5)_ATC_FEB__2011_hyr_dn 6" xfId="1302"/>
    <cellStyle name="_MD Meeting on 17.12.08 AO_Feederwise_ATC_AUG-10 (5)_HYR" xfId="1303"/>
    <cellStyle name="_MD Meeting on 17.12.08 AO_Feederwise_ATC_AUG-10 (5)_HYR 2" xfId="1304"/>
    <cellStyle name="_MD Meeting on 17.12.08 AO_Harihar_All ATC_" xfId="1305"/>
    <cellStyle name="_MD Meeting on 17.12.08 AO_Harihar_ATC__April-11" xfId="1306"/>
    <cellStyle name="_MD Meeting on 17.12.08 AO_Harihar_division_ATC-11(1)" xfId="1307"/>
    <cellStyle name="_MD Meeting on 17.12.08 AO_Honnali Sub Division" xfId="1308"/>
    <cellStyle name="_MD Meeting on 17.12.08 AO_HRR" xfId="1309"/>
    <cellStyle name="_MD Meeting on 17.12.08 AO_HRR ATC Dec-10 ATC" xfId="1310"/>
    <cellStyle name="_MD Meeting on 17.12.08 AO_HRR ATC Dec-10 ATC_Chief_off_format" xfId="1311"/>
    <cellStyle name="_MD Meeting on 17.12.08 AO_HRR ATC Jan-11" xfId="1312"/>
    <cellStyle name="_MD Meeting on 17.12.08 AO_HRR ATC Jan-11_Chief_off_format" xfId="1313"/>
    <cellStyle name="_MD Meeting on 17.12.08 AO_HRR ATC June-11" xfId="1314"/>
    <cellStyle name="_MD Meeting on 17.12.08 AO_HRR DVN Spill Over 13-14 Final(1)" xfId="1315"/>
    <cellStyle name="_MD Meeting on 17.12.08 AO_HRR March-11_ATC" xfId="1316"/>
    <cellStyle name="_MD Meeting on 17.12.08 AO_HRR March-11_ATC_Chief_off_format" xfId="1317"/>
    <cellStyle name="_MD Meeting on 17.12.08 AO_HRR Nov-10_ATC" xfId="1318"/>
    <cellStyle name="_MD Meeting on 17.12.08 AO_HRR__ATC  May-11" xfId="1319"/>
    <cellStyle name="_MD Meeting on 17.12.08 AO_HYR" xfId="1320"/>
    <cellStyle name="_MD Meeting on 17.12.08 AO_HYR 2" xfId="1321"/>
    <cellStyle name="_MD Meeting on 17.12.08 AO_HYR_ATC_Jan_11_org" xfId="1322"/>
    <cellStyle name="_MD Meeting on 17.12.08 AO_HYR_ATC_Jan_11_org 2" xfId="1323"/>
    <cellStyle name="_MD Meeting on 17.12.08 AO_HYR_ATC_Jan_11_org 3" xfId="1324"/>
    <cellStyle name="_MD Meeting on 17.12.08 AO_HYR_ATC_Jan_11_org 4" xfId="1325"/>
    <cellStyle name="_MD Meeting on 17.12.08 AO_HYR_ATC_Jan_11_org 5" xfId="1326"/>
    <cellStyle name="_MD Meeting on 17.12.08 AO_HYR_ATC_Jan_11_org 6" xfId="1327"/>
    <cellStyle name="_MD Meeting on 17.12.08 AO_P&amp;F Zone" xfId="1328"/>
    <cellStyle name="_MD Meeting on 17.12.08 AO_P&amp;F Zone 2" xfId="1329"/>
    <cellStyle name="_MD Meeting on 17.12.08 AO_P&amp;F Zone 3" xfId="1330"/>
    <cellStyle name="_MD Meeting on 17.12.08 AO_P&amp;F Zone 4" xfId="1331"/>
    <cellStyle name="_MD Meeting on 17.12.08 AO_P&amp;F Zone 5" xfId="1332"/>
    <cellStyle name="_MD Meeting on 17.12.08 AO_P&amp;F Zone 6" xfId="1333"/>
    <cellStyle name="_MD Meeting on 17.12.08 AO_Revise-CTA(NF, Spill OVer Works)." xfId="1334"/>
    <cellStyle name="_MD Meeting on 17.12.08 AO_Revise-CTA(NF, Spill OVer Works). 2" xfId="1335"/>
    <cellStyle name="_MD Meeting on 17.12.08 AO_Revise-CTA(NF, Spill OVer Works). 3" xfId="1336"/>
    <cellStyle name="_MD Meeting on 17.12.08 AO_Revise-CTA(NF, Spill OVer Works). 4" xfId="1337"/>
    <cellStyle name="_MD Meeting on 17.12.08 AO_Revise-CTA(NF, Spill OVer Works). 5" xfId="1338"/>
    <cellStyle name="_MD Meeting on 17.12.08 AO_Revise-CTA(NF, Spill OVer Works). 6" xfId="1339"/>
    <cellStyle name="_MEETING AuG-2010" xfId="1340"/>
    <cellStyle name="_Meeting files July-09" xfId="1341"/>
    <cellStyle name="_Meting 17.1.09 Accounts" xfId="1342"/>
    <cellStyle name="_Meting 17.1.09 Accounts_Annx-1,12-13,HNL" xfId="1343"/>
    <cellStyle name="_Meting 17.1.09 Accounts_Annx-1,12-13,HNL-WUP" xfId="1344"/>
    <cellStyle name="_Meting 17.1.09 Accounts_April-11_ATC(1)" xfId="1345"/>
    <cellStyle name="_Meting 17.1.09 Accounts_ATC APR-11 HYR" xfId="1346"/>
    <cellStyle name="_Meting 17.1.09 Accounts_ATC APR-11 HYR 2" xfId="1347"/>
    <cellStyle name="_Meting 17.1.09 Accounts_ATC MLK REVISED JUNE 10" xfId="1348"/>
    <cellStyle name="_Meting 17.1.09 Accounts_ATC MLK REVISED JUNE 10_April-11_ATC(1)" xfId="1349"/>
    <cellStyle name="_Meting 17.1.09 Accounts_ATC MLK REVISED JUNE 10_ATC APR-11 HYR" xfId="1350"/>
    <cellStyle name="_Meting 17.1.09 Accounts_ATC MLK REVISED JUNE 10_ATC APR-11 HYR 2" xfId="1351"/>
    <cellStyle name="_Meting 17.1.09 Accounts_ATC MLK REVISED JUNE 10_ATC oct 10 hyr dn org 2003 format" xfId="1352"/>
    <cellStyle name="_Meting 17.1.09 Accounts_ATC MLK REVISED JUNE 10_ATC_FEB__2011_hyr_dn" xfId="1353"/>
    <cellStyle name="_Meting 17.1.09 Accounts_ATC MLK REVISED JUNE 10_ATC_FEB__2011_hyr_dn 2" xfId="1354"/>
    <cellStyle name="_Meting 17.1.09 Accounts_ATC MLK REVISED JUNE 10_ATC_FEB__2011_hyr_dn 3" xfId="1355"/>
    <cellStyle name="_Meting 17.1.09 Accounts_ATC MLK REVISED JUNE 10_ATC_FEB__2011_hyr_dn 4" xfId="1356"/>
    <cellStyle name="_Meting 17.1.09 Accounts_ATC MLK REVISED JUNE 10_ATC_FEB__2011_hyr_dn 5" xfId="1357"/>
    <cellStyle name="_Meting 17.1.09 Accounts_ATC MLK REVISED JUNE 10_ATC_FEB__2011_hyr_dn 6" xfId="1358"/>
    <cellStyle name="_Meting 17.1.09 Accounts_ATC MLK REVISED JUNE 10_Feb-11_ATC HRR" xfId="1359"/>
    <cellStyle name="_Meting 17.1.09 Accounts_ATC MLK REVISED JUNE 10_Feb-11_ATC HRR_Chief_off_format" xfId="1360"/>
    <cellStyle name="_Meting 17.1.09 Accounts_ATC MLK REVISED JUNE 10_Harihar_All ATC_" xfId="1361"/>
    <cellStyle name="_Meting 17.1.09 Accounts_ATC MLK REVISED JUNE 10_Harihar_ATC__April-11" xfId="1362"/>
    <cellStyle name="_Meting 17.1.09 Accounts_ATC MLK REVISED JUNE 10_Harihar_division_ATC-11(1)" xfId="1363"/>
    <cellStyle name="_Meting 17.1.09 Accounts_ATC MLK REVISED JUNE 10_HRR" xfId="1364"/>
    <cellStyle name="_Meting 17.1.09 Accounts_ATC MLK REVISED JUNE 10_HRR ATC Dec-10 ATC" xfId="1365"/>
    <cellStyle name="_Meting 17.1.09 Accounts_ATC MLK REVISED JUNE 10_HRR ATC Dec-10 ATC_Chief_off_format" xfId="1366"/>
    <cellStyle name="_Meting 17.1.09 Accounts_ATC MLK REVISED JUNE 10_HRR ATC Jan-11" xfId="1367"/>
    <cellStyle name="_Meting 17.1.09 Accounts_ATC MLK REVISED JUNE 10_HRR ATC Jan-11_Chief_off_format" xfId="1368"/>
    <cellStyle name="_Meting 17.1.09 Accounts_ATC MLK REVISED JUNE 10_HRR ATC June-11" xfId="1369"/>
    <cellStyle name="_Meting 17.1.09 Accounts_ATC MLK REVISED JUNE 10_HRR March-11_ATC" xfId="1370"/>
    <cellStyle name="_Meting 17.1.09 Accounts_ATC MLK REVISED JUNE 10_HRR March-11_ATC_Chief_off_format" xfId="1371"/>
    <cellStyle name="_Meting 17.1.09 Accounts_ATC MLK REVISED JUNE 10_HRR Nov-10_ATC" xfId="1372"/>
    <cellStyle name="_Meting 17.1.09 Accounts_ATC MLK REVISED JUNE 10_HRR__ATC  May-11" xfId="1373"/>
    <cellStyle name="_Meting 17.1.09 Accounts_ATC MLK REVISED JUNE 10_HYR" xfId="1374"/>
    <cellStyle name="_Meting 17.1.09 Accounts_ATC MLK REVISED JUNE 10_HYR 2" xfId="1375"/>
    <cellStyle name="_Meting 17.1.09 Accounts_ATC MLK REVISED JUNE 10_HYR_ATC_Jan_11_org" xfId="1376"/>
    <cellStyle name="_Meting 17.1.09 Accounts_ATC MLK REVISED JUNE 10_HYR_ATC_Jan_11_org 2" xfId="1377"/>
    <cellStyle name="_Meting 17.1.09 Accounts_ATC MLK REVISED JUNE 10_HYR_ATC_Jan_11_org 3" xfId="1378"/>
    <cellStyle name="_Meting 17.1.09 Accounts_ATC MLK REVISED JUNE 10_HYR_ATC_Jan_11_org 4" xfId="1379"/>
    <cellStyle name="_Meting 17.1.09 Accounts_ATC MLK REVISED JUNE 10_HYR_ATC_Jan_11_org 5" xfId="1380"/>
    <cellStyle name="_Meting 17.1.09 Accounts_ATC MLK REVISED JUNE 10_HYR_ATC_Jan_11_org 6" xfId="1381"/>
    <cellStyle name="_Meting 17.1.09 Accounts_ATC oct 10 hyr dn org 2003 format" xfId="1382"/>
    <cellStyle name="_Meting 17.1.09 Accounts_ATC Revised june 10" xfId="1383"/>
    <cellStyle name="_Meting 17.1.09 Accounts_ATC Revised june 10_ATC APR-11 HYR" xfId="1384"/>
    <cellStyle name="_Meting 17.1.09 Accounts_ATC Revised june 10_ATC APR-11 HYR 2" xfId="1385"/>
    <cellStyle name="_Meting 17.1.09 Accounts_ATC Revised june 10_ATC_FEB__2011_hyr_dn" xfId="1386"/>
    <cellStyle name="_Meting 17.1.09 Accounts_ATC Revised june 10_ATC_FEB__2011_hyr_dn 2" xfId="1387"/>
    <cellStyle name="_Meting 17.1.09 Accounts_ATC Revised june 10_ATC_FEB__2011_hyr_dn 3" xfId="1388"/>
    <cellStyle name="_Meting 17.1.09 Accounts_ATC Revised june 10_ATC_FEB__2011_hyr_dn 4" xfId="1389"/>
    <cellStyle name="_Meting 17.1.09 Accounts_ATC Revised june 10_ATC_FEB__2011_hyr_dn 5" xfId="1390"/>
    <cellStyle name="_Meting 17.1.09 Accounts_ATC Revised june 10_ATC_FEB__2011_hyr_dn 6" xfId="1391"/>
    <cellStyle name="_Meting 17.1.09 Accounts_ATC Revised june 10_HYR" xfId="1392"/>
    <cellStyle name="_Meting 17.1.09 Accounts_ATC Revised june 10_HYR 2" xfId="1393"/>
    <cellStyle name="_Meting 17.1.09 Accounts_ATC Revised june 10_HYR_ATC_Jan_11_org" xfId="1394"/>
    <cellStyle name="_Meting 17.1.09 Accounts_ATC Revised june 10_HYR_ATC_Jan_11_org 2" xfId="1395"/>
    <cellStyle name="_Meting 17.1.09 Accounts_ATC Revised june 10_HYR_ATC_Jan_11_org 3" xfId="1396"/>
    <cellStyle name="_Meting 17.1.09 Accounts_ATC Revised june 10_HYR_ATC_Jan_11_org 4" xfId="1397"/>
    <cellStyle name="_Meting 17.1.09 Accounts_ATC Revised june 10_HYR_ATC_Jan_11_org 5" xfId="1398"/>
    <cellStyle name="_Meting 17.1.09 Accounts_ATC Revised june 10_HYR_ATC_Jan_11_org 6" xfId="1399"/>
    <cellStyle name="_Meting 17.1.09 Accounts_ATC_FEB__2011_hyr_dn" xfId="1400"/>
    <cellStyle name="_Meting 17.1.09 Accounts_ATC_FEB__2011_hyr_dn 2" xfId="1401"/>
    <cellStyle name="_Meting 17.1.09 Accounts_ATC_FEB__2011_hyr_dn 3" xfId="1402"/>
    <cellStyle name="_Meting 17.1.09 Accounts_ATC_FEB__2011_hyr_dn 4" xfId="1403"/>
    <cellStyle name="_Meting 17.1.09 Accounts_ATC_FEB__2011_hyr_dn 5" xfId="1404"/>
    <cellStyle name="_Meting 17.1.09 Accounts_ATC_FEB__2011_hyr_dn 6" xfId="1405"/>
    <cellStyle name="_Meting 17.1.09 Accounts_Circle- Feb 2011 SOW P&amp;M" xfId="1406"/>
    <cellStyle name="_Meting 17.1.09 Accounts_Circle- Feb 2011 SOW P&amp;M 2" xfId="1407"/>
    <cellStyle name="_Meting 17.1.09 Accounts_Circle- Feb 2011 SOW P&amp;M 3" xfId="1408"/>
    <cellStyle name="_Meting 17.1.09 Accounts_Circle- Feb 2011 SOW P&amp;M 4" xfId="1409"/>
    <cellStyle name="_Meting 17.1.09 Accounts_Circle- Feb 2011 SOW P&amp;M 5" xfId="1410"/>
    <cellStyle name="_Meting 17.1.09 Accounts_Circle- Feb 2011 SOW P&amp;M 6" xfId="1411"/>
    <cellStyle name="_Meting 17.1.09 Accounts_Circle- Feb 2011 SOW P&amp;M_Copy P&amp;F Dec-2011(F)" xfId="1412"/>
    <cellStyle name="_Meting 17.1.09 Accounts_Circle- Jan 2011 SOW P&amp;M" xfId="1413"/>
    <cellStyle name="_Meting 17.1.09 Accounts_Circle- Jan 2011 SOW P&amp;M 2" xfId="1414"/>
    <cellStyle name="_Meting 17.1.09 Accounts_Circle- Jan 2011 SOW P&amp;M 3" xfId="1415"/>
    <cellStyle name="_Meting 17.1.09 Accounts_Circle- Jan 2011 SOW P&amp;M 4" xfId="1416"/>
    <cellStyle name="_Meting 17.1.09 Accounts_Circle- Jan 2011 SOW P&amp;M 5" xfId="1417"/>
    <cellStyle name="_Meting 17.1.09 Accounts_Circle- Jan 2011 SOW P&amp;M 6" xfId="1418"/>
    <cellStyle name="_Meting 17.1.09 Accounts_Circle-_August_2010_SOW_P&amp;M(1)" xfId="1419"/>
    <cellStyle name="_Meting 17.1.09 Accounts_Circle-_August_2010_SOW_P&amp;M(1) 2" xfId="1420"/>
    <cellStyle name="_Meting 17.1.09 Accounts_Circle-_August_2010_SOW_P&amp;M(1) 3" xfId="1421"/>
    <cellStyle name="_Meting 17.1.09 Accounts_Circle-_August_2010_SOW_P&amp;M(1) 4" xfId="1422"/>
    <cellStyle name="_Meting 17.1.09 Accounts_Circle-_August_2010_SOW_P&amp;M(1) 5" xfId="1423"/>
    <cellStyle name="_Meting 17.1.09 Accounts_Circle-_August_2010_SOW_P&amp;M(1) 6" xfId="1424"/>
    <cellStyle name="_Meting 17.1.09 Accounts_Circle-_August_2010_SOW_P&amp;M(1)_Copy P&amp;F Dec-2011(F)" xfId="1425"/>
    <cellStyle name="_Meting 17.1.09 Accounts_CTA" xfId="1426"/>
    <cellStyle name="_Meting 17.1.09 Accounts_CTA(R)_Aug-09" xfId="1427"/>
    <cellStyle name="_Meting 17.1.09 Accounts_CTA(R)_Aug-09_Circle- Feb 2011 SOW P&amp;M" xfId="1428"/>
    <cellStyle name="_Meting 17.1.09 Accounts_CTA(R)_Aug-09_Circle- Feb 2011 SOW P&amp;M 2" xfId="1429"/>
    <cellStyle name="_Meting 17.1.09 Accounts_CTA(R)_Aug-09_Circle- Feb 2011 SOW P&amp;M 3" xfId="1430"/>
    <cellStyle name="_Meting 17.1.09 Accounts_CTA(R)_Aug-09_Circle- Feb 2011 SOW P&amp;M 4" xfId="1431"/>
    <cellStyle name="_Meting 17.1.09 Accounts_CTA(R)_Aug-09_Circle- Feb 2011 SOW P&amp;M 5" xfId="1432"/>
    <cellStyle name="_Meting 17.1.09 Accounts_CTA(R)_Aug-09_Circle- Feb 2011 SOW P&amp;M 6" xfId="1433"/>
    <cellStyle name="_Meting 17.1.09 Accounts_CTA(R)_Aug-09_Circle- Feb 2011 SOW P&amp;M_Copy P&amp;F Dec-2011(F)" xfId="1434"/>
    <cellStyle name="_Meting 17.1.09 Accounts_CTA(R)_Aug-09_Circle- Jan 2011 SOW P&amp;M" xfId="1435"/>
    <cellStyle name="_Meting 17.1.09 Accounts_CTA(R)_Aug-09_Circle- Jan 2011 SOW P&amp;M 2" xfId="1436"/>
    <cellStyle name="_Meting 17.1.09 Accounts_CTA(R)_Aug-09_Circle- Jan 2011 SOW P&amp;M 3" xfId="1437"/>
    <cellStyle name="_Meting 17.1.09 Accounts_CTA(R)_Aug-09_Circle- Jan 2011 SOW P&amp;M 4" xfId="1438"/>
    <cellStyle name="_Meting 17.1.09 Accounts_CTA(R)_Aug-09_Circle- Jan 2011 SOW P&amp;M 5" xfId="1439"/>
    <cellStyle name="_Meting 17.1.09 Accounts_CTA(R)_Aug-09_Circle- Jan 2011 SOW P&amp;M 6" xfId="1440"/>
    <cellStyle name="_Meting 17.1.09 Accounts_CTA(R)_Aug-09_Circle-_August_2010_SOW_P&amp;M(1)" xfId="1441"/>
    <cellStyle name="_Meting 17.1.09 Accounts_CTA(R)_Aug-09_Circle-_August_2010_SOW_P&amp;M(1) 2" xfId="1442"/>
    <cellStyle name="_Meting 17.1.09 Accounts_CTA(R)_Aug-09_Circle-_August_2010_SOW_P&amp;M(1) 3" xfId="1443"/>
    <cellStyle name="_Meting 17.1.09 Accounts_CTA(R)_Aug-09_Circle-_August_2010_SOW_P&amp;M(1) 4" xfId="1444"/>
    <cellStyle name="_Meting 17.1.09 Accounts_CTA(R)_Aug-09_Circle-_August_2010_SOW_P&amp;M(1) 5" xfId="1445"/>
    <cellStyle name="_Meting 17.1.09 Accounts_CTA(R)_Aug-09_Circle-_August_2010_SOW_P&amp;M(1) 6" xfId="1446"/>
    <cellStyle name="_Meting 17.1.09 Accounts_CTA(R)_Aug-09_Circle-_August_2010_SOW_P&amp;M(1)_Copy P&amp;F Dec-2011(F)" xfId="1447"/>
    <cellStyle name="_Meting 17.1.09 Accounts_CTA(R)_Aug-09_P&amp;F Zone" xfId="1448"/>
    <cellStyle name="_Meting 17.1.09 Accounts_CTA(R)_Aug-09_P&amp;F Zone 2" xfId="1449"/>
    <cellStyle name="_Meting 17.1.09 Accounts_CTA(R)_Aug-09_P&amp;F Zone 3" xfId="1450"/>
    <cellStyle name="_Meting 17.1.09 Accounts_CTA(R)_Aug-09_P&amp;F Zone 4" xfId="1451"/>
    <cellStyle name="_Meting 17.1.09 Accounts_CTA(R)_Aug-09_P&amp;F Zone 5" xfId="1452"/>
    <cellStyle name="_Meting 17.1.09 Accounts_CTA(R)_Aug-09_P&amp;F Zone 6" xfId="1453"/>
    <cellStyle name="_Meting 17.1.09 Accounts_CTA(R)_Aug-09_Revise-CTA(NF, Spill OVer Works)." xfId="1454"/>
    <cellStyle name="_Meting 17.1.09 Accounts_CTA(R)_Aug-09_Revise-CTA(NF, Spill OVer Works). 2" xfId="1455"/>
    <cellStyle name="_Meting 17.1.09 Accounts_CTA(R)_Aug-09_Revise-CTA(NF, Spill OVer Works). 3" xfId="1456"/>
    <cellStyle name="_Meting 17.1.09 Accounts_CTA(R)_Aug-09_Revise-CTA(NF, Spill OVer Works). 4" xfId="1457"/>
    <cellStyle name="_Meting 17.1.09 Accounts_CTA(R)_Aug-09_Revise-CTA(NF, Spill OVer Works). 5" xfId="1458"/>
    <cellStyle name="_Meting 17.1.09 Accounts_CTA(R)_Aug-09_Revise-CTA(NF, Spill OVer Works). 6" xfId="1459"/>
    <cellStyle name="_Meting 17.1.09 Accounts_CTA_Circle- Feb 2011 SOW P&amp;M" xfId="1460"/>
    <cellStyle name="_Meting 17.1.09 Accounts_CTA_Circle- Feb 2011 SOW P&amp;M 2" xfId="1461"/>
    <cellStyle name="_Meting 17.1.09 Accounts_CTA_Circle- Feb 2011 SOW P&amp;M 3" xfId="1462"/>
    <cellStyle name="_Meting 17.1.09 Accounts_CTA_Circle- Feb 2011 SOW P&amp;M 4" xfId="1463"/>
    <cellStyle name="_Meting 17.1.09 Accounts_CTA_Circle- Feb 2011 SOW P&amp;M 5" xfId="1464"/>
    <cellStyle name="_Meting 17.1.09 Accounts_CTA_Circle- Feb 2011 SOW P&amp;M 6" xfId="1465"/>
    <cellStyle name="_Meting 17.1.09 Accounts_CTA_Circle- Feb 2011 SOW P&amp;M_Copy P&amp;F Dec-2011(F)" xfId="1466"/>
    <cellStyle name="_Meting 17.1.09 Accounts_CTA_Circle- Jan 2011 SOW P&amp;M" xfId="1467"/>
    <cellStyle name="_Meting 17.1.09 Accounts_CTA_Circle- Jan 2011 SOW P&amp;M 2" xfId="1468"/>
    <cellStyle name="_Meting 17.1.09 Accounts_CTA_Circle- Jan 2011 SOW P&amp;M 3" xfId="1469"/>
    <cellStyle name="_Meting 17.1.09 Accounts_CTA_Circle- Jan 2011 SOW P&amp;M 4" xfId="1470"/>
    <cellStyle name="_Meting 17.1.09 Accounts_CTA_Circle- Jan 2011 SOW P&amp;M 5" xfId="1471"/>
    <cellStyle name="_Meting 17.1.09 Accounts_CTA_Circle- Jan 2011 SOW P&amp;M 6" xfId="1472"/>
    <cellStyle name="_Meting 17.1.09 Accounts_CTA_Circle-_August_2010_SOW_P&amp;M(1)" xfId="1473"/>
    <cellStyle name="_Meting 17.1.09 Accounts_CTA_Circle-_August_2010_SOW_P&amp;M(1) 2" xfId="1474"/>
    <cellStyle name="_Meting 17.1.09 Accounts_CTA_Circle-_August_2010_SOW_P&amp;M(1) 3" xfId="1475"/>
    <cellStyle name="_Meting 17.1.09 Accounts_CTA_Circle-_August_2010_SOW_P&amp;M(1) 4" xfId="1476"/>
    <cellStyle name="_Meting 17.1.09 Accounts_CTA_Circle-_August_2010_SOW_P&amp;M(1) 5" xfId="1477"/>
    <cellStyle name="_Meting 17.1.09 Accounts_CTA_Circle-_August_2010_SOW_P&amp;M(1) 6" xfId="1478"/>
    <cellStyle name="_Meting 17.1.09 Accounts_CTA_Circle-_August_2010_SOW_P&amp;M(1)_Copy P&amp;F Dec-2011(F)" xfId="1479"/>
    <cellStyle name="_Meting 17.1.09 Accounts_CTA_P&amp;F Zone" xfId="1480"/>
    <cellStyle name="_Meting 17.1.09 Accounts_CTA_P&amp;F Zone 2" xfId="1481"/>
    <cellStyle name="_Meting 17.1.09 Accounts_CTA_P&amp;F Zone 3" xfId="1482"/>
    <cellStyle name="_Meting 17.1.09 Accounts_CTA_P&amp;F Zone 4" xfId="1483"/>
    <cellStyle name="_Meting 17.1.09 Accounts_CTA_P&amp;F Zone 5" xfId="1484"/>
    <cellStyle name="_Meting 17.1.09 Accounts_CTA_P&amp;F Zone 6" xfId="1485"/>
    <cellStyle name="_Meting 17.1.09 Accounts_CTA_Revise-CTA(NF, Spill OVer Works)." xfId="1486"/>
    <cellStyle name="_Meting 17.1.09 Accounts_CTA_Revise-CTA(NF, Spill OVer Works). 2" xfId="1487"/>
    <cellStyle name="_Meting 17.1.09 Accounts_CTA_Revise-CTA(NF, Spill OVer Works). 3" xfId="1488"/>
    <cellStyle name="_Meting 17.1.09 Accounts_CTA_Revise-CTA(NF, Spill OVer Works). 4" xfId="1489"/>
    <cellStyle name="_Meting 17.1.09 Accounts_CTA_Revise-CTA(NF, Spill OVer Works). 5" xfId="1490"/>
    <cellStyle name="_Meting 17.1.09 Accounts_CTA_Revise-CTA(NF, Spill OVer Works). 6" xfId="1491"/>
    <cellStyle name="_Meting 17.1.09 Accounts_Division_wise_capex_works_se-dvg(1)" xfId="1492"/>
    <cellStyle name="_Meting 17.1.09 Accounts_Feb-11_ATC HRR" xfId="1493"/>
    <cellStyle name="_Meting 17.1.09 Accounts_Feb-11_ATC HRR_Chief_off_format" xfId="1494"/>
    <cellStyle name="_Meting 17.1.09 Accounts_Feederwise_ATC CLK" xfId="1495"/>
    <cellStyle name="_Meting 17.1.09 Accounts_Feederwise_ATC CLK_ATC APR-11 HYR" xfId="1496"/>
    <cellStyle name="_Meting 17.1.09 Accounts_Feederwise_ATC CLK_ATC APR-11 HYR 2" xfId="1497"/>
    <cellStyle name="_Meting 17.1.09 Accounts_Feederwise_ATC CLK_ATC_FEB__2011_hyr_dn" xfId="1498"/>
    <cellStyle name="_Meting 17.1.09 Accounts_Feederwise_ATC CLK_ATC_FEB__2011_hyr_dn 2" xfId="1499"/>
    <cellStyle name="_Meting 17.1.09 Accounts_Feederwise_ATC CLK_ATC_FEB__2011_hyr_dn 3" xfId="1500"/>
    <cellStyle name="_Meting 17.1.09 Accounts_Feederwise_ATC CLK_ATC_FEB__2011_hyr_dn 4" xfId="1501"/>
    <cellStyle name="_Meting 17.1.09 Accounts_Feederwise_ATC CLK_ATC_FEB__2011_hyr_dn 5" xfId="1502"/>
    <cellStyle name="_Meting 17.1.09 Accounts_Feederwise_ATC CLK_ATC_FEB__2011_hyr_dn 6" xfId="1503"/>
    <cellStyle name="_Meting 17.1.09 Accounts_Feederwise_ATC CLK_HYR" xfId="1504"/>
    <cellStyle name="_Meting 17.1.09 Accounts_Feederwise_ATC CLK_HYR 2" xfId="1505"/>
    <cellStyle name="_Meting 17.1.09 Accounts_Feederwise_ATC CLK_HYR_ATC_Jan_11_org" xfId="1506"/>
    <cellStyle name="_Meting 17.1.09 Accounts_Feederwise_ATC CLK_HYR_ATC_Jan_11_org 2" xfId="1507"/>
    <cellStyle name="_Meting 17.1.09 Accounts_Feederwise_ATC CLK_HYR_ATC_Jan_11_org 3" xfId="1508"/>
    <cellStyle name="_Meting 17.1.09 Accounts_Feederwise_ATC CLK_HYR_ATC_Jan_11_org 4" xfId="1509"/>
    <cellStyle name="_Meting 17.1.09 Accounts_Feederwise_ATC CLK_HYR_ATC_Jan_11_org 5" xfId="1510"/>
    <cellStyle name="_Meting 17.1.09 Accounts_Feederwise_ATC CLK_HYR_ATC_Jan_11_org 6" xfId="1511"/>
    <cellStyle name="_Meting 17.1.09 Accounts_Feederwise_ATC_AUG-10 (5)" xfId="1512"/>
    <cellStyle name="_Meting 17.1.09 Accounts_Feederwise_ATC_AUG-10 (5)_ATC APR-11 HYR" xfId="1513"/>
    <cellStyle name="_Meting 17.1.09 Accounts_Feederwise_ATC_AUG-10 (5)_ATC APR-11 HYR 2" xfId="1514"/>
    <cellStyle name="_Meting 17.1.09 Accounts_Feederwise_ATC_AUG-10 (5)_ATC_FEB__2011_hyr_dn" xfId="1515"/>
    <cellStyle name="_Meting 17.1.09 Accounts_Feederwise_ATC_AUG-10 (5)_ATC_FEB__2011_hyr_dn 2" xfId="1516"/>
    <cellStyle name="_Meting 17.1.09 Accounts_Feederwise_ATC_AUG-10 (5)_ATC_FEB__2011_hyr_dn 3" xfId="1517"/>
    <cellStyle name="_Meting 17.1.09 Accounts_Feederwise_ATC_AUG-10 (5)_ATC_FEB__2011_hyr_dn 4" xfId="1518"/>
    <cellStyle name="_Meting 17.1.09 Accounts_Feederwise_ATC_AUG-10 (5)_ATC_FEB__2011_hyr_dn 5" xfId="1519"/>
    <cellStyle name="_Meting 17.1.09 Accounts_Feederwise_ATC_AUG-10 (5)_ATC_FEB__2011_hyr_dn 6" xfId="1520"/>
    <cellStyle name="_Meting 17.1.09 Accounts_Feederwise_ATC_AUG-10 (5)_HYR" xfId="1521"/>
    <cellStyle name="_Meting 17.1.09 Accounts_Feederwise_ATC_AUG-10 (5)_HYR 2" xfId="1522"/>
    <cellStyle name="_Meting 17.1.09 Accounts_Harihar_All ATC_" xfId="1523"/>
    <cellStyle name="_Meting 17.1.09 Accounts_Harihar_ATC__April-11" xfId="1524"/>
    <cellStyle name="_Meting 17.1.09 Accounts_Harihar_division_ATC-11(1)" xfId="1525"/>
    <cellStyle name="_Meting 17.1.09 Accounts_Honnali Sub Division" xfId="1526"/>
    <cellStyle name="_Meting 17.1.09 Accounts_HRR" xfId="1527"/>
    <cellStyle name="_Meting 17.1.09 Accounts_HRR ATC Dec-10 ATC" xfId="1528"/>
    <cellStyle name="_Meting 17.1.09 Accounts_HRR ATC Dec-10 ATC_Chief_off_format" xfId="1529"/>
    <cellStyle name="_Meting 17.1.09 Accounts_HRR ATC Jan-11" xfId="1530"/>
    <cellStyle name="_Meting 17.1.09 Accounts_HRR ATC Jan-11_Chief_off_format" xfId="1531"/>
    <cellStyle name="_Meting 17.1.09 Accounts_HRR ATC June-11" xfId="1532"/>
    <cellStyle name="_Meting 17.1.09 Accounts_HRR DVN Spill Over 13-14 Final(1)" xfId="1533"/>
    <cellStyle name="_Meting 17.1.09 Accounts_HRR March-11_ATC" xfId="1534"/>
    <cellStyle name="_Meting 17.1.09 Accounts_HRR March-11_ATC_Chief_off_format" xfId="1535"/>
    <cellStyle name="_Meting 17.1.09 Accounts_HRR Nov-10_ATC" xfId="1536"/>
    <cellStyle name="_Meting 17.1.09 Accounts_HRR__ATC  May-11" xfId="1537"/>
    <cellStyle name="_Meting 17.1.09 Accounts_HYR" xfId="1538"/>
    <cellStyle name="_Meting 17.1.09 Accounts_HYR 2" xfId="1539"/>
    <cellStyle name="_Meting 17.1.09 Accounts_HYR_ATC_Jan_11_org" xfId="1540"/>
    <cellStyle name="_Meting 17.1.09 Accounts_HYR_ATC_Jan_11_org 2" xfId="1541"/>
    <cellStyle name="_Meting 17.1.09 Accounts_HYR_ATC_Jan_11_org 3" xfId="1542"/>
    <cellStyle name="_Meting 17.1.09 Accounts_HYR_ATC_Jan_11_org 4" xfId="1543"/>
    <cellStyle name="_Meting 17.1.09 Accounts_HYR_ATC_Jan_11_org 5" xfId="1544"/>
    <cellStyle name="_Meting 17.1.09 Accounts_HYR_ATC_Jan_11_org 6" xfId="1545"/>
    <cellStyle name="_Meting 17.1.09 Accounts_P&amp;F Zone" xfId="1546"/>
    <cellStyle name="_Meting 17.1.09 Accounts_P&amp;F Zone 2" xfId="1547"/>
    <cellStyle name="_Meting 17.1.09 Accounts_P&amp;F Zone 3" xfId="1548"/>
    <cellStyle name="_Meting 17.1.09 Accounts_P&amp;F Zone 4" xfId="1549"/>
    <cellStyle name="_Meting 17.1.09 Accounts_P&amp;F Zone 5" xfId="1550"/>
    <cellStyle name="_Meting 17.1.09 Accounts_P&amp;F Zone 6" xfId="1551"/>
    <cellStyle name="_Meting 17.1.09 Accounts_Revise-CTA(NF, Spill OVer Works)." xfId="1552"/>
    <cellStyle name="_Meting 17.1.09 Accounts_Revise-CTA(NF, Spill OVer Works). 2" xfId="1553"/>
    <cellStyle name="_Meting 17.1.09 Accounts_Revise-CTA(NF, Spill OVer Works). 3" xfId="1554"/>
    <cellStyle name="_Meting 17.1.09 Accounts_Revise-CTA(NF, Spill OVer Works). 4" xfId="1555"/>
    <cellStyle name="_Meting 17.1.09 Accounts_Revise-CTA(NF, Spill OVer Works). 5" xfId="1556"/>
    <cellStyle name="_Meting 17.1.09 Accounts_Revise-CTA(NF, Spill OVer Works). 6" xfId="1557"/>
    <cellStyle name="_MF List 1 - 5" xfId="1558"/>
    <cellStyle name="_MF List 1 - 5_Planned &amp; Non planned format new format Feb-13" xfId="1559"/>
    <cellStyle name="_MF List 1 - 5_Planned &amp; Non planned format new format Jan-13" xfId="1560"/>
    <cellStyle name="_MNR - April  to Sept 09" xfId="1561"/>
    <cellStyle name="_MNR - April  to Sept 09_Anneure_8_&amp;_9_c-format_(Feb-11)(1)" xfId="1562"/>
    <cellStyle name="_MNR - April  to Sept 09_tumkur circle CT-_Formats_-May_2011(1)" xfId="1563"/>
    <cellStyle name="_MNR - April  to Sept 09_tumkur circle CT-_Formats_-May_2011(1) 2" xfId="1564"/>
    <cellStyle name="_MNR - April  to Sept 09_tumkur circle CT-_Formats_-May_2011(1) 3" xfId="1565"/>
    <cellStyle name="_MNR - April  to Sept 09_tumkur circle CT-_Formats_-May_2011(1) 4" xfId="1566"/>
    <cellStyle name="_MNR - April  to Sept 09_tumkur circle CT-_Formats_-May_2011(1) 5" xfId="1567"/>
    <cellStyle name="_MNR - April  to Sept 09_tumkur circle CT-_Formats_-May_2011(1) 6" xfId="1568"/>
    <cellStyle name="_MNR - April  to Sept 09_Z- Format - Sept 2011" xfId="1569"/>
    <cellStyle name="_MNR - April  to Sept 09_Z- Format - Sept 2011 2" xfId="1570"/>
    <cellStyle name="_MNR - April  to Sept 09_Z- Format - Sept 2011_Feb 13" xfId="1571"/>
    <cellStyle name="_MNR - April  to Sept 09_Z- Format - Sept 2011_Feb 13_Test Report &amp; RC's" xfId="1572"/>
    <cellStyle name="_MNR - April  to Sept 09_Z- Format - Sept 2011_Jan 13" xfId="1573"/>
    <cellStyle name="_MNR - April  to Sept 09_Z- Format - Sept 2011_Jan 13_Test Report &amp; RC's" xfId="1574"/>
    <cellStyle name="_OCT -2008 TEAS" xfId="1575"/>
    <cellStyle name="_OCT -2008 TEAS 2" xfId="1576"/>
    <cellStyle name="_Parameters April-10" xfId="1577"/>
    <cellStyle name="_Parameters April-10 2" xfId="1578"/>
    <cellStyle name="_Parameters April-10 2 2" xfId="1579"/>
    <cellStyle name="_Parameters April-10 2 3" xfId="1580"/>
    <cellStyle name="_Parameters April-10 3" xfId="1581"/>
    <cellStyle name="_Parameters April-10 3 2" xfId="1582"/>
    <cellStyle name="_Parameters April-10 3 3" xfId="1583"/>
    <cellStyle name="_Parameters April-10 4" xfId="1584"/>
    <cellStyle name="_Parameters April-10 4 2" xfId="1585"/>
    <cellStyle name="_Parameters April-10 4 3" xfId="1586"/>
    <cellStyle name="_Parameters April-10 5" xfId="1587"/>
    <cellStyle name="_Parameters April-10 6" xfId="1588"/>
    <cellStyle name="_Parameters April-10_Feb 13" xfId="1589"/>
    <cellStyle name="_Parameters April-10_Feb 13_Test Report &amp; RC's" xfId="1590"/>
    <cellStyle name="_Parameters April-10_Jan 13" xfId="1591"/>
    <cellStyle name="_Parameters April-10_Jan 13_Test Report &amp; RC's" xfId="1592"/>
    <cellStyle name="_Parameters May-10" xfId="1593"/>
    <cellStyle name="_Parameters May-10 2" xfId="1594"/>
    <cellStyle name="_Parameters May-10 2 2" xfId="1595"/>
    <cellStyle name="_Parameters May-10 2 3" xfId="1596"/>
    <cellStyle name="_Parameters May-10 3" xfId="1597"/>
    <cellStyle name="_Parameters May-10 3 2" xfId="1598"/>
    <cellStyle name="_Parameters May-10 3 3" xfId="1599"/>
    <cellStyle name="_Parameters May-10 4" xfId="1600"/>
    <cellStyle name="_Parameters May-10 4 2" xfId="1601"/>
    <cellStyle name="_Parameters May-10 4 3" xfId="1602"/>
    <cellStyle name="_Parameters May-10 5" xfId="1603"/>
    <cellStyle name="_Parameters May-10 6" xfId="1604"/>
    <cellStyle name="_Parameters May-10_Feb 13" xfId="1605"/>
    <cellStyle name="_Parameters May-10_Feb 13_Test Report &amp; RC's" xfId="1606"/>
    <cellStyle name="_Parameters May-10_Jan 13" xfId="1607"/>
    <cellStyle name="_Parameters May-10_Jan 13_Test Report &amp; RC's" xfId="1608"/>
    <cellStyle name="_Percentage sharing(1)" xfId="1609"/>
    <cellStyle name="_Performance BESCOM June-10" xfId="1610"/>
    <cellStyle name="_Performance BESCOM June-10_Anneure_8_&amp;_9_c-format_(Feb-11)(1)" xfId="1611"/>
    <cellStyle name="_Performance BESCOM June-10_tumkur circle CT-_Formats_-May_2011(1)" xfId="1612"/>
    <cellStyle name="_Performance BESCOM June-10_tumkur circle CT-_Formats_-May_2011(1) 2" xfId="1613"/>
    <cellStyle name="_Performance BESCOM June-10_tumkur circle CT-_Formats_-May_2011(1) 3" xfId="1614"/>
    <cellStyle name="_Performance BESCOM June-10_tumkur circle CT-_Formats_-May_2011(1) 4" xfId="1615"/>
    <cellStyle name="_Performance BESCOM June-10_tumkur circle CT-_Formats_-May_2011(1) 5" xfId="1616"/>
    <cellStyle name="_Performance BESCOM June-10_tumkur circle CT-_Formats_-May_2011(1) 6" xfId="1617"/>
    <cellStyle name="_PF_Modelling_KPMG v3.0" xfId="1618"/>
    <cellStyle name="_PF_Modelling_KPMG v3.0 2" xfId="1619"/>
    <cellStyle name="_PF_Modelling_KPMG v3.0 2 2" xfId="1620"/>
    <cellStyle name="_PF_Modelling_KPMG v3.0 2 3" xfId="1621"/>
    <cellStyle name="_PF_Modelling_KPMG v3.0 3" xfId="1622"/>
    <cellStyle name="_PF_Modelling_KPMG v3.0 3 2" xfId="1623"/>
    <cellStyle name="_PF_Modelling_KPMG v3.0 3 3" xfId="1624"/>
    <cellStyle name="_PF_Modelling_KPMG v3.0 4" xfId="1625"/>
    <cellStyle name="_PF_Modelling_KPMG v3.0 4 2" xfId="1626"/>
    <cellStyle name="_PF_Modelling_KPMG v3.0 4 3" xfId="1627"/>
    <cellStyle name="_PF_Modelling_KPMG v3.0 5" xfId="1628"/>
    <cellStyle name="_PF_Modelling_KPMG v3.0 6" xfId="1629"/>
    <cellStyle name="_Progress of NJY feeders" xfId="1630"/>
    <cellStyle name="_Rev-DVG" xfId="1631"/>
    <cellStyle name="_Rev-DVG 2" xfId="1632"/>
    <cellStyle name="_Rev-DVG 2 2" xfId="1633"/>
    <cellStyle name="_Rev-DVG 2 3" xfId="1634"/>
    <cellStyle name="_Rev-DVG 3" xfId="1635"/>
    <cellStyle name="_Rev-DVG 3 2" xfId="1636"/>
    <cellStyle name="_Rev-DVG 3 3" xfId="1637"/>
    <cellStyle name="_Rev-DVG 4" xfId="1638"/>
    <cellStyle name="_Rev-DVG 4 2" xfId="1639"/>
    <cellStyle name="_Rev-DVG 4 3" xfId="1640"/>
    <cellStyle name="_Rev-DVG 5" xfId="1641"/>
    <cellStyle name="_Rev-DVG 6" xfId="1642"/>
    <cellStyle name="_Rev-DVG_Annx-1,12-13,HNL-WUP" xfId="1643"/>
    <cellStyle name="_Rev-DVG_Circle Corporate office format" xfId="1644"/>
    <cellStyle name="_Rev-DVG_Circle Corporate office format_Annx-1,12-13,HNL-WUP" xfId="1645"/>
    <cellStyle name="_Rev-DVG_Circle Corporate office format_Honnali Sub Division" xfId="1646"/>
    <cellStyle name="_Rev-DVG_DVG" xfId="1647"/>
    <cellStyle name="_Rev-DVG_DVG SOW_Format_2011-12(1).xls 18.04.11" xfId="1648"/>
    <cellStyle name="_Rev-DVG_DVG SOW_Format_2011-12(1).xls 18.04.11_Annx-1,12-13,HNL-WUP" xfId="1649"/>
    <cellStyle name="_Rev-DVG_DVG SOW_Format_2011-12(1).xls 18.04.11_Honnali Sub Division" xfId="1650"/>
    <cellStyle name="_Rev-DVG_DVG_Annx-1,12-13,HNL-WUP" xfId="1651"/>
    <cellStyle name="_Rev-DVG_DVG_Honnali Sub Division" xfId="1652"/>
    <cellStyle name="_Rev-DVG_Honnali Sub Division" xfId="1653"/>
    <cellStyle name="_Rev-DVG_Revised New Format from GM CA -24.02.2012" xfId="1654"/>
    <cellStyle name="_Rev-DVG_SOW_CORP_FORMAT(1)_circle(1)" xfId="1655"/>
    <cellStyle name="_Rev-DVG_SOW_CORP_FORMAT(1)_circle(1)_Annx-1,12-13,HNL-WUP" xfId="1656"/>
    <cellStyle name="_Rev-DVG_SOW_CORP_FORMAT(1)_circle(1)_Honnali Sub Division" xfId="1657"/>
    <cellStyle name="_Rev-DVG_SOW_Format_2011-12(1)" xfId="1658"/>
    <cellStyle name="_Rev-DVG_SOW_Format_2011-12(1)_Annx-1,12-13,HNL-WUP" xfId="1659"/>
    <cellStyle name="_Rev-DVG_SOW_Format_2011-12(1)_Honnali Sub Division" xfId="1660"/>
    <cellStyle name="_Rev-DVG_Spillover_works(1)" xfId="1661"/>
    <cellStyle name="_Rev-DVG_Spillover_works(1)_Annx-1,12-13,HNL-WUP" xfId="1662"/>
    <cellStyle name="_Rev-DVG_Spillover_works(1)_Honnali Sub Division" xfId="1663"/>
    <cellStyle name="_SEP_2008 TEAS" xfId="1664"/>
    <cellStyle name="_SEP_2008 TEAS 2" xfId="1665"/>
    <cellStyle name="_Sept-2007(1)whitefield" xfId="1666"/>
    <cellStyle name="_Sept-2007(1)whitefield_Budget proposals for 12-13  Proposals for List-1" xfId="1667"/>
    <cellStyle name="_Sept-2007(1)whitefield_Budget proposals for 12-13  Proposals for List-1_Planned &amp; Non planned format new format Feb-13" xfId="1668"/>
    <cellStyle name="_Sept-2007(1)whitefield_Budget proposals for 12-13  Proposals for List-1_Planned &amp; Non planned format new format Jan-13" xfId="1669"/>
    <cellStyle name="_Sept-2007(1)whitefield_Read &amp; Consump" xfId="1670"/>
    <cellStyle name="_SOW Circle" xfId="1671"/>
    <cellStyle name="_SOW Circle_Circle- Feb 2011 SOW P&amp;M" xfId="1672"/>
    <cellStyle name="_SOW Circle_Circle- Feb 2011 SOW P&amp;M 2" xfId="1673"/>
    <cellStyle name="_SOW Circle_Circle- Feb 2011 SOW P&amp;M 3" xfId="1674"/>
    <cellStyle name="_SOW Circle_Circle- Feb 2011 SOW P&amp;M 4" xfId="1675"/>
    <cellStyle name="_SOW Circle_Circle- Feb 2011 SOW P&amp;M 5" xfId="1676"/>
    <cellStyle name="_SOW Circle_Circle- Feb 2011 SOW P&amp;M 6" xfId="1677"/>
    <cellStyle name="_SOW Circle_Circle- Feb 2011 SOW P&amp;M_Copy P&amp;F Dec-2011(F)" xfId="1678"/>
    <cellStyle name="_SOW Circle_Circle- Jan 2011 SOW P&amp;M" xfId="1679"/>
    <cellStyle name="_SOW Circle_Circle- Jan 2011 SOW P&amp;M 2" xfId="1680"/>
    <cellStyle name="_SOW Circle_Circle- Jan 2011 SOW P&amp;M 3" xfId="1681"/>
    <cellStyle name="_SOW Circle_Circle- Jan 2011 SOW P&amp;M 4" xfId="1682"/>
    <cellStyle name="_SOW Circle_Circle- Jan 2011 SOW P&amp;M 5" xfId="1683"/>
    <cellStyle name="_SOW Circle_Circle- Jan 2011 SOW P&amp;M 6" xfId="1684"/>
    <cellStyle name="_SOW Circle_Circle-_August_2010_SOW_P&amp;M(1)" xfId="1685"/>
    <cellStyle name="_SOW Circle_Circle-_August_2010_SOW_P&amp;M(1) 2" xfId="1686"/>
    <cellStyle name="_SOW Circle_Circle-_August_2010_SOW_P&amp;M(1) 3" xfId="1687"/>
    <cellStyle name="_SOW Circle_Circle-_August_2010_SOW_P&amp;M(1) 4" xfId="1688"/>
    <cellStyle name="_SOW Circle_Circle-_August_2010_SOW_P&amp;M(1) 5" xfId="1689"/>
    <cellStyle name="_SOW Circle_Circle-_August_2010_SOW_P&amp;M(1) 6" xfId="1690"/>
    <cellStyle name="_SOW Circle_Circle-_August_2010_SOW_P&amp;M(1)_Copy P&amp;F Dec-2011(F)" xfId="1691"/>
    <cellStyle name="_SOW Circle_P&amp;F Zone" xfId="1692"/>
    <cellStyle name="_SOW Circle_P&amp;F Zone 2" xfId="1693"/>
    <cellStyle name="_SOW Circle_P&amp;F Zone 3" xfId="1694"/>
    <cellStyle name="_SOW Circle_P&amp;F Zone 4" xfId="1695"/>
    <cellStyle name="_SOW Circle_P&amp;F Zone 5" xfId="1696"/>
    <cellStyle name="_SOW Circle_P&amp;F Zone 6" xfId="1697"/>
    <cellStyle name="_Spill OVer works" xfId="1698"/>
    <cellStyle name="_Spill OVer works_Circle- Feb 2011 SOW P&amp;M" xfId="1699"/>
    <cellStyle name="_Spill OVer works_Circle- Feb 2011 SOW P&amp;M 2" xfId="1700"/>
    <cellStyle name="_Spill OVer works_Circle- Feb 2011 SOW P&amp;M 3" xfId="1701"/>
    <cellStyle name="_Spill OVer works_Circle- Feb 2011 SOW P&amp;M 4" xfId="1702"/>
    <cellStyle name="_Spill OVer works_Circle- Feb 2011 SOW P&amp;M 5" xfId="1703"/>
    <cellStyle name="_Spill OVer works_Circle- Feb 2011 SOW P&amp;M 6" xfId="1704"/>
    <cellStyle name="_Spill OVer works_Circle- Feb 2011 SOW P&amp;M_Copy P&amp;F Dec-2011(F)" xfId="1705"/>
    <cellStyle name="_Spill OVer works_Circle- Jan 2011 SOW P&amp;M" xfId="1706"/>
    <cellStyle name="_Spill OVer works_Circle- Jan 2011 SOW P&amp;M 2" xfId="1707"/>
    <cellStyle name="_Spill OVer works_Circle- Jan 2011 SOW P&amp;M 3" xfId="1708"/>
    <cellStyle name="_Spill OVer works_Circle- Jan 2011 SOW P&amp;M 4" xfId="1709"/>
    <cellStyle name="_Spill OVer works_Circle- Jan 2011 SOW P&amp;M 5" xfId="1710"/>
    <cellStyle name="_Spill OVer works_Circle- Jan 2011 SOW P&amp;M 6" xfId="1711"/>
    <cellStyle name="_Spill OVer works_Circle-_August_2010_SOW_P&amp;M(1)" xfId="1712"/>
    <cellStyle name="_Spill OVer works_Circle-_August_2010_SOW_P&amp;M(1) 2" xfId="1713"/>
    <cellStyle name="_Spill OVer works_Circle-_August_2010_SOW_P&amp;M(1) 3" xfId="1714"/>
    <cellStyle name="_Spill OVer works_Circle-_August_2010_SOW_P&amp;M(1) 4" xfId="1715"/>
    <cellStyle name="_Spill OVer works_Circle-_August_2010_SOW_P&amp;M(1) 5" xfId="1716"/>
    <cellStyle name="_Spill OVer works_Circle-_August_2010_SOW_P&amp;M(1) 6" xfId="1717"/>
    <cellStyle name="_Spill OVer works_Circle-_August_2010_SOW_P&amp;M(1)_Copy P&amp;F Dec-2011(F)" xfId="1718"/>
    <cellStyle name="_Spill OVer works_P&amp;F Zone" xfId="1719"/>
    <cellStyle name="_Spill OVer works_P&amp;F Zone 2" xfId="1720"/>
    <cellStyle name="_Spill OVer works_P&amp;F Zone 3" xfId="1721"/>
    <cellStyle name="_Spill OVer works_P&amp;F Zone 4" xfId="1722"/>
    <cellStyle name="_Spill OVer works_P&amp;F Zone 5" xfId="1723"/>
    <cellStyle name="_Spill OVer works_P&amp;F Zone 6" xfId="1724"/>
    <cellStyle name="_Sub DCB Feb-09" xfId="1725"/>
    <cellStyle name="_Sub DCB Feb-09_CTA" xfId="1726"/>
    <cellStyle name="_Sub DCB Feb-09_Division_wise_capex_works_se-dvg(1)" xfId="1727"/>
    <cellStyle name="_To Division Office" xfId="1728"/>
    <cellStyle name="_To Division Office 2" xfId="1729"/>
    <cellStyle name="_To Division Office 2 2" xfId="1730"/>
    <cellStyle name="_To Division Office 2 3" xfId="1731"/>
    <cellStyle name="_To Division Office 3" xfId="1732"/>
    <cellStyle name="_To Division Office 3 2" xfId="1733"/>
    <cellStyle name="_To Division Office 3 3" xfId="1734"/>
    <cellStyle name="_To Division Office 4" xfId="1735"/>
    <cellStyle name="_To Division Office 4 2" xfId="1736"/>
    <cellStyle name="_To Division Office 4 3" xfId="1737"/>
    <cellStyle name="_To Division Office 5" xfId="1738"/>
    <cellStyle name="_To Division Office 6" xfId="1739"/>
    <cellStyle name="_To Division Office_Annx-1,12-13,HNL-WUP" xfId="1740"/>
    <cellStyle name="_To Division Office_Circle Corporate office format" xfId="1741"/>
    <cellStyle name="_To Division Office_Circle Corporate office format_Annx-1,12-13,HNL-WUP" xfId="1742"/>
    <cellStyle name="_To Division Office_Circle Corporate office format_Honnali Sub Division" xfId="1743"/>
    <cellStyle name="_To Division Office_DVG" xfId="1744"/>
    <cellStyle name="_To Division Office_DVG SOW_Format_2011-12(1).xls 18.04.11" xfId="1745"/>
    <cellStyle name="_To Division Office_DVG SOW_Format_2011-12(1).xls 18.04.11_Annx-1,12-13,HNL-WUP" xfId="1746"/>
    <cellStyle name="_To Division Office_DVG SOW_Format_2011-12(1).xls 18.04.11_Honnali Sub Division" xfId="1747"/>
    <cellStyle name="_To Division Office_DVG_Annx-1,12-13,HNL-WUP" xfId="1748"/>
    <cellStyle name="_To Division Office_DVG_Honnali Sub Division" xfId="1749"/>
    <cellStyle name="_To Division Office_Honnali Sub Division" xfId="1750"/>
    <cellStyle name="_To Division Office_Revised New Format from GM CA -24.02.2012" xfId="1751"/>
    <cellStyle name="_To Division Office_SOW_CORP_FORMAT(1)_circle(1)" xfId="1752"/>
    <cellStyle name="_To Division Office_SOW_CORP_FORMAT(1)_circle(1)_Annx-1,12-13,HNL-WUP" xfId="1753"/>
    <cellStyle name="_To Division Office_SOW_CORP_FORMAT(1)_circle(1)_Honnali Sub Division" xfId="1754"/>
    <cellStyle name="_To Division Office_SOW_Format_2011-12(1)" xfId="1755"/>
    <cellStyle name="_To Division Office_SOW_Format_2011-12(1)_Annx-1,12-13,HNL-WUP" xfId="1756"/>
    <cellStyle name="_To Division Office_SOW_Format_2011-12(1)_Honnali Sub Division" xfId="1757"/>
    <cellStyle name="_To Division Office_Spillover_works(1)" xfId="1758"/>
    <cellStyle name="_To Division Office_Spillover_works(1)_Annx-1,12-13,HNL-WUP" xfId="1759"/>
    <cellStyle name="_To Division Office_Spillover_works(1)_Honnali Sub Division" xfId="1760"/>
    <cellStyle name="_W.f 01.08" xfId="1761"/>
    <cellStyle name="_W.f 01.08_Budget proposals for 12-13  Proposals for List-1" xfId="1762"/>
    <cellStyle name="_W.f 01.08_Budget proposals for 12-13  Proposals for List-1_Planned &amp; Non planned format new format Feb-13" xfId="1763"/>
    <cellStyle name="_W.f 01.08_Budget proposals for 12-13  Proposals for List-1_Planned &amp; Non planned format new format Jan-13" xfId="1764"/>
    <cellStyle name="_W.f 01.08_Read &amp; Consump" xfId="1765"/>
    <cellStyle name="_W.F 11.07" xfId="1766"/>
    <cellStyle name="_W.F 11.07_Budget proposals for 12-13  Proposals for List-1" xfId="1767"/>
    <cellStyle name="_W.F 11.07_Budget proposals for 12-13  Proposals for List-1_Planned &amp; Non planned format new format Feb-13" xfId="1768"/>
    <cellStyle name="_W.F 11.07_Budget proposals for 12-13  Proposals for List-1_Planned &amp; Non planned format new format Jan-13" xfId="1769"/>
    <cellStyle name="_W.F 11.07_Read &amp; Consump" xfId="1770"/>
    <cellStyle name="_W.F 12.07" xfId="1771"/>
    <cellStyle name="_W.F 12.07_Budget proposals for 12-13  Proposals for List-1" xfId="1772"/>
    <cellStyle name="_W.F 12.07_Budget proposals for 12-13  Proposals for List-1_Planned &amp; Non planned format new format Feb-13" xfId="1773"/>
    <cellStyle name="_W.F 12.07_Budget proposals for 12-13  Proposals for List-1_Planned &amp; Non planned format new format Jan-13" xfId="1774"/>
    <cellStyle name="_W.F 12.07_Read &amp; Consump" xfId="1775"/>
    <cellStyle name="_w.f Oct2007" xfId="1776"/>
    <cellStyle name="_w.f Oct2007_Budget proposals for 12-13  Proposals for List-1" xfId="1777"/>
    <cellStyle name="_w.f Oct2007_Budget proposals for 12-13  Proposals for List-1_Planned &amp; Non planned format new format Feb-13" xfId="1778"/>
    <cellStyle name="_w.f Oct2007_Budget proposals for 12-13  Proposals for List-1_Planned &amp; Non planned format new format Jan-13" xfId="1779"/>
    <cellStyle name="_w.f Oct2007_Read &amp; Consump" xfId="1780"/>
    <cellStyle name="_Whitefield.MSWORD" xfId="1781"/>
    <cellStyle name="_Whitefield.MSWORD_Budget proposals for 12-13  Proposals for List-1" xfId="1782"/>
    <cellStyle name="_Whitefield.MSWORD_Budget proposals for 12-13  Proposals for List-1_Planned &amp; Non planned format new format Feb-13" xfId="1783"/>
    <cellStyle name="_Whitefield.MSWORD_Budget proposals for 12-13  Proposals for List-1_Planned &amp; Non planned format new format Jan-13" xfId="1784"/>
    <cellStyle name="_Whitefield.MSWORD_Read &amp; Consump" xfId="1785"/>
    <cellStyle name="=C:\WINNT35\SYSTEM32\COMMAND.COM" xfId="1786"/>
    <cellStyle name="=C:\WINNT35\SYSTEM32\COMMAND.COM 2" xfId="1787"/>
    <cellStyle name="=C:\WINNT35\SYSTEM32\COMMAND.COM 2 2" xfId="1788"/>
    <cellStyle name="=C:\WINNT35\SYSTEM32\COMMAND.COM 2 3" xfId="1789"/>
    <cellStyle name="=C:\WINNT35\SYSTEM32\COMMAND.COM 3" xfId="1790"/>
    <cellStyle name="=C:\WINNT35\SYSTEM32\COMMAND.COM 3 2" xfId="1791"/>
    <cellStyle name="=C:\WINNT35\SYSTEM32\COMMAND.COM 3 3" xfId="1792"/>
    <cellStyle name="=C:\WINNT35\SYSTEM32\COMMAND.COM 4" xfId="1793"/>
    <cellStyle name="=C:\WINNT35\SYSTEM32\COMMAND.COM 4 2" xfId="1794"/>
    <cellStyle name="=C:\WINNT35\SYSTEM32\COMMAND.COM 4 3" xfId="1795"/>
    <cellStyle name="=C:\WINNT35\SYSTEM32\COMMAND.COM 5" xfId="1796"/>
    <cellStyle name="=C:\WINNT35\SYSTEM32\COMMAND.COM 6" xfId="1797"/>
    <cellStyle name="11" xfId="1798"/>
    <cellStyle name="18" xfId="1799"/>
    <cellStyle name="20" xfId="1800"/>
    <cellStyle name="20% - Accent1 10" xfId="1801"/>
    <cellStyle name="20% - Accent1 10 2" xfId="1802"/>
    <cellStyle name="20% - Accent1 11" xfId="1803"/>
    <cellStyle name="20% - Accent1 11 2" xfId="1804"/>
    <cellStyle name="20% - Accent1 12" xfId="1805"/>
    <cellStyle name="20% - Accent1 12 2" xfId="1806"/>
    <cellStyle name="20% - Accent1 13" xfId="1807"/>
    <cellStyle name="20% - Accent1 13 2" xfId="1808"/>
    <cellStyle name="20% - Accent1 14" xfId="1809"/>
    <cellStyle name="20% - Accent1 14 2" xfId="1810"/>
    <cellStyle name="20% - Accent1 15" xfId="1811"/>
    <cellStyle name="20% - Accent1 15 2" xfId="1812"/>
    <cellStyle name="20% - Accent1 16" xfId="1813"/>
    <cellStyle name="20% - Accent1 16 2" xfId="1814"/>
    <cellStyle name="20% - Accent1 17" xfId="1815"/>
    <cellStyle name="20% - Accent1 17 2" xfId="1816"/>
    <cellStyle name="20% - Accent1 18" xfId="1817"/>
    <cellStyle name="20% - Accent1 18 2" xfId="1818"/>
    <cellStyle name="20% - Accent1 19" xfId="1819"/>
    <cellStyle name="20% - Accent1 2" xfId="1820"/>
    <cellStyle name="20% - Accent1 2 10" xfId="1821"/>
    <cellStyle name="20% - Accent1 2 11" xfId="1822"/>
    <cellStyle name="20% - Accent1 2 12" xfId="1823"/>
    <cellStyle name="20% - Accent1 2 13" xfId="1824"/>
    <cellStyle name="20% - Accent1 2 14" xfId="1825"/>
    <cellStyle name="20% - Accent1 2 15" xfId="1826"/>
    <cellStyle name="20% - Accent1 2 16" xfId="1827"/>
    <cellStyle name="20% - Accent1 2 17" xfId="1828"/>
    <cellStyle name="20% - Accent1 2 2" xfId="1829"/>
    <cellStyle name="20% - Accent1 2 2 2" xfId="1830"/>
    <cellStyle name="20% - Accent1 2 2 2 2" xfId="1831"/>
    <cellStyle name="20% - Accent1 2 2 2 3" xfId="1832"/>
    <cellStyle name="20% - Accent1 2 2 3" xfId="1833"/>
    <cellStyle name="20% - Accent1 2 3" xfId="1834"/>
    <cellStyle name="20% - Accent1 2 3 2" xfId="1835"/>
    <cellStyle name="20% - Accent1 2 3 3" xfId="1836"/>
    <cellStyle name="20% - Accent1 2 3 4" xfId="1837"/>
    <cellStyle name="20% - Accent1 2 4" xfId="1838"/>
    <cellStyle name="20% - Accent1 2 4 2" xfId="1839"/>
    <cellStyle name="20% - Accent1 2 5" xfId="1840"/>
    <cellStyle name="20% - Accent1 2 5 2" xfId="1841"/>
    <cellStyle name="20% - Accent1 2 6" xfId="1842"/>
    <cellStyle name="20% - Accent1 2 7" xfId="1843"/>
    <cellStyle name="20% - Accent1 2 8" xfId="1844"/>
    <cellStyle name="20% - Accent1 2 9" xfId="1845"/>
    <cellStyle name="20% - Accent1 2_C-1  to C-3 Foramt" xfId="1846"/>
    <cellStyle name="20% - Accent1 20" xfId="1847"/>
    <cellStyle name="20% - Accent1 21" xfId="1848"/>
    <cellStyle name="20% - Accent1 22" xfId="1849"/>
    <cellStyle name="20% - Accent1 23" xfId="1850"/>
    <cellStyle name="20% - Accent1 24" xfId="1851"/>
    <cellStyle name="20% - Accent1 25" xfId="1852"/>
    <cellStyle name="20% - Accent1 26" xfId="1853"/>
    <cellStyle name="20% - Accent1 27" xfId="1854"/>
    <cellStyle name="20% - Accent1 28" xfId="1855"/>
    <cellStyle name="20% - Accent1 29" xfId="1856"/>
    <cellStyle name="20% - Accent1 3" xfId="1857"/>
    <cellStyle name="20% - Accent1 3 10" xfId="1858"/>
    <cellStyle name="20% - Accent1 3 11" xfId="1859"/>
    <cellStyle name="20% - Accent1 3 12" xfId="1860"/>
    <cellStyle name="20% - Accent1 3 13" xfId="1861"/>
    <cellStyle name="20% - Accent1 3 14" xfId="1862"/>
    <cellStyle name="20% - Accent1 3 15" xfId="1863"/>
    <cellStyle name="20% - Accent1 3 16" xfId="1864"/>
    <cellStyle name="20% - Accent1 3 2" xfId="1865"/>
    <cellStyle name="20% - Accent1 3 2 2" xfId="1866"/>
    <cellStyle name="20% - Accent1 3 3" xfId="1867"/>
    <cellStyle name="20% - Accent1 3 3 2" xfId="1868"/>
    <cellStyle name="20% - Accent1 3 3 3" xfId="1869"/>
    <cellStyle name="20% - Accent1 3 3 4" xfId="1870"/>
    <cellStyle name="20% - Accent1 3 4" xfId="1871"/>
    <cellStyle name="20% - Accent1 3 4 2" xfId="1872"/>
    <cellStyle name="20% - Accent1 3 5" xfId="1873"/>
    <cellStyle name="20% - Accent1 3 5 2" xfId="1874"/>
    <cellStyle name="20% - Accent1 3 6" xfId="1875"/>
    <cellStyle name="20% - Accent1 3 7" xfId="1876"/>
    <cellStyle name="20% - Accent1 3 8" xfId="1877"/>
    <cellStyle name="20% - Accent1 3 9" xfId="1878"/>
    <cellStyle name="20% - Accent1 3_C-1  to C-3 Foramt" xfId="1879"/>
    <cellStyle name="20% - Accent1 30" xfId="1880"/>
    <cellStyle name="20% - Accent1 31" xfId="1881"/>
    <cellStyle name="20% - Accent1 32" xfId="1882"/>
    <cellStyle name="20% - Accent1 33" xfId="1883"/>
    <cellStyle name="20% - Accent1 34" xfId="1884"/>
    <cellStyle name="20% - Accent1 35" xfId="1885"/>
    <cellStyle name="20% - Accent1 36" xfId="1886"/>
    <cellStyle name="20% - Accent1 37" xfId="1887"/>
    <cellStyle name="20% - Accent1 38" xfId="1888"/>
    <cellStyle name="20% - Accent1 39" xfId="1889"/>
    <cellStyle name="20% - Accent1 4" xfId="1890"/>
    <cellStyle name="20% - Accent1 4 10" xfId="1891"/>
    <cellStyle name="20% - Accent1 4 11" xfId="1892"/>
    <cellStyle name="20% - Accent1 4 12" xfId="1893"/>
    <cellStyle name="20% - Accent1 4 13" xfId="1894"/>
    <cellStyle name="20% - Accent1 4 14" xfId="1895"/>
    <cellStyle name="20% - Accent1 4 2" xfId="1896"/>
    <cellStyle name="20% - Accent1 4 2 2" xfId="1897"/>
    <cellStyle name="20% - Accent1 4 3" xfId="1898"/>
    <cellStyle name="20% - Accent1 4 3 2" xfId="1899"/>
    <cellStyle name="20% - Accent1 4 4" xfId="1900"/>
    <cellStyle name="20% - Accent1 4 4 2" xfId="1901"/>
    <cellStyle name="20% - Accent1 4 5" xfId="1902"/>
    <cellStyle name="20% - Accent1 4 5 2" xfId="1903"/>
    <cellStyle name="20% - Accent1 4 6" xfId="1904"/>
    <cellStyle name="20% - Accent1 4 7" xfId="1905"/>
    <cellStyle name="20% - Accent1 4 8" xfId="1906"/>
    <cellStyle name="20% - Accent1 4 9" xfId="1907"/>
    <cellStyle name="20% - Accent1 4_hyr" xfId="1908"/>
    <cellStyle name="20% - Accent1 40" xfId="1909"/>
    <cellStyle name="20% - Accent1 41" xfId="1910"/>
    <cellStyle name="20% - Accent1 42" xfId="1911"/>
    <cellStyle name="20% - Accent1 43" xfId="1912"/>
    <cellStyle name="20% - Accent1 44" xfId="1913"/>
    <cellStyle name="20% - Accent1 45" xfId="1914"/>
    <cellStyle name="20% - Accent1 46" xfId="1915"/>
    <cellStyle name="20% - Accent1 47" xfId="1916"/>
    <cellStyle name="20% - Accent1 48" xfId="1917"/>
    <cellStyle name="20% - Accent1 49" xfId="1918"/>
    <cellStyle name="20% - Accent1 5" xfId="1919"/>
    <cellStyle name="20% - Accent1 5 2" xfId="1920"/>
    <cellStyle name="20% - Accent1 5 3" xfId="1921"/>
    <cellStyle name="20% - Accent1 5 4" xfId="1922"/>
    <cellStyle name="20% - Accent1 5 5" xfId="1923"/>
    <cellStyle name="20% - Accent1 5 6" xfId="1924"/>
    <cellStyle name="20% - Accent1 5 7" xfId="1925"/>
    <cellStyle name="20% - Accent1 5 8" xfId="1926"/>
    <cellStyle name="20% - Accent1 5 9" xfId="1927"/>
    <cellStyle name="20% - Accent1 50" xfId="1928"/>
    <cellStyle name="20% - Accent1 51" xfId="1929"/>
    <cellStyle name="20% - Accent1 52" xfId="1930"/>
    <cellStyle name="20% - Accent1 53" xfId="1931"/>
    <cellStyle name="20% - Accent1 54" xfId="1932"/>
    <cellStyle name="20% - Accent1 6" xfId="1933"/>
    <cellStyle name="20% - Accent1 6 2" xfId="1934"/>
    <cellStyle name="20% - Accent1 7" xfId="1935"/>
    <cellStyle name="20% - Accent1 7 2" xfId="1936"/>
    <cellStyle name="20% - Accent1 8" xfId="1937"/>
    <cellStyle name="20% - Accent1 8 2" xfId="1938"/>
    <cellStyle name="20% - Accent1 9" xfId="1939"/>
    <cellStyle name="20% - Accent1 9 2" xfId="1940"/>
    <cellStyle name="20% - Accent2 10" xfId="1941"/>
    <cellStyle name="20% - Accent2 10 2" xfId="1942"/>
    <cellStyle name="20% - Accent2 11" xfId="1943"/>
    <cellStyle name="20% - Accent2 11 2" xfId="1944"/>
    <cellStyle name="20% - Accent2 12" xfId="1945"/>
    <cellStyle name="20% - Accent2 12 2" xfId="1946"/>
    <cellStyle name="20% - Accent2 13" xfId="1947"/>
    <cellStyle name="20% - Accent2 13 2" xfId="1948"/>
    <cellStyle name="20% - Accent2 14" xfId="1949"/>
    <cellStyle name="20% - Accent2 14 2" xfId="1950"/>
    <cellStyle name="20% - Accent2 15" xfId="1951"/>
    <cellStyle name="20% - Accent2 15 2" xfId="1952"/>
    <cellStyle name="20% - Accent2 16" xfId="1953"/>
    <cellStyle name="20% - Accent2 16 2" xfId="1954"/>
    <cellStyle name="20% - Accent2 17" xfId="1955"/>
    <cellStyle name="20% - Accent2 17 2" xfId="1956"/>
    <cellStyle name="20% - Accent2 18" xfId="1957"/>
    <cellStyle name="20% - Accent2 18 2" xfId="1958"/>
    <cellStyle name="20% - Accent2 19" xfId="1959"/>
    <cellStyle name="20% - Accent2 2" xfId="1960"/>
    <cellStyle name="20% - Accent2 2 10" xfId="1961"/>
    <cellStyle name="20% - Accent2 2 11" xfId="1962"/>
    <cellStyle name="20% - Accent2 2 12" xfId="1963"/>
    <cellStyle name="20% - Accent2 2 13" xfId="1964"/>
    <cellStyle name="20% - Accent2 2 14" xfId="1965"/>
    <cellStyle name="20% - Accent2 2 15" xfId="1966"/>
    <cellStyle name="20% - Accent2 2 16" xfId="1967"/>
    <cellStyle name="20% - Accent2 2 17" xfId="1968"/>
    <cellStyle name="20% - Accent2 2 2" xfId="1969"/>
    <cellStyle name="20% - Accent2 2 2 2" xfId="1970"/>
    <cellStyle name="20% - Accent2 2 2 2 2" xfId="1971"/>
    <cellStyle name="20% - Accent2 2 2 2 3" xfId="1972"/>
    <cellStyle name="20% - Accent2 2 2 3" xfId="1973"/>
    <cellStyle name="20% - Accent2 2 3" xfId="1974"/>
    <cellStyle name="20% - Accent2 2 3 2" xfId="1975"/>
    <cellStyle name="20% - Accent2 2 3 3" xfId="1976"/>
    <cellStyle name="20% - Accent2 2 3 4" xfId="1977"/>
    <cellStyle name="20% - Accent2 2 4" xfId="1978"/>
    <cellStyle name="20% - Accent2 2 4 2" xfId="1979"/>
    <cellStyle name="20% - Accent2 2 5" xfId="1980"/>
    <cellStyle name="20% - Accent2 2 5 2" xfId="1981"/>
    <cellStyle name="20% - Accent2 2 6" xfId="1982"/>
    <cellStyle name="20% - Accent2 2 7" xfId="1983"/>
    <cellStyle name="20% - Accent2 2 8" xfId="1984"/>
    <cellStyle name="20% - Accent2 2 9" xfId="1985"/>
    <cellStyle name="20% - Accent2 2_C-1  to C-3 Foramt" xfId="1986"/>
    <cellStyle name="20% - Accent2 20" xfId="1987"/>
    <cellStyle name="20% - Accent2 21" xfId="1988"/>
    <cellStyle name="20% - Accent2 22" xfId="1989"/>
    <cellStyle name="20% - Accent2 23" xfId="1990"/>
    <cellStyle name="20% - Accent2 24" xfId="1991"/>
    <cellStyle name="20% - Accent2 25" xfId="1992"/>
    <cellStyle name="20% - Accent2 26" xfId="1993"/>
    <cellStyle name="20% - Accent2 27" xfId="1994"/>
    <cellStyle name="20% - Accent2 28" xfId="1995"/>
    <cellStyle name="20% - Accent2 29" xfId="1996"/>
    <cellStyle name="20% - Accent2 3" xfId="1997"/>
    <cellStyle name="20% - Accent2 3 10" xfId="1998"/>
    <cellStyle name="20% - Accent2 3 11" xfId="1999"/>
    <cellStyle name="20% - Accent2 3 12" xfId="2000"/>
    <cellStyle name="20% - Accent2 3 13" xfId="2001"/>
    <cellStyle name="20% - Accent2 3 14" xfId="2002"/>
    <cellStyle name="20% - Accent2 3 15" xfId="2003"/>
    <cellStyle name="20% - Accent2 3 16" xfId="2004"/>
    <cellStyle name="20% - Accent2 3 2" xfId="2005"/>
    <cellStyle name="20% - Accent2 3 2 2" xfId="2006"/>
    <cellStyle name="20% - Accent2 3 3" xfId="2007"/>
    <cellStyle name="20% - Accent2 3 3 2" xfId="2008"/>
    <cellStyle name="20% - Accent2 3 3 3" xfId="2009"/>
    <cellStyle name="20% - Accent2 3 3 4" xfId="2010"/>
    <cellStyle name="20% - Accent2 3 4" xfId="2011"/>
    <cellStyle name="20% - Accent2 3 4 2" xfId="2012"/>
    <cellStyle name="20% - Accent2 3 5" xfId="2013"/>
    <cellStyle name="20% - Accent2 3 5 2" xfId="2014"/>
    <cellStyle name="20% - Accent2 3 6" xfId="2015"/>
    <cellStyle name="20% - Accent2 3 7" xfId="2016"/>
    <cellStyle name="20% - Accent2 3 8" xfId="2017"/>
    <cellStyle name="20% - Accent2 3 9" xfId="2018"/>
    <cellStyle name="20% - Accent2 3_C-1  to C-3 Foramt" xfId="2019"/>
    <cellStyle name="20% - Accent2 30" xfId="2020"/>
    <cellStyle name="20% - Accent2 31" xfId="2021"/>
    <cellStyle name="20% - Accent2 32" xfId="2022"/>
    <cellStyle name="20% - Accent2 33" xfId="2023"/>
    <cellStyle name="20% - Accent2 34" xfId="2024"/>
    <cellStyle name="20% - Accent2 35" xfId="2025"/>
    <cellStyle name="20% - Accent2 36" xfId="2026"/>
    <cellStyle name="20% - Accent2 37" xfId="2027"/>
    <cellStyle name="20% - Accent2 38" xfId="2028"/>
    <cellStyle name="20% - Accent2 39" xfId="2029"/>
    <cellStyle name="20% - Accent2 4" xfId="2030"/>
    <cellStyle name="20% - Accent2 4 10" xfId="2031"/>
    <cellStyle name="20% - Accent2 4 11" xfId="2032"/>
    <cellStyle name="20% - Accent2 4 12" xfId="2033"/>
    <cellStyle name="20% - Accent2 4 13" xfId="2034"/>
    <cellStyle name="20% - Accent2 4 14" xfId="2035"/>
    <cellStyle name="20% - Accent2 4 2" xfId="2036"/>
    <cellStyle name="20% - Accent2 4 2 2" xfId="2037"/>
    <cellStyle name="20% - Accent2 4 3" xfId="2038"/>
    <cellStyle name="20% - Accent2 4 3 2" xfId="2039"/>
    <cellStyle name="20% - Accent2 4 4" xfId="2040"/>
    <cellStyle name="20% - Accent2 4 4 2" xfId="2041"/>
    <cellStyle name="20% - Accent2 4 5" xfId="2042"/>
    <cellStyle name="20% - Accent2 4 5 2" xfId="2043"/>
    <cellStyle name="20% - Accent2 4 6" xfId="2044"/>
    <cellStyle name="20% - Accent2 4 7" xfId="2045"/>
    <cellStyle name="20% - Accent2 4 8" xfId="2046"/>
    <cellStyle name="20% - Accent2 4 9" xfId="2047"/>
    <cellStyle name="20% - Accent2 4_hyr" xfId="2048"/>
    <cellStyle name="20% - Accent2 40" xfId="2049"/>
    <cellStyle name="20% - Accent2 41" xfId="2050"/>
    <cellStyle name="20% - Accent2 42" xfId="2051"/>
    <cellStyle name="20% - Accent2 43" xfId="2052"/>
    <cellStyle name="20% - Accent2 44" xfId="2053"/>
    <cellStyle name="20% - Accent2 45" xfId="2054"/>
    <cellStyle name="20% - Accent2 46" xfId="2055"/>
    <cellStyle name="20% - Accent2 47" xfId="2056"/>
    <cellStyle name="20% - Accent2 48" xfId="2057"/>
    <cellStyle name="20% - Accent2 49" xfId="2058"/>
    <cellStyle name="20% - Accent2 5" xfId="2059"/>
    <cellStyle name="20% - Accent2 5 2" xfId="2060"/>
    <cellStyle name="20% - Accent2 5 3" xfId="2061"/>
    <cellStyle name="20% - Accent2 5 4" xfId="2062"/>
    <cellStyle name="20% - Accent2 5 5" xfId="2063"/>
    <cellStyle name="20% - Accent2 5 6" xfId="2064"/>
    <cellStyle name="20% - Accent2 5 7" xfId="2065"/>
    <cellStyle name="20% - Accent2 5 8" xfId="2066"/>
    <cellStyle name="20% - Accent2 5 9" xfId="2067"/>
    <cellStyle name="20% - Accent2 50" xfId="2068"/>
    <cellStyle name="20% - Accent2 51" xfId="2069"/>
    <cellStyle name="20% - Accent2 52" xfId="2070"/>
    <cellStyle name="20% - Accent2 53" xfId="2071"/>
    <cellStyle name="20% - Accent2 54" xfId="2072"/>
    <cellStyle name="20% - Accent2 6" xfId="2073"/>
    <cellStyle name="20% - Accent2 6 2" xfId="2074"/>
    <cellStyle name="20% - Accent2 7" xfId="2075"/>
    <cellStyle name="20% - Accent2 7 2" xfId="2076"/>
    <cellStyle name="20% - Accent2 8" xfId="2077"/>
    <cellStyle name="20% - Accent2 8 2" xfId="2078"/>
    <cellStyle name="20% - Accent2 9" xfId="2079"/>
    <cellStyle name="20% - Accent2 9 2" xfId="2080"/>
    <cellStyle name="20% - Accent3 10" xfId="2081"/>
    <cellStyle name="20% - Accent3 10 2" xfId="2082"/>
    <cellStyle name="20% - Accent3 11" xfId="2083"/>
    <cellStyle name="20% - Accent3 11 2" xfId="2084"/>
    <cellStyle name="20% - Accent3 12" xfId="2085"/>
    <cellStyle name="20% - Accent3 12 2" xfId="2086"/>
    <cellStyle name="20% - Accent3 13" xfId="2087"/>
    <cellStyle name="20% - Accent3 13 2" xfId="2088"/>
    <cellStyle name="20% - Accent3 14" xfId="2089"/>
    <cellStyle name="20% - Accent3 14 2" xfId="2090"/>
    <cellStyle name="20% - Accent3 15" xfId="2091"/>
    <cellStyle name="20% - Accent3 15 2" xfId="2092"/>
    <cellStyle name="20% - Accent3 16" xfId="2093"/>
    <cellStyle name="20% - Accent3 16 2" xfId="2094"/>
    <cellStyle name="20% - Accent3 17" xfId="2095"/>
    <cellStyle name="20% - Accent3 17 2" xfId="2096"/>
    <cellStyle name="20% - Accent3 18" xfId="2097"/>
    <cellStyle name="20% - Accent3 18 2" xfId="2098"/>
    <cellStyle name="20% - Accent3 19" xfId="2099"/>
    <cellStyle name="20% - Accent3 2" xfId="2100"/>
    <cellStyle name="20% - Accent3 2 10" xfId="2101"/>
    <cellStyle name="20% - Accent3 2 11" xfId="2102"/>
    <cellStyle name="20% - Accent3 2 12" xfId="2103"/>
    <cellStyle name="20% - Accent3 2 13" xfId="2104"/>
    <cellStyle name="20% - Accent3 2 14" xfId="2105"/>
    <cellStyle name="20% - Accent3 2 15" xfId="2106"/>
    <cellStyle name="20% - Accent3 2 16" xfId="2107"/>
    <cellStyle name="20% - Accent3 2 17" xfId="2108"/>
    <cellStyle name="20% - Accent3 2 2" xfId="2109"/>
    <cellStyle name="20% - Accent3 2 2 2" xfId="2110"/>
    <cellStyle name="20% - Accent3 2 2 2 2" xfId="2111"/>
    <cellStyle name="20% - Accent3 2 2 2 3" xfId="2112"/>
    <cellStyle name="20% - Accent3 2 2 3" xfId="2113"/>
    <cellStyle name="20% - Accent3 2 3" xfId="2114"/>
    <cellStyle name="20% - Accent3 2 3 2" xfId="2115"/>
    <cellStyle name="20% - Accent3 2 3 3" xfId="2116"/>
    <cellStyle name="20% - Accent3 2 3 4" xfId="2117"/>
    <cellStyle name="20% - Accent3 2 4" xfId="2118"/>
    <cellStyle name="20% - Accent3 2 4 2" xfId="2119"/>
    <cellStyle name="20% - Accent3 2 5" xfId="2120"/>
    <cellStyle name="20% - Accent3 2 5 2" xfId="2121"/>
    <cellStyle name="20% - Accent3 2 6" xfId="2122"/>
    <cellStyle name="20% - Accent3 2 7" xfId="2123"/>
    <cellStyle name="20% - Accent3 2 8" xfId="2124"/>
    <cellStyle name="20% - Accent3 2 9" xfId="2125"/>
    <cellStyle name="20% - Accent3 2_C-1  to C-3 Foramt" xfId="2126"/>
    <cellStyle name="20% - Accent3 20" xfId="2127"/>
    <cellStyle name="20% - Accent3 21" xfId="2128"/>
    <cellStyle name="20% - Accent3 22" xfId="2129"/>
    <cellStyle name="20% - Accent3 23" xfId="2130"/>
    <cellStyle name="20% - Accent3 24" xfId="2131"/>
    <cellStyle name="20% - Accent3 25" xfId="2132"/>
    <cellStyle name="20% - Accent3 26" xfId="2133"/>
    <cellStyle name="20% - Accent3 27" xfId="2134"/>
    <cellStyle name="20% - Accent3 28" xfId="2135"/>
    <cellStyle name="20% - Accent3 29" xfId="2136"/>
    <cellStyle name="20% - Accent3 3" xfId="2137"/>
    <cellStyle name="20% - Accent3 3 10" xfId="2138"/>
    <cellStyle name="20% - Accent3 3 11" xfId="2139"/>
    <cellStyle name="20% - Accent3 3 12" xfId="2140"/>
    <cellStyle name="20% - Accent3 3 13" xfId="2141"/>
    <cellStyle name="20% - Accent3 3 14" xfId="2142"/>
    <cellStyle name="20% - Accent3 3 15" xfId="2143"/>
    <cellStyle name="20% - Accent3 3 16" xfId="2144"/>
    <cellStyle name="20% - Accent3 3 2" xfId="2145"/>
    <cellStyle name="20% - Accent3 3 2 2" xfId="2146"/>
    <cellStyle name="20% - Accent3 3 3" xfId="2147"/>
    <cellStyle name="20% - Accent3 3 3 2" xfId="2148"/>
    <cellStyle name="20% - Accent3 3 3 3" xfId="2149"/>
    <cellStyle name="20% - Accent3 3 3 4" xfId="2150"/>
    <cellStyle name="20% - Accent3 3 4" xfId="2151"/>
    <cellStyle name="20% - Accent3 3 4 2" xfId="2152"/>
    <cellStyle name="20% - Accent3 3 5" xfId="2153"/>
    <cellStyle name="20% - Accent3 3 5 2" xfId="2154"/>
    <cellStyle name="20% - Accent3 3 6" xfId="2155"/>
    <cellStyle name="20% - Accent3 3 7" xfId="2156"/>
    <cellStyle name="20% - Accent3 3 8" xfId="2157"/>
    <cellStyle name="20% - Accent3 3 9" xfId="2158"/>
    <cellStyle name="20% - Accent3 3_C-1  to C-3 Foramt" xfId="2159"/>
    <cellStyle name="20% - Accent3 30" xfId="2160"/>
    <cellStyle name="20% - Accent3 31" xfId="2161"/>
    <cellStyle name="20% - Accent3 32" xfId="2162"/>
    <cellStyle name="20% - Accent3 33" xfId="2163"/>
    <cellStyle name="20% - Accent3 34" xfId="2164"/>
    <cellStyle name="20% - Accent3 35" xfId="2165"/>
    <cellStyle name="20% - Accent3 36" xfId="2166"/>
    <cellStyle name="20% - Accent3 37" xfId="2167"/>
    <cellStyle name="20% - Accent3 38" xfId="2168"/>
    <cellStyle name="20% - Accent3 39" xfId="2169"/>
    <cellStyle name="20% - Accent3 4" xfId="2170"/>
    <cellStyle name="20% - Accent3 4 10" xfId="2171"/>
    <cellStyle name="20% - Accent3 4 11" xfId="2172"/>
    <cellStyle name="20% - Accent3 4 12" xfId="2173"/>
    <cellStyle name="20% - Accent3 4 13" xfId="2174"/>
    <cellStyle name="20% - Accent3 4 14" xfId="2175"/>
    <cellStyle name="20% - Accent3 4 2" xfId="2176"/>
    <cellStyle name="20% - Accent3 4 2 2" xfId="2177"/>
    <cellStyle name="20% - Accent3 4 3" xfId="2178"/>
    <cellStyle name="20% - Accent3 4 3 2" xfId="2179"/>
    <cellStyle name="20% - Accent3 4 4" xfId="2180"/>
    <cellStyle name="20% - Accent3 4 4 2" xfId="2181"/>
    <cellStyle name="20% - Accent3 4 5" xfId="2182"/>
    <cellStyle name="20% - Accent3 4 5 2" xfId="2183"/>
    <cellStyle name="20% - Accent3 4 6" xfId="2184"/>
    <cellStyle name="20% - Accent3 4 7" xfId="2185"/>
    <cellStyle name="20% - Accent3 4 8" xfId="2186"/>
    <cellStyle name="20% - Accent3 4 9" xfId="2187"/>
    <cellStyle name="20% - Accent3 4_hyr" xfId="2188"/>
    <cellStyle name="20% - Accent3 40" xfId="2189"/>
    <cellStyle name="20% - Accent3 41" xfId="2190"/>
    <cellStyle name="20% - Accent3 42" xfId="2191"/>
    <cellStyle name="20% - Accent3 43" xfId="2192"/>
    <cellStyle name="20% - Accent3 44" xfId="2193"/>
    <cellStyle name="20% - Accent3 45" xfId="2194"/>
    <cellStyle name="20% - Accent3 46" xfId="2195"/>
    <cellStyle name="20% - Accent3 47" xfId="2196"/>
    <cellStyle name="20% - Accent3 48" xfId="2197"/>
    <cellStyle name="20% - Accent3 49" xfId="2198"/>
    <cellStyle name="20% - Accent3 5" xfId="2199"/>
    <cellStyle name="20% - Accent3 5 2" xfId="2200"/>
    <cellStyle name="20% - Accent3 5 3" xfId="2201"/>
    <cellStyle name="20% - Accent3 5 4" xfId="2202"/>
    <cellStyle name="20% - Accent3 5 5" xfId="2203"/>
    <cellStyle name="20% - Accent3 5 6" xfId="2204"/>
    <cellStyle name="20% - Accent3 5 7" xfId="2205"/>
    <cellStyle name="20% - Accent3 5 8" xfId="2206"/>
    <cellStyle name="20% - Accent3 5 9" xfId="2207"/>
    <cellStyle name="20% - Accent3 50" xfId="2208"/>
    <cellStyle name="20% - Accent3 51" xfId="2209"/>
    <cellStyle name="20% - Accent3 52" xfId="2210"/>
    <cellStyle name="20% - Accent3 53" xfId="2211"/>
    <cellStyle name="20% - Accent3 54" xfId="2212"/>
    <cellStyle name="20% - Accent3 6" xfId="2213"/>
    <cellStyle name="20% - Accent3 6 2" xfId="2214"/>
    <cellStyle name="20% - Accent3 7" xfId="2215"/>
    <cellStyle name="20% - Accent3 7 2" xfId="2216"/>
    <cellStyle name="20% - Accent3 8" xfId="2217"/>
    <cellStyle name="20% - Accent3 8 2" xfId="2218"/>
    <cellStyle name="20% - Accent3 9" xfId="2219"/>
    <cellStyle name="20% - Accent3 9 2" xfId="2220"/>
    <cellStyle name="20% - Accent4 10" xfId="2221"/>
    <cellStyle name="20% - Accent4 10 2" xfId="2222"/>
    <cellStyle name="20% - Accent4 11" xfId="2223"/>
    <cellStyle name="20% - Accent4 11 2" xfId="2224"/>
    <cellStyle name="20% - Accent4 12" xfId="2225"/>
    <cellStyle name="20% - Accent4 12 2" xfId="2226"/>
    <cellStyle name="20% - Accent4 13" xfId="2227"/>
    <cellStyle name="20% - Accent4 13 2" xfId="2228"/>
    <cellStyle name="20% - Accent4 14" xfId="2229"/>
    <cellStyle name="20% - Accent4 14 2" xfId="2230"/>
    <cellStyle name="20% - Accent4 15" xfId="2231"/>
    <cellStyle name="20% - Accent4 15 2" xfId="2232"/>
    <cellStyle name="20% - Accent4 16" xfId="2233"/>
    <cellStyle name="20% - Accent4 16 2" xfId="2234"/>
    <cellStyle name="20% - Accent4 17" xfId="2235"/>
    <cellStyle name="20% - Accent4 17 2" xfId="2236"/>
    <cellStyle name="20% - Accent4 18" xfId="2237"/>
    <cellStyle name="20% - Accent4 18 2" xfId="2238"/>
    <cellStyle name="20% - Accent4 19" xfId="2239"/>
    <cellStyle name="20% - Accent4 2" xfId="2240"/>
    <cellStyle name="20% - Accent4 2 10" xfId="2241"/>
    <cellStyle name="20% - Accent4 2 11" xfId="2242"/>
    <cellStyle name="20% - Accent4 2 12" xfId="2243"/>
    <cellStyle name="20% - Accent4 2 13" xfId="2244"/>
    <cellStyle name="20% - Accent4 2 14" xfId="2245"/>
    <cellStyle name="20% - Accent4 2 15" xfId="2246"/>
    <cellStyle name="20% - Accent4 2 16" xfId="2247"/>
    <cellStyle name="20% - Accent4 2 17" xfId="2248"/>
    <cellStyle name="20% - Accent4 2 2" xfId="2249"/>
    <cellStyle name="20% - Accent4 2 2 2" xfId="2250"/>
    <cellStyle name="20% - Accent4 2 2 2 2" xfId="2251"/>
    <cellStyle name="20% - Accent4 2 2 2 3" xfId="2252"/>
    <cellStyle name="20% - Accent4 2 2 3" xfId="2253"/>
    <cellStyle name="20% - Accent4 2 3" xfId="2254"/>
    <cellStyle name="20% - Accent4 2 3 2" xfId="2255"/>
    <cellStyle name="20% - Accent4 2 3 3" xfId="2256"/>
    <cellStyle name="20% - Accent4 2 3 4" xfId="2257"/>
    <cellStyle name="20% - Accent4 2 4" xfId="2258"/>
    <cellStyle name="20% - Accent4 2 4 2" xfId="2259"/>
    <cellStyle name="20% - Accent4 2 5" xfId="2260"/>
    <cellStyle name="20% - Accent4 2 5 2" xfId="2261"/>
    <cellStyle name="20% - Accent4 2 6" xfId="2262"/>
    <cellStyle name="20% - Accent4 2 7" xfId="2263"/>
    <cellStyle name="20% - Accent4 2 8" xfId="2264"/>
    <cellStyle name="20% - Accent4 2 9" xfId="2265"/>
    <cellStyle name="20% - Accent4 2_C-1  to C-3 Foramt" xfId="2266"/>
    <cellStyle name="20% - Accent4 20" xfId="2267"/>
    <cellStyle name="20% - Accent4 21" xfId="2268"/>
    <cellStyle name="20% - Accent4 22" xfId="2269"/>
    <cellStyle name="20% - Accent4 23" xfId="2270"/>
    <cellStyle name="20% - Accent4 24" xfId="2271"/>
    <cellStyle name="20% - Accent4 25" xfId="2272"/>
    <cellStyle name="20% - Accent4 26" xfId="2273"/>
    <cellStyle name="20% - Accent4 27" xfId="2274"/>
    <cellStyle name="20% - Accent4 28" xfId="2275"/>
    <cellStyle name="20% - Accent4 29" xfId="2276"/>
    <cellStyle name="20% - Accent4 3" xfId="2277"/>
    <cellStyle name="20% - Accent4 3 10" xfId="2278"/>
    <cellStyle name="20% - Accent4 3 11" xfId="2279"/>
    <cellStyle name="20% - Accent4 3 12" xfId="2280"/>
    <cellStyle name="20% - Accent4 3 13" xfId="2281"/>
    <cellStyle name="20% - Accent4 3 14" xfId="2282"/>
    <cellStyle name="20% - Accent4 3 15" xfId="2283"/>
    <cellStyle name="20% - Accent4 3 16" xfId="2284"/>
    <cellStyle name="20% - Accent4 3 2" xfId="2285"/>
    <cellStyle name="20% - Accent4 3 2 2" xfId="2286"/>
    <cellStyle name="20% - Accent4 3 3" xfId="2287"/>
    <cellStyle name="20% - Accent4 3 3 2" xfId="2288"/>
    <cellStyle name="20% - Accent4 3 3 3" xfId="2289"/>
    <cellStyle name="20% - Accent4 3 3 4" xfId="2290"/>
    <cellStyle name="20% - Accent4 3 4" xfId="2291"/>
    <cellStyle name="20% - Accent4 3 4 2" xfId="2292"/>
    <cellStyle name="20% - Accent4 3 5" xfId="2293"/>
    <cellStyle name="20% - Accent4 3 5 2" xfId="2294"/>
    <cellStyle name="20% - Accent4 3 6" xfId="2295"/>
    <cellStyle name="20% - Accent4 3 7" xfId="2296"/>
    <cellStyle name="20% - Accent4 3 8" xfId="2297"/>
    <cellStyle name="20% - Accent4 3 9" xfId="2298"/>
    <cellStyle name="20% - Accent4 3_C-1  to C-3 Foramt" xfId="2299"/>
    <cellStyle name="20% - Accent4 30" xfId="2300"/>
    <cellStyle name="20% - Accent4 31" xfId="2301"/>
    <cellStyle name="20% - Accent4 32" xfId="2302"/>
    <cellStyle name="20% - Accent4 33" xfId="2303"/>
    <cellStyle name="20% - Accent4 34" xfId="2304"/>
    <cellStyle name="20% - Accent4 35" xfId="2305"/>
    <cellStyle name="20% - Accent4 36" xfId="2306"/>
    <cellStyle name="20% - Accent4 37" xfId="2307"/>
    <cellStyle name="20% - Accent4 38" xfId="2308"/>
    <cellStyle name="20% - Accent4 39" xfId="2309"/>
    <cellStyle name="20% - Accent4 4" xfId="2310"/>
    <cellStyle name="20% - Accent4 4 10" xfId="2311"/>
    <cellStyle name="20% - Accent4 4 11" xfId="2312"/>
    <cellStyle name="20% - Accent4 4 12" xfId="2313"/>
    <cellStyle name="20% - Accent4 4 13" xfId="2314"/>
    <cellStyle name="20% - Accent4 4 14" xfId="2315"/>
    <cellStyle name="20% - Accent4 4 2" xfId="2316"/>
    <cellStyle name="20% - Accent4 4 2 2" xfId="2317"/>
    <cellStyle name="20% - Accent4 4 3" xfId="2318"/>
    <cellStyle name="20% - Accent4 4 3 2" xfId="2319"/>
    <cellStyle name="20% - Accent4 4 4" xfId="2320"/>
    <cellStyle name="20% - Accent4 4 4 2" xfId="2321"/>
    <cellStyle name="20% - Accent4 4 5" xfId="2322"/>
    <cellStyle name="20% - Accent4 4 5 2" xfId="2323"/>
    <cellStyle name="20% - Accent4 4 6" xfId="2324"/>
    <cellStyle name="20% - Accent4 4 7" xfId="2325"/>
    <cellStyle name="20% - Accent4 4 8" xfId="2326"/>
    <cellStyle name="20% - Accent4 4 9" xfId="2327"/>
    <cellStyle name="20% - Accent4 4_hyr" xfId="2328"/>
    <cellStyle name="20% - Accent4 40" xfId="2329"/>
    <cellStyle name="20% - Accent4 41" xfId="2330"/>
    <cellStyle name="20% - Accent4 42" xfId="2331"/>
    <cellStyle name="20% - Accent4 43" xfId="2332"/>
    <cellStyle name="20% - Accent4 44" xfId="2333"/>
    <cellStyle name="20% - Accent4 45" xfId="2334"/>
    <cellStyle name="20% - Accent4 46" xfId="2335"/>
    <cellStyle name="20% - Accent4 47" xfId="2336"/>
    <cellStyle name="20% - Accent4 48" xfId="2337"/>
    <cellStyle name="20% - Accent4 49" xfId="2338"/>
    <cellStyle name="20% - Accent4 5" xfId="2339"/>
    <cellStyle name="20% - Accent4 5 2" xfId="2340"/>
    <cellStyle name="20% - Accent4 5 3" xfId="2341"/>
    <cellStyle name="20% - Accent4 5 4" xfId="2342"/>
    <cellStyle name="20% - Accent4 5 5" xfId="2343"/>
    <cellStyle name="20% - Accent4 5 6" xfId="2344"/>
    <cellStyle name="20% - Accent4 5 7" xfId="2345"/>
    <cellStyle name="20% - Accent4 5 8" xfId="2346"/>
    <cellStyle name="20% - Accent4 5 9" xfId="2347"/>
    <cellStyle name="20% - Accent4 50" xfId="2348"/>
    <cellStyle name="20% - Accent4 51" xfId="2349"/>
    <cellStyle name="20% - Accent4 52" xfId="2350"/>
    <cellStyle name="20% - Accent4 53" xfId="2351"/>
    <cellStyle name="20% - Accent4 54" xfId="2352"/>
    <cellStyle name="20% - Accent4 6" xfId="2353"/>
    <cellStyle name="20% - Accent4 6 2" xfId="2354"/>
    <cellStyle name="20% - Accent4 7" xfId="2355"/>
    <cellStyle name="20% - Accent4 7 2" xfId="2356"/>
    <cellStyle name="20% - Accent4 8" xfId="2357"/>
    <cellStyle name="20% - Accent4 8 2" xfId="2358"/>
    <cellStyle name="20% - Accent4 9" xfId="2359"/>
    <cellStyle name="20% - Accent4 9 2" xfId="2360"/>
    <cellStyle name="20% - Accent5 10" xfId="2361"/>
    <cellStyle name="20% - Accent5 10 2" xfId="2362"/>
    <cellStyle name="20% - Accent5 11" xfId="2363"/>
    <cellStyle name="20% - Accent5 11 2" xfId="2364"/>
    <cellStyle name="20% - Accent5 12" xfId="2365"/>
    <cellStyle name="20% - Accent5 12 2" xfId="2366"/>
    <cellStyle name="20% - Accent5 13" xfId="2367"/>
    <cellStyle name="20% - Accent5 13 2" xfId="2368"/>
    <cellStyle name="20% - Accent5 14" xfId="2369"/>
    <cellStyle name="20% - Accent5 14 2" xfId="2370"/>
    <cellStyle name="20% - Accent5 15" xfId="2371"/>
    <cellStyle name="20% - Accent5 15 2" xfId="2372"/>
    <cellStyle name="20% - Accent5 16" xfId="2373"/>
    <cellStyle name="20% - Accent5 16 2" xfId="2374"/>
    <cellStyle name="20% - Accent5 17" xfId="2375"/>
    <cellStyle name="20% - Accent5 17 2" xfId="2376"/>
    <cellStyle name="20% - Accent5 18" xfId="2377"/>
    <cellStyle name="20% - Accent5 18 2" xfId="2378"/>
    <cellStyle name="20% - Accent5 19" xfId="2379"/>
    <cellStyle name="20% - Accent5 2" xfId="2380"/>
    <cellStyle name="20% - Accent5 2 10" xfId="2381"/>
    <cellStyle name="20% - Accent5 2 11" xfId="2382"/>
    <cellStyle name="20% - Accent5 2 12" xfId="2383"/>
    <cellStyle name="20% - Accent5 2 13" xfId="2384"/>
    <cellStyle name="20% - Accent5 2 14" xfId="2385"/>
    <cellStyle name="20% - Accent5 2 15" xfId="2386"/>
    <cellStyle name="20% - Accent5 2 16" xfId="2387"/>
    <cellStyle name="20% - Accent5 2 17" xfId="2388"/>
    <cellStyle name="20% - Accent5 2 2" xfId="2389"/>
    <cellStyle name="20% - Accent5 2 2 2" xfId="2390"/>
    <cellStyle name="20% - Accent5 2 2 2 2" xfId="2391"/>
    <cellStyle name="20% - Accent5 2 2 2 3" xfId="2392"/>
    <cellStyle name="20% - Accent5 2 2 3" xfId="2393"/>
    <cellStyle name="20% - Accent5 2 3" xfId="2394"/>
    <cellStyle name="20% - Accent5 2 3 2" xfId="2395"/>
    <cellStyle name="20% - Accent5 2 4" xfId="2396"/>
    <cellStyle name="20% - Accent5 2 4 2" xfId="2397"/>
    <cellStyle name="20% - Accent5 2 5" xfId="2398"/>
    <cellStyle name="20% - Accent5 2 5 2" xfId="2399"/>
    <cellStyle name="20% - Accent5 2 6" xfId="2400"/>
    <cellStyle name="20% - Accent5 2 7" xfId="2401"/>
    <cellStyle name="20% - Accent5 2 8" xfId="2402"/>
    <cellStyle name="20% - Accent5 2 9" xfId="2403"/>
    <cellStyle name="20% - Accent5 2_C-1  to C-3 Foramt" xfId="2404"/>
    <cellStyle name="20% - Accent5 20" xfId="2405"/>
    <cellStyle name="20% - Accent5 21" xfId="2406"/>
    <cellStyle name="20% - Accent5 22" xfId="2407"/>
    <cellStyle name="20% - Accent5 23" xfId="2408"/>
    <cellStyle name="20% - Accent5 24" xfId="2409"/>
    <cellStyle name="20% - Accent5 25" xfId="2410"/>
    <cellStyle name="20% - Accent5 26" xfId="2411"/>
    <cellStyle name="20% - Accent5 27" xfId="2412"/>
    <cellStyle name="20% - Accent5 28" xfId="2413"/>
    <cellStyle name="20% - Accent5 29" xfId="2414"/>
    <cellStyle name="20% - Accent5 3" xfId="2415"/>
    <cellStyle name="20% - Accent5 3 10" xfId="2416"/>
    <cellStyle name="20% - Accent5 3 11" xfId="2417"/>
    <cellStyle name="20% - Accent5 3 12" xfId="2418"/>
    <cellStyle name="20% - Accent5 3 13" xfId="2419"/>
    <cellStyle name="20% - Accent5 3 14" xfId="2420"/>
    <cellStyle name="20% - Accent5 3 15" xfId="2421"/>
    <cellStyle name="20% - Accent5 3 16" xfId="2422"/>
    <cellStyle name="20% - Accent5 3 2" xfId="2423"/>
    <cellStyle name="20% - Accent5 3 2 2" xfId="2424"/>
    <cellStyle name="20% - Accent5 3 3" xfId="2425"/>
    <cellStyle name="20% - Accent5 3 3 2" xfId="2426"/>
    <cellStyle name="20% - Accent5 3 4" xfId="2427"/>
    <cellStyle name="20% - Accent5 3 4 2" xfId="2428"/>
    <cellStyle name="20% - Accent5 3 5" xfId="2429"/>
    <cellStyle name="20% - Accent5 3 5 2" xfId="2430"/>
    <cellStyle name="20% - Accent5 3 6" xfId="2431"/>
    <cellStyle name="20% - Accent5 3 7" xfId="2432"/>
    <cellStyle name="20% - Accent5 3 8" xfId="2433"/>
    <cellStyle name="20% - Accent5 3 9" xfId="2434"/>
    <cellStyle name="20% - Accent5 3_C-1  to C-3 Foramt" xfId="2435"/>
    <cellStyle name="20% - Accent5 30" xfId="2436"/>
    <cellStyle name="20% - Accent5 31" xfId="2437"/>
    <cellStyle name="20% - Accent5 32" xfId="2438"/>
    <cellStyle name="20% - Accent5 33" xfId="2439"/>
    <cellStyle name="20% - Accent5 34" xfId="2440"/>
    <cellStyle name="20% - Accent5 35" xfId="2441"/>
    <cellStyle name="20% - Accent5 36" xfId="2442"/>
    <cellStyle name="20% - Accent5 37" xfId="2443"/>
    <cellStyle name="20% - Accent5 38" xfId="2444"/>
    <cellStyle name="20% - Accent5 39" xfId="2445"/>
    <cellStyle name="20% - Accent5 4" xfId="2446"/>
    <cellStyle name="20% - Accent5 4 10" xfId="2447"/>
    <cellStyle name="20% - Accent5 4 11" xfId="2448"/>
    <cellStyle name="20% - Accent5 4 12" xfId="2449"/>
    <cellStyle name="20% - Accent5 4 13" xfId="2450"/>
    <cellStyle name="20% - Accent5 4 14" xfId="2451"/>
    <cellStyle name="20% - Accent5 4 2" xfId="2452"/>
    <cellStyle name="20% - Accent5 4 2 2" xfId="2453"/>
    <cellStyle name="20% - Accent5 4 3" xfId="2454"/>
    <cellStyle name="20% - Accent5 4 3 2" xfId="2455"/>
    <cellStyle name="20% - Accent5 4 4" xfId="2456"/>
    <cellStyle name="20% - Accent5 4 4 2" xfId="2457"/>
    <cellStyle name="20% - Accent5 4 5" xfId="2458"/>
    <cellStyle name="20% - Accent5 4 5 2" xfId="2459"/>
    <cellStyle name="20% - Accent5 4 6" xfId="2460"/>
    <cellStyle name="20% - Accent5 4 7" xfId="2461"/>
    <cellStyle name="20% - Accent5 4 8" xfId="2462"/>
    <cellStyle name="20% - Accent5 4 9" xfId="2463"/>
    <cellStyle name="20% - Accent5 4_hyr" xfId="2464"/>
    <cellStyle name="20% - Accent5 40" xfId="2465"/>
    <cellStyle name="20% - Accent5 41" xfId="2466"/>
    <cellStyle name="20% - Accent5 42" xfId="2467"/>
    <cellStyle name="20% - Accent5 43" xfId="2468"/>
    <cellStyle name="20% - Accent5 44" xfId="2469"/>
    <cellStyle name="20% - Accent5 45" xfId="2470"/>
    <cellStyle name="20% - Accent5 46" xfId="2471"/>
    <cellStyle name="20% - Accent5 47" xfId="2472"/>
    <cellStyle name="20% - Accent5 48" xfId="2473"/>
    <cellStyle name="20% - Accent5 49" xfId="2474"/>
    <cellStyle name="20% - Accent5 5" xfId="2475"/>
    <cellStyle name="20% - Accent5 5 2" xfId="2476"/>
    <cellStyle name="20% - Accent5 5 3" xfId="2477"/>
    <cellStyle name="20% - Accent5 5 4" xfId="2478"/>
    <cellStyle name="20% - Accent5 5 5" xfId="2479"/>
    <cellStyle name="20% - Accent5 5 6" xfId="2480"/>
    <cellStyle name="20% - Accent5 5 7" xfId="2481"/>
    <cellStyle name="20% - Accent5 5 8" xfId="2482"/>
    <cellStyle name="20% - Accent5 5 9" xfId="2483"/>
    <cellStyle name="20% - Accent5 50" xfId="2484"/>
    <cellStyle name="20% - Accent5 51" xfId="2485"/>
    <cellStyle name="20% - Accent5 52" xfId="2486"/>
    <cellStyle name="20% - Accent5 53" xfId="2487"/>
    <cellStyle name="20% - Accent5 54" xfId="2488"/>
    <cellStyle name="20% - Accent5 6" xfId="2489"/>
    <cellStyle name="20% - Accent5 6 2" xfId="2490"/>
    <cellStyle name="20% - Accent5 7" xfId="2491"/>
    <cellStyle name="20% - Accent5 7 2" xfId="2492"/>
    <cellStyle name="20% - Accent5 8" xfId="2493"/>
    <cellStyle name="20% - Accent5 8 2" xfId="2494"/>
    <cellStyle name="20% - Accent5 9" xfId="2495"/>
    <cellStyle name="20% - Accent5 9 2" xfId="2496"/>
    <cellStyle name="20% - Accent6 10" xfId="2497"/>
    <cellStyle name="20% - Accent6 10 2" xfId="2498"/>
    <cellStyle name="20% - Accent6 11" xfId="2499"/>
    <cellStyle name="20% - Accent6 11 2" xfId="2500"/>
    <cellStyle name="20% - Accent6 12" xfId="2501"/>
    <cellStyle name="20% - Accent6 12 2" xfId="2502"/>
    <cellStyle name="20% - Accent6 13" xfId="2503"/>
    <cellStyle name="20% - Accent6 13 2" xfId="2504"/>
    <cellStyle name="20% - Accent6 14" xfId="2505"/>
    <cellStyle name="20% - Accent6 14 2" xfId="2506"/>
    <cellStyle name="20% - Accent6 15" xfId="2507"/>
    <cellStyle name="20% - Accent6 15 2" xfId="2508"/>
    <cellStyle name="20% - Accent6 16" xfId="2509"/>
    <cellStyle name="20% - Accent6 16 2" xfId="2510"/>
    <cellStyle name="20% - Accent6 17" xfId="2511"/>
    <cellStyle name="20% - Accent6 17 2" xfId="2512"/>
    <cellStyle name="20% - Accent6 18" xfId="2513"/>
    <cellStyle name="20% - Accent6 18 2" xfId="2514"/>
    <cellStyle name="20% - Accent6 19" xfId="2515"/>
    <cellStyle name="20% - Accent6 2" xfId="2516"/>
    <cellStyle name="20% - Accent6 2 10" xfId="2517"/>
    <cellStyle name="20% - Accent6 2 11" xfId="2518"/>
    <cellStyle name="20% - Accent6 2 12" xfId="2519"/>
    <cellStyle name="20% - Accent6 2 13" xfId="2520"/>
    <cellStyle name="20% - Accent6 2 14" xfId="2521"/>
    <cellStyle name="20% - Accent6 2 15" xfId="2522"/>
    <cellStyle name="20% - Accent6 2 16" xfId="2523"/>
    <cellStyle name="20% - Accent6 2 17" xfId="2524"/>
    <cellStyle name="20% - Accent6 2 2" xfId="2525"/>
    <cellStyle name="20% - Accent6 2 2 2" xfId="2526"/>
    <cellStyle name="20% - Accent6 2 2 2 2" xfId="2527"/>
    <cellStyle name="20% - Accent6 2 2 2 3" xfId="2528"/>
    <cellStyle name="20% - Accent6 2 2 3" xfId="2529"/>
    <cellStyle name="20% - Accent6 2 3" xfId="2530"/>
    <cellStyle name="20% - Accent6 2 3 2" xfId="2531"/>
    <cellStyle name="20% - Accent6 2 4" xfId="2532"/>
    <cellStyle name="20% - Accent6 2 4 2" xfId="2533"/>
    <cellStyle name="20% - Accent6 2 5" xfId="2534"/>
    <cellStyle name="20% - Accent6 2 5 2" xfId="2535"/>
    <cellStyle name="20% - Accent6 2 6" xfId="2536"/>
    <cellStyle name="20% - Accent6 2 7" xfId="2537"/>
    <cellStyle name="20% - Accent6 2 8" xfId="2538"/>
    <cellStyle name="20% - Accent6 2 9" xfId="2539"/>
    <cellStyle name="20% - Accent6 2_C-1  to C-3 Foramt" xfId="2540"/>
    <cellStyle name="20% - Accent6 20" xfId="2541"/>
    <cellStyle name="20% - Accent6 21" xfId="2542"/>
    <cellStyle name="20% - Accent6 22" xfId="2543"/>
    <cellStyle name="20% - Accent6 23" xfId="2544"/>
    <cellStyle name="20% - Accent6 24" xfId="2545"/>
    <cellStyle name="20% - Accent6 25" xfId="2546"/>
    <cellStyle name="20% - Accent6 26" xfId="2547"/>
    <cellStyle name="20% - Accent6 27" xfId="2548"/>
    <cellStyle name="20% - Accent6 28" xfId="2549"/>
    <cellStyle name="20% - Accent6 29" xfId="2550"/>
    <cellStyle name="20% - Accent6 3" xfId="2551"/>
    <cellStyle name="20% - Accent6 3 10" xfId="2552"/>
    <cellStyle name="20% - Accent6 3 11" xfId="2553"/>
    <cellStyle name="20% - Accent6 3 12" xfId="2554"/>
    <cellStyle name="20% - Accent6 3 13" xfId="2555"/>
    <cellStyle name="20% - Accent6 3 14" xfId="2556"/>
    <cellStyle name="20% - Accent6 3 15" xfId="2557"/>
    <cellStyle name="20% - Accent6 3 16" xfId="2558"/>
    <cellStyle name="20% - Accent6 3 2" xfId="2559"/>
    <cellStyle name="20% - Accent6 3 2 2" xfId="2560"/>
    <cellStyle name="20% - Accent6 3 3" xfId="2561"/>
    <cellStyle name="20% - Accent6 3 3 2" xfId="2562"/>
    <cellStyle name="20% - Accent6 3 4" xfId="2563"/>
    <cellStyle name="20% - Accent6 3 4 2" xfId="2564"/>
    <cellStyle name="20% - Accent6 3 5" xfId="2565"/>
    <cellStyle name="20% - Accent6 3 5 2" xfId="2566"/>
    <cellStyle name="20% - Accent6 3 6" xfId="2567"/>
    <cellStyle name="20% - Accent6 3 7" xfId="2568"/>
    <cellStyle name="20% - Accent6 3 8" xfId="2569"/>
    <cellStyle name="20% - Accent6 3 9" xfId="2570"/>
    <cellStyle name="20% - Accent6 3_C-1  to C-3 Foramt" xfId="2571"/>
    <cellStyle name="20% - Accent6 30" xfId="2572"/>
    <cellStyle name="20% - Accent6 31" xfId="2573"/>
    <cellStyle name="20% - Accent6 32" xfId="2574"/>
    <cellStyle name="20% - Accent6 33" xfId="2575"/>
    <cellStyle name="20% - Accent6 34" xfId="2576"/>
    <cellStyle name="20% - Accent6 35" xfId="2577"/>
    <cellStyle name="20% - Accent6 36" xfId="2578"/>
    <cellStyle name="20% - Accent6 37" xfId="2579"/>
    <cellStyle name="20% - Accent6 38" xfId="2580"/>
    <cellStyle name="20% - Accent6 39" xfId="2581"/>
    <cellStyle name="20% - Accent6 4" xfId="2582"/>
    <cellStyle name="20% - Accent6 4 10" xfId="2583"/>
    <cellStyle name="20% - Accent6 4 11" xfId="2584"/>
    <cellStyle name="20% - Accent6 4 12" xfId="2585"/>
    <cellStyle name="20% - Accent6 4 13" xfId="2586"/>
    <cellStyle name="20% - Accent6 4 14" xfId="2587"/>
    <cellStyle name="20% - Accent6 4 2" xfId="2588"/>
    <cellStyle name="20% - Accent6 4 2 2" xfId="2589"/>
    <cellStyle name="20% - Accent6 4 3" xfId="2590"/>
    <cellStyle name="20% - Accent6 4 3 2" xfId="2591"/>
    <cellStyle name="20% - Accent6 4 4" xfId="2592"/>
    <cellStyle name="20% - Accent6 4 4 2" xfId="2593"/>
    <cellStyle name="20% - Accent6 4 5" xfId="2594"/>
    <cellStyle name="20% - Accent6 4 5 2" xfId="2595"/>
    <cellStyle name="20% - Accent6 4 6" xfId="2596"/>
    <cellStyle name="20% - Accent6 4 7" xfId="2597"/>
    <cellStyle name="20% - Accent6 4 8" xfId="2598"/>
    <cellStyle name="20% - Accent6 4 9" xfId="2599"/>
    <cellStyle name="20% - Accent6 4_hyr" xfId="2600"/>
    <cellStyle name="20% - Accent6 40" xfId="2601"/>
    <cellStyle name="20% - Accent6 41" xfId="2602"/>
    <cellStyle name="20% - Accent6 42" xfId="2603"/>
    <cellStyle name="20% - Accent6 43" xfId="2604"/>
    <cellStyle name="20% - Accent6 44" xfId="2605"/>
    <cellStyle name="20% - Accent6 45" xfId="2606"/>
    <cellStyle name="20% - Accent6 46" xfId="2607"/>
    <cellStyle name="20% - Accent6 47" xfId="2608"/>
    <cellStyle name="20% - Accent6 48" xfId="2609"/>
    <cellStyle name="20% - Accent6 49" xfId="2610"/>
    <cellStyle name="20% - Accent6 5" xfId="2611"/>
    <cellStyle name="20% - Accent6 5 2" xfId="2612"/>
    <cellStyle name="20% - Accent6 5 3" xfId="2613"/>
    <cellStyle name="20% - Accent6 5 4" xfId="2614"/>
    <cellStyle name="20% - Accent6 5 5" xfId="2615"/>
    <cellStyle name="20% - Accent6 5 6" xfId="2616"/>
    <cellStyle name="20% - Accent6 5 7" xfId="2617"/>
    <cellStyle name="20% - Accent6 5 8" xfId="2618"/>
    <cellStyle name="20% - Accent6 5 9" xfId="2619"/>
    <cellStyle name="20% - Accent6 50" xfId="2620"/>
    <cellStyle name="20% - Accent6 51" xfId="2621"/>
    <cellStyle name="20% - Accent6 52" xfId="2622"/>
    <cellStyle name="20% - Accent6 53" xfId="2623"/>
    <cellStyle name="20% - Accent6 54" xfId="2624"/>
    <cellStyle name="20% - Accent6 6" xfId="2625"/>
    <cellStyle name="20% - Accent6 6 2" xfId="2626"/>
    <cellStyle name="20% - Accent6 7" xfId="2627"/>
    <cellStyle name="20% - Accent6 7 2" xfId="2628"/>
    <cellStyle name="20% - Accent6 8" xfId="2629"/>
    <cellStyle name="20% - Accent6 8 2" xfId="2630"/>
    <cellStyle name="20% - Accent6 9" xfId="2631"/>
    <cellStyle name="20% - Accent6 9 2" xfId="2632"/>
    <cellStyle name="20% - एक्सेंट1" xfId="2633"/>
    <cellStyle name="20% - एक्सेंट2" xfId="2634"/>
    <cellStyle name="20% - एक्सेंट3" xfId="2635"/>
    <cellStyle name="20% - एक्सेंट4" xfId="2636"/>
    <cellStyle name="20% - एक्सेंट5" xfId="2637"/>
    <cellStyle name="20% - एक्सेंट6" xfId="2638"/>
    <cellStyle name="20+b" xfId="2639"/>
    <cellStyle name="24" xfId="2640"/>
    <cellStyle name="24+b" xfId="2641"/>
    <cellStyle name="40% - Accent1 10" xfId="2642"/>
    <cellStyle name="40% - Accent1 10 2" xfId="2643"/>
    <cellStyle name="40% - Accent1 11" xfId="2644"/>
    <cellStyle name="40% - Accent1 11 2" xfId="2645"/>
    <cellStyle name="40% - Accent1 12" xfId="2646"/>
    <cellStyle name="40% - Accent1 12 2" xfId="2647"/>
    <cellStyle name="40% - Accent1 13" xfId="2648"/>
    <cellStyle name="40% - Accent1 13 2" xfId="2649"/>
    <cellStyle name="40% - Accent1 14" xfId="2650"/>
    <cellStyle name="40% - Accent1 14 2" xfId="2651"/>
    <cellStyle name="40% - Accent1 15" xfId="2652"/>
    <cellStyle name="40% - Accent1 15 2" xfId="2653"/>
    <cellStyle name="40% - Accent1 16" xfId="2654"/>
    <cellStyle name="40% - Accent1 16 2" xfId="2655"/>
    <cellStyle name="40% - Accent1 17" xfId="2656"/>
    <cellStyle name="40% - Accent1 17 2" xfId="2657"/>
    <cellStyle name="40% - Accent1 18" xfId="2658"/>
    <cellStyle name="40% - Accent1 18 2" xfId="2659"/>
    <cellStyle name="40% - Accent1 19" xfId="2660"/>
    <cellStyle name="40% - Accent1 2" xfId="2661"/>
    <cellStyle name="40% - Accent1 2 10" xfId="2662"/>
    <cellStyle name="40% - Accent1 2 11" xfId="2663"/>
    <cellStyle name="40% - Accent1 2 12" xfId="2664"/>
    <cellStyle name="40% - Accent1 2 13" xfId="2665"/>
    <cellStyle name="40% - Accent1 2 14" xfId="2666"/>
    <cellStyle name="40% - Accent1 2 15" xfId="2667"/>
    <cellStyle name="40% - Accent1 2 16" xfId="2668"/>
    <cellStyle name="40% - Accent1 2 17" xfId="2669"/>
    <cellStyle name="40% - Accent1 2 2" xfId="2670"/>
    <cellStyle name="40% - Accent1 2 2 2" xfId="2671"/>
    <cellStyle name="40% - Accent1 2 2 2 2" xfId="2672"/>
    <cellStyle name="40% - Accent1 2 2 2 3" xfId="2673"/>
    <cellStyle name="40% - Accent1 2 2 3" xfId="2674"/>
    <cellStyle name="40% - Accent1 2 3" xfId="2675"/>
    <cellStyle name="40% - Accent1 2 3 2" xfId="2676"/>
    <cellStyle name="40% - Accent1 2 3 3" xfId="2677"/>
    <cellStyle name="40% - Accent1 2 3 4" xfId="2678"/>
    <cellStyle name="40% - Accent1 2 4" xfId="2679"/>
    <cellStyle name="40% - Accent1 2 4 2" xfId="2680"/>
    <cellStyle name="40% - Accent1 2 5" xfId="2681"/>
    <cellStyle name="40% - Accent1 2 5 2" xfId="2682"/>
    <cellStyle name="40% - Accent1 2 6" xfId="2683"/>
    <cellStyle name="40% - Accent1 2 7" xfId="2684"/>
    <cellStyle name="40% - Accent1 2 8" xfId="2685"/>
    <cellStyle name="40% - Accent1 2 9" xfId="2686"/>
    <cellStyle name="40% - Accent1 2_C-1  to C-3 Foramt" xfId="2687"/>
    <cellStyle name="40% - Accent1 20" xfId="2688"/>
    <cellStyle name="40% - Accent1 21" xfId="2689"/>
    <cellStyle name="40% - Accent1 22" xfId="2690"/>
    <cellStyle name="40% - Accent1 23" xfId="2691"/>
    <cellStyle name="40% - Accent1 24" xfId="2692"/>
    <cellStyle name="40% - Accent1 25" xfId="2693"/>
    <cellStyle name="40% - Accent1 26" xfId="2694"/>
    <cellStyle name="40% - Accent1 27" xfId="2695"/>
    <cellStyle name="40% - Accent1 28" xfId="2696"/>
    <cellStyle name="40% - Accent1 29" xfId="2697"/>
    <cellStyle name="40% - Accent1 3" xfId="2698"/>
    <cellStyle name="40% - Accent1 3 10" xfId="2699"/>
    <cellStyle name="40% - Accent1 3 11" xfId="2700"/>
    <cellStyle name="40% - Accent1 3 12" xfId="2701"/>
    <cellStyle name="40% - Accent1 3 13" xfId="2702"/>
    <cellStyle name="40% - Accent1 3 14" xfId="2703"/>
    <cellStyle name="40% - Accent1 3 15" xfId="2704"/>
    <cellStyle name="40% - Accent1 3 16" xfId="2705"/>
    <cellStyle name="40% - Accent1 3 2" xfId="2706"/>
    <cellStyle name="40% - Accent1 3 2 2" xfId="2707"/>
    <cellStyle name="40% - Accent1 3 3" xfId="2708"/>
    <cellStyle name="40% - Accent1 3 3 2" xfId="2709"/>
    <cellStyle name="40% - Accent1 3 3 3" xfId="2710"/>
    <cellStyle name="40% - Accent1 3 3 4" xfId="2711"/>
    <cellStyle name="40% - Accent1 3 4" xfId="2712"/>
    <cellStyle name="40% - Accent1 3 4 2" xfId="2713"/>
    <cellStyle name="40% - Accent1 3 5" xfId="2714"/>
    <cellStyle name="40% - Accent1 3 5 2" xfId="2715"/>
    <cellStyle name="40% - Accent1 3 6" xfId="2716"/>
    <cellStyle name="40% - Accent1 3 7" xfId="2717"/>
    <cellStyle name="40% - Accent1 3 8" xfId="2718"/>
    <cellStyle name="40% - Accent1 3 9" xfId="2719"/>
    <cellStyle name="40% - Accent1 3_C-1  to C-3 Foramt" xfId="2720"/>
    <cellStyle name="40% - Accent1 30" xfId="2721"/>
    <cellStyle name="40% - Accent1 31" xfId="2722"/>
    <cellStyle name="40% - Accent1 32" xfId="2723"/>
    <cellStyle name="40% - Accent1 33" xfId="2724"/>
    <cellStyle name="40% - Accent1 34" xfId="2725"/>
    <cellStyle name="40% - Accent1 35" xfId="2726"/>
    <cellStyle name="40% - Accent1 36" xfId="2727"/>
    <cellStyle name="40% - Accent1 37" xfId="2728"/>
    <cellStyle name="40% - Accent1 38" xfId="2729"/>
    <cellStyle name="40% - Accent1 39" xfId="2730"/>
    <cellStyle name="40% - Accent1 4" xfId="2731"/>
    <cellStyle name="40% - Accent1 4 10" xfId="2732"/>
    <cellStyle name="40% - Accent1 4 11" xfId="2733"/>
    <cellStyle name="40% - Accent1 4 12" xfId="2734"/>
    <cellStyle name="40% - Accent1 4 13" xfId="2735"/>
    <cellStyle name="40% - Accent1 4 14" xfId="2736"/>
    <cellStyle name="40% - Accent1 4 2" xfId="2737"/>
    <cellStyle name="40% - Accent1 4 2 2" xfId="2738"/>
    <cellStyle name="40% - Accent1 4 3" xfId="2739"/>
    <cellStyle name="40% - Accent1 4 3 2" xfId="2740"/>
    <cellStyle name="40% - Accent1 4 4" xfId="2741"/>
    <cellStyle name="40% - Accent1 4 4 2" xfId="2742"/>
    <cellStyle name="40% - Accent1 4 5" xfId="2743"/>
    <cellStyle name="40% - Accent1 4 5 2" xfId="2744"/>
    <cellStyle name="40% - Accent1 4 6" xfId="2745"/>
    <cellStyle name="40% - Accent1 4 7" xfId="2746"/>
    <cellStyle name="40% - Accent1 4 8" xfId="2747"/>
    <cellStyle name="40% - Accent1 4 9" xfId="2748"/>
    <cellStyle name="40% - Accent1 4_hyr" xfId="2749"/>
    <cellStyle name="40% - Accent1 40" xfId="2750"/>
    <cellStyle name="40% - Accent1 41" xfId="2751"/>
    <cellStyle name="40% - Accent1 42" xfId="2752"/>
    <cellStyle name="40% - Accent1 43" xfId="2753"/>
    <cellStyle name="40% - Accent1 44" xfId="2754"/>
    <cellStyle name="40% - Accent1 45" xfId="2755"/>
    <cellStyle name="40% - Accent1 46" xfId="2756"/>
    <cellStyle name="40% - Accent1 47" xfId="2757"/>
    <cellStyle name="40% - Accent1 48" xfId="2758"/>
    <cellStyle name="40% - Accent1 49" xfId="2759"/>
    <cellStyle name="40% - Accent1 5" xfId="2760"/>
    <cellStyle name="40% - Accent1 5 2" xfId="2761"/>
    <cellStyle name="40% - Accent1 5 3" xfId="2762"/>
    <cellStyle name="40% - Accent1 5 4" xfId="2763"/>
    <cellStyle name="40% - Accent1 5 5" xfId="2764"/>
    <cellStyle name="40% - Accent1 5 6" xfId="2765"/>
    <cellStyle name="40% - Accent1 5 7" xfId="2766"/>
    <cellStyle name="40% - Accent1 5 8" xfId="2767"/>
    <cellStyle name="40% - Accent1 5 9" xfId="2768"/>
    <cellStyle name="40% - Accent1 50" xfId="2769"/>
    <cellStyle name="40% - Accent1 51" xfId="2770"/>
    <cellStyle name="40% - Accent1 52" xfId="2771"/>
    <cellStyle name="40% - Accent1 53" xfId="2772"/>
    <cellStyle name="40% - Accent1 54" xfId="2773"/>
    <cellStyle name="40% - Accent1 6" xfId="2774"/>
    <cellStyle name="40% - Accent1 6 2" xfId="2775"/>
    <cellStyle name="40% - Accent1 7" xfId="2776"/>
    <cellStyle name="40% - Accent1 7 2" xfId="2777"/>
    <cellStyle name="40% - Accent1 8" xfId="2778"/>
    <cellStyle name="40% - Accent1 8 2" xfId="2779"/>
    <cellStyle name="40% - Accent1 9" xfId="2780"/>
    <cellStyle name="40% - Accent1 9 2" xfId="2781"/>
    <cellStyle name="40% - Accent2 10" xfId="2782"/>
    <cellStyle name="40% - Accent2 10 2" xfId="2783"/>
    <cellStyle name="40% - Accent2 11" xfId="2784"/>
    <cellStyle name="40% - Accent2 11 2" xfId="2785"/>
    <cellStyle name="40% - Accent2 12" xfId="2786"/>
    <cellStyle name="40% - Accent2 12 2" xfId="2787"/>
    <cellStyle name="40% - Accent2 13" xfId="2788"/>
    <cellStyle name="40% - Accent2 13 2" xfId="2789"/>
    <cellStyle name="40% - Accent2 14" xfId="2790"/>
    <cellStyle name="40% - Accent2 14 2" xfId="2791"/>
    <cellStyle name="40% - Accent2 15" xfId="2792"/>
    <cellStyle name="40% - Accent2 15 2" xfId="2793"/>
    <cellStyle name="40% - Accent2 16" xfId="2794"/>
    <cellStyle name="40% - Accent2 16 2" xfId="2795"/>
    <cellStyle name="40% - Accent2 17" xfId="2796"/>
    <cellStyle name="40% - Accent2 17 2" xfId="2797"/>
    <cellStyle name="40% - Accent2 18" xfId="2798"/>
    <cellStyle name="40% - Accent2 18 2" xfId="2799"/>
    <cellStyle name="40% - Accent2 19" xfId="2800"/>
    <cellStyle name="40% - Accent2 2" xfId="2801"/>
    <cellStyle name="40% - Accent2 2 10" xfId="2802"/>
    <cellStyle name="40% - Accent2 2 11" xfId="2803"/>
    <cellStyle name="40% - Accent2 2 12" xfId="2804"/>
    <cellStyle name="40% - Accent2 2 13" xfId="2805"/>
    <cellStyle name="40% - Accent2 2 14" xfId="2806"/>
    <cellStyle name="40% - Accent2 2 15" xfId="2807"/>
    <cellStyle name="40% - Accent2 2 16" xfId="2808"/>
    <cellStyle name="40% - Accent2 2 17" xfId="2809"/>
    <cellStyle name="40% - Accent2 2 2" xfId="2810"/>
    <cellStyle name="40% - Accent2 2 2 2" xfId="2811"/>
    <cellStyle name="40% - Accent2 2 2 2 2" xfId="2812"/>
    <cellStyle name="40% - Accent2 2 2 2 3" xfId="2813"/>
    <cellStyle name="40% - Accent2 2 2 3" xfId="2814"/>
    <cellStyle name="40% - Accent2 2 3" xfId="2815"/>
    <cellStyle name="40% - Accent2 2 3 2" xfId="2816"/>
    <cellStyle name="40% - Accent2 2 4" xfId="2817"/>
    <cellStyle name="40% - Accent2 2 4 2" xfId="2818"/>
    <cellStyle name="40% - Accent2 2 5" xfId="2819"/>
    <cellStyle name="40% - Accent2 2 5 2" xfId="2820"/>
    <cellStyle name="40% - Accent2 2 6" xfId="2821"/>
    <cellStyle name="40% - Accent2 2 7" xfId="2822"/>
    <cellStyle name="40% - Accent2 2 8" xfId="2823"/>
    <cellStyle name="40% - Accent2 2 9" xfId="2824"/>
    <cellStyle name="40% - Accent2 2_C-1  to C-3 Foramt" xfId="2825"/>
    <cellStyle name="40% - Accent2 20" xfId="2826"/>
    <cellStyle name="40% - Accent2 21" xfId="2827"/>
    <cellStyle name="40% - Accent2 22" xfId="2828"/>
    <cellStyle name="40% - Accent2 23" xfId="2829"/>
    <cellStyle name="40% - Accent2 24" xfId="2830"/>
    <cellStyle name="40% - Accent2 25" xfId="2831"/>
    <cellStyle name="40% - Accent2 26" xfId="2832"/>
    <cellStyle name="40% - Accent2 27" xfId="2833"/>
    <cellStyle name="40% - Accent2 28" xfId="2834"/>
    <cellStyle name="40% - Accent2 29" xfId="2835"/>
    <cellStyle name="40% - Accent2 3" xfId="2836"/>
    <cellStyle name="40% - Accent2 3 10" xfId="2837"/>
    <cellStyle name="40% - Accent2 3 11" xfId="2838"/>
    <cellStyle name="40% - Accent2 3 12" xfId="2839"/>
    <cellStyle name="40% - Accent2 3 13" xfId="2840"/>
    <cellStyle name="40% - Accent2 3 14" xfId="2841"/>
    <cellStyle name="40% - Accent2 3 15" xfId="2842"/>
    <cellStyle name="40% - Accent2 3 16" xfId="2843"/>
    <cellStyle name="40% - Accent2 3 2" xfId="2844"/>
    <cellStyle name="40% - Accent2 3 2 2" xfId="2845"/>
    <cellStyle name="40% - Accent2 3 3" xfId="2846"/>
    <cellStyle name="40% - Accent2 3 3 2" xfId="2847"/>
    <cellStyle name="40% - Accent2 3 4" xfId="2848"/>
    <cellStyle name="40% - Accent2 3 4 2" xfId="2849"/>
    <cellStyle name="40% - Accent2 3 5" xfId="2850"/>
    <cellStyle name="40% - Accent2 3 5 2" xfId="2851"/>
    <cellStyle name="40% - Accent2 3 6" xfId="2852"/>
    <cellStyle name="40% - Accent2 3 7" xfId="2853"/>
    <cellStyle name="40% - Accent2 3 8" xfId="2854"/>
    <cellStyle name="40% - Accent2 3 9" xfId="2855"/>
    <cellStyle name="40% - Accent2 3_C-1  to C-3 Foramt" xfId="2856"/>
    <cellStyle name="40% - Accent2 30" xfId="2857"/>
    <cellStyle name="40% - Accent2 31" xfId="2858"/>
    <cellStyle name="40% - Accent2 32" xfId="2859"/>
    <cellStyle name="40% - Accent2 33" xfId="2860"/>
    <cellStyle name="40% - Accent2 34" xfId="2861"/>
    <cellStyle name="40% - Accent2 35" xfId="2862"/>
    <cellStyle name="40% - Accent2 36" xfId="2863"/>
    <cellStyle name="40% - Accent2 37" xfId="2864"/>
    <cellStyle name="40% - Accent2 38" xfId="2865"/>
    <cellStyle name="40% - Accent2 39" xfId="2866"/>
    <cellStyle name="40% - Accent2 4" xfId="2867"/>
    <cellStyle name="40% - Accent2 4 10" xfId="2868"/>
    <cellStyle name="40% - Accent2 4 11" xfId="2869"/>
    <cellStyle name="40% - Accent2 4 12" xfId="2870"/>
    <cellStyle name="40% - Accent2 4 13" xfId="2871"/>
    <cellStyle name="40% - Accent2 4 14" xfId="2872"/>
    <cellStyle name="40% - Accent2 4 2" xfId="2873"/>
    <cellStyle name="40% - Accent2 4 2 2" xfId="2874"/>
    <cellStyle name="40% - Accent2 4 3" xfId="2875"/>
    <cellStyle name="40% - Accent2 4 3 2" xfId="2876"/>
    <cellStyle name="40% - Accent2 4 4" xfId="2877"/>
    <cellStyle name="40% - Accent2 4 4 2" xfId="2878"/>
    <cellStyle name="40% - Accent2 4 5" xfId="2879"/>
    <cellStyle name="40% - Accent2 4 5 2" xfId="2880"/>
    <cellStyle name="40% - Accent2 4 6" xfId="2881"/>
    <cellStyle name="40% - Accent2 4 7" xfId="2882"/>
    <cellStyle name="40% - Accent2 4 8" xfId="2883"/>
    <cellStyle name="40% - Accent2 4 9" xfId="2884"/>
    <cellStyle name="40% - Accent2 4_hyr" xfId="2885"/>
    <cellStyle name="40% - Accent2 40" xfId="2886"/>
    <cellStyle name="40% - Accent2 41" xfId="2887"/>
    <cellStyle name="40% - Accent2 42" xfId="2888"/>
    <cellStyle name="40% - Accent2 43" xfId="2889"/>
    <cellStyle name="40% - Accent2 44" xfId="2890"/>
    <cellStyle name="40% - Accent2 45" xfId="2891"/>
    <cellStyle name="40% - Accent2 46" xfId="2892"/>
    <cellStyle name="40% - Accent2 47" xfId="2893"/>
    <cellStyle name="40% - Accent2 48" xfId="2894"/>
    <cellStyle name="40% - Accent2 49" xfId="2895"/>
    <cellStyle name="40% - Accent2 5" xfId="2896"/>
    <cellStyle name="40% - Accent2 5 2" xfId="2897"/>
    <cellStyle name="40% - Accent2 5 3" xfId="2898"/>
    <cellStyle name="40% - Accent2 5 4" xfId="2899"/>
    <cellStyle name="40% - Accent2 5 5" xfId="2900"/>
    <cellStyle name="40% - Accent2 5 6" xfId="2901"/>
    <cellStyle name="40% - Accent2 5 7" xfId="2902"/>
    <cellStyle name="40% - Accent2 5 8" xfId="2903"/>
    <cellStyle name="40% - Accent2 5 9" xfId="2904"/>
    <cellStyle name="40% - Accent2 50" xfId="2905"/>
    <cellStyle name="40% - Accent2 51" xfId="2906"/>
    <cellStyle name="40% - Accent2 52" xfId="2907"/>
    <cellStyle name="40% - Accent2 53" xfId="2908"/>
    <cellStyle name="40% - Accent2 54" xfId="2909"/>
    <cellStyle name="40% - Accent2 6" xfId="2910"/>
    <cellStyle name="40% - Accent2 6 2" xfId="2911"/>
    <cellStyle name="40% - Accent2 7" xfId="2912"/>
    <cellStyle name="40% - Accent2 7 2" xfId="2913"/>
    <cellStyle name="40% - Accent2 8" xfId="2914"/>
    <cellStyle name="40% - Accent2 8 2" xfId="2915"/>
    <cellStyle name="40% - Accent2 9" xfId="2916"/>
    <cellStyle name="40% - Accent2 9 2" xfId="2917"/>
    <cellStyle name="40% - Accent3 10" xfId="2918"/>
    <cellStyle name="40% - Accent3 10 2" xfId="2919"/>
    <cellStyle name="40% - Accent3 11" xfId="2920"/>
    <cellStyle name="40% - Accent3 11 2" xfId="2921"/>
    <cellStyle name="40% - Accent3 12" xfId="2922"/>
    <cellStyle name="40% - Accent3 12 2" xfId="2923"/>
    <cellStyle name="40% - Accent3 13" xfId="2924"/>
    <cellStyle name="40% - Accent3 13 2" xfId="2925"/>
    <cellStyle name="40% - Accent3 14" xfId="2926"/>
    <cellStyle name="40% - Accent3 14 2" xfId="2927"/>
    <cellStyle name="40% - Accent3 15" xfId="2928"/>
    <cellStyle name="40% - Accent3 15 2" xfId="2929"/>
    <cellStyle name="40% - Accent3 16" xfId="2930"/>
    <cellStyle name="40% - Accent3 16 2" xfId="2931"/>
    <cellStyle name="40% - Accent3 17" xfId="2932"/>
    <cellStyle name="40% - Accent3 17 2" xfId="2933"/>
    <cellStyle name="40% - Accent3 18" xfId="2934"/>
    <cellStyle name="40% - Accent3 18 2" xfId="2935"/>
    <cellStyle name="40% - Accent3 19" xfId="2936"/>
    <cellStyle name="40% - Accent3 2" xfId="2937"/>
    <cellStyle name="40% - Accent3 2 10" xfId="2938"/>
    <cellStyle name="40% - Accent3 2 11" xfId="2939"/>
    <cellStyle name="40% - Accent3 2 12" xfId="2940"/>
    <cellStyle name="40% - Accent3 2 13" xfId="2941"/>
    <cellStyle name="40% - Accent3 2 14" xfId="2942"/>
    <cellStyle name="40% - Accent3 2 15" xfId="2943"/>
    <cellStyle name="40% - Accent3 2 16" xfId="2944"/>
    <cellStyle name="40% - Accent3 2 17" xfId="2945"/>
    <cellStyle name="40% - Accent3 2 2" xfId="2946"/>
    <cellStyle name="40% - Accent3 2 2 2" xfId="2947"/>
    <cellStyle name="40% - Accent3 2 2 2 2" xfId="2948"/>
    <cellStyle name="40% - Accent3 2 2 2 3" xfId="2949"/>
    <cellStyle name="40% - Accent3 2 2 3" xfId="2950"/>
    <cellStyle name="40% - Accent3 2 3" xfId="2951"/>
    <cellStyle name="40% - Accent3 2 3 2" xfId="2952"/>
    <cellStyle name="40% - Accent3 2 3 3" xfId="2953"/>
    <cellStyle name="40% - Accent3 2 3 4" xfId="2954"/>
    <cellStyle name="40% - Accent3 2 4" xfId="2955"/>
    <cellStyle name="40% - Accent3 2 4 2" xfId="2956"/>
    <cellStyle name="40% - Accent3 2 5" xfId="2957"/>
    <cellStyle name="40% - Accent3 2 5 2" xfId="2958"/>
    <cellStyle name="40% - Accent3 2 6" xfId="2959"/>
    <cellStyle name="40% - Accent3 2 7" xfId="2960"/>
    <cellStyle name="40% - Accent3 2 8" xfId="2961"/>
    <cellStyle name="40% - Accent3 2 9" xfId="2962"/>
    <cellStyle name="40% - Accent3 2_C-1  to C-3 Foramt" xfId="2963"/>
    <cellStyle name="40% - Accent3 20" xfId="2964"/>
    <cellStyle name="40% - Accent3 21" xfId="2965"/>
    <cellStyle name="40% - Accent3 22" xfId="2966"/>
    <cellStyle name="40% - Accent3 23" xfId="2967"/>
    <cellStyle name="40% - Accent3 24" xfId="2968"/>
    <cellStyle name="40% - Accent3 25" xfId="2969"/>
    <cellStyle name="40% - Accent3 26" xfId="2970"/>
    <cellStyle name="40% - Accent3 27" xfId="2971"/>
    <cellStyle name="40% - Accent3 28" xfId="2972"/>
    <cellStyle name="40% - Accent3 29" xfId="2973"/>
    <cellStyle name="40% - Accent3 3" xfId="2974"/>
    <cellStyle name="40% - Accent3 3 10" xfId="2975"/>
    <cellStyle name="40% - Accent3 3 11" xfId="2976"/>
    <cellStyle name="40% - Accent3 3 12" xfId="2977"/>
    <cellStyle name="40% - Accent3 3 13" xfId="2978"/>
    <cellStyle name="40% - Accent3 3 14" xfId="2979"/>
    <cellStyle name="40% - Accent3 3 15" xfId="2980"/>
    <cellStyle name="40% - Accent3 3 16" xfId="2981"/>
    <cellStyle name="40% - Accent3 3 2" xfId="2982"/>
    <cellStyle name="40% - Accent3 3 2 2" xfId="2983"/>
    <cellStyle name="40% - Accent3 3 3" xfId="2984"/>
    <cellStyle name="40% - Accent3 3 3 2" xfId="2985"/>
    <cellStyle name="40% - Accent3 3 3 3" xfId="2986"/>
    <cellStyle name="40% - Accent3 3 3 4" xfId="2987"/>
    <cellStyle name="40% - Accent3 3 4" xfId="2988"/>
    <cellStyle name="40% - Accent3 3 4 2" xfId="2989"/>
    <cellStyle name="40% - Accent3 3 5" xfId="2990"/>
    <cellStyle name="40% - Accent3 3 5 2" xfId="2991"/>
    <cellStyle name="40% - Accent3 3 6" xfId="2992"/>
    <cellStyle name="40% - Accent3 3 7" xfId="2993"/>
    <cellStyle name="40% - Accent3 3 8" xfId="2994"/>
    <cellStyle name="40% - Accent3 3 9" xfId="2995"/>
    <cellStyle name="40% - Accent3 3_C-1  to C-3 Foramt" xfId="2996"/>
    <cellStyle name="40% - Accent3 30" xfId="2997"/>
    <cellStyle name="40% - Accent3 31" xfId="2998"/>
    <cellStyle name="40% - Accent3 32" xfId="2999"/>
    <cellStyle name="40% - Accent3 33" xfId="3000"/>
    <cellStyle name="40% - Accent3 34" xfId="3001"/>
    <cellStyle name="40% - Accent3 35" xfId="3002"/>
    <cellStyle name="40% - Accent3 36" xfId="3003"/>
    <cellStyle name="40% - Accent3 37" xfId="3004"/>
    <cellStyle name="40% - Accent3 38" xfId="3005"/>
    <cellStyle name="40% - Accent3 39" xfId="3006"/>
    <cellStyle name="40% - Accent3 4" xfId="3007"/>
    <cellStyle name="40% - Accent3 4 10" xfId="3008"/>
    <cellStyle name="40% - Accent3 4 11" xfId="3009"/>
    <cellStyle name="40% - Accent3 4 12" xfId="3010"/>
    <cellStyle name="40% - Accent3 4 13" xfId="3011"/>
    <cellStyle name="40% - Accent3 4 14" xfId="3012"/>
    <cellStyle name="40% - Accent3 4 2" xfId="3013"/>
    <cellStyle name="40% - Accent3 4 2 2" xfId="3014"/>
    <cellStyle name="40% - Accent3 4 3" xfId="3015"/>
    <cellStyle name="40% - Accent3 4 3 2" xfId="3016"/>
    <cellStyle name="40% - Accent3 4 4" xfId="3017"/>
    <cellStyle name="40% - Accent3 4 4 2" xfId="3018"/>
    <cellStyle name="40% - Accent3 4 5" xfId="3019"/>
    <cellStyle name="40% - Accent3 4 5 2" xfId="3020"/>
    <cellStyle name="40% - Accent3 4 6" xfId="3021"/>
    <cellStyle name="40% - Accent3 4 7" xfId="3022"/>
    <cellStyle name="40% - Accent3 4 8" xfId="3023"/>
    <cellStyle name="40% - Accent3 4 9" xfId="3024"/>
    <cellStyle name="40% - Accent3 4_hyr" xfId="3025"/>
    <cellStyle name="40% - Accent3 40" xfId="3026"/>
    <cellStyle name="40% - Accent3 41" xfId="3027"/>
    <cellStyle name="40% - Accent3 42" xfId="3028"/>
    <cellStyle name="40% - Accent3 43" xfId="3029"/>
    <cellStyle name="40% - Accent3 44" xfId="3030"/>
    <cellStyle name="40% - Accent3 45" xfId="3031"/>
    <cellStyle name="40% - Accent3 46" xfId="3032"/>
    <cellStyle name="40% - Accent3 47" xfId="3033"/>
    <cellStyle name="40% - Accent3 48" xfId="3034"/>
    <cellStyle name="40% - Accent3 49" xfId="3035"/>
    <cellStyle name="40% - Accent3 5" xfId="3036"/>
    <cellStyle name="40% - Accent3 5 2" xfId="3037"/>
    <cellStyle name="40% - Accent3 5 3" xfId="3038"/>
    <cellStyle name="40% - Accent3 5 4" xfId="3039"/>
    <cellStyle name="40% - Accent3 5 5" xfId="3040"/>
    <cellStyle name="40% - Accent3 5 6" xfId="3041"/>
    <cellStyle name="40% - Accent3 5 7" xfId="3042"/>
    <cellStyle name="40% - Accent3 5 8" xfId="3043"/>
    <cellStyle name="40% - Accent3 5 9" xfId="3044"/>
    <cellStyle name="40% - Accent3 50" xfId="3045"/>
    <cellStyle name="40% - Accent3 51" xfId="3046"/>
    <cellStyle name="40% - Accent3 52" xfId="3047"/>
    <cellStyle name="40% - Accent3 53" xfId="3048"/>
    <cellStyle name="40% - Accent3 54" xfId="3049"/>
    <cellStyle name="40% - Accent3 6" xfId="3050"/>
    <cellStyle name="40% - Accent3 6 2" xfId="3051"/>
    <cellStyle name="40% - Accent3 7" xfId="3052"/>
    <cellStyle name="40% - Accent3 7 2" xfId="3053"/>
    <cellStyle name="40% - Accent3 8" xfId="3054"/>
    <cellStyle name="40% - Accent3 8 2" xfId="3055"/>
    <cellStyle name="40% - Accent3 9" xfId="3056"/>
    <cellStyle name="40% - Accent3 9 2" xfId="3057"/>
    <cellStyle name="40% - Accent4 10" xfId="3058"/>
    <cellStyle name="40% - Accent4 10 2" xfId="3059"/>
    <cellStyle name="40% - Accent4 11" xfId="3060"/>
    <cellStyle name="40% - Accent4 11 2" xfId="3061"/>
    <cellStyle name="40% - Accent4 12" xfId="3062"/>
    <cellStyle name="40% - Accent4 12 2" xfId="3063"/>
    <cellStyle name="40% - Accent4 13" xfId="3064"/>
    <cellStyle name="40% - Accent4 13 2" xfId="3065"/>
    <cellStyle name="40% - Accent4 14" xfId="3066"/>
    <cellStyle name="40% - Accent4 14 2" xfId="3067"/>
    <cellStyle name="40% - Accent4 15" xfId="3068"/>
    <cellStyle name="40% - Accent4 15 2" xfId="3069"/>
    <cellStyle name="40% - Accent4 16" xfId="3070"/>
    <cellStyle name="40% - Accent4 16 2" xfId="3071"/>
    <cellStyle name="40% - Accent4 17" xfId="3072"/>
    <cellStyle name="40% - Accent4 17 2" xfId="3073"/>
    <cellStyle name="40% - Accent4 18" xfId="3074"/>
    <cellStyle name="40% - Accent4 18 2" xfId="3075"/>
    <cellStyle name="40% - Accent4 19" xfId="3076"/>
    <cellStyle name="40% - Accent4 2" xfId="3077"/>
    <cellStyle name="40% - Accent4 2 10" xfId="3078"/>
    <cellStyle name="40% - Accent4 2 11" xfId="3079"/>
    <cellStyle name="40% - Accent4 2 12" xfId="3080"/>
    <cellStyle name="40% - Accent4 2 13" xfId="3081"/>
    <cellStyle name="40% - Accent4 2 14" xfId="3082"/>
    <cellStyle name="40% - Accent4 2 15" xfId="3083"/>
    <cellStyle name="40% - Accent4 2 16" xfId="3084"/>
    <cellStyle name="40% - Accent4 2 17" xfId="3085"/>
    <cellStyle name="40% - Accent4 2 2" xfId="3086"/>
    <cellStyle name="40% - Accent4 2 2 2" xfId="3087"/>
    <cellStyle name="40% - Accent4 2 2 2 2" xfId="3088"/>
    <cellStyle name="40% - Accent4 2 2 2 3" xfId="3089"/>
    <cellStyle name="40% - Accent4 2 2 3" xfId="3090"/>
    <cellStyle name="40% - Accent4 2 3" xfId="3091"/>
    <cellStyle name="40% - Accent4 2 3 2" xfId="3092"/>
    <cellStyle name="40% - Accent4 2 3 3" xfId="3093"/>
    <cellStyle name="40% - Accent4 2 3 4" xfId="3094"/>
    <cellStyle name="40% - Accent4 2 4" xfId="3095"/>
    <cellStyle name="40% - Accent4 2 4 2" xfId="3096"/>
    <cellStyle name="40% - Accent4 2 5" xfId="3097"/>
    <cellStyle name="40% - Accent4 2 5 2" xfId="3098"/>
    <cellStyle name="40% - Accent4 2 6" xfId="3099"/>
    <cellStyle name="40% - Accent4 2 7" xfId="3100"/>
    <cellStyle name="40% - Accent4 2 8" xfId="3101"/>
    <cellStyle name="40% - Accent4 2 9" xfId="3102"/>
    <cellStyle name="40% - Accent4 2_C-1  to C-3 Foramt" xfId="3103"/>
    <cellStyle name="40% - Accent4 20" xfId="3104"/>
    <cellStyle name="40% - Accent4 21" xfId="3105"/>
    <cellStyle name="40% - Accent4 22" xfId="3106"/>
    <cellStyle name="40% - Accent4 23" xfId="3107"/>
    <cellStyle name="40% - Accent4 24" xfId="3108"/>
    <cellStyle name="40% - Accent4 25" xfId="3109"/>
    <cellStyle name="40% - Accent4 26" xfId="3110"/>
    <cellStyle name="40% - Accent4 27" xfId="3111"/>
    <cellStyle name="40% - Accent4 28" xfId="3112"/>
    <cellStyle name="40% - Accent4 29" xfId="3113"/>
    <cellStyle name="40% - Accent4 3" xfId="3114"/>
    <cellStyle name="40% - Accent4 3 10" xfId="3115"/>
    <cellStyle name="40% - Accent4 3 11" xfId="3116"/>
    <cellStyle name="40% - Accent4 3 12" xfId="3117"/>
    <cellStyle name="40% - Accent4 3 13" xfId="3118"/>
    <cellStyle name="40% - Accent4 3 14" xfId="3119"/>
    <cellStyle name="40% - Accent4 3 15" xfId="3120"/>
    <cellStyle name="40% - Accent4 3 16" xfId="3121"/>
    <cellStyle name="40% - Accent4 3 2" xfId="3122"/>
    <cellStyle name="40% - Accent4 3 2 2" xfId="3123"/>
    <cellStyle name="40% - Accent4 3 3" xfId="3124"/>
    <cellStyle name="40% - Accent4 3 3 2" xfId="3125"/>
    <cellStyle name="40% - Accent4 3 3 3" xfId="3126"/>
    <cellStyle name="40% - Accent4 3 3 4" xfId="3127"/>
    <cellStyle name="40% - Accent4 3 4" xfId="3128"/>
    <cellStyle name="40% - Accent4 3 4 2" xfId="3129"/>
    <cellStyle name="40% - Accent4 3 5" xfId="3130"/>
    <cellStyle name="40% - Accent4 3 5 2" xfId="3131"/>
    <cellStyle name="40% - Accent4 3 6" xfId="3132"/>
    <cellStyle name="40% - Accent4 3 7" xfId="3133"/>
    <cellStyle name="40% - Accent4 3 8" xfId="3134"/>
    <cellStyle name="40% - Accent4 3 9" xfId="3135"/>
    <cellStyle name="40% - Accent4 3_C-1  to C-3 Foramt" xfId="3136"/>
    <cellStyle name="40% - Accent4 30" xfId="3137"/>
    <cellStyle name="40% - Accent4 31" xfId="3138"/>
    <cellStyle name="40% - Accent4 32" xfId="3139"/>
    <cellStyle name="40% - Accent4 33" xfId="3140"/>
    <cellStyle name="40% - Accent4 34" xfId="3141"/>
    <cellStyle name="40% - Accent4 35" xfId="3142"/>
    <cellStyle name="40% - Accent4 36" xfId="3143"/>
    <cellStyle name="40% - Accent4 37" xfId="3144"/>
    <cellStyle name="40% - Accent4 38" xfId="3145"/>
    <cellStyle name="40% - Accent4 39" xfId="3146"/>
    <cellStyle name="40% - Accent4 4" xfId="3147"/>
    <cellStyle name="40% - Accent4 4 10" xfId="3148"/>
    <cellStyle name="40% - Accent4 4 11" xfId="3149"/>
    <cellStyle name="40% - Accent4 4 12" xfId="3150"/>
    <cellStyle name="40% - Accent4 4 13" xfId="3151"/>
    <cellStyle name="40% - Accent4 4 14" xfId="3152"/>
    <cellStyle name="40% - Accent4 4 2" xfId="3153"/>
    <cellStyle name="40% - Accent4 4 2 2" xfId="3154"/>
    <cellStyle name="40% - Accent4 4 3" xfId="3155"/>
    <cellStyle name="40% - Accent4 4 3 2" xfId="3156"/>
    <cellStyle name="40% - Accent4 4 4" xfId="3157"/>
    <cellStyle name="40% - Accent4 4 4 2" xfId="3158"/>
    <cellStyle name="40% - Accent4 4 5" xfId="3159"/>
    <cellStyle name="40% - Accent4 4 5 2" xfId="3160"/>
    <cellStyle name="40% - Accent4 4 6" xfId="3161"/>
    <cellStyle name="40% - Accent4 4 7" xfId="3162"/>
    <cellStyle name="40% - Accent4 4 8" xfId="3163"/>
    <cellStyle name="40% - Accent4 4 9" xfId="3164"/>
    <cellStyle name="40% - Accent4 4_hyr" xfId="3165"/>
    <cellStyle name="40% - Accent4 40" xfId="3166"/>
    <cellStyle name="40% - Accent4 41" xfId="3167"/>
    <cellStyle name="40% - Accent4 42" xfId="3168"/>
    <cellStyle name="40% - Accent4 43" xfId="3169"/>
    <cellStyle name="40% - Accent4 44" xfId="3170"/>
    <cellStyle name="40% - Accent4 45" xfId="3171"/>
    <cellStyle name="40% - Accent4 46" xfId="3172"/>
    <cellStyle name="40% - Accent4 47" xfId="3173"/>
    <cellStyle name="40% - Accent4 48" xfId="3174"/>
    <cellStyle name="40% - Accent4 49" xfId="3175"/>
    <cellStyle name="40% - Accent4 5" xfId="3176"/>
    <cellStyle name="40% - Accent4 5 2" xfId="3177"/>
    <cellStyle name="40% - Accent4 5 3" xfId="3178"/>
    <cellStyle name="40% - Accent4 5 4" xfId="3179"/>
    <cellStyle name="40% - Accent4 5 5" xfId="3180"/>
    <cellStyle name="40% - Accent4 5 6" xfId="3181"/>
    <cellStyle name="40% - Accent4 5 7" xfId="3182"/>
    <cellStyle name="40% - Accent4 5 8" xfId="3183"/>
    <cellStyle name="40% - Accent4 5 9" xfId="3184"/>
    <cellStyle name="40% - Accent4 50" xfId="3185"/>
    <cellStyle name="40% - Accent4 51" xfId="3186"/>
    <cellStyle name="40% - Accent4 52" xfId="3187"/>
    <cellStyle name="40% - Accent4 53" xfId="3188"/>
    <cellStyle name="40% - Accent4 54" xfId="3189"/>
    <cellStyle name="40% - Accent4 6" xfId="3190"/>
    <cellStyle name="40% - Accent4 6 2" xfId="3191"/>
    <cellStyle name="40% - Accent4 7" xfId="3192"/>
    <cellStyle name="40% - Accent4 7 2" xfId="3193"/>
    <cellStyle name="40% - Accent4 8" xfId="3194"/>
    <cellStyle name="40% - Accent4 8 2" xfId="3195"/>
    <cellStyle name="40% - Accent4 9" xfId="3196"/>
    <cellStyle name="40% - Accent4 9 2" xfId="3197"/>
    <cellStyle name="40% - Accent5 10" xfId="3198"/>
    <cellStyle name="40% - Accent5 10 2" xfId="3199"/>
    <cellStyle name="40% - Accent5 11" xfId="3200"/>
    <cellStyle name="40% - Accent5 11 2" xfId="3201"/>
    <cellStyle name="40% - Accent5 12" xfId="3202"/>
    <cellStyle name="40% - Accent5 12 2" xfId="3203"/>
    <cellStyle name="40% - Accent5 13" xfId="3204"/>
    <cellStyle name="40% - Accent5 13 2" xfId="3205"/>
    <cellStyle name="40% - Accent5 14" xfId="3206"/>
    <cellStyle name="40% - Accent5 14 2" xfId="3207"/>
    <cellStyle name="40% - Accent5 15" xfId="3208"/>
    <cellStyle name="40% - Accent5 15 2" xfId="3209"/>
    <cellStyle name="40% - Accent5 16" xfId="3210"/>
    <cellStyle name="40% - Accent5 16 2" xfId="3211"/>
    <cellStyle name="40% - Accent5 17" xfId="3212"/>
    <cellStyle name="40% - Accent5 17 2" xfId="3213"/>
    <cellStyle name="40% - Accent5 18" xfId="3214"/>
    <cellStyle name="40% - Accent5 18 2" xfId="3215"/>
    <cellStyle name="40% - Accent5 19" xfId="3216"/>
    <cellStyle name="40% - Accent5 2" xfId="3217"/>
    <cellStyle name="40% - Accent5 2 10" xfId="3218"/>
    <cellStyle name="40% - Accent5 2 11" xfId="3219"/>
    <cellStyle name="40% - Accent5 2 12" xfId="3220"/>
    <cellStyle name="40% - Accent5 2 13" xfId="3221"/>
    <cellStyle name="40% - Accent5 2 14" xfId="3222"/>
    <cellStyle name="40% - Accent5 2 15" xfId="3223"/>
    <cellStyle name="40% - Accent5 2 16" xfId="3224"/>
    <cellStyle name="40% - Accent5 2 17" xfId="3225"/>
    <cellStyle name="40% - Accent5 2 2" xfId="3226"/>
    <cellStyle name="40% - Accent5 2 2 2" xfId="3227"/>
    <cellStyle name="40% - Accent5 2 2 2 2" xfId="3228"/>
    <cellStyle name="40% - Accent5 2 2 2 3" xfId="3229"/>
    <cellStyle name="40% - Accent5 2 2 3" xfId="3230"/>
    <cellStyle name="40% - Accent5 2 3" xfId="3231"/>
    <cellStyle name="40% - Accent5 2 3 2" xfId="3232"/>
    <cellStyle name="40% - Accent5 2 4" xfId="3233"/>
    <cellStyle name="40% - Accent5 2 4 2" xfId="3234"/>
    <cellStyle name="40% - Accent5 2 5" xfId="3235"/>
    <cellStyle name="40% - Accent5 2 5 2" xfId="3236"/>
    <cellStyle name="40% - Accent5 2 6" xfId="3237"/>
    <cellStyle name="40% - Accent5 2 7" xfId="3238"/>
    <cellStyle name="40% - Accent5 2 8" xfId="3239"/>
    <cellStyle name="40% - Accent5 2 9" xfId="3240"/>
    <cellStyle name="40% - Accent5 2_C-1  to C-3 Foramt" xfId="3241"/>
    <cellStyle name="40% - Accent5 20" xfId="3242"/>
    <cellStyle name="40% - Accent5 21" xfId="3243"/>
    <cellStyle name="40% - Accent5 22" xfId="3244"/>
    <cellStyle name="40% - Accent5 23" xfId="3245"/>
    <cellStyle name="40% - Accent5 24" xfId="3246"/>
    <cellStyle name="40% - Accent5 25" xfId="3247"/>
    <cellStyle name="40% - Accent5 26" xfId="3248"/>
    <cellStyle name="40% - Accent5 27" xfId="3249"/>
    <cellStyle name="40% - Accent5 28" xfId="3250"/>
    <cellStyle name="40% - Accent5 29" xfId="3251"/>
    <cellStyle name="40% - Accent5 3" xfId="3252"/>
    <cellStyle name="40% - Accent5 3 10" xfId="3253"/>
    <cellStyle name="40% - Accent5 3 11" xfId="3254"/>
    <cellStyle name="40% - Accent5 3 12" xfId="3255"/>
    <cellStyle name="40% - Accent5 3 13" xfId="3256"/>
    <cellStyle name="40% - Accent5 3 14" xfId="3257"/>
    <cellStyle name="40% - Accent5 3 15" xfId="3258"/>
    <cellStyle name="40% - Accent5 3 16" xfId="3259"/>
    <cellStyle name="40% - Accent5 3 2" xfId="3260"/>
    <cellStyle name="40% - Accent5 3 2 2" xfId="3261"/>
    <cellStyle name="40% - Accent5 3 3" xfId="3262"/>
    <cellStyle name="40% - Accent5 3 3 2" xfId="3263"/>
    <cellStyle name="40% - Accent5 3 4" xfId="3264"/>
    <cellStyle name="40% - Accent5 3 4 2" xfId="3265"/>
    <cellStyle name="40% - Accent5 3 5" xfId="3266"/>
    <cellStyle name="40% - Accent5 3 5 2" xfId="3267"/>
    <cellStyle name="40% - Accent5 3 6" xfId="3268"/>
    <cellStyle name="40% - Accent5 3 7" xfId="3269"/>
    <cellStyle name="40% - Accent5 3 8" xfId="3270"/>
    <cellStyle name="40% - Accent5 3 9" xfId="3271"/>
    <cellStyle name="40% - Accent5 3_C-1  to C-3 Foramt" xfId="3272"/>
    <cellStyle name="40% - Accent5 30" xfId="3273"/>
    <cellStyle name="40% - Accent5 31" xfId="3274"/>
    <cellStyle name="40% - Accent5 32" xfId="3275"/>
    <cellStyle name="40% - Accent5 33" xfId="3276"/>
    <cellStyle name="40% - Accent5 34" xfId="3277"/>
    <cellStyle name="40% - Accent5 35" xfId="3278"/>
    <cellStyle name="40% - Accent5 36" xfId="3279"/>
    <cellStyle name="40% - Accent5 37" xfId="3280"/>
    <cellStyle name="40% - Accent5 38" xfId="3281"/>
    <cellStyle name="40% - Accent5 39" xfId="3282"/>
    <cellStyle name="40% - Accent5 4" xfId="3283"/>
    <cellStyle name="40% - Accent5 4 10" xfId="3284"/>
    <cellStyle name="40% - Accent5 4 11" xfId="3285"/>
    <cellStyle name="40% - Accent5 4 12" xfId="3286"/>
    <cellStyle name="40% - Accent5 4 13" xfId="3287"/>
    <cellStyle name="40% - Accent5 4 14" xfId="3288"/>
    <cellStyle name="40% - Accent5 4 2" xfId="3289"/>
    <cellStyle name="40% - Accent5 4 2 2" xfId="3290"/>
    <cellStyle name="40% - Accent5 4 3" xfId="3291"/>
    <cellStyle name="40% - Accent5 4 3 2" xfId="3292"/>
    <cellStyle name="40% - Accent5 4 4" xfId="3293"/>
    <cellStyle name="40% - Accent5 4 4 2" xfId="3294"/>
    <cellStyle name="40% - Accent5 4 5" xfId="3295"/>
    <cellStyle name="40% - Accent5 4 5 2" xfId="3296"/>
    <cellStyle name="40% - Accent5 4 6" xfId="3297"/>
    <cellStyle name="40% - Accent5 4 7" xfId="3298"/>
    <cellStyle name="40% - Accent5 4 8" xfId="3299"/>
    <cellStyle name="40% - Accent5 4 9" xfId="3300"/>
    <cellStyle name="40% - Accent5 4_hyr" xfId="3301"/>
    <cellStyle name="40% - Accent5 40" xfId="3302"/>
    <cellStyle name="40% - Accent5 41" xfId="3303"/>
    <cellStyle name="40% - Accent5 42" xfId="3304"/>
    <cellStyle name="40% - Accent5 43" xfId="3305"/>
    <cellStyle name="40% - Accent5 44" xfId="3306"/>
    <cellStyle name="40% - Accent5 45" xfId="3307"/>
    <cellStyle name="40% - Accent5 46" xfId="3308"/>
    <cellStyle name="40% - Accent5 47" xfId="3309"/>
    <cellStyle name="40% - Accent5 48" xfId="3310"/>
    <cellStyle name="40% - Accent5 49" xfId="3311"/>
    <cellStyle name="40% - Accent5 5" xfId="3312"/>
    <cellStyle name="40% - Accent5 5 2" xfId="3313"/>
    <cellStyle name="40% - Accent5 5 3" xfId="3314"/>
    <cellStyle name="40% - Accent5 5 4" xfId="3315"/>
    <cellStyle name="40% - Accent5 5 5" xfId="3316"/>
    <cellStyle name="40% - Accent5 5 6" xfId="3317"/>
    <cellStyle name="40% - Accent5 5 7" xfId="3318"/>
    <cellStyle name="40% - Accent5 5 8" xfId="3319"/>
    <cellStyle name="40% - Accent5 5 9" xfId="3320"/>
    <cellStyle name="40% - Accent5 50" xfId="3321"/>
    <cellStyle name="40% - Accent5 51" xfId="3322"/>
    <cellStyle name="40% - Accent5 52" xfId="3323"/>
    <cellStyle name="40% - Accent5 53" xfId="3324"/>
    <cellStyle name="40% - Accent5 54" xfId="3325"/>
    <cellStyle name="40% - Accent5 6" xfId="3326"/>
    <cellStyle name="40% - Accent5 6 2" xfId="3327"/>
    <cellStyle name="40% - Accent5 7" xfId="3328"/>
    <cellStyle name="40% - Accent5 7 2" xfId="3329"/>
    <cellStyle name="40% - Accent5 8" xfId="3330"/>
    <cellStyle name="40% - Accent5 8 2" xfId="3331"/>
    <cellStyle name="40% - Accent5 9" xfId="3332"/>
    <cellStyle name="40% - Accent5 9 2" xfId="3333"/>
    <cellStyle name="40% - Accent6 10" xfId="3334"/>
    <cellStyle name="40% - Accent6 10 2" xfId="3335"/>
    <cellStyle name="40% - Accent6 11" xfId="3336"/>
    <cellStyle name="40% - Accent6 11 2" xfId="3337"/>
    <cellStyle name="40% - Accent6 12" xfId="3338"/>
    <cellStyle name="40% - Accent6 12 2" xfId="3339"/>
    <cellStyle name="40% - Accent6 13" xfId="3340"/>
    <cellStyle name="40% - Accent6 13 2" xfId="3341"/>
    <cellStyle name="40% - Accent6 14" xfId="3342"/>
    <cellStyle name="40% - Accent6 14 2" xfId="3343"/>
    <cellStyle name="40% - Accent6 15" xfId="3344"/>
    <cellStyle name="40% - Accent6 15 2" xfId="3345"/>
    <cellStyle name="40% - Accent6 16" xfId="3346"/>
    <cellStyle name="40% - Accent6 16 2" xfId="3347"/>
    <cellStyle name="40% - Accent6 17" xfId="3348"/>
    <cellStyle name="40% - Accent6 17 2" xfId="3349"/>
    <cellStyle name="40% - Accent6 18" xfId="3350"/>
    <cellStyle name="40% - Accent6 18 2" xfId="3351"/>
    <cellStyle name="40% - Accent6 19" xfId="3352"/>
    <cellStyle name="40% - Accent6 2" xfId="3353"/>
    <cellStyle name="40% - Accent6 2 10" xfId="3354"/>
    <cellStyle name="40% - Accent6 2 11" xfId="3355"/>
    <cellStyle name="40% - Accent6 2 12" xfId="3356"/>
    <cellStyle name="40% - Accent6 2 13" xfId="3357"/>
    <cellStyle name="40% - Accent6 2 14" xfId="3358"/>
    <cellStyle name="40% - Accent6 2 15" xfId="3359"/>
    <cellStyle name="40% - Accent6 2 16" xfId="3360"/>
    <cellStyle name="40% - Accent6 2 17" xfId="3361"/>
    <cellStyle name="40% - Accent6 2 2" xfId="3362"/>
    <cellStyle name="40% - Accent6 2 2 2" xfId="3363"/>
    <cellStyle name="40% - Accent6 2 2 2 2" xfId="3364"/>
    <cellStyle name="40% - Accent6 2 2 2 3" xfId="3365"/>
    <cellStyle name="40% - Accent6 2 2 3" xfId="3366"/>
    <cellStyle name="40% - Accent6 2 3" xfId="3367"/>
    <cellStyle name="40% - Accent6 2 3 2" xfId="3368"/>
    <cellStyle name="40% - Accent6 2 3 3" xfId="3369"/>
    <cellStyle name="40% - Accent6 2 3 4" xfId="3370"/>
    <cellStyle name="40% - Accent6 2 4" xfId="3371"/>
    <cellStyle name="40% - Accent6 2 4 2" xfId="3372"/>
    <cellStyle name="40% - Accent6 2 5" xfId="3373"/>
    <cellStyle name="40% - Accent6 2 5 2" xfId="3374"/>
    <cellStyle name="40% - Accent6 2 6" xfId="3375"/>
    <cellStyle name="40% - Accent6 2 7" xfId="3376"/>
    <cellStyle name="40% - Accent6 2 8" xfId="3377"/>
    <cellStyle name="40% - Accent6 2 9" xfId="3378"/>
    <cellStyle name="40% - Accent6 2_C-1  to C-3 Foramt" xfId="3379"/>
    <cellStyle name="40% - Accent6 20" xfId="3380"/>
    <cellStyle name="40% - Accent6 21" xfId="3381"/>
    <cellStyle name="40% - Accent6 22" xfId="3382"/>
    <cellStyle name="40% - Accent6 23" xfId="3383"/>
    <cellStyle name="40% - Accent6 24" xfId="3384"/>
    <cellStyle name="40% - Accent6 25" xfId="3385"/>
    <cellStyle name="40% - Accent6 26" xfId="3386"/>
    <cellStyle name="40% - Accent6 27" xfId="3387"/>
    <cellStyle name="40% - Accent6 28" xfId="3388"/>
    <cellStyle name="40% - Accent6 29" xfId="3389"/>
    <cellStyle name="40% - Accent6 3" xfId="3390"/>
    <cellStyle name="40% - Accent6 3 10" xfId="3391"/>
    <cellStyle name="40% - Accent6 3 11" xfId="3392"/>
    <cellStyle name="40% - Accent6 3 12" xfId="3393"/>
    <cellStyle name="40% - Accent6 3 13" xfId="3394"/>
    <cellStyle name="40% - Accent6 3 14" xfId="3395"/>
    <cellStyle name="40% - Accent6 3 15" xfId="3396"/>
    <cellStyle name="40% - Accent6 3 16" xfId="3397"/>
    <cellStyle name="40% - Accent6 3 2" xfId="3398"/>
    <cellStyle name="40% - Accent6 3 2 2" xfId="3399"/>
    <cellStyle name="40% - Accent6 3 3" xfId="3400"/>
    <cellStyle name="40% - Accent6 3 3 2" xfId="3401"/>
    <cellStyle name="40% - Accent6 3 3 3" xfId="3402"/>
    <cellStyle name="40% - Accent6 3 3 4" xfId="3403"/>
    <cellStyle name="40% - Accent6 3 4" xfId="3404"/>
    <cellStyle name="40% - Accent6 3 4 2" xfId="3405"/>
    <cellStyle name="40% - Accent6 3 5" xfId="3406"/>
    <cellStyle name="40% - Accent6 3 5 2" xfId="3407"/>
    <cellStyle name="40% - Accent6 3 6" xfId="3408"/>
    <cellStyle name="40% - Accent6 3 7" xfId="3409"/>
    <cellStyle name="40% - Accent6 3 8" xfId="3410"/>
    <cellStyle name="40% - Accent6 3 9" xfId="3411"/>
    <cellStyle name="40% - Accent6 3_C-1  to C-3 Foramt" xfId="3412"/>
    <cellStyle name="40% - Accent6 30" xfId="3413"/>
    <cellStyle name="40% - Accent6 31" xfId="3414"/>
    <cellStyle name="40% - Accent6 32" xfId="3415"/>
    <cellStyle name="40% - Accent6 33" xfId="3416"/>
    <cellStyle name="40% - Accent6 34" xfId="3417"/>
    <cellStyle name="40% - Accent6 35" xfId="3418"/>
    <cellStyle name="40% - Accent6 36" xfId="3419"/>
    <cellStyle name="40% - Accent6 37" xfId="3420"/>
    <cellStyle name="40% - Accent6 38" xfId="3421"/>
    <cellStyle name="40% - Accent6 39" xfId="3422"/>
    <cellStyle name="40% - Accent6 4" xfId="3423"/>
    <cellStyle name="40% - Accent6 4 10" xfId="3424"/>
    <cellStyle name="40% - Accent6 4 11" xfId="3425"/>
    <cellStyle name="40% - Accent6 4 12" xfId="3426"/>
    <cellStyle name="40% - Accent6 4 13" xfId="3427"/>
    <cellStyle name="40% - Accent6 4 14" xfId="3428"/>
    <cellStyle name="40% - Accent6 4 2" xfId="3429"/>
    <cellStyle name="40% - Accent6 4 2 2" xfId="3430"/>
    <cellStyle name="40% - Accent6 4 3" xfId="3431"/>
    <cellStyle name="40% - Accent6 4 3 2" xfId="3432"/>
    <cellStyle name="40% - Accent6 4 4" xfId="3433"/>
    <cellStyle name="40% - Accent6 4 4 2" xfId="3434"/>
    <cellStyle name="40% - Accent6 4 5" xfId="3435"/>
    <cellStyle name="40% - Accent6 4 5 2" xfId="3436"/>
    <cellStyle name="40% - Accent6 4 6" xfId="3437"/>
    <cellStyle name="40% - Accent6 4 7" xfId="3438"/>
    <cellStyle name="40% - Accent6 4 8" xfId="3439"/>
    <cellStyle name="40% - Accent6 4 9" xfId="3440"/>
    <cellStyle name="40% - Accent6 4_hyr" xfId="3441"/>
    <cellStyle name="40% - Accent6 40" xfId="3442"/>
    <cellStyle name="40% - Accent6 41" xfId="3443"/>
    <cellStyle name="40% - Accent6 42" xfId="3444"/>
    <cellStyle name="40% - Accent6 43" xfId="3445"/>
    <cellStyle name="40% - Accent6 44" xfId="3446"/>
    <cellStyle name="40% - Accent6 45" xfId="3447"/>
    <cellStyle name="40% - Accent6 46" xfId="3448"/>
    <cellStyle name="40% - Accent6 47" xfId="3449"/>
    <cellStyle name="40% - Accent6 48" xfId="3450"/>
    <cellStyle name="40% - Accent6 49" xfId="3451"/>
    <cellStyle name="40% - Accent6 5" xfId="3452"/>
    <cellStyle name="40% - Accent6 5 2" xfId="3453"/>
    <cellStyle name="40% - Accent6 5 3" xfId="3454"/>
    <cellStyle name="40% - Accent6 5 4" xfId="3455"/>
    <cellStyle name="40% - Accent6 5 5" xfId="3456"/>
    <cellStyle name="40% - Accent6 5 6" xfId="3457"/>
    <cellStyle name="40% - Accent6 5 7" xfId="3458"/>
    <cellStyle name="40% - Accent6 5 8" xfId="3459"/>
    <cellStyle name="40% - Accent6 5 9" xfId="3460"/>
    <cellStyle name="40% - Accent6 50" xfId="3461"/>
    <cellStyle name="40% - Accent6 51" xfId="3462"/>
    <cellStyle name="40% - Accent6 52" xfId="3463"/>
    <cellStyle name="40% - Accent6 53" xfId="3464"/>
    <cellStyle name="40% - Accent6 54" xfId="3465"/>
    <cellStyle name="40% - Accent6 6" xfId="3466"/>
    <cellStyle name="40% - Accent6 6 2" xfId="3467"/>
    <cellStyle name="40% - Accent6 7" xfId="3468"/>
    <cellStyle name="40% - Accent6 7 2" xfId="3469"/>
    <cellStyle name="40% - Accent6 8" xfId="3470"/>
    <cellStyle name="40% - Accent6 8 2" xfId="3471"/>
    <cellStyle name="40% - Accent6 9" xfId="3472"/>
    <cellStyle name="40% - Accent6 9 2" xfId="3473"/>
    <cellStyle name="40% - एक्सेंट1" xfId="3474"/>
    <cellStyle name="40% - एक्सेंट2" xfId="3475"/>
    <cellStyle name="40% - एक्सेंट3" xfId="3476"/>
    <cellStyle name="40% - एक्सेंट4" xfId="3477"/>
    <cellStyle name="40% - एक्सेंट5" xfId="3478"/>
    <cellStyle name="40% - एक्सेंट6" xfId="3479"/>
    <cellStyle name="60% - Accent1 10" xfId="3480"/>
    <cellStyle name="60% - Accent1 11" xfId="3481"/>
    <cellStyle name="60% - Accent1 12" xfId="3482"/>
    <cellStyle name="60% - Accent1 13" xfId="3483"/>
    <cellStyle name="60% - Accent1 14" xfId="3484"/>
    <cellStyle name="60% - Accent1 15" xfId="3485"/>
    <cellStyle name="60% - Accent1 16" xfId="3486"/>
    <cellStyle name="60% - Accent1 17" xfId="3487"/>
    <cellStyle name="60% - Accent1 18" xfId="3488"/>
    <cellStyle name="60% - Accent1 19" xfId="3489"/>
    <cellStyle name="60% - Accent1 2" xfId="3490"/>
    <cellStyle name="60% - Accent1 2 10" xfId="3491"/>
    <cellStyle name="60% - Accent1 2 11" xfId="3492"/>
    <cellStyle name="60% - Accent1 2 12" xfId="3493"/>
    <cellStyle name="60% - Accent1 2 13" xfId="3494"/>
    <cellStyle name="60% - Accent1 2 14" xfId="3495"/>
    <cellStyle name="60% - Accent1 2 15" xfId="3496"/>
    <cellStyle name="60% - Accent1 2 16" xfId="3497"/>
    <cellStyle name="60% - Accent1 2 2" xfId="3498"/>
    <cellStyle name="60% - Accent1 2 2 2" xfId="3499"/>
    <cellStyle name="60% - Accent1 2 3" xfId="3500"/>
    <cellStyle name="60% - Accent1 2 3 2" xfId="3501"/>
    <cellStyle name="60% - Accent1 2 3 3" xfId="3502"/>
    <cellStyle name="60% - Accent1 2 4" xfId="3503"/>
    <cellStyle name="60% - Accent1 2 5" xfId="3504"/>
    <cellStyle name="60% - Accent1 2 6" xfId="3505"/>
    <cellStyle name="60% - Accent1 2 7" xfId="3506"/>
    <cellStyle name="60% - Accent1 2 8" xfId="3507"/>
    <cellStyle name="60% - Accent1 2 9" xfId="3508"/>
    <cellStyle name="60% - Accent1 2_C-1  to C-3 Foramt" xfId="3509"/>
    <cellStyle name="60% - Accent1 20" xfId="3510"/>
    <cellStyle name="60% - Accent1 21" xfId="3511"/>
    <cellStyle name="60% - Accent1 22" xfId="3512"/>
    <cellStyle name="60% - Accent1 23" xfId="3513"/>
    <cellStyle name="60% - Accent1 24" xfId="3514"/>
    <cellStyle name="60% - Accent1 25" xfId="3515"/>
    <cellStyle name="60% - Accent1 26" xfId="3516"/>
    <cellStyle name="60% - Accent1 27" xfId="3517"/>
    <cellStyle name="60% - Accent1 28" xfId="3518"/>
    <cellStyle name="60% - Accent1 29" xfId="3519"/>
    <cellStyle name="60% - Accent1 3" xfId="3520"/>
    <cellStyle name="60% - Accent1 3 10" xfId="3521"/>
    <cellStyle name="60% - Accent1 3 11" xfId="3522"/>
    <cellStyle name="60% - Accent1 3 12" xfId="3523"/>
    <cellStyle name="60% - Accent1 3 13" xfId="3524"/>
    <cellStyle name="60% - Accent1 3 14" xfId="3525"/>
    <cellStyle name="60% - Accent1 3 15" xfId="3526"/>
    <cellStyle name="60% - Accent1 3 2" xfId="3527"/>
    <cellStyle name="60% - Accent1 3 3" xfId="3528"/>
    <cellStyle name="60% - Accent1 3 3 2" xfId="3529"/>
    <cellStyle name="60% - Accent1 3 3 3" xfId="3530"/>
    <cellStyle name="60% - Accent1 3 4" xfId="3531"/>
    <cellStyle name="60% - Accent1 3 5" xfId="3532"/>
    <cellStyle name="60% - Accent1 3 6" xfId="3533"/>
    <cellStyle name="60% - Accent1 3 7" xfId="3534"/>
    <cellStyle name="60% - Accent1 3 8" xfId="3535"/>
    <cellStyle name="60% - Accent1 3 9" xfId="3536"/>
    <cellStyle name="60% - Accent1 3_C-1  to C-3 Foramt" xfId="3537"/>
    <cellStyle name="60% - Accent1 30" xfId="3538"/>
    <cellStyle name="60% - Accent1 31" xfId="3539"/>
    <cellStyle name="60% - Accent1 32" xfId="3540"/>
    <cellStyle name="60% - Accent1 33" xfId="3541"/>
    <cellStyle name="60% - Accent1 34" xfId="3542"/>
    <cellStyle name="60% - Accent1 35" xfId="3543"/>
    <cellStyle name="60% - Accent1 36" xfId="3544"/>
    <cellStyle name="60% - Accent1 37" xfId="3545"/>
    <cellStyle name="60% - Accent1 38" xfId="3546"/>
    <cellStyle name="60% - Accent1 39" xfId="3547"/>
    <cellStyle name="60% - Accent1 4" xfId="3548"/>
    <cellStyle name="60% - Accent1 4 10" xfId="3549"/>
    <cellStyle name="60% - Accent1 4 11" xfId="3550"/>
    <cellStyle name="60% - Accent1 4 12" xfId="3551"/>
    <cellStyle name="60% - Accent1 4 13" xfId="3552"/>
    <cellStyle name="60% - Accent1 4 14" xfId="3553"/>
    <cellStyle name="60% - Accent1 4 2" xfId="3554"/>
    <cellStyle name="60% - Accent1 4 3" xfId="3555"/>
    <cellStyle name="60% - Accent1 4 4" xfId="3556"/>
    <cellStyle name="60% - Accent1 4 5" xfId="3557"/>
    <cellStyle name="60% - Accent1 4 6" xfId="3558"/>
    <cellStyle name="60% - Accent1 4 7" xfId="3559"/>
    <cellStyle name="60% - Accent1 4 8" xfId="3560"/>
    <cellStyle name="60% - Accent1 4 9" xfId="3561"/>
    <cellStyle name="60% - Accent1 40" xfId="3562"/>
    <cellStyle name="60% - Accent1 41" xfId="3563"/>
    <cellStyle name="60% - Accent1 42" xfId="3564"/>
    <cellStyle name="60% - Accent1 43" xfId="3565"/>
    <cellStyle name="60% - Accent1 44" xfId="3566"/>
    <cellStyle name="60% - Accent1 45" xfId="3567"/>
    <cellStyle name="60% - Accent1 46" xfId="3568"/>
    <cellStyle name="60% - Accent1 47" xfId="3569"/>
    <cellStyle name="60% - Accent1 48" xfId="3570"/>
    <cellStyle name="60% - Accent1 49" xfId="3571"/>
    <cellStyle name="60% - Accent1 5" xfId="3572"/>
    <cellStyle name="60% - Accent1 5 2" xfId="3573"/>
    <cellStyle name="60% - Accent1 5 3" xfId="3574"/>
    <cellStyle name="60% - Accent1 5 4" xfId="3575"/>
    <cellStyle name="60% - Accent1 5 5" xfId="3576"/>
    <cellStyle name="60% - Accent1 5 6" xfId="3577"/>
    <cellStyle name="60% - Accent1 5 7" xfId="3578"/>
    <cellStyle name="60% - Accent1 5 8" xfId="3579"/>
    <cellStyle name="60% - Accent1 5 9" xfId="3580"/>
    <cellStyle name="60% - Accent1 50" xfId="3581"/>
    <cellStyle name="60% - Accent1 51" xfId="3582"/>
    <cellStyle name="60% - Accent1 52" xfId="3583"/>
    <cellStyle name="60% - Accent1 53" xfId="3584"/>
    <cellStyle name="60% - Accent1 54" xfId="3585"/>
    <cellStyle name="60% - Accent1 6" xfId="3586"/>
    <cellStyle name="60% - Accent1 7" xfId="3587"/>
    <cellStyle name="60% - Accent1 8" xfId="3588"/>
    <cellStyle name="60% - Accent1 9" xfId="3589"/>
    <cellStyle name="60% - Accent2 10" xfId="3590"/>
    <cellStyle name="60% - Accent2 11" xfId="3591"/>
    <cellStyle name="60% - Accent2 12" xfId="3592"/>
    <cellStyle name="60% - Accent2 13" xfId="3593"/>
    <cellStyle name="60% - Accent2 14" xfId="3594"/>
    <cellStyle name="60% - Accent2 15" xfId="3595"/>
    <cellStyle name="60% - Accent2 16" xfId="3596"/>
    <cellStyle name="60% - Accent2 17" xfId="3597"/>
    <cellStyle name="60% - Accent2 18" xfId="3598"/>
    <cellStyle name="60% - Accent2 19" xfId="3599"/>
    <cellStyle name="60% - Accent2 2" xfId="3600"/>
    <cellStyle name="60% - Accent2 2 10" xfId="3601"/>
    <cellStyle name="60% - Accent2 2 11" xfId="3602"/>
    <cellStyle name="60% - Accent2 2 12" xfId="3603"/>
    <cellStyle name="60% - Accent2 2 13" xfId="3604"/>
    <cellStyle name="60% - Accent2 2 14" xfId="3605"/>
    <cellStyle name="60% - Accent2 2 15" xfId="3606"/>
    <cellStyle name="60% - Accent2 2 16" xfId="3607"/>
    <cellStyle name="60% - Accent2 2 2" xfId="3608"/>
    <cellStyle name="60% - Accent2 2 2 2" xfId="3609"/>
    <cellStyle name="60% - Accent2 2 3" xfId="3610"/>
    <cellStyle name="60% - Accent2 2 4" xfId="3611"/>
    <cellStyle name="60% - Accent2 2 5" xfId="3612"/>
    <cellStyle name="60% - Accent2 2 6" xfId="3613"/>
    <cellStyle name="60% - Accent2 2 7" xfId="3614"/>
    <cellStyle name="60% - Accent2 2 8" xfId="3615"/>
    <cellStyle name="60% - Accent2 2 9" xfId="3616"/>
    <cellStyle name="60% - Accent2 2_C-1  to C-3 Foramt" xfId="3617"/>
    <cellStyle name="60% - Accent2 20" xfId="3618"/>
    <cellStyle name="60% - Accent2 21" xfId="3619"/>
    <cellStyle name="60% - Accent2 22" xfId="3620"/>
    <cellStyle name="60% - Accent2 23" xfId="3621"/>
    <cellStyle name="60% - Accent2 24" xfId="3622"/>
    <cellStyle name="60% - Accent2 25" xfId="3623"/>
    <cellStyle name="60% - Accent2 26" xfId="3624"/>
    <cellStyle name="60% - Accent2 27" xfId="3625"/>
    <cellStyle name="60% - Accent2 28" xfId="3626"/>
    <cellStyle name="60% - Accent2 29" xfId="3627"/>
    <cellStyle name="60% - Accent2 3" xfId="3628"/>
    <cellStyle name="60% - Accent2 3 10" xfId="3629"/>
    <cellStyle name="60% - Accent2 3 11" xfId="3630"/>
    <cellStyle name="60% - Accent2 3 12" xfId="3631"/>
    <cellStyle name="60% - Accent2 3 13" xfId="3632"/>
    <cellStyle name="60% - Accent2 3 14" xfId="3633"/>
    <cellStyle name="60% - Accent2 3 15" xfId="3634"/>
    <cellStyle name="60% - Accent2 3 2" xfId="3635"/>
    <cellStyle name="60% - Accent2 3 3" xfId="3636"/>
    <cellStyle name="60% - Accent2 3 4" xfId="3637"/>
    <cellStyle name="60% - Accent2 3 5" xfId="3638"/>
    <cellStyle name="60% - Accent2 3 6" xfId="3639"/>
    <cellStyle name="60% - Accent2 3 7" xfId="3640"/>
    <cellStyle name="60% - Accent2 3 8" xfId="3641"/>
    <cellStyle name="60% - Accent2 3 9" xfId="3642"/>
    <cellStyle name="60% - Accent2 3_C-1  to C-3 Foramt" xfId="3643"/>
    <cellStyle name="60% - Accent2 30" xfId="3644"/>
    <cellStyle name="60% - Accent2 31" xfId="3645"/>
    <cellStyle name="60% - Accent2 32" xfId="3646"/>
    <cellStyle name="60% - Accent2 33" xfId="3647"/>
    <cellStyle name="60% - Accent2 34" xfId="3648"/>
    <cellStyle name="60% - Accent2 35" xfId="3649"/>
    <cellStyle name="60% - Accent2 36" xfId="3650"/>
    <cellStyle name="60% - Accent2 37" xfId="3651"/>
    <cellStyle name="60% - Accent2 38" xfId="3652"/>
    <cellStyle name="60% - Accent2 39" xfId="3653"/>
    <cellStyle name="60% - Accent2 4" xfId="3654"/>
    <cellStyle name="60% - Accent2 4 10" xfId="3655"/>
    <cellStyle name="60% - Accent2 4 11" xfId="3656"/>
    <cellStyle name="60% - Accent2 4 12" xfId="3657"/>
    <cellStyle name="60% - Accent2 4 13" xfId="3658"/>
    <cellStyle name="60% - Accent2 4 14" xfId="3659"/>
    <cellStyle name="60% - Accent2 4 2" xfId="3660"/>
    <cellStyle name="60% - Accent2 4 3" xfId="3661"/>
    <cellStyle name="60% - Accent2 4 4" xfId="3662"/>
    <cellStyle name="60% - Accent2 4 5" xfId="3663"/>
    <cellStyle name="60% - Accent2 4 6" xfId="3664"/>
    <cellStyle name="60% - Accent2 4 7" xfId="3665"/>
    <cellStyle name="60% - Accent2 4 8" xfId="3666"/>
    <cellStyle name="60% - Accent2 4 9" xfId="3667"/>
    <cellStyle name="60% - Accent2 40" xfId="3668"/>
    <cellStyle name="60% - Accent2 41" xfId="3669"/>
    <cellStyle name="60% - Accent2 42" xfId="3670"/>
    <cellStyle name="60% - Accent2 43" xfId="3671"/>
    <cellStyle name="60% - Accent2 44" xfId="3672"/>
    <cellStyle name="60% - Accent2 45" xfId="3673"/>
    <cellStyle name="60% - Accent2 46" xfId="3674"/>
    <cellStyle name="60% - Accent2 47" xfId="3675"/>
    <cellStyle name="60% - Accent2 48" xfId="3676"/>
    <cellStyle name="60% - Accent2 49" xfId="3677"/>
    <cellStyle name="60% - Accent2 5" xfId="3678"/>
    <cellStyle name="60% - Accent2 5 2" xfId="3679"/>
    <cellStyle name="60% - Accent2 5 3" xfId="3680"/>
    <cellStyle name="60% - Accent2 5 4" xfId="3681"/>
    <cellStyle name="60% - Accent2 5 5" xfId="3682"/>
    <cellStyle name="60% - Accent2 5 6" xfId="3683"/>
    <cellStyle name="60% - Accent2 5 7" xfId="3684"/>
    <cellStyle name="60% - Accent2 5 8" xfId="3685"/>
    <cellStyle name="60% - Accent2 5 9" xfId="3686"/>
    <cellStyle name="60% - Accent2 50" xfId="3687"/>
    <cellStyle name="60% - Accent2 51" xfId="3688"/>
    <cellStyle name="60% - Accent2 52" xfId="3689"/>
    <cellStyle name="60% - Accent2 53" xfId="3690"/>
    <cellStyle name="60% - Accent2 54" xfId="3691"/>
    <cellStyle name="60% - Accent2 6" xfId="3692"/>
    <cellStyle name="60% - Accent2 7" xfId="3693"/>
    <cellStyle name="60% - Accent2 8" xfId="3694"/>
    <cellStyle name="60% - Accent2 9" xfId="3695"/>
    <cellStyle name="60% - Accent3 10" xfId="3696"/>
    <cellStyle name="60% - Accent3 11" xfId="3697"/>
    <cellStyle name="60% - Accent3 12" xfId="3698"/>
    <cellStyle name="60% - Accent3 13" xfId="3699"/>
    <cellStyle name="60% - Accent3 14" xfId="3700"/>
    <cellStyle name="60% - Accent3 15" xfId="3701"/>
    <cellStyle name="60% - Accent3 16" xfId="3702"/>
    <cellStyle name="60% - Accent3 17" xfId="3703"/>
    <cellStyle name="60% - Accent3 18" xfId="3704"/>
    <cellStyle name="60% - Accent3 19" xfId="3705"/>
    <cellStyle name="60% - Accent3 2" xfId="3706"/>
    <cellStyle name="60% - Accent3 2 10" xfId="3707"/>
    <cellStyle name="60% - Accent3 2 11" xfId="3708"/>
    <cellStyle name="60% - Accent3 2 12" xfId="3709"/>
    <cellStyle name="60% - Accent3 2 13" xfId="3710"/>
    <cellStyle name="60% - Accent3 2 14" xfId="3711"/>
    <cellStyle name="60% - Accent3 2 15" xfId="3712"/>
    <cellStyle name="60% - Accent3 2 16" xfId="3713"/>
    <cellStyle name="60% - Accent3 2 2" xfId="3714"/>
    <cellStyle name="60% - Accent3 2 2 2" xfId="3715"/>
    <cellStyle name="60% - Accent3 2 3" xfId="3716"/>
    <cellStyle name="60% - Accent3 2 3 2" xfId="3717"/>
    <cellStyle name="60% - Accent3 2 3 3" xfId="3718"/>
    <cellStyle name="60% - Accent3 2 4" xfId="3719"/>
    <cellStyle name="60% - Accent3 2 5" xfId="3720"/>
    <cellStyle name="60% - Accent3 2 6" xfId="3721"/>
    <cellStyle name="60% - Accent3 2 7" xfId="3722"/>
    <cellStyle name="60% - Accent3 2 8" xfId="3723"/>
    <cellStyle name="60% - Accent3 2 9" xfId="3724"/>
    <cellStyle name="60% - Accent3 2_C-1  to C-3 Foramt" xfId="3725"/>
    <cellStyle name="60% - Accent3 20" xfId="3726"/>
    <cellStyle name="60% - Accent3 21" xfId="3727"/>
    <cellStyle name="60% - Accent3 22" xfId="3728"/>
    <cellStyle name="60% - Accent3 23" xfId="3729"/>
    <cellStyle name="60% - Accent3 24" xfId="3730"/>
    <cellStyle name="60% - Accent3 25" xfId="3731"/>
    <cellStyle name="60% - Accent3 26" xfId="3732"/>
    <cellStyle name="60% - Accent3 27" xfId="3733"/>
    <cellStyle name="60% - Accent3 28" xfId="3734"/>
    <cellStyle name="60% - Accent3 29" xfId="3735"/>
    <cellStyle name="60% - Accent3 3" xfId="3736"/>
    <cellStyle name="60% - Accent3 3 10" xfId="3737"/>
    <cellStyle name="60% - Accent3 3 11" xfId="3738"/>
    <cellStyle name="60% - Accent3 3 12" xfId="3739"/>
    <cellStyle name="60% - Accent3 3 13" xfId="3740"/>
    <cellStyle name="60% - Accent3 3 14" xfId="3741"/>
    <cellStyle name="60% - Accent3 3 15" xfId="3742"/>
    <cellStyle name="60% - Accent3 3 2" xfId="3743"/>
    <cellStyle name="60% - Accent3 3 3" xfId="3744"/>
    <cellStyle name="60% - Accent3 3 3 2" xfId="3745"/>
    <cellStyle name="60% - Accent3 3 3 3" xfId="3746"/>
    <cellStyle name="60% - Accent3 3 4" xfId="3747"/>
    <cellStyle name="60% - Accent3 3 5" xfId="3748"/>
    <cellStyle name="60% - Accent3 3 6" xfId="3749"/>
    <cellStyle name="60% - Accent3 3 7" xfId="3750"/>
    <cellStyle name="60% - Accent3 3 8" xfId="3751"/>
    <cellStyle name="60% - Accent3 3 9" xfId="3752"/>
    <cellStyle name="60% - Accent3 3_C-1  to C-3 Foramt" xfId="3753"/>
    <cellStyle name="60% - Accent3 30" xfId="3754"/>
    <cellStyle name="60% - Accent3 31" xfId="3755"/>
    <cellStyle name="60% - Accent3 32" xfId="3756"/>
    <cellStyle name="60% - Accent3 33" xfId="3757"/>
    <cellStyle name="60% - Accent3 34" xfId="3758"/>
    <cellStyle name="60% - Accent3 35" xfId="3759"/>
    <cellStyle name="60% - Accent3 36" xfId="3760"/>
    <cellStyle name="60% - Accent3 37" xfId="3761"/>
    <cellStyle name="60% - Accent3 38" xfId="3762"/>
    <cellStyle name="60% - Accent3 39" xfId="3763"/>
    <cellStyle name="60% - Accent3 4" xfId="3764"/>
    <cellStyle name="60% - Accent3 4 10" xfId="3765"/>
    <cellStyle name="60% - Accent3 4 11" xfId="3766"/>
    <cellStyle name="60% - Accent3 4 12" xfId="3767"/>
    <cellStyle name="60% - Accent3 4 13" xfId="3768"/>
    <cellStyle name="60% - Accent3 4 14" xfId="3769"/>
    <cellStyle name="60% - Accent3 4 2" xfId="3770"/>
    <cellStyle name="60% - Accent3 4 3" xfId="3771"/>
    <cellStyle name="60% - Accent3 4 4" xfId="3772"/>
    <cellStyle name="60% - Accent3 4 5" xfId="3773"/>
    <cellStyle name="60% - Accent3 4 6" xfId="3774"/>
    <cellStyle name="60% - Accent3 4 7" xfId="3775"/>
    <cellStyle name="60% - Accent3 4 8" xfId="3776"/>
    <cellStyle name="60% - Accent3 4 9" xfId="3777"/>
    <cellStyle name="60% - Accent3 40" xfId="3778"/>
    <cellStyle name="60% - Accent3 41" xfId="3779"/>
    <cellStyle name="60% - Accent3 42" xfId="3780"/>
    <cellStyle name="60% - Accent3 43" xfId="3781"/>
    <cellStyle name="60% - Accent3 44" xfId="3782"/>
    <cellStyle name="60% - Accent3 45" xfId="3783"/>
    <cellStyle name="60% - Accent3 46" xfId="3784"/>
    <cellStyle name="60% - Accent3 47" xfId="3785"/>
    <cellStyle name="60% - Accent3 48" xfId="3786"/>
    <cellStyle name="60% - Accent3 49" xfId="3787"/>
    <cellStyle name="60% - Accent3 5" xfId="3788"/>
    <cellStyle name="60% - Accent3 5 2" xfId="3789"/>
    <cellStyle name="60% - Accent3 5 3" xfId="3790"/>
    <cellStyle name="60% - Accent3 5 4" xfId="3791"/>
    <cellStyle name="60% - Accent3 5 5" xfId="3792"/>
    <cellStyle name="60% - Accent3 5 6" xfId="3793"/>
    <cellStyle name="60% - Accent3 5 7" xfId="3794"/>
    <cellStyle name="60% - Accent3 5 8" xfId="3795"/>
    <cellStyle name="60% - Accent3 5 9" xfId="3796"/>
    <cellStyle name="60% - Accent3 50" xfId="3797"/>
    <cellStyle name="60% - Accent3 51" xfId="3798"/>
    <cellStyle name="60% - Accent3 52" xfId="3799"/>
    <cellStyle name="60% - Accent3 53" xfId="3800"/>
    <cellStyle name="60% - Accent3 54" xfId="3801"/>
    <cellStyle name="60% - Accent3 6" xfId="3802"/>
    <cellStyle name="60% - Accent3 7" xfId="3803"/>
    <cellStyle name="60% - Accent3 8" xfId="3804"/>
    <cellStyle name="60% - Accent3 9" xfId="3805"/>
    <cellStyle name="60% - Accent4 10" xfId="3806"/>
    <cellStyle name="60% - Accent4 11" xfId="3807"/>
    <cellStyle name="60% - Accent4 12" xfId="3808"/>
    <cellStyle name="60% - Accent4 13" xfId="3809"/>
    <cellStyle name="60% - Accent4 14" xfId="3810"/>
    <cellStyle name="60% - Accent4 15" xfId="3811"/>
    <cellStyle name="60% - Accent4 16" xfId="3812"/>
    <cellStyle name="60% - Accent4 17" xfId="3813"/>
    <cellStyle name="60% - Accent4 18" xfId="3814"/>
    <cellStyle name="60% - Accent4 19" xfId="3815"/>
    <cellStyle name="60% - Accent4 2" xfId="3816"/>
    <cellStyle name="60% - Accent4 2 10" xfId="3817"/>
    <cellStyle name="60% - Accent4 2 11" xfId="3818"/>
    <cellStyle name="60% - Accent4 2 12" xfId="3819"/>
    <cellStyle name="60% - Accent4 2 13" xfId="3820"/>
    <cellStyle name="60% - Accent4 2 14" xfId="3821"/>
    <cellStyle name="60% - Accent4 2 15" xfId="3822"/>
    <cellStyle name="60% - Accent4 2 16" xfId="3823"/>
    <cellStyle name="60% - Accent4 2 2" xfId="3824"/>
    <cellStyle name="60% - Accent4 2 2 2" xfId="3825"/>
    <cellStyle name="60% - Accent4 2 3" xfId="3826"/>
    <cellStyle name="60% - Accent4 2 3 2" xfId="3827"/>
    <cellStyle name="60% - Accent4 2 3 3" xfId="3828"/>
    <cellStyle name="60% - Accent4 2 4" xfId="3829"/>
    <cellStyle name="60% - Accent4 2 5" xfId="3830"/>
    <cellStyle name="60% - Accent4 2 6" xfId="3831"/>
    <cellStyle name="60% - Accent4 2 7" xfId="3832"/>
    <cellStyle name="60% - Accent4 2 8" xfId="3833"/>
    <cellStyle name="60% - Accent4 2 9" xfId="3834"/>
    <cellStyle name="60% - Accent4 2_C-1  to C-3 Foramt" xfId="3835"/>
    <cellStyle name="60% - Accent4 20" xfId="3836"/>
    <cellStyle name="60% - Accent4 21" xfId="3837"/>
    <cellStyle name="60% - Accent4 22" xfId="3838"/>
    <cellStyle name="60% - Accent4 23" xfId="3839"/>
    <cellStyle name="60% - Accent4 24" xfId="3840"/>
    <cellStyle name="60% - Accent4 25" xfId="3841"/>
    <cellStyle name="60% - Accent4 26" xfId="3842"/>
    <cellStyle name="60% - Accent4 27" xfId="3843"/>
    <cellStyle name="60% - Accent4 28" xfId="3844"/>
    <cellStyle name="60% - Accent4 29" xfId="3845"/>
    <cellStyle name="60% - Accent4 3" xfId="3846"/>
    <cellStyle name="60% - Accent4 3 10" xfId="3847"/>
    <cellStyle name="60% - Accent4 3 11" xfId="3848"/>
    <cellStyle name="60% - Accent4 3 12" xfId="3849"/>
    <cellStyle name="60% - Accent4 3 13" xfId="3850"/>
    <cellStyle name="60% - Accent4 3 14" xfId="3851"/>
    <cellStyle name="60% - Accent4 3 15" xfId="3852"/>
    <cellStyle name="60% - Accent4 3 2" xfId="3853"/>
    <cellStyle name="60% - Accent4 3 3" xfId="3854"/>
    <cellStyle name="60% - Accent4 3 3 2" xfId="3855"/>
    <cellStyle name="60% - Accent4 3 3 3" xfId="3856"/>
    <cellStyle name="60% - Accent4 3 4" xfId="3857"/>
    <cellStyle name="60% - Accent4 3 5" xfId="3858"/>
    <cellStyle name="60% - Accent4 3 6" xfId="3859"/>
    <cellStyle name="60% - Accent4 3 7" xfId="3860"/>
    <cellStyle name="60% - Accent4 3 8" xfId="3861"/>
    <cellStyle name="60% - Accent4 3 9" xfId="3862"/>
    <cellStyle name="60% - Accent4 3_C-1  to C-3 Foramt" xfId="3863"/>
    <cellStyle name="60% - Accent4 30" xfId="3864"/>
    <cellStyle name="60% - Accent4 31" xfId="3865"/>
    <cellStyle name="60% - Accent4 32" xfId="3866"/>
    <cellStyle name="60% - Accent4 33" xfId="3867"/>
    <cellStyle name="60% - Accent4 34" xfId="3868"/>
    <cellStyle name="60% - Accent4 35" xfId="3869"/>
    <cellStyle name="60% - Accent4 36" xfId="3870"/>
    <cellStyle name="60% - Accent4 37" xfId="3871"/>
    <cellStyle name="60% - Accent4 38" xfId="3872"/>
    <cellStyle name="60% - Accent4 39" xfId="3873"/>
    <cellStyle name="60% - Accent4 4" xfId="3874"/>
    <cellStyle name="60% - Accent4 4 10" xfId="3875"/>
    <cellStyle name="60% - Accent4 4 11" xfId="3876"/>
    <cellStyle name="60% - Accent4 4 12" xfId="3877"/>
    <cellStyle name="60% - Accent4 4 13" xfId="3878"/>
    <cellStyle name="60% - Accent4 4 14" xfId="3879"/>
    <cellStyle name="60% - Accent4 4 2" xfId="3880"/>
    <cellStyle name="60% - Accent4 4 3" xfId="3881"/>
    <cellStyle name="60% - Accent4 4 4" xfId="3882"/>
    <cellStyle name="60% - Accent4 4 5" xfId="3883"/>
    <cellStyle name="60% - Accent4 4 6" xfId="3884"/>
    <cellStyle name="60% - Accent4 4 7" xfId="3885"/>
    <cellStyle name="60% - Accent4 4 8" xfId="3886"/>
    <cellStyle name="60% - Accent4 4 9" xfId="3887"/>
    <cellStyle name="60% - Accent4 40" xfId="3888"/>
    <cellStyle name="60% - Accent4 41" xfId="3889"/>
    <cellStyle name="60% - Accent4 42" xfId="3890"/>
    <cellStyle name="60% - Accent4 43" xfId="3891"/>
    <cellStyle name="60% - Accent4 44" xfId="3892"/>
    <cellStyle name="60% - Accent4 45" xfId="3893"/>
    <cellStyle name="60% - Accent4 46" xfId="3894"/>
    <cellStyle name="60% - Accent4 47" xfId="3895"/>
    <cellStyle name="60% - Accent4 48" xfId="3896"/>
    <cellStyle name="60% - Accent4 49" xfId="3897"/>
    <cellStyle name="60% - Accent4 5" xfId="3898"/>
    <cellStyle name="60% - Accent4 5 2" xfId="3899"/>
    <cellStyle name="60% - Accent4 5 3" xfId="3900"/>
    <cellStyle name="60% - Accent4 5 4" xfId="3901"/>
    <cellStyle name="60% - Accent4 5 5" xfId="3902"/>
    <cellStyle name="60% - Accent4 5 6" xfId="3903"/>
    <cellStyle name="60% - Accent4 5 7" xfId="3904"/>
    <cellStyle name="60% - Accent4 5 8" xfId="3905"/>
    <cellStyle name="60% - Accent4 5 9" xfId="3906"/>
    <cellStyle name="60% - Accent4 50" xfId="3907"/>
    <cellStyle name="60% - Accent4 51" xfId="3908"/>
    <cellStyle name="60% - Accent4 52" xfId="3909"/>
    <cellStyle name="60% - Accent4 53" xfId="3910"/>
    <cellStyle name="60% - Accent4 54" xfId="3911"/>
    <cellStyle name="60% - Accent4 6" xfId="3912"/>
    <cellStyle name="60% - Accent4 7" xfId="3913"/>
    <cellStyle name="60% - Accent4 8" xfId="3914"/>
    <cellStyle name="60% - Accent4 9" xfId="3915"/>
    <cellStyle name="60% - Accent5 10" xfId="3916"/>
    <cellStyle name="60% - Accent5 11" xfId="3917"/>
    <cellStyle name="60% - Accent5 12" xfId="3918"/>
    <cellStyle name="60% - Accent5 13" xfId="3919"/>
    <cellStyle name="60% - Accent5 14" xfId="3920"/>
    <cellStyle name="60% - Accent5 15" xfId="3921"/>
    <cellStyle name="60% - Accent5 16" xfId="3922"/>
    <cellStyle name="60% - Accent5 17" xfId="3923"/>
    <cellStyle name="60% - Accent5 18" xfId="3924"/>
    <cellStyle name="60% - Accent5 19" xfId="3925"/>
    <cellStyle name="60% - Accent5 2" xfId="3926"/>
    <cellStyle name="60% - Accent5 2 10" xfId="3927"/>
    <cellStyle name="60% - Accent5 2 11" xfId="3928"/>
    <cellStyle name="60% - Accent5 2 12" xfId="3929"/>
    <cellStyle name="60% - Accent5 2 13" xfId="3930"/>
    <cellStyle name="60% - Accent5 2 14" xfId="3931"/>
    <cellStyle name="60% - Accent5 2 15" xfId="3932"/>
    <cellStyle name="60% - Accent5 2 16" xfId="3933"/>
    <cellStyle name="60% - Accent5 2 2" xfId="3934"/>
    <cellStyle name="60% - Accent5 2 2 2" xfId="3935"/>
    <cellStyle name="60% - Accent5 2 3" xfId="3936"/>
    <cellStyle name="60% - Accent5 2 4" xfId="3937"/>
    <cellStyle name="60% - Accent5 2 5" xfId="3938"/>
    <cellStyle name="60% - Accent5 2 6" xfId="3939"/>
    <cellStyle name="60% - Accent5 2 7" xfId="3940"/>
    <cellStyle name="60% - Accent5 2 8" xfId="3941"/>
    <cellStyle name="60% - Accent5 2 9" xfId="3942"/>
    <cellStyle name="60% - Accent5 2_C-1  to C-3 Foramt" xfId="3943"/>
    <cellStyle name="60% - Accent5 20" xfId="3944"/>
    <cellStyle name="60% - Accent5 21" xfId="3945"/>
    <cellStyle name="60% - Accent5 22" xfId="3946"/>
    <cellStyle name="60% - Accent5 23" xfId="3947"/>
    <cellStyle name="60% - Accent5 24" xfId="3948"/>
    <cellStyle name="60% - Accent5 25" xfId="3949"/>
    <cellStyle name="60% - Accent5 26" xfId="3950"/>
    <cellStyle name="60% - Accent5 27" xfId="3951"/>
    <cellStyle name="60% - Accent5 28" xfId="3952"/>
    <cellStyle name="60% - Accent5 29" xfId="3953"/>
    <cellStyle name="60% - Accent5 3" xfId="3954"/>
    <cellStyle name="60% - Accent5 3 10" xfId="3955"/>
    <cellStyle name="60% - Accent5 3 11" xfId="3956"/>
    <cellStyle name="60% - Accent5 3 12" xfId="3957"/>
    <cellStyle name="60% - Accent5 3 13" xfId="3958"/>
    <cellStyle name="60% - Accent5 3 14" xfId="3959"/>
    <cellStyle name="60% - Accent5 3 15" xfId="3960"/>
    <cellStyle name="60% - Accent5 3 2" xfId="3961"/>
    <cellStyle name="60% - Accent5 3 3" xfId="3962"/>
    <cellStyle name="60% - Accent5 3 4" xfId="3963"/>
    <cellStyle name="60% - Accent5 3 5" xfId="3964"/>
    <cellStyle name="60% - Accent5 3 6" xfId="3965"/>
    <cellStyle name="60% - Accent5 3 7" xfId="3966"/>
    <cellStyle name="60% - Accent5 3 8" xfId="3967"/>
    <cellStyle name="60% - Accent5 3 9" xfId="3968"/>
    <cellStyle name="60% - Accent5 3_C-1  to C-3 Foramt" xfId="3969"/>
    <cellStyle name="60% - Accent5 30" xfId="3970"/>
    <cellStyle name="60% - Accent5 31" xfId="3971"/>
    <cellStyle name="60% - Accent5 32" xfId="3972"/>
    <cellStyle name="60% - Accent5 33" xfId="3973"/>
    <cellStyle name="60% - Accent5 34" xfId="3974"/>
    <cellStyle name="60% - Accent5 35" xfId="3975"/>
    <cellStyle name="60% - Accent5 36" xfId="3976"/>
    <cellStyle name="60% - Accent5 37" xfId="3977"/>
    <cellStyle name="60% - Accent5 38" xfId="3978"/>
    <cellStyle name="60% - Accent5 39" xfId="3979"/>
    <cellStyle name="60% - Accent5 4" xfId="3980"/>
    <cellStyle name="60% - Accent5 4 10" xfId="3981"/>
    <cellStyle name="60% - Accent5 4 11" xfId="3982"/>
    <cellStyle name="60% - Accent5 4 12" xfId="3983"/>
    <cellStyle name="60% - Accent5 4 13" xfId="3984"/>
    <cellStyle name="60% - Accent5 4 14" xfId="3985"/>
    <cellStyle name="60% - Accent5 4 2" xfId="3986"/>
    <cellStyle name="60% - Accent5 4 3" xfId="3987"/>
    <cellStyle name="60% - Accent5 4 4" xfId="3988"/>
    <cellStyle name="60% - Accent5 4 5" xfId="3989"/>
    <cellStyle name="60% - Accent5 4 6" xfId="3990"/>
    <cellStyle name="60% - Accent5 4 7" xfId="3991"/>
    <cellStyle name="60% - Accent5 4 8" xfId="3992"/>
    <cellStyle name="60% - Accent5 4 9" xfId="3993"/>
    <cellStyle name="60% - Accent5 40" xfId="3994"/>
    <cellStyle name="60% - Accent5 41" xfId="3995"/>
    <cellStyle name="60% - Accent5 42" xfId="3996"/>
    <cellStyle name="60% - Accent5 43" xfId="3997"/>
    <cellStyle name="60% - Accent5 44" xfId="3998"/>
    <cellStyle name="60% - Accent5 45" xfId="3999"/>
    <cellStyle name="60% - Accent5 46" xfId="4000"/>
    <cellStyle name="60% - Accent5 47" xfId="4001"/>
    <cellStyle name="60% - Accent5 48" xfId="4002"/>
    <cellStyle name="60% - Accent5 49" xfId="4003"/>
    <cellStyle name="60% - Accent5 5" xfId="4004"/>
    <cellStyle name="60% - Accent5 5 2" xfId="4005"/>
    <cellStyle name="60% - Accent5 5 3" xfId="4006"/>
    <cellStyle name="60% - Accent5 5 4" xfId="4007"/>
    <cellStyle name="60% - Accent5 5 5" xfId="4008"/>
    <cellStyle name="60% - Accent5 5 6" xfId="4009"/>
    <cellStyle name="60% - Accent5 5 7" xfId="4010"/>
    <cellStyle name="60% - Accent5 5 8" xfId="4011"/>
    <cellStyle name="60% - Accent5 5 9" xfId="4012"/>
    <cellStyle name="60% - Accent5 50" xfId="4013"/>
    <cellStyle name="60% - Accent5 51" xfId="4014"/>
    <cellStyle name="60% - Accent5 52" xfId="4015"/>
    <cellStyle name="60% - Accent5 53" xfId="4016"/>
    <cellStyle name="60% - Accent5 54" xfId="4017"/>
    <cellStyle name="60% - Accent5 6" xfId="4018"/>
    <cellStyle name="60% - Accent5 7" xfId="4019"/>
    <cellStyle name="60% - Accent5 8" xfId="4020"/>
    <cellStyle name="60% - Accent5 9" xfId="4021"/>
    <cellStyle name="60% - Accent6 10" xfId="4022"/>
    <cellStyle name="60% - Accent6 11" xfId="4023"/>
    <cellStyle name="60% - Accent6 12" xfId="4024"/>
    <cellStyle name="60% - Accent6 13" xfId="4025"/>
    <cellStyle name="60% - Accent6 14" xfId="4026"/>
    <cellStyle name="60% - Accent6 15" xfId="4027"/>
    <cellStyle name="60% - Accent6 16" xfId="4028"/>
    <cellStyle name="60% - Accent6 17" xfId="4029"/>
    <cellStyle name="60% - Accent6 18" xfId="4030"/>
    <cellStyle name="60% - Accent6 19" xfId="4031"/>
    <cellStyle name="60% - Accent6 2" xfId="4032"/>
    <cellStyle name="60% - Accent6 2 10" xfId="4033"/>
    <cellStyle name="60% - Accent6 2 11" xfId="4034"/>
    <cellStyle name="60% - Accent6 2 12" xfId="4035"/>
    <cellStyle name="60% - Accent6 2 13" xfId="4036"/>
    <cellStyle name="60% - Accent6 2 14" xfId="4037"/>
    <cellStyle name="60% - Accent6 2 15" xfId="4038"/>
    <cellStyle name="60% - Accent6 2 16" xfId="4039"/>
    <cellStyle name="60% - Accent6 2 2" xfId="4040"/>
    <cellStyle name="60% - Accent6 2 2 2" xfId="4041"/>
    <cellStyle name="60% - Accent6 2 3" xfId="4042"/>
    <cellStyle name="60% - Accent6 2 3 2" xfId="4043"/>
    <cellStyle name="60% - Accent6 2 3 3" xfId="4044"/>
    <cellStyle name="60% - Accent6 2 4" xfId="4045"/>
    <cellStyle name="60% - Accent6 2 5" xfId="4046"/>
    <cellStyle name="60% - Accent6 2 6" xfId="4047"/>
    <cellStyle name="60% - Accent6 2 7" xfId="4048"/>
    <cellStyle name="60% - Accent6 2 8" xfId="4049"/>
    <cellStyle name="60% - Accent6 2 9" xfId="4050"/>
    <cellStyle name="60% - Accent6 2_C-1  to C-3 Foramt" xfId="4051"/>
    <cellStyle name="60% - Accent6 20" xfId="4052"/>
    <cellStyle name="60% - Accent6 21" xfId="4053"/>
    <cellStyle name="60% - Accent6 22" xfId="4054"/>
    <cellStyle name="60% - Accent6 23" xfId="4055"/>
    <cellStyle name="60% - Accent6 24" xfId="4056"/>
    <cellStyle name="60% - Accent6 25" xfId="4057"/>
    <cellStyle name="60% - Accent6 26" xfId="4058"/>
    <cellStyle name="60% - Accent6 27" xfId="4059"/>
    <cellStyle name="60% - Accent6 28" xfId="4060"/>
    <cellStyle name="60% - Accent6 29" xfId="4061"/>
    <cellStyle name="60% - Accent6 3" xfId="4062"/>
    <cellStyle name="60% - Accent6 3 10" xfId="4063"/>
    <cellStyle name="60% - Accent6 3 11" xfId="4064"/>
    <cellStyle name="60% - Accent6 3 12" xfId="4065"/>
    <cellStyle name="60% - Accent6 3 13" xfId="4066"/>
    <cellStyle name="60% - Accent6 3 14" xfId="4067"/>
    <cellStyle name="60% - Accent6 3 15" xfId="4068"/>
    <cellStyle name="60% - Accent6 3 2" xfId="4069"/>
    <cellStyle name="60% - Accent6 3 3" xfId="4070"/>
    <cellStyle name="60% - Accent6 3 3 2" xfId="4071"/>
    <cellStyle name="60% - Accent6 3 3 3" xfId="4072"/>
    <cellStyle name="60% - Accent6 3 4" xfId="4073"/>
    <cellStyle name="60% - Accent6 3 5" xfId="4074"/>
    <cellStyle name="60% - Accent6 3 6" xfId="4075"/>
    <cellStyle name="60% - Accent6 3 7" xfId="4076"/>
    <cellStyle name="60% - Accent6 3 8" xfId="4077"/>
    <cellStyle name="60% - Accent6 3 9" xfId="4078"/>
    <cellStyle name="60% - Accent6 3_C-1  to C-3 Foramt" xfId="4079"/>
    <cellStyle name="60% - Accent6 30" xfId="4080"/>
    <cellStyle name="60% - Accent6 31" xfId="4081"/>
    <cellStyle name="60% - Accent6 32" xfId="4082"/>
    <cellStyle name="60% - Accent6 33" xfId="4083"/>
    <cellStyle name="60% - Accent6 34" xfId="4084"/>
    <cellStyle name="60% - Accent6 35" xfId="4085"/>
    <cellStyle name="60% - Accent6 36" xfId="4086"/>
    <cellStyle name="60% - Accent6 37" xfId="4087"/>
    <cellStyle name="60% - Accent6 38" xfId="4088"/>
    <cellStyle name="60% - Accent6 39" xfId="4089"/>
    <cellStyle name="60% - Accent6 4" xfId="4090"/>
    <cellStyle name="60% - Accent6 4 10" xfId="4091"/>
    <cellStyle name="60% - Accent6 4 11" xfId="4092"/>
    <cellStyle name="60% - Accent6 4 12" xfId="4093"/>
    <cellStyle name="60% - Accent6 4 13" xfId="4094"/>
    <cellStyle name="60% - Accent6 4 14" xfId="4095"/>
    <cellStyle name="60% - Accent6 4 2" xfId="4096"/>
    <cellStyle name="60% - Accent6 4 3" xfId="4097"/>
    <cellStyle name="60% - Accent6 4 4" xfId="4098"/>
    <cellStyle name="60% - Accent6 4 5" xfId="4099"/>
    <cellStyle name="60% - Accent6 4 6" xfId="4100"/>
    <cellStyle name="60% - Accent6 4 7" xfId="4101"/>
    <cellStyle name="60% - Accent6 4 8" xfId="4102"/>
    <cellStyle name="60% - Accent6 4 9" xfId="4103"/>
    <cellStyle name="60% - Accent6 40" xfId="4104"/>
    <cellStyle name="60% - Accent6 41" xfId="4105"/>
    <cellStyle name="60% - Accent6 42" xfId="4106"/>
    <cellStyle name="60% - Accent6 43" xfId="4107"/>
    <cellStyle name="60% - Accent6 44" xfId="4108"/>
    <cellStyle name="60% - Accent6 45" xfId="4109"/>
    <cellStyle name="60% - Accent6 46" xfId="4110"/>
    <cellStyle name="60% - Accent6 47" xfId="4111"/>
    <cellStyle name="60% - Accent6 48" xfId="4112"/>
    <cellStyle name="60% - Accent6 49" xfId="4113"/>
    <cellStyle name="60% - Accent6 5" xfId="4114"/>
    <cellStyle name="60% - Accent6 5 2" xfId="4115"/>
    <cellStyle name="60% - Accent6 5 3" xfId="4116"/>
    <cellStyle name="60% - Accent6 5 4" xfId="4117"/>
    <cellStyle name="60% - Accent6 5 5" xfId="4118"/>
    <cellStyle name="60% - Accent6 5 6" xfId="4119"/>
    <cellStyle name="60% - Accent6 5 7" xfId="4120"/>
    <cellStyle name="60% - Accent6 5 8" xfId="4121"/>
    <cellStyle name="60% - Accent6 5 9" xfId="4122"/>
    <cellStyle name="60% - Accent6 50" xfId="4123"/>
    <cellStyle name="60% - Accent6 51" xfId="4124"/>
    <cellStyle name="60% - Accent6 52" xfId="4125"/>
    <cellStyle name="60% - Accent6 53" xfId="4126"/>
    <cellStyle name="60% - Accent6 54" xfId="4127"/>
    <cellStyle name="60% - Accent6 6" xfId="4128"/>
    <cellStyle name="60% - Accent6 7" xfId="4129"/>
    <cellStyle name="60% - Accent6 8" xfId="4130"/>
    <cellStyle name="60% - Accent6 9" xfId="4131"/>
    <cellStyle name="60% - एक्सेंट1" xfId="4132"/>
    <cellStyle name="60% - एक्सेंट2" xfId="4133"/>
    <cellStyle name="60% - एक्सेंट3" xfId="4134"/>
    <cellStyle name="60% - एक्सेंट4" xfId="4135"/>
    <cellStyle name="60% - एक्सेंट5" xfId="4136"/>
    <cellStyle name="60% - एक्सेंट6" xfId="4137"/>
    <cellStyle name="75" xfId="4138"/>
    <cellStyle name="75 10" xfId="4139"/>
    <cellStyle name="75 11" xfId="4140"/>
    <cellStyle name="75 12" xfId="4141"/>
    <cellStyle name="75 13" xfId="4142"/>
    <cellStyle name="75 14" xfId="4143"/>
    <cellStyle name="75 15" xfId="4144"/>
    <cellStyle name="75 16" xfId="4145"/>
    <cellStyle name="75 17" xfId="4146"/>
    <cellStyle name="75 18" xfId="4147"/>
    <cellStyle name="75 19" xfId="4148"/>
    <cellStyle name="75 2" xfId="4149"/>
    <cellStyle name="75 2 2" xfId="4150"/>
    <cellStyle name="75 20" xfId="4151"/>
    <cellStyle name="75 21" xfId="4152"/>
    <cellStyle name="75 22" xfId="4153"/>
    <cellStyle name="75 23" xfId="4154"/>
    <cellStyle name="75 24" xfId="4155"/>
    <cellStyle name="75 25" xfId="4156"/>
    <cellStyle name="75 26" xfId="4157"/>
    <cellStyle name="75 27" xfId="4158"/>
    <cellStyle name="75 28" xfId="4159"/>
    <cellStyle name="75 3" xfId="4160"/>
    <cellStyle name="75 4" xfId="4161"/>
    <cellStyle name="75 5" xfId="4162"/>
    <cellStyle name="75 6" xfId="4163"/>
    <cellStyle name="75 7" xfId="4164"/>
    <cellStyle name="75 8" xfId="4165"/>
    <cellStyle name="75 9" xfId="4166"/>
    <cellStyle name="75_Copy of ATC  FY-2010 to 2011 of Kolar Division." xfId="4167"/>
    <cellStyle name="Accent1 10" xfId="4168"/>
    <cellStyle name="Accent1 11" xfId="4169"/>
    <cellStyle name="Accent1 12" xfId="4170"/>
    <cellStyle name="Accent1 13" xfId="4171"/>
    <cellStyle name="Accent1 14" xfId="4172"/>
    <cellStyle name="Accent1 15" xfId="4173"/>
    <cellStyle name="Accent1 16" xfId="4174"/>
    <cellStyle name="Accent1 17" xfId="4175"/>
    <cellStyle name="Accent1 18" xfId="4176"/>
    <cellStyle name="Accent1 19" xfId="4177"/>
    <cellStyle name="Accent1 2" xfId="4178"/>
    <cellStyle name="Accent1 2 10" xfId="4179"/>
    <cellStyle name="Accent1 2 11" xfId="4180"/>
    <cellStyle name="Accent1 2 12" xfId="4181"/>
    <cellStyle name="Accent1 2 13" xfId="4182"/>
    <cellStyle name="Accent1 2 14" xfId="4183"/>
    <cellStyle name="Accent1 2 15" xfId="4184"/>
    <cellStyle name="Accent1 2 16" xfId="4185"/>
    <cellStyle name="Accent1 2 2" xfId="4186"/>
    <cellStyle name="Accent1 2 2 2" xfId="4187"/>
    <cellStyle name="Accent1 2 3" xfId="4188"/>
    <cellStyle name="Accent1 2 3 2" xfId="4189"/>
    <cellStyle name="Accent1 2 3 3" xfId="4190"/>
    <cellStyle name="Accent1 2 4" xfId="4191"/>
    <cellStyle name="Accent1 2 5" xfId="4192"/>
    <cellStyle name="Accent1 2 6" xfId="4193"/>
    <cellStyle name="Accent1 2 7" xfId="4194"/>
    <cellStyle name="Accent1 2 8" xfId="4195"/>
    <cellStyle name="Accent1 2 9" xfId="4196"/>
    <cellStyle name="Accent1 2_C-1  to C-3 Foramt" xfId="4197"/>
    <cellStyle name="Accent1 20" xfId="4198"/>
    <cellStyle name="Accent1 21" xfId="4199"/>
    <cellStyle name="Accent1 22" xfId="4200"/>
    <cellStyle name="Accent1 23" xfId="4201"/>
    <cellStyle name="Accent1 24" xfId="4202"/>
    <cellStyle name="Accent1 25" xfId="4203"/>
    <cellStyle name="Accent1 26" xfId="4204"/>
    <cellStyle name="Accent1 27" xfId="4205"/>
    <cellStyle name="Accent1 28" xfId="4206"/>
    <cellStyle name="Accent1 29" xfId="4207"/>
    <cellStyle name="Accent1 3" xfId="4208"/>
    <cellStyle name="Accent1 3 10" xfId="4209"/>
    <cellStyle name="Accent1 3 11" xfId="4210"/>
    <cellStyle name="Accent1 3 12" xfId="4211"/>
    <cellStyle name="Accent1 3 13" xfId="4212"/>
    <cellStyle name="Accent1 3 14" xfId="4213"/>
    <cellStyle name="Accent1 3 15" xfId="4214"/>
    <cellStyle name="Accent1 3 2" xfId="4215"/>
    <cellStyle name="Accent1 3 3" xfId="4216"/>
    <cellStyle name="Accent1 3 3 2" xfId="4217"/>
    <cellStyle name="Accent1 3 3 3" xfId="4218"/>
    <cellStyle name="Accent1 3 4" xfId="4219"/>
    <cellStyle name="Accent1 3 5" xfId="4220"/>
    <cellStyle name="Accent1 3 6" xfId="4221"/>
    <cellStyle name="Accent1 3 7" xfId="4222"/>
    <cellStyle name="Accent1 3 8" xfId="4223"/>
    <cellStyle name="Accent1 3 9" xfId="4224"/>
    <cellStyle name="Accent1 3_C-1  to C-3 Foramt" xfId="4225"/>
    <cellStyle name="Accent1 30" xfId="4226"/>
    <cellStyle name="Accent1 31" xfId="4227"/>
    <cellStyle name="Accent1 32" xfId="4228"/>
    <cellStyle name="Accent1 33" xfId="4229"/>
    <cellStyle name="Accent1 34" xfId="4230"/>
    <cellStyle name="Accent1 35" xfId="4231"/>
    <cellStyle name="Accent1 36" xfId="4232"/>
    <cellStyle name="Accent1 37" xfId="4233"/>
    <cellStyle name="Accent1 38" xfId="4234"/>
    <cellStyle name="Accent1 39" xfId="4235"/>
    <cellStyle name="Accent1 4" xfId="4236"/>
    <cellStyle name="Accent1 4 10" xfId="4237"/>
    <cellStyle name="Accent1 4 11" xfId="4238"/>
    <cellStyle name="Accent1 4 12" xfId="4239"/>
    <cellStyle name="Accent1 4 13" xfId="4240"/>
    <cellStyle name="Accent1 4 14" xfId="4241"/>
    <cellStyle name="Accent1 4 2" xfId="4242"/>
    <cellStyle name="Accent1 4 3" xfId="4243"/>
    <cellStyle name="Accent1 4 4" xfId="4244"/>
    <cellStyle name="Accent1 4 5" xfId="4245"/>
    <cellStyle name="Accent1 4 6" xfId="4246"/>
    <cellStyle name="Accent1 4 7" xfId="4247"/>
    <cellStyle name="Accent1 4 8" xfId="4248"/>
    <cellStyle name="Accent1 4 9" xfId="4249"/>
    <cellStyle name="Accent1 40" xfId="4250"/>
    <cellStyle name="Accent1 41" xfId="4251"/>
    <cellStyle name="Accent1 42" xfId="4252"/>
    <cellStyle name="Accent1 43" xfId="4253"/>
    <cellStyle name="Accent1 44" xfId="4254"/>
    <cellStyle name="Accent1 45" xfId="4255"/>
    <cellStyle name="Accent1 46" xfId="4256"/>
    <cellStyle name="Accent1 47" xfId="4257"/>
    <cellStyle name="Accent1 48" xfId="4258"/>
    <cellStyle name="Accent1 49" xfId="4259"/>
    <cellStyle name="Accent1 5" xfId="4260"/>
    <cellStyle name="Accent1 5 2" xfId="4261"/>
    <cellStyle name="Accent1 5 3" xfId="4262"/>
    <cellStyle name="Accent1 5 4" xfId="4263"/>
    <cellStyle name="Accent1 5 5" xfId="4264"/>
    <cellStyle name="Accent1 5 6" xfId="4265"/>
    <cellStyle name="Accent1 5 7" xfId="4266"/>
    <cellStyle name="Accent1 5 8" xfId="4267"/>
    <cellStyle name="Accent1 5 9" xfId="4268"/>
    <cellStyle name="Accent1 50" xfId="4269"/>
    <cellStyle name="Accent1 51" xfId="4270"/>
    <cellStyle name="Accent1 52" xfId="4271"/>
    <cellStyle name="Accent1 53" xfId="4272"/>
    <cellStyle name="Accent1 54" xfId="4273"/>
    <cellStyle name="Accent1 6" xfId="4274"/>
    <cellStyle name="Accent1 7" xfId="4275"/>
    <cellStyle name="Accent1 8" xfId="4276"/>
    <cellStyle name="Accent1 9" xfId="4277"/>
    <cellStyle name="Accent2 10" xfId="4278"/>
    <cellStyle name="Accent2 11" xfId="4279"/>
    <cellStyle name="Accent2 12" xfId="4280"/>
    <cellStyle name="Accent2 13" xfId="4281"/>
    <cellStyle name="Accent2 14" xfId="4282"/>
    <cellStyle name="Accent2 15" xfId="4283"/>
    <cellStyle name="Accent2 16" xfId="4284"/>
    <cellStyle name="Accent2 17" xfId="4285"/>
    <cellStyle name="Accent2 18" xfId="4286"/>
    <cellStyle name="Accent2 19" xfId="4287"/>
    <cellStyle name="Accent2 2" xfId="4288"/>
    <cellStyle name="Accent2 2 10" xfId="4289"/>
    <cellStyle name="Accent2 2 11" xfId="4290"/>
    <cellStyle name="Accent2 2 12" xfId="4291"/>
    <cellStyle name="Accent2 2 13" xfId="4292"/>
    <cellStyle name="Accent2 2 14" xfId="4293"/>
    <cellStyle name="Accent2 2 15" xfId="4294"/>
    <cellStyle name="Accent2 2 16" xfId="4295"/>
    <cellStyle name="Accent2 2 2" xfId="4296"/>
    <cellStyle name="Accent2 2 2 2" xfId="4297"/>
    <cellStyle name="Accent2 2 3" xfId="4298"/>
    <cellStyle name="Accent2 2 4" xfId="4299"/>
    <cellStyle name="Accent2 2 5" xfId="4300"/>
    <cellStyle name="Accent2 2 6" xfId="4301"/>
    <cellStyle name="Accent2 2 7" xfId="4302"/>
    <cellStyle name="Accent2 2 8" xfId="4303"/>
    <cellStyle name="Accent2 2 9" xfId="4304"/>
    <cellStyle name="Accent2 2_C-1  to C-3 Foramt" xfId="4305"/>
    <cellStyle name="Accent2 20" xfId="4306"/>
    <cellStyle name="Accent2 21" xfId="4307"/>
    <cellStyle name="Accent2 22" xfId="4308"/>
    <cellStyle name="Accent2 23" xfId="4309"/>
    <cellStyle name="Accent2 24" xfId="4310"/>
    <cellStyle name="Accent2 25" xfId="4311"/>
    <cellStyle name="Accent2 26" xfId="4312"/>
    <cellStyle name="Accent2 27" xfId="4313"/>
    <cellStyle name="Accent2 28" xfId="4314"/>
    <cellStyle name="Accent2 29" xfId="4315"/>
    <cellStyle name="Accent2 3" xfId="4316"/>
    <cellStyle name="Accent2 3 10" xfId="4317"/>
    <cellStyle name="Accent2 3 11" xfId="4318"/>
    <cellStyle name="Accent2 3 12" xfId="4319"/>
    <cellStyle name="Accent2 3 13" xfId="4320"/>
    <cellStyle name="Accent2 3 14" xfId="4321"/>
    <cellStyle name="Accent2 3 15" xfId="4322"/>
    <cellStyle name="Accent2 3 2" xfId="4323"/>
    <cellStyle name="Accent2 3 3" xfId="4324"/>
    <cellStyle name="Accent2 3 4" xfId="4325"/>
    <cellStyle name="Accent2 3 5" xfId="4326"/>
    <cellStyle name="Accent2 3 6" xfId="4327"/>
    <cellStyle name="Accent2 3 7" xfId="4328"/>
    <cellStyle name="Accent2 3 8" xfId="4329"/>
    <cellStyle name="Accent2 3 9" xfId="4330"/>
    <cellStyle name="Accent2 3_C-1  to C-3 Foramt" xfId="4331"/>
    <cellStyle name="Accent2 30" xfId="4332"/>
    <cellStyle name="Accent2 31" xfId="4333"/>
    <cellStyle name="Accent2 32" xfId="4334"/>
    <cellStyle name="Accent2 33" xfId="4335"/>
    <cellStyle name="Accent2 34" xfId="4336"/>
    <cellStyle name="Accent2 35" xfId="4337"/>
    <cellStyle name="Accent2 36" xfId="4338"/>
    <cellStyle name="Accent2 37" xfId="4339"/>
    <cellStyle name="Accent2 38" xfId="4340"/>
    <cellStyle name="Accent2 39" xfId="4341"/>
    <cellStyle name="Accent2 4" xfId="4342"/>
    <cellStyle name="Accent2 4 10" xfId="4343"/>
    <cellStyle name="Accent2 4 11" xfId="4344"/>
    <cellStyle name="Accent2 4 12" xfId="4345"/>
    <cellStyle name="Accent2 4 13" xfId="4346"/>
    <cellStyle name="Accent2 4 14" xfId="4347"/>
    <cellStyle name="Accent2 4 2" xfId="4348"/>
    <cellStyle name="Accent2 4 3" xfId="4349"/>
    <cellStyle name="Accent2 4 4" xfId="4350"/>
    <cellStyle name="Accent2 4 5" xfId="4351"/>
    <cellStyle name="Accent2 4 6" xfId="4352"/>
    <cellStyle name="Accent2 4 7" xfId="4353"/>
    <cellStyle name="Accent2 4 8" xfId="4354"/>
    <cellStyle name="Accent2 4 9" xfId="4355"/>
    <cellStyle name="Accent2 40" xfId="4356"/>
    <cellStyle name="Accent2 41" xfId="4357"/>
    <cellStyle name="Accent2 42" xfId="4358"/>
    <cellStyle name="Accent2 43" xfId="4359"/>
    <cellStyle name="Accent2 44" xfId="4360"/>
    <cellStyle name="Accent2 45" xfId="4361"/>
    <cellStyle name="Accent2 46" xfId="4362"/>
    <cellStyle name="Accent2 47" xfId="4363"/>
    <cellStyle name="Accent2 48" xfId="4364"/>
    <cellStyle name="Accent2 49" xfId="4365"/>
    <cellStyle name="Accent2 5" xfId="4366"/>
    <cellStyle name="Accent2 5 2" xfId="4367"/>
    <cellStyle name="Accent2 5 3" xfId="4368"/>
    <cellStyle name="Accent2 5 4" xfId="4369"/>
    <cellStyle name="Accent2 5 5" xfId="4370"/>
    <cellStyle name="Accent2 5 6" xfId="4371"/>
    <cellStyle name="Accent2 5 7" xfId="4372"/>
    <cellStyle name="Accent2 5 8" xfId="4373"/>
    <cellStyle name="Accent2 5 9" xfId="4374"/>
    <cellStyle name="Accent2 50" xfId="4375"/>
    <cellStyle name="Accent2 51" xfId="4376"/>
    <cellStyle name="Accent2 52" xfId="4377"/>
    <cellStyle name="Accent2 53" xfId="4378"/>
    <cellStyle name="Accent2 54" xfId="4379"/>
    <cellStyle name="Accent2 6" xfId="4380"/>
    <cellStyle name="Accent2 7" xfId="4381"/>
    <cellStyle name="Accent2 8" xfId="4382"/>
    <cellStyle name="Accent2 9" xfId="4383"/>
    <cellStyle name="Accent3 10" xfId="4384"/>
    <cellStyle name="Accent3 11" xfId="4385"/>
    <cellStyle name="Accent3 12" xfId="4386"/>
    <cellStyle name="Accent3 13" xfId="4387"/>
    <cellStyle name="Accent3 14" xfId="4388"/>
    <cellStyle name="Accent3 15" xfId="4389"/>
    <cellStyle name="Accent3 16" xfId="4390"/>
    <cellStyle name="Accent3 17" xfId="4391"/>
    <cellStyle name="Accent3 18" xfId="4392"/>
    <cellStyle name="Accent3 19" xfId="4393"/>
    <cellStyle name="Accent3 2" xfId="4394"/>
    <cellStyle name="Accent3 2 10" xfId="4395"/>
    <cellStyle name="Accent3 2 11" xfId="4396"/>
    <cellStyle name="Accent3 2 12" xfId="4397"/>
    <cellStyle name="Accent3 2 13" xfId="4398"/>
    <cellStyle name="Accent3 2 14" xfId="4399"/>
    <cellStyle name="Accent3 2 15" xfId="4400"/>
    <cellStyle name="Accent3 2 16" xfId="4401"/>
    <cellStyle name="Accent3 2 2" xfId="4402"/>
    <cellStyle name="Accent3 2 2 2" xfId="4403"/>
    <cellStyle name="Accent3 2 3" xfId="4404"/>
    <cellStyle name="Accent3 2 4" xfId="4405"/>
    <cellStyle name="Accent3 2 5" xfId="4406"/>
    <cellStyle name="Accent3 2 6" xfId="4407"/>
    <cellStyle name="Accent3 2 7" xfId="4408"/>
    <cellStyle name="Accent3 2 8" xfId="4409"/>
    <cellStyle name="Accent3 2 9" xfId="4410"/>
    <cellStyle name="Accent3 2_C-1  to C-3 Foramt" xfId="4411"/>
    <cellStyle name="Accent3 20" xfId="4412"/>
    <cellStyle name="Accent3 21" xfId="4413"/>
    <cellStyle name="Accent3 22" xfId="4414"/>
    <cellStyle name="Accent3 23" xfId="4415"/>
    <cellStyle name="Accent3 24" xfId="4416"/>
    <cellStyle name="Accent3 25" xfId="4417"/>
    <cellStyle name="Accent3 26" xfId="4418"/>
    <cellStyle name="Accent3 27" xfId="4419"/>
    <cellStyle name="Accent3 28" xfId="4420"/>
    <cellStyle name="Accent3 29" xfId="4421"/>
    <cellStyle name="Accent3 3" xfId="4422"/>
    <cellStyle name="Accent3 3 10" xfId="4423"/>
    <cellStyle name="Accent3 3 11" xfId="4424"/>
    <cellStyle name="Accent3 3 12" xfId="4425"/>
    <cellStyle name="Accent3 3 13" xfId="4426"/>
    <cellStyle name="Accent3 3 14" xfId="4427"/>
    <cellStyle name="Accent3 3 15" xfId="4428"/>
    <cellStyle name="Accent3 3 2" xfId="4429"/>
    <cellStyle name="Accent3 3 3" xfId="4430"/>
    <cellStyle name="Accent3 3 4" xfId="4431"/>
    <cellStyle name="Accent3 3 5" xfId="4432"/>
    <cellStyle name="Accent3 3 6" xfId="4433"/>
    <cellStyle name="Accent3 3 7" xfId="4434"/>
    <cellStyle name="Accent3 3 8" xfId="4435"/>
    <cellStyle name="Accent3 3 9" xfId="4436"/>
    <cellStyle name="Accent3 3_C-1  to C-3 Foramt" xfId="4437"/>
    <cellStyle name="Accent3 30" xfId="4438"/>
    <cellStyle name="Accent3 31" xfId="4439"/>
    <cellStyle name="Accent3 32" xfId="4440"/>
    <cellStyle name="Accent3 33" xfId="4441"/>
    <cellStyle name="Accent3 34" xfId="4442"/>
    <cellStyle name="Accent3 35" xfId="4443"/>
    <cellStyle name="Accent3 36" xfId="4444"/>
    <cellStyle name="Accent3 37" xfId="4445"/>
    <cellStyle name="Accent3 38" xfId="4446"/>
    <cellStyle name="Accent3 39" xfId="4447"/>
    <cellStyle name="Accent3 4" xfId="4448"/>
    <cellStyle name="Accent3 4 10" xfId="4449"/>
    <cellStyle name="Accent3 4 11" xfId="4450"/>
    <cellStyle name="Accent3 4 12" xfId="4451"/>
    <cellStyle name="Accent3 4 13" xfId="4452"/>
    <cellStyle name="Accent3 4 14" xfId="4453"/>
    <cellStyle name="Accent3 4 2" xfId="4454"/>
    <cellStyle name="Accent3 4 3" xfId="4455"/>
    <cellStyle name="Accent3 4 4" xfId="4456"/>
    <cellStyle name="Accent3 4 5" xfId="4457"/>
    <cellStyle name="Accent3 4 6" xfId="4458"/>
    <cellStyle name="Accent3 4 7" xfId="4459"/>
    <cellStyle name="Accent3 4 8" xfId="4460"/>
    <cellStyle name="Accent3 4 9" xfId="4461"/>
    <cellStyle name="Accent3 40" xfId="4462"/>
    <cellStyle name="Accent3 41" xfId="4463"/>
    <cellStyle name="Accent3 42" xfId="4464"/>
    <cellStyle name="Accent3 43" xfId="4465"/>
    <cellStyle name="Accent3 44" xfId="4466"/>
    <cellStyle name="Accent3 45" xfId="4467"/>
    <cellStyle name="Accent3 46" xfId="4468"/>
    <cellStyle name="Accent3 47" xfId="4469"/>
    <cellStyle name="Accent3 48" xfId="4470"/>
    <cellStyle name="Accent3 49" xfId="4471"/>
    <cellStyle name="Accent3 5" xfId="4472"/>
    <cellStyle name="Accent3 5 2" xfId="4473"/>
    <cellStyle name="Accent3 5 3" xfId="4474"/>
    <cellStyle name="Accent3 5 4" xfId="4475"/>
    <cellStyle name="Accent3 5 5" xfId="4476"/>
    <cellStyle name="Accent3 5 6" xfId="4477"/>
    <cellStyle name="Accent3 5 7" xfId="4478"/>
    <cellStyle name="Accent3 5 8" xfId="4479"/>
    <cellStyle name="Accent3 5 9" xfId="4480"/>
    <cellStyle name="Accent3 50" xfId="4481"/>
    <cellStyle name="Accent3 51" xfId="4482"/>
    <cellStyle name="Accent3 52" xfId="4483"/>
    <cellStyle name="Accent3 53" xfId="4484"/>
    <cellStyle name="Accent3 54" xfId="4485"/>
    <cellStyle name="Accent3 6" xfId="4486"/>
    <cellStyle name="Accent3 7" xfId="4487"/>
    <cellStyle name="Accent3 8" xfId="4488"/>
    <cellStyle name="Accent3 9" xfId="4489"/>
    <cellStyle name="Accent4 10" xfId="4490"/>
    <cellStyle name="Accent4 11" xfId="4491"/>
    <cellStyle name="Accent4 12" xfId="4492"/>
    <cellStyle name="Accent4 13" xfId="4493"/>
    <cellStyle name="Accent4 14" xfId="4494"/>
    <cellStyle name="Accent4 15" xfId="4495"/>
    <cellStyle name="Accent4 16" xfId="4496"/>
    <cellStyle name="Accent4 17" xfId="4497"/>
    <cellStyle name="Accent4 18" xfId="4498"/>
    <cellStyle name="Accent4 19" xfId="4499"/>
    <cellStyle name="Accent4 2" xfId="4500"/>
    <cellStyle name="Accent4 2 10" xfId="4501"/>
    <cellStyle name="Accent4 2 11" xfId="4502"/>
    <cellStyle name="Accent4 2 12" xfId="4503"/>
    <cellStyle name="Accent4 2 13" xfId="4504"/>
    <cellStyle name="Accent4 2 14" xfId="4505"/>
    <cellStyle name="Accent4 2 15" xfId="4506"/>
    <cellStyle name="Accent4 2 16" xfId="4507"/>
    <cellStyle name="Accent4 2 2" xfId="4508"/>
    <cellStyle name="Accent4 2 2 2" xfId="4509"/>
    <cellStyle name="Accent4 2 3" xfId="4510"/>
    <cellStyle name="Accent4 2 3 2" xfId="4511"/>
    <cellStyle name="Accent4 2 3 3" xfId="4512"/>
    <cellStyle name="Accent4 2 4" xfId="4513"/>
    <cellStyle name="Accent4 2 5" xfId="4514"/>
    <cellStyle name="Accent4 2 6" xfId="4515"/>
    <cellStyle name="Accent4 2 7" xfId="4516"/>
    <cellStyle name="Accent4 2 8" xfId="4517"/>
    <cellStyle name="Accent4 2 9" xfId="4518"/>
    <cellStyle name="Accent4 2_C-1  to C-3 Foramt" xfId="4519"/>
    <cellStyle name="Accent4 20" xfId="4520"/>
    <cellStyle name="Accent4 21" xfId="4521"/>
    <cellStyle name="Accent4 22" xfId="4522"/>
    <cellStyle name="Accent4 23" xfId="4523"/>
    <cellStyle name="Accent4 24" xfId="4524"/>
    <cellStyle name="Accent4 25" xfId="4525"/>
    <cellStyle name="Accent4 26" xfId="4526"/>
    <cellStyle name="Accent4 27" xfId="4527"/>
    <cellStyle name="Accent4 28" xfId="4528"/>
    <cellStyle name="Accent4 29" xfId="4529"/>
    <cellStyle name="Accent4 3" xfId="4530"/>
    <cellStyle name="Accent4 3 10" xfId="4531"/>
    <cellStyle name="Accent4 3 11" xfId="4532"/>
    <cellStyle name="Accent4 3 12" xfId="4533"/>
    <cellStyle name="Accent4 3 13" xfId="4534"/>
    <cellStyle name="Accent4 3 14" xfId="4535"/>
    <cellStyle name="Accent4 3 15" xfId="4536"/>
    <cellStyle name="Accent4 3 2" xfId="4537"/>
    <cellStyle name="Accent4 3 3" xfId="4538"/>
    <cellStyle name="Accent4 3 3 2" xfId="4539"/>
    <cellStyle name="Accent4 3 3 3" xfId="4540"/>
    <cellStyle name="Accent4 3 4" xfId="4541"/>
    <cellStyle name="Accent4 3 5" xfId="4542"/>
    <cellStyle name="Accent4 3 6" xfId="4543"/>
    <cellStyle name="Accent4 3 7" xfId="4544"/>
    <cellStyle name="Accent4 3 8" xfId="4545"/>
    <cellStyle name="Accent4 3 9" xfId="4546"/>
    <cellStyle name="Accent4 3_C-1  to C-3 Foramt" xfId="4547"/>
    <cellStyle name="Accent4 30" xfId="4548"/>
    <cellStyle name="Accent4 31" xfId="4549"/>
    <cellStyle name="Accent4 32" xfId="4550"/>
    <cellStyle name="Accent4 33" xfId="4551"/>
    <cellStyle name="Accent4 34" xfId="4552"/>
    <cellStyle name="Accent4 35" xfId="4553"/>
    <cellStyle name="Accent4 36" xfId="4554"/>
    <cellStyle name="Accent4 37" xfId="4555"/>
    <cellStyle name="Accent4 38" xfId="4556"/>
    <cellStyle name="Accent4 39" xfId="4557"/>
    <cellStyle name="Accent4 4" xfId="4558"/>
    <cellStyle name="Accent4 4 10" xfId="4559"/>
    <cellStyle name="Accent4 4 11" xfId="4560"/>
    <cellStyle name="Accent4 4 12" xfId="4561"/>
    <cellStyle name="Accent4 4 13" xfId="4562"/>
    <cellStyle name="Accent4 4 14" xfId="4563"/>
    <cellStyle name="Accent4 4 2" xfId="4564"/>
    <cellStyle name="Accent4 4 3" xfId="4565"/>
    <cellStyle name="Accent4 4 4" xfId="4566"/>
    <cellStyle name="Accent4 4 5" xfId="4567"/>
    <cellStyle name="Accent4 4 6" xfId="4568"/>
    <cellStyle name="Accent4 4 7" xfId="4569"/>
    <cellStyle name="Accent4 4 8" xfId="4570"/>
    <cellStyle name="Accent4 4 9" xfId="4571"/>
    <cellStyle name="Accent4 40" xfId="4572"/>
    <cellStyle name="Accent4 41" xfId="4573"/>
    <cellStyle name="Accent4 42" xfId="4574"/>
    <cellStyle name="Accent4 43" xfId="4575"/>
    <cellStyle name="Accent4 44" xfId="4576"/>
    <cellStyle name="Accent4 45" xfId="4577"/>
    <cellStyle name="Accent4 46" xfId="4578"/>
    <cellStyle name="Accent4 47" xfId="4579"/>
    <cellStyle name="Accent4 48" xfId="4580"/>
    <cellStyle name="Accent4 49" xfId="4581"/>
    <cellStyle name="Accent4 5" xfId="4582"/>
    <cellStyle name="Accent4 5 2" xfId="4583"/>
    <cellStyle name="Accent4 5 3" xfId="4584"/>
    <cellStyle name="Accent4 5 4" xfId="4585"/>
    <cellStyle name="Accent4 5 5" xfId="4586"/>
    <cellStyle name="Accent4 5 6" xfId="4587"/>
    <cellStyle name="Accent4 5 7" xfId="4588"/>
    <cellStyle name="Accent4 5 8" xfId="4589"/>
    <cellStyle name="Accent4 5 9" xfId="4590"/>
    <cellStyle name="Accent4 50" xfId="4591"/>
    <cellStyle name="Accent4 51" xfId="4592"/>
    <cellStyle name="Accent4 52" xfId="4593"/>
    <cellStyle name="Accent4 53" xfId="4594"/>
    <cellStyle name="Accent4 54" xfId="4595"/>
    <cellStyle name="Accent4 6" xfId="4596"/>
    <cellStyle name="Accent4 7" xfId="4597"/>
    <cellStyle name="Accent4 8" xfId="4598"/>
    <cellStyle name="Accent4 9" xfId="4599"/>
    <cellStyle name="Accent5 10" xfId="4600"/>
    <cellStyle name="Accent5 11" xfId="4601"/>
    <cellStyle name="Accent5 12" xfId="4602"/>
    <cellStyle name="Accent5 13" xfId="4603"/>
    <cellStyle name="Accent5 14" xfId="4604"/>
    <cellStyle name="Accent5 15" xfId="4605"/>
    <cellStyle name="Accent5 16" xfId="4606"/>
    <cellStyle name="Accent5 17" xfId="4607"/>
    <cellStyle name="Accent5 18" xfId="4608"/>
    <cellStyle name="Accent5 19" xfId="4609"/>
    <cellStyle name="Accent5 2" xfId="4610"/>
    <cellStyle name="Accent5 2 10" xfId="4611"/>
    <cellStyle name="Accent5 2 11" xfId="4612"/>
    <cellStyle name="Accent5 2 12" xfId="4613"/>
    <cellStyle name="Accent5 2 13" xfId="4614"/>
    <cellStyle name="Accent5 2 14" xfId="4615"/>
    <cellStyle name="Accent5 2 15" xfId="4616"/>
    <cellStyle name="Accent5 2 16" xfId="4617"/>
    <cellStyle name="Accent5 2 2" xfId="4618"/>
    <cellStyle name="Accent5 2 2 2" xfId="4619"/>
    <cellStyle name="Accent5 2 3" xfId="4620"/>
    <cellStyle name="Accent5 2 4" xfId="4621"/>
    <cellStyle name="Accent5 2 5" xfId="4622"/>
    <cellStyle name="Accent5 2 6" xfId="4623"/>
    <cellStyle name="Accent5 2 7" xfId="4624"/>
    <cellStyle name="Accent5 2 8" xfId="4625"/>
    <cellStyle name="Accent5 2 9" xfId="4626"/>
    <cellStyle name="Accent5 2_C-1  to C-3 Foramt" xfId="4627"/>
    <cellStyle name="Accent5 20" xfId="4628"/>
    <cellStyle name="Accent5 21" xfId="4629"/>
    <cellStyle name="Accent5 22" xfId="4630"/>
    <cellStyle name="Accent5 23" xfId="4631"/>
    <cellStyle name="Accent5 24" xfId="4632"/>
    <cellStyle name="Accent5 25" xfId="4633"/>
    <cellStyle name="Accent5 26" xfId="4634"/>
    <cellStyle name="Accent5 27" xfId="4635"/>
    <cellStyle name="Accent5 28" xfId="4636"/>
    <cellStyle name="Accent5 29" xfId="4637"/>
    <cellStyle name="Accent5 3" xfId="4638"/>
    <cellStyle name="Accent5 3 10" xfId="4639"/>
    <cellStyle name="Accent5 3 11" xfId="4640"/>
    <cellStyle name="Accent5 3 12" xfId="4641"/>
    <cellStyle name="Accent5 3 13" xfId="4642"/>
    <cellStyle name="Accent5 3 14" xfId="4643"/>
    <cellStyle name="Accent5 3 15" xfId="4644"/>
    <cellStyle name="Accent5 3 2" xfId="4645"/>
    <cellStyle name="Accent5 3 3" xfId="4646"/>
    <cellStyle name="Accent5 3 4" xfId="4647"/>
    <cellStyle name="Accent5 3 5" xfId="4648"/>
    <cellStyle name="Accent5 3 6" xfId="4649"/>
    <cellStyle name="Accent5 3 7" xfId="4650"/>
    <cellStyle name="Accent5 3 8" xfId="4651"/>
    <cellStyle name="Accent5 3 9" xfId="4652"/>
    <cellStyle name="Accent5 3_C-1  to C-3 Foramt" xfId="4653"/>
    <cellStyle name="Accent5 30" xfId="4654"/>
    <cellStyle name="Accent5 31" xfId="4655"/>
    <cellStyle name="Accent5 32" xfId="4656"/>
    <cellStyle name="Accent5 33" xfId="4657"/>
    <cellStyle name="Accent5 34" xfId="4658"/>
    <cellStyle name="Accent5 35" xfId="4659"/>
    <cellStyle name="Accent5 36" xfId="4660"/>
    <cellStyle name="Accent5 37" xfId="4661"/>
    <cellStyle name="Accent5 38" xfId="4662"/>
    <cellStyle name="Accent5 39" xfId="4663"/>
    <cellStyle name="Accent5 4" xfId="4664"/>
    <cellStyle name="Accent5 4 10" xfId="4665"/>
    <cellStyle name="Accent5 4 11" xfId="4666"/>
    <cellStyle name="Accent5 4 12" xfId="4667"/>
    <cellStyle name="Accent5 4 13" xfId="4668"/>
    <cellStyle name="Accent5 4 14" xfId="4669"/>
    <cellStyle name="Accent5 4 2" xfId="4670"/>
    <cellStyle name="Accent5 4 3" xfId="4671"/>
    <cellStyle name="Accent5 4 4" xfId="4672"/>
    <cellStyle name="Accent5 4 5" xfId="4673"/>
    <cellStyle name="Accent5 4 6" xfId="4674"/>
    <cellStyle name="Accent5 4 7" xfId="4675"/>
    <cellStyle name="Accent5 4 8" xfId="4676"/>
    <cellStyle name="Accent5 4 9" xfId="4677"/>
    <cellStyle name="Accent5 40" xfId="4678"/>
    <cellStyle name="Accent5 41" xfId="4679"/>
    <cellStyle name="Accent5 42" xfId="4680"/>
    <cellStyle name="Accent5 43" xfId="4681"/>
    <cellStyle name="Accent5 44" xfId="4682"/>
    <cellStyle name="Accent5 45" xfId="4683"/>
    <cellStyle name="Accent5 46" xfId="4684"/>
    <cellStyle name="Accent5 47" xfId="4685"/>
    <cellStyle name="Accent5 48" xfId="4686"/>
    <cellStyle name="Accent5 49" xfId="4687"/>
    <cellStyle name="Accent5 5" xfId="4688"/>
    <cellStyle name="Accent5 5 2" xfId="4689"/>
    <cellStyle name="Accent5 5 3" xfId="4690"/>
    <cellStyle name="Accent5 5 4" xfId="4691"/>
    <cellStyle name="Accent5 5 5" xfId="4692"/>
    <cellStyle name="Accent5 5 6" xfId="4693"/>
    <cellStyle name="Accent5 5 7" xfId="4694"/>
    <cellStyle name="Accent5 5 8" xfId="4695"/>
    <cellStyle name="Accent5 5 9" xfId="4696"/>
    <cellStyle name="Accent5 50" xfId="4697"/>
    <cellStyle name="Accent5 51" xfId="4698"/>
    <cellStyle name="Accent5 52" xfId="4699"/>
    <cellStyle name="Accent5 53" xfId="4700"/>
    <cellStyle name="Accent5 54" xfId="4701"/>
    <cellStyle name="Accent5 6" xfId="4702"/>
    <cellStyle name="Accent5 7" xfId="4703"/>
    <cellStyle name="Accent5 8" xfId="4704"/>
    <cellStyle name="Accent5 9" xfId="4705"/>
    <cellStyle name="Accent6 10" xfId="4706"/>
    <cellStyle name="Accent6 11" xfId="4707"/>
    <cellStyle name="Accent6 12" xfId="4708"/>
    <cellStyle name="Accent6 13" xfId="4709"/>
    <cellStyle name="Accent6 14" xfId="4710"/>
    <cellStyle name="Accent6 15" xfId="4711"/>
    <cellStyle name="Accent6 16" xfId="4712"/>
    <cellStyle name="Accent6 17" xfId="4713"/>
    <cellStyle name="Accent6 18" xfId="4714"/>
    <cellStyle name="Accent6 19" xfId="4715"/>
    <cellStyle name="Accent6 2" xfId="4716"/>
    <cellStyle name="Accent6 2 10" xfId="4717"/>
    <cellStyle name="Accent6 2 11" xfId="4718"/>
    <cellStyle name="Accent6 2 12" xfId="4719"/>
    <cellStyle name="Accent6 2 13" xfId="4720"/>
    <cellStyle name="Accent6 2 14" xfId="4721"/>
    <cellStyle name="Accent6 2 15" xfId="4722"/>
    <cellStyle name="Accent6 2 16" xfId="4723"/>
    <cellStyle name="Accent6 2 2" xfId="4724"/>
    <cellStyle name="Accent6 2 2 2" xfId="4725"/>
    <cellStyle name="Accent6 2 3" xfId="4726"/>
    <cellStyle name="Accent6 2 3 2" xfId="4727"/>
    <cellStyle name="Accent6 2 3 3" xfId="4728"/>
    <cellStyle name="Accent6 2 4" xfId="4729"/>
    <cellStyle name="Accent6 2 5" xfId="4730"/>
    <cellStyle name="Accent6 2 6" xfId="4731"/>
    <cellStyle name="Accent6 2 7" xfId="4732"/>
    <cellStyle name="Accent6 2 8" xfId="4733"/>
    <cellStyle name="Accent6 2 9" xfId="4734"/>
    <cellStyle name="Accent6 2_C-1  to C-3 Foramt" xfId="4735"/>
    <cellStyle name="Accent6 20" xfId="4736"/>
    <cellStyle name="Accent6 21" xfId="4737"/>
    <cellStyle name="Accent6 22" xfId="4738"/>
    <cellStyle name="Accent6 23" xfId="4739"/>
    <cellStyle name="Accent6 24" xfId="4740"/>
    <cellStyle name="Accent6 25" xfId="4741"/>
    <cellStyle name="Accent6 26" xfId="4742"/>
    <cellStyle name="Accent6 27" xfId="4743"/>
    <cellStyle name="Accent6 28" xfId="4744"/>
    <cellStyle name="Accent6 29" xfId="4745"/>
    <cellStyle name="Accent6 3" xfId="4746"/>
    <cellStyle name="Accent6 3 10" xfId="4747"/>
    <cellStyle name="Accent6 3 11" xfId="4748"/>
    <cellStyle name="Accent6 3 12" xfId="4749"/>
    <cellStyle name="Accent6 3 13" xfId="4750"/>
    <cellStyle name="Accent6 3 14" xfId="4751"/>
    <cellStyle name="Accent6 3 15" xfId="4752"/>
    <cellStyle name="Accent6 3 2" xfId="4753"/>
    <cellStyle name="Accent6 3 3" xfId="4754"/>
    <cellStyle name="Accent6 3 4" xfId="4755"/>
    <cellStyle name="Accent6 3 5" xfId="4756"/>
    <cellStyle name="Accent6 3 6" xfId="4757"/>
    <cellStyle name="Accent6 3 7" xfId="4758"/>
    <cellStyle name="Accent6 3 8" xfId="4759"/>
    <cellStyle name="Accent6 3 9" xfId="4760"/>
    <cellStyle name="Accent6 3_C-1  to C-3 Foramt" xfId="4761"/>
    <cellStyle name="Accent6 30" xfId="4762"/>
    <cellStyle name="Accent6 31" xfId="4763"/>
    <cellStyle name="Accent6 32" xfId="4764"/>
    <cellStyle name="Accent6 33" xfId="4765"/>
    <cellStyle name="Accent6 34" xfId="4766"/>
    <cellStyle name="Accent6 35" xfId="4767"/>
    <cellStyle name="Accent6 36" xfId="4768"/>
    <cellStyle name="Accent6 37" xfId="4769"/>
    <cellStyle name="Accent6 38" xfId="4770"/>
    <cellStyle name="Accent6 39" xfId="4771"/>
    <cellStyle name="Accent6 4" xfId="4772"/>
    <cellStyle name="Accent6 4 10" xfId="4773"/>
    <cellStyle name="Accent6 4 11" xfId="4774"/>
    <cellStyle name="Accent6 4 12" xfId="4775"/>
    <cellStyle name="Accent6 4 13" xfId="4776"/>
    <cellStyle name="Accent6 4 14" xfId="4777"/>
    <cellStyle name="Accent6 4 2" xfId="4778"/>
    <cellStyle name="Accent6 4 3" xfId="4779"/>
    <cellStyle name="Accent6 4 4" xfId="4780"/>
    <cellStyle name="Accent6 4 5" xfId="4781"/>
    <cellStyle name="Accent6 4 6" xfId="4782"/>
    <cellStyle name="Accent6 4 7" xfId="4783"/>
    <cellStyle name="Accent6 4 8" xfId="4784"/>
    <cellStyle name="Accent6 4 9" xfId="4785"/>
    <cellStyle name="Accent6 40" xfId="4786"/>
    <cellStyle name="Accent6 41" xfId="4787"/>
    <cellStyle name="Accent6 42" xfId="4788"/>
    <cellStyle name="Accent6 43" xfId="4789"/>
    <cellStyle name="Accent6 44" xfId="4790"/>
    <cellStyle name="Accent6 45" xfId="4791"/>
    <cellStyle name="Accent6 46" xfId="4792"/>
    <cellStyle name="Accent6 47" xfId="4793"/>
    <cellStyle name="Accent6 48" xfId="4794"/>
    <cellStyle name="Accent6 49" xfId="4795"/>
    <cellStyle name="Accent6 5" xfId="4796"/>
    <cellStyle name="Accent6 5 2" xfId="4797"/>
    <cellStyle name="Accent6 5 3" xfId="4798"/>
    <cellStyle name="Accent6 5 4" xfId="4799"/>
    <cellStyle name="Accent6 5 5" xfId="4800"/>
    <cellStyle name="Accent6 5 6" xfId="4801"/>
    <cellStyle name="Accent6 5 7" xfId="4802"/>
    <cellStyle name="Accent6 5 8" xfId="4803"/>
    <cellStyle name="Accent6 5 9" xfId="4804"/>
    <cellStyle name="Accent6 50" xfId="4805"/>
    <cellStyle name="Accent6 51" xfId="4806"/>
    <cellStyle name="Accent6 52" xfId="4807"/>
    <cellStyle name="Accent6 53" xfId="4808"/>
    <cellStyle name="Accent6 54" xfId="4809"/>
    <cellStyle name="Accent6 6" xfId="4810"/>
    <cellStyle name="Accent6 7" xfId="4811"/>
    <cellStyle name="Accent6 8" xfId="4812"/>
    <cellStyle name="Accent6 9" xfId="4813"/>
    <cellStyle name="ÅëÈ­ [0]_±âÅ¸" xfId="4814"/>
    <cellStyle name="ÅëÈ­_±âÅ¸" xfId="4815"/>
    <cellStyle name="args.style" xfId="4816"/>
    <cellStyle name="Arial1 - Style1" xfId="4817"/>
    <cellStyle name="Arial1 - Style2" xfId="4818"/>
    <cellStyle name="Arial10" xfId="4819"/>
    <cellStyle name="Assumption" xfId="4820"/>
    <cellStyle name="Assumption 2" xfId="4821"/>
    <cellStyle name="Assumption 3" xfId="4822"/>
    <cellStyle name="Assumption 4" xfId="4823"/>
    <cellStyle name="Assumption 5" xfId="4824"/>
    <cellStyle name="Assumption 6" xfId="4825"/>
    <cellStyle name="ÄÞ¸¶ [0]_±âÅ¸" xfId="4826"/>
    <cellStyle name="ÄÞ¸¶_±âÅ¸" xfId="4827"/>
    <cellStyle name="b1x" xfId="4828"/>
    <cellStyle name="Bad 10" xfId="4829"/>
    <cellStyle name="Bad 11" xfId="4830"/>
    <cellStyle name="Bad 12" xfId="4831"/>
    <cellStyle name="Bad 13" xfId="4832"/>
    <cellStyle name="Bad 14" xfId="4833"/>
    <cellStyle name="Bad 15" xfId="4834"/>
    <cellStyle name="Bad 16" xfId="4835"/>
    <cellStyle name="Bad 17" xfId="4836"/>
    <cellStyle name="Bad 18" xfId="4837"/>
    <cellStyle name="Bad 19" xfId="4838"/>
    <cellStyle name="Bad 2" xfId="4839"/>
    <cellStyle name="Bad 2 10" xfId="4840"/>
    <cellStyle name="Bad 2 11" xfId="4841"/>
    <cellStyle name="Bad 2 12" xfId="4842"/>
    <cellStyle name="Bad 2 13" xfId="4843"/>
    <cellStyle name="Bad 2 14" xfId="4844"/>
    <cellStyle name="Bad 2 15" xfId="4845"/>
    <cellStyle name="Bad 2 16" xfId="4846"/>
    <cellStyle name="Bad 2 2" xfId="4847"/>
    <cellStyle name="Bad 2 2 2" xfId="4848"/>
    <cellStyle name="Bad 2 3" xfId="4849"/>
    <cellStyle name="Bad 2 4" xfId="4850"/>
    <cellStyle name="Bad 2 5" xfId="4851"/>
    <cellStyle name="Bad 2 6" xfId="4852"/>
    <cellStyle name="Bad 2 7" xfId="4853"/>
    <cellStyle name="Bad 2 8" xfId="4854"/>
    <cellStyle name="Bad 2 9" xfId="4855"/>
    <cellStyle name="Bad 2_C-1  to C-3 Foramt" xfId="4856"/>
    <cellStyle name="Bad 20" xfId="4857"/>
    <cellStyle name="Bad 21" xfId="4858"/>
    <cellStyle name="Bad 22" xfId="4859"/>
    <cellStyle name="Bad 23" xfId="4860"/>
    <cellStyle name="Bad 24" xfId="4861"/>
    <cellStyle name="Bad 25" xfId="4862"/>
    <cellStyle name="Bad 26" xfId="4863"/>
    <cellStyle name="Bad 27" xfId="4864"/>
    <cellStyle name="Bad 28" xfId="4865"/>
    <cellStyle name="Bad 29" xfId="4866"/>
    <cellStyle name="Bad 3" xfId="4867"/>
    <cellStyle name="Bad 3 10" xfId="4868"/>
    <cellStyle name="Bad 3 11" xfId="4869"/>
    <cellStyle name="Bad 3 12" xfId="4870"/>
    <cellStyle name="Bad 3 13" xfId="4871"/>
    <cellStyle name="Bad 3 14" xfId="4872"/>
    <cellStyle name="Bad 3 15" xfId="4873"/>
    <cellStyle name="Bad 3 2" xfId="4874"/>
    <cellStyle name="Bad 3 3" xfId="4875"/>
    <cellStyle name="Bad 3 4" xfId="4876"/>
    <cellStyle name="Bad 3 5" xfId="4877"/>
    <cellStyle name="Bad 3 6" xfId="4878"/>
    <cellStyle name="Bad 3 7" xfId="4879"/>
    <cellStyle name="Bad 3 8" xfId="4880"/>
    <cellStyle name="Bad 3 9" xfId="4881"/>
    <cellStyle name="Bad 3_C-1  to C-3 Foramt" xfId="4882"/>
    <cellStyle name="Bad 30" xfId="4883"/>
    <cellStyle name="Bad 31" xfId="4884"/>
    <cellStyle name="Bad 32" xfId="4885"/>
    <cellStyle name="Bad 33" xfId="4886"/>
    <cellStyle name="Bad 34" xfId="4887"/>
    <cellStyle name="Bad 35" xfId="4888"/>
    <cellStyle name="Bad 36" xfId="4889"/>
    <cellStyle name="Bad 37" xfId="4890"/>
    <cellStyle name="Bad 38" xfId="4891"/>
    <cellStyle name="Bad 39" xfId="4892"/>
    <cellStyle name="Bad 4" xfId="4893"/>
    <cellStyle name="Bad 4 10" xfId="4894"/>
    <cellStyle name="Bad 4 11" xfId="4895"/>
    <cellStyle name="Bad 4 12" xfId="4896"/>
    <cellStyle name="Bad 4 13" xfId="4897"/>
    <cellStyle name="Bad 4 14" xfId="4898"/>
    <cellStyle name="Bad 4 2" xfId="4899"/>
    <cellStyle name="Bad 4 3" xfId="4900"/>
    <cellStyle name="Bad 4 4" xfId="4901"/>
    <cellStyle name="Bad 4 5" xfId="4902"/>
    <cellStyle name="Bad 4 6" xfId="4903"/>
    <cellStyle name="Bad 4 7" xfId="4904"/>
    <cellStyle name="Bad 4 8" xfId="4905"/>
    <cellStyle name="Bad 4 9" xfId="4906"/>
    <cellStyle name="Bad 40" xfId="4907"/>
    <cellStyle name="Bad 41" xfId="4908"/>
    <cellStyle name="Bad 42" xfId="4909"/>
    <cellStyle name="Bad 43" xfId="4910"/>
    <cellStyle name="Bad 44" xfId="4911"/>
    <cellStyle name="Bad 45" xfId="4912"/>
    <cellStyle name="Bad 46" xfId="4913"/>
    <cellStyle name="Bad 47" xfId="4914"/>
    <cellStyle name="Bad 48" xfId="4915"/>
    <cellStyle name="Bad 49" xfId="4916"/>
    <cellStyle name="Bad 5" xfId="4917"/>
    <cellStyle name="Bad 5 2" xfId="4918"/>
    <cellStyle name="Bad 5 3" xfId="4919"/>
    <cellStyle name="Bad 5 4" xfId="4920"/>
    <cellStyle name="Bad 5 5" xfId="4921"/>
    <cellStyle name="Bad 5 6" xfId="4922"/>
    <cellStyle name="Bad 5 7" xfId="4923"/>
    <cellStyle name="Bad 5 8" xfId="4924"/>
    <cellStyle name="Bad 5 9" xfId="4925"/>
    <cellStyle name="Bad 50" xfId="4926"/>
    <cellStyle name="Bad 51" xfId="4927"/>
    <cellStyle name="Bad 52" xfId="4928"/>
    <cellStyle name="Bad 53" xfId="4929"/>
    <cellStyle name="Bad 54" xfId="4930"/>
    <cellStyle name="Bad 6" xfId="4931"/>
    <cellStyle name="Bad 7" xfId="4932"/>
    <cellStyle name="Bad 8" xfId="4933"/>
    <cellStyle name="Bad 9" xfId="4934"/>
    <cellStyle name="Body" xfId="4935"/>
    <cellStyle name="C                      " xfId="4936"/>
    <cellStyle name="Ç¥ÁØ_¿¬°£´©°è¿¹»ó" xfId="4937"/>
    <cellStyle name="Calc Currency (0)" xfId="4938"/>
    <cellStyle name="Calc Currency (0) 2" xfId="4939"/>
    <cellStyle name="Calc Currency (0) 2 2" xfId="4940"/>
    <cellStyle name="Calc Currency (0) 2 3" xfId="4941"/>
    <cellStyle name="Calc Currency (0) 3" xfId="4942"/>
    <cellStyle name="Calc Currency (0) 3 2" xfId="4943"/>
    <cellStyle name="Calc Currency (0) 3 3" xfId="4944"/>
    <cellStyle name="Calc Currency (0) 4" xfId="4945"/>
    <cellStyle name="Calc Currency (0) 4 2" xfId="4946"/>
    <cellStyle name="Calc Currency (0) 4 3" xfId="4947"/>
    <cellStyle name="Calc Currency (0) 5" xfId="4948"/>
    <cellStyle name="Calc Currency (0) 6" xfId="4949"/>
    <cellStyle name="Calculation 10" xfId="4950"/>
    <cellStyle name="Calculation 10 2" xfId="4951"/>
    <cellStyle name="Calculation 10 2 2" xfId="4952"/>
    <cellStyle name="Calculation 10 3" xfId="4953"/>
    <cellStyle name="Calculation 11" xfId="4954"/>
    <cellStyle name="Calculation 11 2" xfId="4955"/>
    <cellStyle name="Calculation 11 2 2" xfId="4956"/>
    <cellStyle name="Calculation 11 3" xfId="4957"/>
    <cellStyle name="Calculation 12" xfId="4958"/>
    <cellStyle name="Calculation 12 2" xfId="4959"/>
    <cellStyle name="Calculation 12 2 2" xfId="4960"/>
    <cellStyle name="Calculation 12 3" xfId="4961"/>
    <cellStyle name="Calculation 13" xfId="4962"/>
    <cellStyle name="Calculation 13 2" xfId="4963"/>
    <cellStyle name="Calculation 13 2 2" xfId="4964"/>
    <cellStyle name="Calculation 13 3" xfId="4965"/>
    <cellStyle name="Calculation 14" xfId="4966"/>
    <cellStyle name="Calculation 14 2" xfId="4967"/>
    <cellStyle name="Calculation 14 2 2" xfId="4968"/>
    <cellStyle name="Calculation 14 3" xfId="4969"/>
    <cellStyle name="Calculation 15" xfId="4970"/>
    <cellStyle name="Calculation 15 2" xfId="4971"/>
    <cellStyle name="Calculation 15 2 2" xfId="4972"/>
    <cellStyle name="Calculation 15 3" xfId="4973"/>
    <cellStyle name="Calculation 16" xfId="4974"/>
    <cellStyle name="Calculation 16 2" xfId="4975"/>
    <cellStyle name="Calculation 16 2 2" xfId="4976"/>
    <cellStyle name="Calculation 16 3" xfId="4977"/>
    <cellStyle name="Calculation 17" xfId="4978"/>
    <cellStyle name="Calculation 17 2" xfId="4979"/>
    <cellStyle name="Calculation 17 2 2" xfId="4980"/>
    <cellStyle name="Calculation 17 3" xfId="4981"/>
    <cellStyle name="Calculation 18" xfId="4982"/>
    <cellStyle name="Calculation 18 2" xfId="4983"/>
    <cellStyle name="Calculation 18 2 2" xfId="4984"/>
    <cellStyle name="Calculation 18 3" xfId="4985"/>
    <cellStyle name="Calculation 19" xfId="4986"/>
    <cellStyle name="Calculation 19 2" xfId="4987"/>
    <cellStyle name="Calculation 19 2 2" xfId="4988"/>
    <cellStyle name="Calculation 19 3" xfId="4989"/>
    <cellStyle name="Calculation 2" xfId="4990"/>
    <cellStyle name="Calculation 2 10" xfId="4991"/>
    <cellStyle name="Calculation 2 10 2" xfId="4992"/>
    <cellStyle name="Calculation 2 10 3" xfId="4993"/>
    <cellStyle name="Calculation 2 10 4" xfId="4994"/>
    <cellStyle name="Calculation 2 10 5" xfId="4995"/>
    <cellStyle name="Calculation 2 10 6" xfId="4996"/>
    <cellStyle name="Calculation 2 10 7" xfId="4997"/>
    <cellStyle name="Calculation 2 11" xfId="4998"/>
    <cellStyle name="Calculation 2 11 2" xfId="4999"/>
    <cellStyle name="Calculation 2 11 3" xfId="5000"/>
    <cellStyle name="Calculation 2 11 4" xfId="5001"/>
    <cellStyle name="Calculation 2 11 5" xfId="5002"/>
    <cellStyle name="Calculation 2 11 6" xfId="5003"/>
    <cellStyle name="Calculation 2 11 7" xfId="5004"/>
    <cellStyle name="Calculation 2 12" xfId="5005"/>
    <cellStyle name="Calculation 2 12 2" xfId="5006"/>
    <cellStyle name="Calculation 2 12 3" xfId="5007"/>
    <cellStyle name="Calculation 2 12 4" xfId="5008"/>
    <cellStyle name="Calculation 2 12 5" xfId="5009"/>
    <cellStyle name="Calculation 2 12 6" xfId="5010"/>
    <cellStyle name="Calculation 2 12 7" xfId="5011"/>
    <cellStyle name="Calculation 2 13" xfId="5012"/>
    <cellStyle name="Calculation 2 13 2" xfId="5013"/>
    <cellStyle name="Calculation 2 13 3" xfId="5014"/>
    <cellStyle name="Calculation 2 13 4" xfId="5015"/>
    <cellStyle name="Calculation 2 13 5" xfId="5016"/>
    <cellStyle name="Calculation 2 13 6" xfId="5017"/>
    <cellStyle name="Calculation 2 13 7" xfId="5018"/>
    <cellStyle name="Calculation 2 14" xfId="5019"/>
    <cellStyle name="Calculation 2 14 2" xfId="5020"/>
    <cellStyle name="Calculation 2 14 3" xfId="5021"/>
    <cellStyle name="Calculation 2 14 4" xfId="5022"/>
    <cellStyle name="Calculation 2 14 5" xfId="5023"/>
    <cellStyle name="Calculation 2 14 6" xfId="5024"/>
    <cellStyle name="Calculation 2 14 7" xfId="5025"/>
    <cellStyle name="Calculation 2 15" xfId="5026"/>
    <cellStyle name="Calculation 2 15 2" xfId="5027"/>
    <cellStyle name="Calculation 2 15 3" xfId="5028"/>
    <cellStyle name="Calculation 2 15 4" xfId="5029"/>
    <cellStyle name="Calculation 2 15 5" xfId="5030"/>
    <cellStyle name="Calculation 2 16" xfId="5031"/>
    <cellStyle name="Calculation 2 17" xfId="5032"/>
    <cellStyle name="Calculation 2 18" xfId="5033"/>
    <cellStyle name="Calculation 2 19" xfId="5034"/>
    <cellStyle name="Calculation 2 2" xfId="5035"/>
    <cellStyle name="Calculation 2 2 10" xfId="5036"/>
    <cellStyle name="Calculation 2 2 11" xfId="5037"/>
    <cellStyle name="Calculation 2 2 12" xfId="5038"/>
    <cellStyle name="Calculation 2 2 13" xfId="5039"/>
    <cellStyle name="Calculation 2 2 14" xfId="5040"/>
    <cellStyle name="Calculation 2 2 15" xfId="5041"/>
    <cellStyle name="Calculation 2 2 16" xfId="5042"/>
    <cellStyle name="Calculation 2 2 17" xfId="5043"/>
    <cellStyle name="Calculation 2 2 2" xfId="5044"/>
    <cellStyle name="Calculation 2 2 2 2" xfId="5045"/>
    <cellStyle name="Calculation 2 2 2 3" xfId="5046"/>
    <cellStyle name="Calculation 2 2 2 4" xfId="5047"/>
    <cellStyle name="Calculation 2 2 2 5" xfId="5048"/>
    <cellStyle name="Calculation 2 2 2 6" xfId="5049"/>
    <cellStyle name="Calculation 2 2 2 7" xfId="5050"/>
    <cellStyle name="Calculation 2 2 2 8" xfId="5051"/>
    <cellStyle name="Calculation 2 2 3" xfId="5052"/>
    <cellStyle name="Calculation 2 2 4" xfId="5053"/>
    <cellStyle name="Calculation 2 2 5" xfId="5054"/>
    <cellStyle name="Calculation 2 2 6" xfId="5055"/>
    <cellStyle name="Calculation 2 2 7" xfId="5056"/>
    <cellStyle name="Calculation 2 2 8" xfId="5057"/>
    <cellStyle name="Calculation 2 2 9" xfId="5058"/>
    <cellStyle name="Calculation 2 20" xfId="5059"/>
    <cellStyle name="Calculation 2 3" xfId="5060"/>
    <cellStyle name="Calculation 2 3 2" xfId="5061"/>
    <cellStyle name="Calculation 2 3 2 2" xfId="5062"/>
    <cellStyle name="Calculation 2 3 3" xfId="5063"/>
    <cellStyle name="Calculation 2 3 4" xfId="5064"/>
    <cellStyle name="Calculation 2 3 5" xfId="5065"/>
    <cellStyle name="Calculation 2 3 6" xfId="5066"/>
    <cellStyle name="Calculation 2 3 7" xfId="5067"/>
    <cellStyle name="Calculation 2 3 8" xfId="5068"/>
    <cellStyle name="Calculation 2 3 9" xfId="5069"/>
    <cellStyle name="Calculation 2 4" xfId="5070"/>
    <cellStyle name="Calculation 2 4 2" xfId="5071"/>
    <cellStyle name="Calculation 2 4 3" xfId="5072"/>
    <cellStyle name="Calculation 2 4 4" xfId="5073"/>
    <cellStyle name="Calculation 2 4 5" xfId="5074"/>
    <cellStyle name="Calculation 2 4 6" xfId="5075"/>
    <cellStyle name="Calculation 2 4 7" xfId="5076"/>
    <cellStyle name="Calculation 2 4 8" xfId="5077"/>
    <cellStyle name="Calculation 2 5" xfId="5078"/>
    <cellStyle name="Calculation 2 5 2" xfId="5079"/>
    <cellStyle name="Calculation 2 5 3" xfId="5080"/>
    <cellStyle name="Calculation 2 5 4" xfId="5081"/>
    <cellStyle name="Calculation 2 5 5" xfId="5082"/>
    <cellStyle name="Calculation 2 5 6" xfId="5083"/>
    <cellStyle name="Calculation 2 5 7" xfId="5084"/>
    <cellStyle name="Calculation 2 6" xfId="5085"/>
    <cellStyle name="Calculation 2 6 2" xfId="5086"/>
    <cellStyle name="Calculation 2 6 3" xfId="5087"/>
    <cellStyle name="Calculation 2 6 4" xfId="5088"/>
    <cellStyle name="Calculation 2 6 5" xfId="5089"/>
    <cellStyle name="Calculation 2 6 6" xfId="5090"/>
    <cellStyle name="Calculation 2 6 7" xfId="5091"/>
    <cellStyle name="Calculation 2 7" xfId="5092"/>
    <cellStyle name="Calculation 2 7 2" xfId="5093"/>
    <cellStyle name="Calculation 2 7 3" xfId="5094"/>
    <cellStyle name="Calculation 2 7 4" xfId="5095"/>
    <cellStyle name="Calculation 2 7 5" xfId="5096"/>
    <cellStyle name="Calculation 2 7 6" xfId="5097"/>
    <cellStyle name="Calculation 2 7 7" xfId="5098"/>
    <cellStyle name="Calculation 2 8" xfId="5099"/>
    <cellStyle name="Calculation 2 8 2" xfId="5100"/>
    <cellStyle name="Calculation 2 8 3" xfId="5101"/>
    <cellStyle name="Calculation 2 8 4" xfId="5102"/>
    <cellStyle name="Calculation 2 8 5" xfId="5103"/>
    <cellStyle name="Calculation 2 8 6" xfId="5104"/>
    <cellStyle name="Calculation 2 8 7" xfId="5105"/>
    <cellStyle name="Calculation 2 9" xfId="5106"/>
    <cellStyle name="Calculation 2 9 2" xfId="5107"/>
    <cellStyle name="Calculation 2 9 3" xfId="5108"/>
    <cellStyle name="Calculation 2 9 4" xfId="5109"/>
    <cellStyle name="Calculation 2 9 5" xfId="5110"/>
    <cellStyle name="Calculation 2 9 6" xfId="5111"/>
    <cellStyle name="Calculation 2 9 7" xfId="5112"/>
    <cellStyle name="Calculation 2_C-1  to C-3 Foramt" xfId="5113"/>
    <cellStyle name="Calculation 20" xfId="5114"/>
    <cellStyle name="Calculation 20 2" xfId="5115"/>
    <cellStyle name="Calculation 20 2 2" xfId="5116"/>
    <cellStyle name="Calculation 20 3" xfId="5117"/>
    <cellStyle name="Calculation 21" xfId="5118"/>
    <cellStyle name="Calculation 21 2" xfId="5119"/>
    <cellStyle name="Calculation 21 2 2" xfId="5120"/>
    <cellStyle name="Calculation 21 3" xfId="5121"/>
    <cellStyle name="Calculation 22" xfId="5122"/>
    <cellStyle name="Calculation 22 2" xfId="5123"/>
    <cellStyle name="Calculation 22 2 2" xfId="5124"/>
    <cellStyle name="Calculation 22 3" xfId="5125"/>
    <cellStyle name="Calculation 23" xfId="5126"/>
    <cellStyle name="Calculation 23 2" xfId="5127"/>
    <cellStyle name="Calculation 23 2 2" xfId="5128"/>
    <cellStyle name="Calculation 23 3" xfId="5129"/>
    <cellStyle name="Calculation 24" xfId="5130"/>
    <cellStyle name="Calculation 24 2" xfId="5131"/>
    <cellStyle name="Calculation 24 2 2" xfId="5132"/>
    <cellStyle name="Calculation 24 3" xfId="5133"/>
    <cellStyle name="Calculation 25" xfId="5134"/>
    <cellStyle name="Calculation 25 2" xfId="5135"/>
    <cellStyle name="Calculation 25 2 2" xfId="5136"/>
    <cellStyle name="Calculation 25 3" xfId="5137"/>
    <cellStyle name="Calculation 26" xfId="5138"/>
    <cellStyle name="Calculation 26 2" xfId="5139"/>
    <cellStyle name="Calculation 26 2 2" xfId="5140"/>
    <cellStyle name="Calculation 26 3" xfId="5141"/>
    <cellStyle name="Calculation 27" xfId="5142"/>
    <cellStyle name="Calculation 27 2" xfId="5143"/>
    <cellStyle name="Calculation 27 2 2" xfId="5144"/>
    <cellStyle name="Calculation 27 3" xfId="5145"/>
    <cellStyle name="Calculation 28" xfId="5146"/>
    <cellStyle name="Calculation 28 2" xfId="5147"/>
    <cellStyle name="Calculation 28 2 2" xfId="5148"/>
    <cellStyle name="Calculation 28 3" xfId="5149"/>
    <cellStyle name="Calculation 29" xfId="5150"/>
    <cellStyle name="Calculation 29 2" xfId="5151"/>
    <cellStyle name="Calculation 29 2 2" xfId="5152"/>
    <cellStyle name="Calculation 29 3" xfId="5153"/>
    <cellStyle name="Calculation 3" xfId="5154"/>
    <cellStyle name="Calculation 3 10" xfId="5155"/>
    <cellStyle name="Calculation 3 10 2" xfId="5156"/>
    <cellStyle name="Calculation 3 10 3" xfId="5157"/>
    <cellStyle name="Calculation 3 10 4" xfId="5158"/>
    <cellStyle name="Calculation 3 10 5" xfId="5159"/>
    <cellStyle name="Calculation 3 10 6" xfId="5160"/>
    <cellStyle name="Calculation 3 11" xfId="5161"/>
    <cellStyle name="Calculation 3 11 2" xfId="5162"/>
    <cellStyle name="Calculation 3 11 3" xfId="5163"/>
    <cellStyle name="Calculation 3 11 4" xfId="5164"/>
    <cellStyle name="Calculation 3 11 5" xfId="5165"/>
    <cellStyle name="Calculation 3 11 6" xfId="5166"/>
    <cellStyle name="Calculation 3 12" xfId="5167"/>
    <cellStyle name="Calculation 3 12 2" xfId="5168"/>
    <cellStyle name="Calculation 3 12 3" xfId="5169"/>
    <cellStyle name="Calculation 3 12 4" xfId="5170"/>
    <cellStyle name="Calculation 3 12 5" xfId="5171"/>
    <cellStyle name="Calculation 3 12 6" xfId="5172"/>
    <cellStyle name="Calculation 3 13" xfId="5173"/>
    <cellStyle name="Calculation 3 13 2" xfId="5174"/>
    <cellStyle name="Calculation 3 13 3" xfId="5175"/>
    <cellStyle name="Calculation 3 13 4" xfId="5176"/>
    <cellStyle name="Calculation 3 13 5" xfId="5177"/>
    <cellStyle name="Calculation 3 13 6" xfId="5178"/>
    <cellStyle name="Calculation 3 14" xfId="5179"/>
    <cellStyle name="Calculation 3 14 2" xfId="5180"/>
    <cellStyle name="Calculation 3 14 3" xfId="5181"/>
    <cellStyle name="Calculation 3 14 4" xfId="5182"/>
    <cellStyle name="Calculation 3 14 5" xfId="5183"/>
    <cellStyle name="Calculation 3 14 6" xfId="5184"/>
    <cellStyle name="Calculation 3 15" xfId="5185"/>
    <cellStyle name="Calculation 3 16" xfId="5186"/>
    <cellStyle name="Calculation 3 17" xfId="5187"/>
    <cellStyle name="Calculation 3 18" xfId="5188"/>
    <cellStyle name="Calculation 3 19" xfId="5189"/>
    <cellStyle name="Calculation 3 2" xfId="5190"/>
    <cellStyle name="Calculation 3 2 2" xfId="5191"/>
    <cellStyle name="Calculation 3 2 2 2" xfId="5192"/>
    <cellStyle name="Calculation 3 2 3" xfId="5193"/>
    <cellStyle name="Calculation 3 2 4" xfId="5194"/>
    <cellStyle name="Calculation 3 2 5" xfId="5195"/>
    <cellStyle name="Calculation 3 2 6" xfId="5196"/>
    <cellStyle name="Calculation 3 2 7" xfId="5197"/>
    <cellStyle name="Calculation 3 2 8" xfId="5198"/>
    <cellStyle name="Calculation 3 20" xfId="5199"/>
    <cellStyle name="Calculation 3 3" xfId="5200"/>
    <cellStyle name="Calculation 3 3 2" xfId="5201"/>
    <cellStyle name="Calculation 3 3 2 2" xfId="5202"/>
    <cellStyle name="Calculation 3 3 3" xfId="5203"/>
    <cellStyle name="Calculation 3 3 4" xfId="5204"/>
    <cellStyle name="Calculation 3 3 5" xfId="5205"/>
    <cellStyle name="Calculation 3 3 6" xfId="5206"/>
    <cellStyle name="Calculation 3 3 7" xfId="5207"/>
    <cellStyle name="Calculation 3 3 8" xfId="5208"/>
    <cellStyle name="Calculation 3 3 9" xfId="5209"/>
    <cellStyle name="Calculation 3 4" xfId="5210"/>
    <cellStyle name="Calculation 3 4 2" xfId="5211"/>
    <cellStyle name="Calculation 3 4 3" xfId="5212"/>
    <cellStyle name="Calculation 3 4 4" xfId="5213"/>
    <cellStyle name="Calculation 3 4 5" xfId="5214"/>
    <cellStyle name="Calculation 3 4 6" xfId="5215"/>
    <cellStyle name="Calculation 3 4 7" xfId="5216"/>
    <cellStyle name="Calculation 3 5" xfId="5217"/>
    <cellStyle name="Calculation 3 5 2" xfId="5218"/>
    <cellStyle name="Calculation 3 5 3" xfId="5219"/>
    <cellStyle name="Calculation 3 5 4" xfId="5220"/>
    <cellStyle name="Calculation 3 5 5" xfId="5221"/>
    <cellStyle name="Calculation 3 5 6" xfId="5222"/>
    <cellStyle name="Calculation 3 6" xfId="5223"/>
    <cellStyle name="Calculation 3 6 2" xfId="5224"/>
    <cellStyle name="Calculation 3 6 3" xfId="5225"/>
    <cellStyle name="Calculation 3 6 4" xfId="5226"/>
    <cellStyle name="Calculation 3 6 5" xfId="5227"/>
    <cellStyle name="Calculation 3 6 6" xfId="5228"/>
    <cellStyle name="Calculation 3 7" xfId="5229"/>
    <cellStyle name="Calculation 3 7 2" xfId="5230"/>
    <cellStyle name="Calculation 3 7 3" xfId="5231"/>
    <cellStyle name="Calculation 3 7 4" xfId="5232"/>
    <cellStyle name="Calculation 3 7 5" xfId="5233"/>
    <cellStyle name="Calculation 3 7 6" xfId="5234"/>
    <cellStyle name="Calculation 3 8" xfId="5235"/>
    <cellStyle name="Calculation 3 8 2" xfId="5236"/>
    <cellStyle name="Calculation 3 8 3" xfId="5237"/>
    <cellStyle name="Calculation 3 8 4" xfId="5238"/>
    <cellStyle name="Calculation 3 8 5" xfId="5239"/>
    <cellStyle name="Calculation 3 8 6" xfId="5240"/>
    <cellStyle name="Calculation 3 9" xfId="5241"/>
    <cellStyle name="Calculation 3 9 2" xfId="5242"/>
    <cellStyle name="Calculation 3 9 3" xfId="5243"/>
    <cellStyle name="Calculation 3 9 4" xfId="5244"/>
    <cellStyle name="Calculation 3 9 5" xfId="5245"/>
    <cellStyle name="Calculation 3 9 6" xfId="5246"/>
    <cellStyle name="Calculation 3_C-1  to C-3 Foramt" xfId="5247"/>
    <cellStyle name="Calculation 30" xfId="5248"/>
    <cellStyle name="Calculation 30 2" xfId="5249"/>
    <cellStyle name="Calculation 30 2 2" xfId="5250"/>
    <cellStyle name="Calculation 30 3" xfId="5251"/>
    <cellStyle name="Calculation 31" xfId="5252"/>
    <cellStyle name="Calculation 31 2" xfId="5253"/>
    <cellStyle name="Calculation 31 2 2" xfId="5254"/>
    <cellStyle name="Calculation 31 3" xfId="5255"/>
    <cellStyle name="Calculation 32" xfId="5256"/>
    <cellStyle name="Calculation 32 2" xfId="5257"/>
    <cellStyle name="Calculation 32 2 2" xfId="5258"/>
    <cellStyle name="Calculation 32 3" xfId="5259"/>
    <cellStyle name="Calculation 33" xfId="5260"/>
    <cellStyle name="Calculation 33 2" xfId="5261"/>
    <cellStyle name="Calculation 33 2 2" xfId="5262"/>
    <cellStyle name="Calculation 33 3" xfId="5263"/>
    <cellStyle name="Calculation 34" xfId="5264"/>
    <cellStyle name="Calculation 34 2" xfId="5265"/>
    <cellStyle name="Calculation 34 2 2" xfId="5266"/>
    <cellStyle name="Calculation 34 3" xfId="5267"/>
    <cellStyle name="Calculation 35" xfId="5268"/>
    <cellStyle name="Calculation 35 2" xfId="5269"/>
    <cellStyle name="Calculation 35 2 2" xfId="5270"/>
    <cellStyle name="Calculation 35 3" xfId="5271"/>
    <cellStyle name="Calculation 36" xfId="5272"/>
    <cellStyle name="Calculation 36 2" xfId="5273"/>
    <cellStyle name="Calculation 36 2 2" xfId="5274"/>
    <cellStyle name="Calculation 36 3" xfId="5275"/>
    <cellStyle name="Calculation 37" xfId="5276"/>
    <cellStyle name="Calculation 37 2" xfId="5277"/>
    <cellStyle name="Calculation 37 2 2" xfId="5278"/>
    <cellStyle name="Calculation 37 3" xfId="5279"/>
    <cellStyle name="Calculation 38" xfId="5280"/>
    <cellStyle name="Calculation 38 2" xfId="5281"/>
    <cellStyle name="Calculation 38 2 2" xfId="5282"/>
    <cellStyle name="Calculation 38 3" xfId="5283"/>
    <cellStyle name="Calculation 39" xfId="5284"/>
    <cellStyle name="Calculation 39 2" xfId="5285"/>
    <cellStyle name="Calculation 39 2 2" xfId="5286"/>
    <cellStyle name="Calculation 39 3" xfId="5287"/>
    <cellStyle name="Calculation 4" xfId="5288"/>
    <cellStyle name="Calculation 4 10" xfId="5289"/>
    <cellStyle name="Calculation 4 10 2" xfId="5290"/>
    <cellStyle name="Calculation 4 10 3" xfId="5291"/>
    <cellStyle name="Calculation 4 10 4" xfId="5292"/>
    <cellStyle name="Calculation 4 10 5" xfId="5293"/>
    <cellStyle name="Calculation 4 10 6" xfId="5294"/>
    <cellStyle name="Calculation 4 11" xfId="5295"/>
    <cellStyle name="Calculation 4 11 2" xfId="5296"/>
    <cellStyle name="Calculation 4 11 3" xfId="5297"/>
    <cellStyle name="Calculation 4 11 4" xfId="5298"/>
    <cellStyle name="Calculation 4 11 5" xfId="5299"/>
    <cellStyle name="Calculation 4 11 6" xfId="5300"/>
    <cellStyle name="Calculation 4 12" xfId="5301"/>
    <cellStyle name="Calculation 4 12 2" xfId="5302"/>
    <cellStyle name="Calculation 4 12 3" xfId="5303"/>
    <cellStyle name="Calculation 4 12 4" xfId="5304"/>
    <cellStyle name="Calculation 4 12 5" xfId="5305"/>
    <cellStyle name="Calculation 4 12 6" xfId="5306"/>
    <cellStyle name="Calculation 4 13" xfId="5307"/>
    <cellStyle name="Calculation 4 13 2" xfId="5308"/>
    <cellStyle name="Calculation 4 13 3" xfId="5309"/>
    <cellStyle name="Calculation 4 13 4" xfId="5310"/>
    <cellStyle name="Calculation 4 13 5" xfId="5311"/>
    <cellStyle name="Calculation 4 13 6" xfId="5312"/>
    <cellStyle name="Calculation 4 14" xfId="5313"/>
    <cellStyle name="Calculation 4 14 2" xfId="5314"/>
    <cellStyle name="Calculation 4 14 3" xfId="5315"/>
    <cellStyle name="Calculation 4 14 4" xfId="5316"/>
    <cellStyle name="Calculation 4 14 5" xfId="5317"/>
    <cellStyle name="Calculation 4 14 6" xfId="5318"/>
    <cellStyle name="Calculation 4 15" xfId="5319"/>
    <cellStyle name="Calculation 4 16" xfId="5320"/>
    <cellStyle name="Calculation 4 17" xfId="5321"/>
    <cellStyle name="Calculation 4 18" xfId="5322"/>
    <cellStyle name="Calculation 4 19" xfId="5323"/>
    <cellStyle name="Calculation 4 2" xfId="5324"/>
    <cellStyle name="Calculation 4 2 2" xfId="5325"/>
    <cellStyle name="Calculation 4 2 3" xfId="5326"/>
    <cellStyle name="Calculation 4 2 4" xfId="5327"/>
    <cellStyle name="Calculation 4 2 5" xfId="5328"/>
    <cellStyle name="Calculation 4 2 6" xfId="5329"/>
    <cellStyle name="Calculation 4 2 7" xfId="5330"/>
    <cellStyle name="Calculation 4 3" xfId="5331"/>
    <cellStyle name="Calculation 4 3 2" xfId="5332"/>
    <cellStyle name="Calculation 4 3 3" xfId="5333"/>
    <cellStyle name="Calculation 4 3 4" xfId="5334"/>
    <cellStyle name="Calculation 4 3 5" xfId="5335"/>
    <cellStyle name="Calculation 4 3 6" xfId="5336"/>
    <cellStyle name="Calculation 4 4" xfId="5337"/>
    <cellStyle name="Calculation 4 4 2" xfId="5338"/>
    <cellStyle name="Calculation 4 4 3" xfId="5339"/>
    <cellStyle name="Calculation 4 4 4" xfId="5340"/>
    <cellStyle name="Calculation 4 4 5" xfId="5341"/>
    <cellStyle name="Calculation 4 4 6" xfId="5342"/>
    <cellStyle name="Calculation 4 5" xfId="5343"/>
    <cellStyle name="Calculation 4 5 2" xfId="5344"/>
    <cellStyle name="Calculation 4 5 3" xfId="5345"/>
    <cellStyle name="Calculation 4 5 4" xfId="5346"/>
    <cellStyle name="Calculation 4 5 5" xfId="5347"/>
    <cellStyle name="Calculation 4 5 6" xfId="5348"/>
    <cellStyle name="Calculation 4 6" xfId="5349"/>
    <cellStyle name="Calculation 4 6 2" xfId="5350"/>
    <cellStyle name="Calculation 4 6 3" xfId="5351"/>
    <cellStyle name="Calculation 4 6 4" xfId="5352"/>
    <cellStyle name="Calculation 4 6 5" xfId="5353"/>
    <cellStyle name="Calculation 4 6 6" xfId="5354"/>
    <cellStyle name="Calculation 4 7" xfId="5355"/>
    <cellStyle name="Calculation 4 7 2" xfId="5356"/>
    <cellStyle name="Calculation 4 7 3" xfId="5357"/>
    <cellStyle name="Calculation 4 7 4" xfId="5358"/>
    <cellStyle name="Calculation 4 7 5" xfId="5359"/>
    <cellStyle name="Calculation 4 7 6" xfId="5360"/>
    <cellStyle name="Calculation 4 8" xfId="5361"/>
    <cellStyle name="Calculation 4 8 2" xfId="5362"/>
    <cellStyle name="Calculation 4 8 3" xfId="5363"/>
    <cellStyle name="Calculation 4 8 4" xfId="5364"/>
    <cellStyle name="Calculation 4 8 5" xfId="5365"/>
    <cellStyle name="Calculation 4 8 6" xfId="5366"/>
    <cellStyle name="Calculation 4 9" xfId="5367"/>
    <cellStyle name="Calculation 4 9 2" xfId="5368"/>
    <cellStyle name="Calculation 4 9 3" xfId="5369"/>
    <cellStyle name="Calculation 4 9 4" xfId="5370"/>
    <cellStyle name="Calculation 4 9 5" xfId="5371"/>
    <cellStyle name="Calculation 4 9 6" xfId="5372"/>
    <cellStyle name="Calculation 4_lt" xfId="5373"/>
    <cellStyle name="Calculation 40" xfId="5374"/>
    <cellStyle name="Calculation 40 2" xfId="5375"/>
    <cellStyle name="Calculation 40 2 2" xfId="5376"/>
    <cellStyle name="Calculation 40 3" xfId="5377"/>
    <cellStyle name="Calculation 41" xfId="5378"/>
    <cellStyle name="Calculation 41 2" xfId="5379"/>
    <cellStyle name="Calculation 41 2 2" xfId="5380"/>
    <cellStyle name="Calculation 41 3" xfId="5381"/>
    <cellStyle name="Calculation 42" xfId="5382"/>
    <cellStyle name="Calculation 42 2" xfId="5383"/>
    <cellStyle name="Calculation 42 2 2" xfId="5384"/>
    <cellStyle name="Calculation 42 3" xfId="5385"/>
    <cellStyle name="Calculation 43" xfId="5386"/>
    <cellStyle name="Calculation 43 2" xfId="5387"/>
    <cellStyle name="Calculation 43 2 2" xfId="5388"/>
    <cellStyle name="Calculation 43 3" xfId="5389"/>
    <cellStyle name="Calculation 44" xfId="5390"/>
    <cellStyle name="Calculation 44 2" xfId="5391"/>
    <cellStyle name="Calculation 44 2 2" xfId="5392"/>
    <cellStyle name="Calculation 44 3" xfId="5393"/>
    <cellStyle name="Calculation 45" xfId="5394"/>
    <cellStyle name="Calculation 45 2" xfId="5395"/>
    <cellStyle name="Calculation 45 2 2" xfId="5396"/>
    <cellStyle name="Calculation 45 3" xfId="5397"/>
    <cellStyle name="Calculation 46" xfId="5398"/>
    <cellStyle name="Calculation 46 2" xfId="5399"/>
    <cellStyle name="Calculation 46 2 2" xfId="5400"/>
    <cellStyle name="Calculation 46 3" xfId="5401"/>
    <cellStyle name="Calculation 47" xfId="5402"/>
    <cellStyle name="Calculation 47 2" xfId="5403"/>
    <cellStyle name="Calculation 47 2 2" xfId="5404"/>
    <cellStyle name="Calculation 47 3" xfId="5405"/>
    <cellStyle name="Calculation 48" xfId="5406"/>
    <cellStyle name="Calculation 48 2" xfId="5407"/>
    <cellStyle name="Calculation 48 2 2" xfId="5408"/>
    <cellStyle name="Calculation 48 3" xfId="5409"/>
    <cellStyle name="Calculation 49" xfId="5410"/>
    <cellStyle name="Calculation 49 2" xfId="5411"/>
    <cellStyle name="Calculation 49 2 2" xfId="5412"/>
    <cellStyle name="Calculation 49 3" xfId="5413"/>
    <cellStyle name="Calculation 5" xfId="5414"/>
    <cellStyle name="Calculation 5 10" xfId="5415"/>
    <cellStyle name="Calculation 5 11" xfId="5416"/>
    <cellStyle name="Calculation 5 12" xfId="5417"/>
    <cellStyle name="Calculation 5 13" xfId="5418"/>
    <cellStyle name="Calculation 5 14" xfId="5419"/>
    <cellStyle name="Calculation 5 2" xfId="5420"/>
    <cellStyle name="Calculation 5 2 2" xfId="5421"/>
    <cellStyle name="Calculation 5 2 3" xfId="5422"/>
    <cellStyle name="Calculation 5 2 4" xfId="5423"/>
    <cellStyle name="Calculation 5 2 5" xfId="5424"/>
    <cellStyle name="Calculation 5 2 6" xfId="5425"/>
    <cellStyle name="Calculation 5 2 7" xfId="5426"/>
    <cellStyle name="Calculation 5 3" xfId="5427"/>
    <cellStyle name="Calculation 5 3 2" xfId="5428"/>
    <cellStyle name="Calculation 5 3 3" xfId="5429"/>
    <cellStyle name="Calculation 5 3 4" xfId="5430"/>
    <cellStyle name="Calculation 5 3 5" xfId="5431"/>
    <cellStyle name="Calculation 5 3 6" xfId="5432"/>
    <cellStyle name="Calculation 5 4" xfId="5433"/>
    <cellStyle name="Calculation 5 4 2" xfId="5434"/>
    <cellStyle name="Calculation 5 4 3" xfId="5435"/>
    <cellStyle name="Calculation 5 4 4" xfId="5436"/>
    <cellStyle name="Calculation 5 4 5" xfId="5437"/>
    <cellStyle name="Calculation 5 4 6" xfId="5438"/>
    <cellStyle name="Calculation 5 5" xfId="5439"/>
    <cellStyle name="Calculation 5 5 2" xfId="5440"/>
    <cellStyle name="Calculation 5 5 3" xfId="5441"/>
    <cellStyle name="Calculation 5 5 4" xfId="5442"/>
    <cellStyle name="Calculation 5 5 5" xfId="5443"/>
    <cellStyle name="Calculation 5 5 6" xfId="5444"/>
    <cellStyle name="Calculation 5 6" xfId="5445"/>
    <cellStyle name="Calculation 5 6 2" xfId="5446"/>
    <cellStyle name="Calculation 5 6 3" xfId="5447"/>
    <cellStyle name="Calculation 5 6 4" xfId="5448"/>
    <cellStyle name="Calculation 5 6 5" xfId="5449"/>
    <cellStyle name="Calculation 5 6 6" xfId="5450"/>
    <cellStyle name="Calculation 5 7" xfId="5451"/>
    <cellStyle name="Calculation 5 7 2" xfId="5452"/>
    <cellStyle name="Calculation 5 7 3" xfId="5453"/>
    <cellStyle name="Calculation 5 7 4" xfId="5454"/>
    <cellStyle name="Calculation 5 7 5" xfId="5455"/>
    <cellStyle name="Calculation 5 7 6" xfId="5456"/>
    <cellStyle name="Calculation 5 8" xfId="5457"/>
    <cellStyle name="Calculation 5 8 2" xfId="5458"/>
    <cellStyle name="Calculation 5 8 3" xfId="5459"/>
    <cellStyle name="Calculation 5 8 4" xfId="5460"/>
    <cellStyle name="Calculation 5 8 5" xfId="5461"/>
    <cellStyle name="Calculation 5 8 6" xfId="5462"/>
    <cellStyle name="Calculation 5 9" xfId="5463"/>
    <cellStyle name="Calculation 5 9 2" xfId="5464"/>
    <cellStyle name="Calculation 5 9 3" xfId="5465"/>
    <cellStyle name="Calculation 5 9 4" xfId="5466"/>
    <cellStyle name="Calculation 5 9 5" xfId="5467"/>
    <cellStyle name="Calculation 5 9 6" xfId="5468"/>
    <cellStyle name="Calculation 50" xfId="5469"/>
    <cellStyle name="Calculation 50 2" xfId="5470"/>
    <cellStyle name="Calculation 50 2 2" xfId="5471"/>
    <cellStyle name="Calculation 50 3" xfId="5472"/>
    <cellStyle name="Calculation 51" xfId="5473"/>
    <cellStyle name="Calculation 51 2" xfId="5474"/>
    <cellStyle name="Calculation 51 2 2" xfId="5475"/>
    <cellStyle name="Calculation 51 3" xfId="5476"/>
    <cellStyle name="Calculation 52" xfId="5477"/>
    <cellStyle name="Calculation 52 2" xfId="5478"/>
    <cellStyle name="Calculation 52 2 2" xfId="5479"/>
    <cellStyle name="Calculation 52 3" xfId="5480"/>
    <cellStyle name="Calculation 53" xfId="5481"/>
    <cellStyle name="Calculation 53 2" xfId="5482"/>
    <cellStyle name="Calculation 53 2 2" xfId="5483"/>
    <cellStyle name="Calculation 53 3" xfId="5484"/>
    <cellStyle name="Calculation 54" xfId="5485"/>
    <cellStyle name="Calculation 54 2" xfId="5486"/>
    <cellStyle name="Calculation 54 2 2" xfId="5487"/>
    <cellStyle name="Calculation 54 3" xfId="5488"/>
    <cellStyle name="Calculation 6" xfId="5489"/>
    <cellStyle name="Calculation 6 2" xfId="5490"/>
    <cellStyle name="Calculation 6 2 2" xfId="5491"/>
    <cellStyle name="Calculation 6 3" xfId="5492"/>
    <cellStyle name="Calculation 6 4" xfId="5493"/>
    <cellStyle name="Calculation 6 5" xfId="5494"/>
    <cellStyle name="Calculation 6 6" xfId="5495"/>
    <cellStyle name="Calculation 6 7" xfId="5496"/>
    <cellStyle name="Calculation 6 8" xfId="5497"/>
    <cellStyle name="Calculation 7" xfId="5498"/>
    <cellStyle name="Calculation 7 2" xfId="5499"/>
    <cellStyle name="Calculation 7 2 2" xfId="5500"/>
    <cellStyle name="Calculation 7 3" xfId="5501"/>
    <cellStyle name="Calculation 7 4" xfId="5502"/>
    <cellStyle name="Calculation 7 5" xfId="5503"/>
    <cellStyle name="Calculation 7 6" xfId="5504"/>
    <cellStyle name="Calculation 7 7" xfId="5505"/>
    <cellStyle name="Calculation 7 8" xfId="5506"/>
    <cellStyle name="Calculation 8" xfId="5507"/>
    <cellStyle name="Calculation 8 2" xfId="5508"/>
    <cellStyle name="Calculation 8 2 2" xfId="5509"/>
    <cellStyle name="Calculation 8 3" xfId="5510"/>
    <cellStyle name="Calculation 8 4" xfId="5511"/>
    <cellStyle name="Calculation 8 5" xfId="5512"/>
    <cellStyle name="Calculation 8 6" xfId="5513"/>
    <cellStyle name="Calculation 8 7" xfId="5514"/>
    <cellStyle name="Calculation 8 8" xfId="5515"/>
    <cellStyle name="Calculation 9" xfId="5516"/>
    <cellStyle name="Calculation 9 2" xfId="5517"/>
    <cellStyle name="Calculation 9 2 2" xfId="5518"/>
    <cellStyle name="Calculation 9 3" xfId="5519"/>
    <cellStyle name="Calculation 9 4" xfId="5520"/>
    <cellStyle name="Calculation 9 5" xfId="5521"/>
    <cellStyle name="Calculation 9 6" xfId="5522"/>
    <cellStyle name="Calculation 9 7" xfId="5523"/>
    <cellStyle name="Calculation 9 8" xfId="5524"/>
    <cellStyle name="Case_Selector" xfId="5525"/>
    <cellStyle name="Check" xfId="5526"/>
    <cellStyle name="Check 2" xfId="5527"/>
    <cellStyle name="Check 2 2" xfId="5528"/>
    <cellStyle name="Check 3" xfId="5529"/>
    <cellStyle name="Check 4" xfId="5530"/>
    <cellStyle name="Check 5" xfId="5531"/>
    <cellStyle name="Check 6" xfId="5532"/>
    <cellStyle name="Check 7" xfId="5533"/>
    <cellStyle name="Check 8" xfId="5534"/>
    <cellStyle name="Check Cell 10" xfId="5535"/>
    <cellStyle name="Check Cell 11" xfId="5536"/>
    <cellStyle name="Check Cell 12" xfId="5537"/>
    <cellStyle name="Check Cell 13" xfId="5538"/>
    <cellStyle name="Check Cell 14" xfId="5539"/>
    <cellStyle name="Check Cell 15" xfId="5540"/>
    <cellStyle name="Check Cell 16" xfId="5541"/>
    <cellStyle name="Check Cell 17" xfId="5542"/>
    <cellStyle name="Check Cell 18" xfId="5543"/>
    <cellStyle name="Check Cell 19" xfId="5544"/>
    <cellStyle name="Check Cell 2" xfId="5545"/>
    <cellStyle name="Check Cell 2 10" xfId="5546"/>
    <cellStyle name="Check Cell 2 11" xfId="5547"/>
    <cellStyle name="Check Cell 2 12" xfId="5548"/>
    <cellStyle name="Check Cell 2 13" xfId="5549"/>
    <cellStyle name="Check Cell 2 14" xfId="5550"/>
    <cellStyle name="Check Cell 2 15" xfId="5551"/>
    <cellStyle name="Check Cell 2 16" xfId="5552"/>
    <cellStyle name="Check Cell 2 2" xfId="5553"/>
    <cellStyle name="Check Cell 2 2 2" xfId="5554"/>
    <cellStyle name="Check Cell 2 3" xfId="5555"/>
    <cellStyle name="Check Cell 2 4" xfId="5556"/>
    <cellStyle name="Check Cell 2 5" xfId="5557"/>
    <cellStyle name="Check Cell 2 6" xfId="5558"/>
    <cellStyle name="Check Cell 2 7" xfId="5559"/>
    <cellStyle name="Check Cell 2 8" xfId="5560"/>
    <cellStyle name="Check Cell 2 9" xfId="5561"/>
    <cellStyle name="Check Cell 2_C-1  to C-3 Foramt" xfId="5562"/>
    <cellStyle name="Check Cell 20" xfId="5563"/>
    <cellStyle name="Check Cell 21" xfId="5564"/>
    <cellStyle name="Check Cell 22" xfId="5565"/>
    <cellStyle name="Check Cell 23" xfId="5566"/>
    <cellStyle name="Check Cell 24" xfId="5567"/>
    <cellStyle name="Check Cell 25" xfId="5568"/>
    <cellStyle name="Check Cell 26" xfId="5569"/>
    <cellStyle name="Check Cell 27" xfId="5570"/>
    <cellStyle name="Check Cell 28" xfId="5571"/>
    <cellStyle name="Check Cell 29" xfId="5572"/>
    <cellStyle name="Check Cell 3" xfId="5573"/>
    <cellStyle name="Check Cell 3 10" xfId="5574"/>
    <cellStyle name="Check Cell 3 11" xfId="5575"/>
    <cellStyle name="Check Cell 3 12" xfId="5576"/>
    <cellStyle name="Check Cell 3 13" xfId="5577"/>
    <cellStyle name="Check Cell 3 14" xfId="5578"/>
    <cellStyle name="Check Cell 3 15" xfId="5579"/>
    <cellStyle name="Check Cell 3 2" xfId="5580"/>
    <cellStyle name="Check Cell 3 3" xfId="5581"/>
    <cellStyle name="Check Cell 3 4" xfId="5582"/>
    <cellStyle name="Check Cell 3 5" xfId="5583"/>
    <cellStyle name="Check Cell 3 6" xfId="5584"/>
    <cellStyle name="Check Cell 3 7" xfId="5585"/>
    <cellStyle name="Check Cell 3 8" xfId="5586"/>
    <cellStyle name="Check Cell 3 9" xfId="5587"/>
    <cellStyle name="Check Cell 3_C-1  to C-3 Foramt" xfId="5588"/>
    <cellStyle name="Check Cell 30" xfId="5589"/>
    <cellStyle name="Check Cell 31" xfId="5590"/>
    <cellStyle name="Check Cell 32" xfId="5591"/>
    <cellStyle name="Check Cell 33" xfId="5592"/>
    <cellStyle name="Check Cell 34" xfId="5593"/>
    <cellStyle name="Check Cell 35" xfId="5594"/>
    <cellStyle name="Check Cell 36" xfId="5595"/>
    <cellStyle name="Check Cell 37" xfId="5596"/>
    <cellStyle name="Check Cell 38" xfId="5597"/>
    <cellStyle name="Check Cell 39" xfId="5598"/>
    <cellStyle name="Check Cell 4" xfId="5599"/>
    <cellStyle name="Check Cell 4 10" xfId="5600"/>
    <cellStyle name="Check Cell 4 11" xfId="5601"/>
    <cellStyle name="Check Cell 4 12" xfId="5602"/>
    <cellStyle name="Check Cell 4 13" xfId="5603"/>
    <cellStyle name="Check Cell 4 14" xfId="5604"/>
    <cellStyle name="Check Cell 4 2" xfId="5605"/>
    <cellStyle name="Check Cell 4 3" xfId="5606"/>
    <cellStyle name="Check Cell 4 4" xfId="5607"/>
    <cellStyle name="Check Cell 4 5" xfId="5608"/>
    <cellStyle name="Check Cell 4 6" xfId="5609"/>
    <cellStyle name="Check Cell 4 7" xfId="5610"/>
    <cellStyle name="Check Cell 4 8" xfId="5611"/>
    <cellStyle name="Check Cell 4 9" xfId="5612"/>
    <cellStyle name="Check Cell 4_lt" xfId="5613"/>
    <cellStyle name="Check Cell 40" xfId="5614"/>
    <cellStyle name="Check Cell 41" xfId="5615"/>
    <cellStyle name="Check Cell 42" xfId="5616"/>
    <cellStyle name="Check Cell 43" xfId="5617"/>
    <cellStyle name="Check Cell 44" xfId="5618"/>
    <cellStyle name="Check Cell 45" xfId="5619"/>
    <cellStyle name="Check Cell 46" xfId="5620"/>
    <cellStyle name="Check Cell 47" xfId="5621"/>
    <cellStyle name="Check Cell 48" xfId="5622"/>
    <cellStyle name="Check Cell 49" xfId="5623"/>
    <cellStyle name="Check Cell 5" xfId="5624"/>
    <cellStyle name="Check Cell 5 2" xfId="5625"/>
    <cellStyle name="Check Cell 5 3" xfId="5626"/>
    <cellStyle name="Check Cell 5 4" xfId="5627"/>
    <cellStyle name="Check Cell 5 5" xfId="5628"/>
    <cellStyle name="Check Cell 5 6" xfId="5629"/>
    <cellStyle name="Check Cell 5 7" xfId="5630"/>
    <cellStyle name="Check Cell 5 8" xfId="5631"/>
    <cellStyle name="Check Cell 5 9" xfId="5632"/>
    <cellStyle name="Check Cell 50" xfId="5633"/>
    <cellStyle name="Check Cell 51" xfId="5634"/>
    <cellStyle name="Check Cell 52" xfId="5635"/>
    <cellStyle name="Check Cell 53" xfId="5636"/>
    <cellStyle name="Check Cell 54" xfId="5637"/>
    <cellStyle name="Check Cell 6" xfId="5638"/>
    <cellStyle name="Check Cell 7" xfId="5639"/>
    <cellStyle name="Check Cell 8" xfId="5640"/>
    <cellStyle name="Check Cell 9" xfId="5641"/>
    <cellStyle name="column heading" xfId="5642"/>
    <cellStyle name="Comma  - Style1" xfId="5643"/>
    <cellStyle name="Comma  - Style1 10" xfId="5644"/>
    <cellStyle name="Comma  - Style1 11" xfId="5645"/>
    <cellStyle name="Comma  - Style1 12" xfId="5646"/>
    <cellStyle name="Comma  - Style1 13" xfId="5647"/>
    <cellStyle name="Comma  - Style1 14" xfId="5648"/>
    <cellStyle name="Comma  - Style1 15" xfId="5649"/>
    <cellStyle name="Comma  - Style1 16" xfId="5650"/>
    <cellStyle name="Comma  - Style1 17" xfId="5651"/>
    <cellStyle name="Comma  - Style1 18" xfId="5652"/>
    <cellStyle name="Comma  - Style1 19" xfId="5653"/>
    <cellStyle name="Comma  - Style1 2" xfId="5654"/>
    <cellStyle name="Comma  - Style1 2 2" xfId="5655"/>
    <cellStyle name="Comma  - Style1 20" xfId="5656"/>
    <cellStyle name="Comma  - Style1 21" xfId="5657"/>
    <cellStyle name="Comma  - Style1 22" xfId="5658"/>
    <cellStyle name="Comma  - Style1 23" xfId="5659"/>
    <cellStyle name="Comma  - Style1 24" xfId="5660"/>
    <cellStyle name="Comma  - Style1 25" xfId="5661"/>
    <cellStyle name="Comma  - Style1 26" xfId="5662"/>
    <cellStyle name="Comma  - Style1 27" xfId="5663"/>
    <cellStyle name="Comma  - Style1 28" xfId="5664"/>
    <cellStyle name="Comma  - Style1 3" xfId="5665"/>
    <cellStyle name="Comma  - Style1 4" xfId="5666"/>
    <cellStyle name="Comma  - Style1 5" xfId="5667"/>
    <cellStyle name="Comma  - Style1 6" xfId="5668"/>
    <cellStyle name="Comma  - Style1 7" xfId="5669"/>
    <cellStyle name="Comma  - Style1 8" xfId="5670"/>
    <cellStyle name="Comma  - Style1 9" xfId="5671"/>
    <cellStyle name="Comma  - Style1_Copy of ATC  FY-2010 to 2011 of Kolar Division." xfId="5672"/>
    <cellStyle name="Comma  - Style2" xfId="5673"/>
    <cellStyle name="Comma  - Style2 10" xfId="5674"/>
    <cellStyle name="Comma  - Style2 11" xfId="5675"/>
    <cellStyle name="Comma  - Style2 12" xfId="5676"/>
    <cellStyle name="Comma  - Style2 13" xfId="5677"/>
    <cellStyle name="Comma  - Style2 14" xfId="5678"/>
    <cellStyle name="Comma  - Style2 15" xfId="5679"/>
    <cellStyle name="Comma  - Style2 16" xfId="5680"/>
    <cellStyle name="Comma  - Style2 17" xfId="5681"/>
    <cellStyle name="Comma  - Style2 18" xfId="5682"/>
    <cellStyle name="Comma  - Style2 19" xfId="5683"/>
    <cellStyle name="Comma  - Style2 2" xfId="5684"/>
    <cellStyle name="Comma  - Style2 2 2" xfId="5685"/>
    <cellStyle name="Comma  - Style2 20" xfId="5686"/>
    <cellStyle name="Comma  - Style2 21" xfId="5687"/>
    <cellStyle name="Comma  - Style2 22" xfId="5688"/>
    <cellStyle name="Comma  - Style2 23" xfId="5689"/>
    <cellStyle name="Comma  - Style2 24" xfId="5690"/>
    <cellStyle name="Comma  - Style2 25" xfId="5691"/>
    <cellStyle name="Comma  - Style2 26" xfId="5692"/>
    <cellStyle name="Comma  - Style2 27" xfId="5693"/>
    <cellStyle name="Comma  - Style2 28" xfId="5694"/>
    <cellStyle name="Comma  - Style2 3" xfId="5695"/>
    <cellStyle name="Comma  - Style2 4" xfId="5696"/>
    <cellStyle name="Comma  - Style2 5" xfId="5697"/>
    <cellStyle name="Comma  - Style2 6" xfId="5698"/>
    <cellStyle name="Comma  - Style2 7" xfId="5699"/>
    <cellStyle name="Comma  - Style2 8" xfId="5700"/>
    <cellStyle name="Comma  - Style2 9" xfId="5701"/>
    <cellStyle name="Comma  - Style2_Copy of ATC  FY-2010 to 2011 of Kolar Division." xfId="5702"/>
    <cellStyle name="Comma  - Style3" xfId="5703"/>
    <cellStyle name="Comma  - Style3 10" xfId="5704"/>
    <cellStyle name="Comma  - Style3 11" xfId="5705"/>
    <cellStyle name="Comma  - Style3 12" xfId="5706"/>
    <cellStyle name="Comma  - Style3 13" xfId="5707"/>
    <cellStyle name="Comma  - Style3 14" xfId="5708"/>
    <cellStyle name="Comma  - Style3 15" xfId="5709"/>
    <cellStyle name="Comma  - Style3 16" xfId="5710"/>
    <cellStyle name="Comma  - Style3 17" xfId="5711"/>
    <cellStyle name="Comma  - Style3 18" xfId="5712"/>
    <cellStyle name="Comma  - Style3 19" xfId="5713"/>
    <cellStyle name="Comma  - Style3 2" xfId="5714"/>
    <cellStyle name="Comma  - Style3 2 2" xfId="5715"/>
    <cellStyle name="Comma  - Style3 20" xfId="5716"/>
    <cellStyle name="Comma  - Style3 21" xfId="5717"/>
    <cellStyle name="Comma  - Style3 22" xfId="5718"/>
    <cellStyle name="Comma  - Style3 23" xfId="5719"/>
    <cellStyle name="Comma  - Style3 24" xfId="5720"/>
    <cellStyle name="Comma  - Style3 25" xfId="5721"/>
    <cellStyle name="Comma  - Style3 26" xfId="5722"/>
    <cellStyle name="Comma  - Style3 27" xfId="5723"/>
    <cellStyle name="Comma  - Style3 28" xfId="5724"/>
    <cellStyle name="Comma  - Style3 3" xfId="5725"/>
    <cellStyle name="Comma  - Style3 4" xfId="5726"/>
    <cellStyle name="Comma  - Style3 5" xfId="5727"/>
    <cellStyle name="Comma  - Style3 6" xfId="5728"/>
    <cellStyle name="Comma  - Style3 7" xfId="5729"/>
    <cellStyle name="Comma  - Style3 8" xfId="5730"/>
    <cellStyle name="Comma  - Style3 9" xfId="5731"/>
    <cellStyle name="Comma  - Style3_Copy of ATC  FY-2010 to 2011 of Kolar Division." xfId="5732"/>
    <cellStyle name="Comma  - Style4" xfId="5733"/>
    <cellStyle name="Comma  - Style4 10" xfId="5734"/>
    <cellStyle name="Comma  - Style4 11" xfId="5735"/>
    <cellStyle name="Comma  - Style4 12" xfId="5736"/>
    <cellStyle name="Comma  - Style4 13" xfId="5737"/>
    <cellStyle name="Comma  - Style4 14" xfId="5738"/>
    <cellStyle name="Comma  - Style4 15" xfId="5739"/>
    <cellStyle name="Comma  - Style4 16" xfId="5740"/>
    <cellStyle name="Comma  - Style4 17" xfId="5741"/>
    <cellStyle name="Comma  - Style4 18" xfId="5742"/>
    <cellStyle name="Comma  - Style4 19" xfId="5743"/>
    <cellStyle name="Comma  - Style4 2" xfId="5744"/>
    <cellStyle name="Comma  - Style4 2 2" xfId="5745"/>
    <cellStyle name="Comma  - Style4 20" xfId="5746"/>
    <cellStyle name="Comma  - Style4 21" xfId="5747"/>
    <cellStyle name="Comma  - Style4 22" xfId="5748"/>
    <cellStyle name="Comma  - Style4 23" xfId="5749"/>
    <cellStyle name="Comma  - Style4 24" xfId="5750"/>
    <cellStyle name="Comma  - Style4 25" xfId="5751"/>
    <cellStyle name="Comma  - Style4 26" xfId="5752"/>
    <cellStyle name="Comma  - Style4 27" xfId="5753"/>
    <cellStyle name="Comma  - Style4 28" xfId="5754"/>
    <cellStyle name="Comma  - Style4 3" xfId="5755"/>
    <cellStyle name="Comma  - Style4 4" xfId="5756"/>
    <cellStyle name="Comma  - Style4 5" xfId="5757"/>
    <cellStyle name="Comma  - Style4 6" xfId="5758"/>
    <cellStyle name="Comma  - Style4 7" xfId="5759"/>
    <cellStyle name="Comma  - Style4 8" xfId="5760"/>
    <cellStyle name="Comma  - Style4 9" xfId="5761"/>
    <cellStyle name="Comma  - Style4_Copy of ATC  FY-2010 to 2011 of Kolar Division." xfId="5762"/>
    <cellStyle name="Comma  - Style5" xfId="5763"/>
    <cellStyle name="Comma  - Style5 10" xfId="5764"/>
    <cellStyle name="Comma  - Style5 11" xfId="5765"/>
    <cellStyle name="Comma  - Style5 12" xfId="5766"/>
    <cellStyle name="Comma  - Style5 13" xfId="5767"/>
    <cellStyle name="Comma  - Style5 14" xfId="5768"/>
    <cellStyle name="Comma  - Style5 15" xfId="5769"/>
    <cellStyle name="Comma  - Style5 16" xfId="5770"/>
    <cellStyle name="Comma  - Style5 17" xfId="5771"/>
    <cellStyle name="Comma  - Style5 18" xfId="5772"/>
    <cellStyle name="Comma  - Style5 19" xfId="5773"/>
    <cellStyle name="Comma  - Style5 2" xfId="5774"/>
    <cellStyle name="Comma  - Style5 2 2" xfId="5775"/>
    <cellStyle name="Comma  - Style5 20" xfId="5776"/>
    <cellStyle name="Comma  - Style5 21" xfId="5777"/>
    <cellStyle name="Comma  - Style5 22" xfId="5778"/>
    <cellStyle name="Comma  - Style5 23" xfId="5779"/>
    <cellStyle name="Comma  - Style5 24" xfId="5780"/>
    <cellStyle name="Comma  - Style5 25" xfId="5781"/>
    <cellStyle name="Comma  - Style5 26" xfId="5782"/>
    <cellStyle name="Comma  - Style5 27" xfId="5783"/>
    <cellStyle name="Comma  - Style5 28" xfId="5784"/>
    <cellStyle name="Comma  - Style5 3" xfId="5785"/>
    <cellStyle name="Comma  - Style5 4" xfId="5786"/>
    <cellStyle name="Comma  - Style5 5" xfId="5787"/>
    <cellStyle name="Comma  - Style5 6" xfId="5788"/>
    <cellStyle name="Comma  - Style5 7" xfId="5789"/>
    <cellStyle name="Comma  - Style5 8" xfId="5790"/>
    <cellStyle name="Comma  - Style5 9" xfId="5791"/>
    <cellStyle name="Comma  - Style5_Copy of ATC  FY-2010 to 2011 of Kolar Division." xfId="5792"/>
    <cellStyle name="Comma  - Style6" xfId="5793"/>
    <cellStyle name="Comma  - Style6 10" xfId="5794"/>
    <cellStyle name="Comma  - Style6 11" xfId="5795"/>
    <cellStyle name="Comma  - Style6 12" xfId="5796"/>
    <cellStyle name="Comma  - Style6 13" xfId="5797"/>
    <cellStyle name="Comma  - Style6 14" xfId="5798"/>
    <cellStyle name="Comma  - Style6 15" xfId="5799"/>
    <cellStyle name="Comma  - Style6 16" xfId="5800"/>
    <cellStyle name="Comma  - Style6 17" xfId="5801"/>
    <cellStyle name="Comma  - Style6 18" xfId="5802"/>
    <cellStyle name="Comma  - Style6 19" xfId="5803"/>
    <cellStyle name="Comma  - Style6 2" xfId="5804"/>
    <cellStyle name="Comma  - Style6 2 2" xfId="5805"/>
    <cellStyle name="Comma  - Style6 20" xfId="5806"/>
    <cellStyle name="Comma  - Style6 21" xfId="5807"/>
    <cellStyle name="Comma  - Style6 22" xfId="5808"/>
    <cellStyle name="Comma  - Style6 23" xfId="5809"/>
    <cellStyle name="Comma  - Style6 24" xfId="5810"/>
    <cellStyle name="Comma  - Style6 25" xfId="5811"/>
    <cellStyle name="Comma  - Style6 26" xfId="5812"/>
    <cellStyle name="Comma  - Style6 27" xfId="5813"/>
    <cellStyle name="Comma  - Style6 28" xfId="5814"/>
    <cellStyle name="Comma  - Style6 3" xfId="5815"/>
    <cellStyle name="Comma  - Style6 4" xfId="5816"/>
    <cellStyle name="Comma  - Style6 5" xfId="5817"/>
    <cellStyle name="Comma  - Style6 6" xfId="5818"/>
    <cellStyle name="Comma  - Style6 7" xfId="5819"/>
    <cellStyle name="Comma  - Style6 8" xfId="5820"/>
    <cellStyle name="Comma  - Style6 9" xfId="5821"/>
    <cellStyle name="Comma  - Style6_Copy of ATC  FY-2010 to 2011 of Kolar Division." xfId="5822"/>
    <cellStyle name="Comma  - Style7" xfId="5823"/>
    <cellStyle name="Comma  - Style7 10" xfId="5824"/>
    <cellStyle name="Comma  - Style7 11" xfId="5825"/>
    <cellStyle name="Comma  - Style7 12" xfId="5826"/>
    <cellStyle name="Comma  - Style7 13" xfId="5827"/>
    <cellStyle name="Comma  - Style7 14" xfId="5828"/>
    <cellStyle name="Comma  - Style7 15" xfId="5829"/>
    <cellStyle name="Comma  - Style7 16" xfId="5830"/>
    <cellStyle name="Comma  - Style7 17" xfId="5831"/>
    <cellStyle name="Comma  - Style7 18" xfId="5832"/>
    <cellStyle name="Comma  - Style7 19" xfId="5833"/>
    <cellStyle name="Comma  - Style7 2" xfId="5834"/>
    <cellStyle name="Comma  - Style7 2 2" xfId="5835"/>
    <cellStyle name="Comma  - Style7 20" xfId="5836"/>
    <cellStyle name="Comma  - Style7 21" xfId="5837"/>
    <cellStyle name="Comma  - Style7 22" xfId="5838"/>
    <cellStyle name="Comma  - Style7 23" xfId="5839"/>
    <cellStyle name="Comma  - Style7 24" xfId="5840"/>
    <cellStyle name="Comma  - Style7 25" xfId="5841"/>
    <cellStyle name="Comma  - Style7 26" xfId="5842"/>
    <cellStyle name="Comma  - Style7 27" xfId="5843"/>
    <cellStyle name="Comma  - Style7 28" xfId="5844"/>
    <cellStyle name="Comma  - Style7 3" xfId="5845"/>
    <cellStyle name="Comma  - Style7 4" xfId="5846"/>
    <cellStyle name="Comma  - Style7 5" xfId="5847"/>
    <cellStyle name="Comma  - Style7 6" xfId="5848"/>
    <cellStyle name="Comma  - Style7 7" xfId="5849"/>
    <cellStyle name="Comma  - Style7 8" xfId="5850"/>
    <cellStyle name="Comma  - Style7 9" xfId="5851"/>
    <cellStyle name="Comma  - Style7_Copy of ATC  FY-2010 to 2011 of Kolar Division." xfId="5852"/>
    <cellStyle name="Comma  - Style8" xfId="5853"/>
    <cellStyle name="Comma  - Style8 10" xfId="5854"/>
    <cellStyle name="Comma  - Style8 11" xfId="5855"/>
    <cellStyle name="Comma  - Style8 12" xfId="5856"/>
    <cellStyle name="Comma  - Style8 13" xfId="5857"/>
    <cellStyle name="Comma  - Style8 14" xfId="5858"/>
    <cellStyle name="Comma  - Style8 15" xfId="5859"/>
    <cellStyle name="Comma  - Style8 16" xfId="5860"/>
    <cellStyle name="Comma  - Style8 17" xfId="5861"/>
    <cellStyle name="Comma  - Style8 18" xfId="5862"/>
    <cellStyle name="Comma  - Style8 19" xfId="5863"/>
    <cellStyle name="Comma  - Style8 2" xfId="5864"/>
    <cellStyle name="Comma  - Style8 2 2" xfId="5865"/>
    <cellStyle name="Comma  - Style8 20" xfId="5866"/>
    <cellStyle name="Comma  - Style8 21" xfId="5867"/>
    <cellStyle name="Comma  - Style8 22" xfId="5868"/>
    <cellStyle name="Comma  - Style8 23" xfId="5869"/>
    <cellStyle name="Comma  - Style8 24" xfId="5870"/>
    <cellStyle name="Comma  - Style8 25" xfId="5871"/>
    <cellStyle name="Comma  - Style8 26" xfId="5872"/>
    <cellStyle name="Comma  - Style8 27" xfId="5873"/>
    <cellStyle name="Comma  - Style8 28" xfId="5874"/>
    <cellStyle name="Comma  - Style8 3" xfId="5875"/>
    <cellStyle name="Comma  - Style8 4" xfId="5876"/>
    <cellStyle name="Comma  - Style8 5" xfId="5877"/>
    <cellStyle name="Comma  - Style8 6" xfId="5878"/>
    <cellStyle name="Comma  - Style8 7" xfId="5879"/>
    <cellStyle name="Comma  - Style8 8" xfId="5880"/>
    <cellStyle name="Comma  - Style8 9" xfId="5881"/>
    <cellStyle name="Comma  - Style8_Copy of ATC  FY-2010 to 2011 of Kolar Division." xfId="5882"/>
    <cellStyle name="Comma 10" xfId="5883"/>
    <cellStyle name="Comma 10 2" xfId="5884"/>
    <cellStyle name="Comma 10 2 2" xfId="5885"/>
    <cellStyle name="Comma 10 3" xfId="5886"/>
    <cellStyle name="Comma 10 4" xfId="5887"/>
    <cellStyle name="Comma 10 5" xfId="5888"/>
    <cellStyle name="Comma 11" xfId="5889"/>
    <cellStyle name="Comma 11 2" xfId="5890"/>
    <cellStyle name="Comma 11 3" xfId="5891"/>
    <cellStyle name="Comma 11 4" xfId="5892"/>
    <cellStyle name="Comma 11 5" xfId="5893"/>
    <cellStyle name="Comma 12" xfId="5894"/>
    <cellStyle name="Comma 12 2" xfId="5895"/>
    <cellStyle name="Comma 12 3" xfId="5896"/>
    <cellStyle name="Comma 12 4" xfId="5897"/>
    <cellStyle name="Comma 13" xfId="5898"/>
    <cellStyle name="Comma 13 2" xfId="5899"/>
    <cellStyle name="Comma 13 3" xfId="5900"/>
    <cellStyle name="Comma 13 4" xfId="5901"/>
    <cellStyle name="Comma 13 5" xfId="5902"/>
    <cellStyle name="Comma 14" xfId="5903"/>
    <cellStyle name="Comma 14 2" xfId="5904"/>
    <cellStyle name="Comma 14 3" xfId="5905"/>
    <cellStyle name="Comma 14 4" xfId="5906"/>
    <cellStyle name="Comma 14 5" xfId="5907"/>
    <cellStyle name="Comma 15" xfId="5908"/>
    <cellStyle name="Comma 15 2" xfId="5909"/>
    <cellStyle name="Comma 15 3" xfId="5910"/>
    <cellStyle name="Comma 15 4" xfId="5911"/>
    <cellStyle name="Comma 16" xfId="5912"/>
    <cellStyle name="Comma 16 2" xfId="5913"/>
    <cellStyle name="Comma 16 3" xfId="5914"/>
    <cellStyle name="Comma 16 4" xfId="5915"/>
    <cellStyle name="Comma 17" xfId="5916"/>
    <cellStyle name="Comma 17 2" xfId="5917"/>
    <cellStyle name="Comma 17 3" xfId="5918"/>
    <cellStyle name="Comma 17 4" xfId="5919"/>
    <cellStyle name="Comma 18" xfId="5920"/>
    <cellStyle name="Comma 18 2" xfId="5921"/>
    <cellStyle name="Comma 18 2 2" xfId="5922"/>
    <cellStyle name="Comma 18 2 3" xfId="5923"/>
    <cellStyle name="Comma 18 3" xfId="5924"/>
    <cellStyle name="Comma 18 4" xfId="5925"/>
    <cellStyle name="Comma 18 5" xfId="5926"/>
    <cellStyle name="Comma 19" xfId="5927"/>
    <cellStyle name="Comma 19 2" xfId="5928"/>
    <cellStyle name="Comma 19 3" xfId="5929"/>
    <cellStyle name="Comma 19 4" xfId="5930"/>
    <cellStyle name="Comma 2" xfId="5931"/>
    <cellStyle name="Comma 2 10" xfId="5932"/>
    <cellStyle name="Comma 2 10 2" xfId="5933"/>
    <cellStyle name="Comma 2 10 2 2" xfId="5934"/>
    <cellStyle name="Comma 2 10 3" xfId="5935"/>
    <cellStyle name="Comma 2 10 4" xfId="5936"/>
    <cellStyle name="Comma 2 11" xfId="5937"/>
    <cellStyle name="Comma 2 11 2" xfId="5938"/>
    <cellStyle name="Comma 2 11 2 2" xfId="5939"/>
    <cellStyle name="Comma 2 11 3" xfId="5940"/>
    <cellStyle name="Comma 2 11 4" xfId="5941"/>
    <cellStyle name="Comma 2 12" xfId="5942"/>
    <cellStyle name="Comma 2 12 2" xfId="5943"/>
    <cellStyle name="Comma 2 12 3" xfId="5944"/>
    <cellStyle name="Comma 2 12 4" xfId="5945"/>
    <cellStyle name="Comma 2 13" xfId="5946"/>
    <cellStyle name="Comma 2 13 2" xfId="5947"/>
    <cellStyle name="Comma 2 13 2 2" xfId="5948"/>
    <cellStyle name="Comma 2 13 2 3" xfId="5949"/>
    <cellStyle name="Comma 2 13 3" xfId="5950"/>
    <cellStyle name="Comma 2 13 4" xfId="5951"/>
    <cellStyle name="Comma 2 14" xfId="5952"/>
    <cellStyle name="Comma 2 14 2" xfId="5953"/>
    <cellStyle name="Comma 2 14 3" xfId="5954"/>
    <cellStyle name="Comma 2 14 4" xfId="5955"/>
    <cellStyle name="Comma 2 15" xfId="5956"/>
    <cellStyle name="Comma 2 15 2" xfId="5957"/>
    <cellStyle name="Comma 2 15 3" xfId="5958"/>
    <cellStyle name="Comma 2 15 4" xfId="5959"/>
    <cellStyle name="Comma 2 16" xfId="5960"/>
    <cellStyle name="Comma 2 16 2" xfId="5961"/>
    <cellStyle name="Comma 2 16 3" xfId="5962"/>
    <cellStyle name="Comma 2 16 4" xfId="5963"/>
    <cellStyle name="Comma 2 17" xfId="5964"/>
    <cellStyle name="Comma 2 17 2" xfId="5965"/>
    <cellStyle name="Comma 2 17 3" xfId="5966"/>
    <cellStyle name="Comma 2 17 4" xfId="5967"/>
    <cellStyle name="Comma 2 18" xfId="5968"/>
    <cellStyle name="Comma 2 18 2" xfId="5969"/>
    <cellStyle name="Comma 2 18 3" xfId="5970"/>
    <cellStyle name="Comma 2 18 4" xfId="5971"/>
    <cellStyle name="Comma 2 19" xfId="5972"/>
    <cellStyle name="Comma 2 19 2" xfId="5973"/>
    <cellStyle name="Comma 2 19 3" xfId="5974"/>
    <cellStyle name="Comma 2 19 4" xfId="5975"/>
    <cellStyle name="Comma 2 2" xfId="5976"/>
    <cellStyle name="Comma 2 2 10" xfId="5977"/>
    <cellStyle name="Comma 2 2 11" xfId="5978"/>
    <cellStyle name="Comma 2 2 12" xfId="5979"/>
    <cellStyle name="Comma 2 2 13" xfId="5980"/>
    <cellStyle name="Comma 2 2 14" xfId="5981"/>
    <cellStyle name="Comma 2 2 15" xfId="5982"/>
    <cellStyle name="Comma 2 2 16" xfId="5983"/>
    <cellStyle name="Comma 2 2 17" xfId="5984"/>
    <cellStyle name="Comma 2 2 18" xfId="5985"/>
    <cellStyle name="Comma 2 2 19" xfId="5986"/>
    <cellStyle name="Comma 2 2 2" xfId="5987"/>
    <cellStyle name="Comma 2 2 2 2" xfId="5988"/>
    <cellStyle name="Comma 2 2 2 2 2" xfId="5989"/>
    <cellStyle name="Comma 2 2 2 3" xfId="5990"/>
    <cellStyle name="Comma 2 2 2 4" xfId="5991"/>
    <cellStyle name="Comma 2 2 20" xfId="5992"/>
    <cellStyle name="Comma 2 2 21" xfId="5993"/>
    <cellStyle name="Comma 2 2 22" xfId="5994"/>
    <cellStyle name="Comma 2 2 23" xfId="5995"/>
    <cellStyle name="Comma 2 2 24" xfId="5996"/>
    <cellStyle name="Comma 2 2 25" xfId="5997"/>
    <cellStyle name="Comma 2 2 26" xfId="5998"/>
    <cellStyle name="Comma 2 2 27" xfId="5999"/>
    <cellStyle name="Comma 2 2 28" xfId="6000"/>
    <cellStyle name="Comma 2 2 29" xfId="6001"/>
    <cellStyle name="Comma 2 2 3" xfId="6002"/>
    <cellStyle name="Comma 2 2 3 2" xfId="6003"/>
    <cellStyle name="Comma 2 2 3 2 2" xfId="6004"/>
    <cellStyle name="Comma 2 2 3 3" xfId="6005"/>
    <cellStyle name="Comma 2 2 3 4" xfId="6006"/>
    <cellStyle name="Comma 2 2 4" xfId="6007"/>
    <cellStyle name="Comma 2 2 4 2" xfId="6008"/>
    <cellStyle name="Comma 2 2 5" xfId="6009"/>
    <cellStyle name="Comma 2 2 6" xfId="6010"/>
    <cellStyle name="Comma 2 2 7" xfId="6011"/>
    <cellStyle name="Comma 2 2 8" xfId="6012"/>
    <cellStyle name="Comma 2 2 9" xfId="6013"/>
    <cellStyle name="Comma 2 20" xfId="6014"/>
    <cellStyle name="Comma 2 20 2" xfId="6015"/>
    <cellStyle name="Comma 2 20 3" xfId="6016"/>
    <cellStyle name="Comma 2 20 4" xfId="6017"/>
    <cellStyle name="Comma 2 21" xfId="6018"/>
    <cellStyle name="Comma 2 21 2" xfId="6019"/>
    <cellStyle name="Comma 2 21 3" xfId="6020"/>
    <cellStyle name="Comma 2 21 4" xfId="6021"/>
    <cellStyle name="Comma 2 22" xfId="6022"/>
    <cellStyle name="Comma 2 22 2" xfId="6023"/>
    <cellStyle name="Comma 2 22 3" xfId="6024"/>
    <cellStyle name="Comma 2 22 4" xfId="6025"/>
    <cellStyle name="Comma 2 23" xfId="6026"/>
    <cellStyle name="Comma 2 23 2" xfId="6027"/>
    <cellStyle name="Comma 2 23 3" xfId="6028"/>
    <cellStyle name="Comma 2 23 4" xfId="6029"/>
    <cellStyle name="Comma 2 24" xfId="6030"/>
    <cellStyle name="Comma 2 24 2" xfId="6031"/>
    <cellStyle name="Comma 2 24 3" xfId="6032"/>
    <cellStyle name="Comma 2 24 4" xfId="6033"/>
    <cellStyle name="Comma 2 25" xfId="6034"/>
    <cellStyle name="Comma 2 25 2" xfId="6035"/>
    <cellStyle name="Comma 2 25 3" xfId="6036"/>
    <cellStyle name="Comma 2 25 4" xfId="6037"/>
    <cellStyle name="Comma 2 26" xfId="6038"/>
    <cellStyle name="Comma 2 26 2" xfId="6039"/>
    <cellStyle name="Comma 2 26 3" xfId="6040"/>
    <cellStyle name="Comma 2 26 4" xfId="6041"/>
    <cellStyle name="Comma 2 27" xfId="6042"/>
    <cellStyle name="Comma 2 27 2" xfId="6043"/>
    <cellStyle name="Comma 2 27 3" xfId="6044"/>
    <cellStyle name="Comma 2 27 4" xfId="6045"/>
    <cellStyle name="Comma 2 28" xfId="6046"/>
    <cellStyle name="Comma 2 28 2" xfId="6047"/>
    <cellStyle name="Comma 2 28 3" xfId="6048"/>
    <cellStyle name="Comma 2 28 4" xfId="6049"/>
    <cellStyle name="Comma 2 29" xfId="6050"/>
    <cellStyle name="Comma 2 29 2" xfId="6051"/>
    <cellStyle name="Comma 2 29 3" xfId="6052"/>
    <cellStyle name="Comma 2 29 4" xfId="6053"/>
    <cellStyle name="Comma 2 3" xfId="6054"/>
    <cellStyle name="Comma 2 3 10" xfId="6055"/>
    <cellStyle name="Comma 2 3 11" xfId="6056"/>
    <cellStyle name="Comma 2 3 12" xfId="6057"/>
    <cellStyle name="Comma 2 3 13" xfId="6058"/>
    <cellStyle name="Comma 2 3 14" xfId="6059"/>
    <cellStyle name="Comma 2 3 15" xfId="6060"/>
    <cellStyle name="Comma 2 3 16" xfId="6061"/>
    <cellStyle name="Comma 2 3 17" xfId="6062"/>
    <cellStyle name="Comma 2 3 18" xfId="6063"/>
    <cellStyle name="Comma 2 3 19" xfId="6064"/>
    <cellStyle name="Comma 2 3 2" xfId="6065"/>
    <cellStyle name="Comma 2 3 2 2" xfId="6066"/>
    <cellStyle name="Comma 2 3 2 2 2" xfId="6067"/>
    <cellStyle name="Comma 2 3 2 2 3" xfId="6068"/>
    <cellStyle name="Comma 2 3 2 2 4" xfId="6069"/>
    <cellStyle name="Comma 2 3 2 3" xfId="6070"/>
    <cellStyle name="Comma 2 3 20" xfId="6071"/>
    <cellStyle name="Comma 2 3 21" xfId="6072"/>
    <cellStyle name="Comma 2 3 22" xfId="6073"/>
    <cellStyle name="Comma 2 3 23" xfId="6074"/>
    <cellStyle name="Comma 2 3 24" xfId="6075"/>
    <cellStyle name="Comma 2 3 25" xfId="6076"/>
    <cellStyle name="Comma 2 3 26" xfId="6077"/>
    <cellStyle name="Comma 2 3 27" xfId="6078"/>
    <cellStyle name="Comma 2 3 3" xfId="6079"/>
    <cellStyle name="Comma 2 3 3 2" xfId="6080"/>
    <cellStyle name="Comma 2 3 3 2 2" xfId="6081"/>
    <cellStyle name="Comma 2 3 4" xfId="6082"/>
    <cellStyle name="Comma 2 3 4 2" xfId="6083"/>
    <cellStyle name="Comma 2 3 5" xfId="6084"/>
    <cellStyle name="Comma 2 3 6" xfId="6085"/>
    <cellStyle name="Comma 2 3 7" xfId="6086"/>
    <cellStyle name="Comma 2 3 8" xfId="6087"/>
    <cellStyle name="Comma 2 3 9" xfId="6088"/>
    <cellStyle name="Comma 2 30" xfId="6089"/>
    <cellStyle name="Comma 2 30 2" xfId="6090"/>
    <cellStyle name="Comma 2 30 3" xfId="6091"/>
    <cellStyle name="Comma 2 30 4" xfId="6092"/>
    <cellStyle name="Comma 2 31" xfId="6093"/>
    <cellStyle name="Comma 2 31 2" xfId="6094"/>
    <cellStyle name="Comma 2 31 2 2" xfId="6095"/>
    <cellStyle name="Comma 2 31 2 3" xfId="6096"/>
    <cellStyle name="Comma 2 31 3" xfId="6097"/>
    <cellStyle name="Comma 2 31 4" xfId="6098"/>
    <cellStyle name="Comma 2 32" xfId="6099"/>
    <cellStyle name="Comma 2 32 2" xfId="6100"/>
    <cellStyle name="Comma 2 32 3" xfId="6101"/>
    <cellStyle name="Comma 2 32 4" xfId="6102"/>
    <cellStyle name="Comma 2 33" xfId="6103"/>
    <cellStyle name="Comma 2 33 2" xfId="6104"/>
    <cellStyle name="Comma 2 33 3" xfId="6105"/>
    <cellStyle name="Comma 2 33 4" xfId="6106"/>
    <cellStyle name="Comma 2 34" xfId="6107"/>
    <cellStyle name="Comma 2 34 2" xfId="6108"/>
    <cellStyle name="Comma 2 34 3" xfId="6109"/>
    <cellStyle name="Comma 2 34 4" xfId="6110"/>
    <cellStyle name="Comma 2 35" xfId="6111"/>
    <cellStyle name="Comma 2 35 2" xfId="6112"/>
    <cellStyle name="Comma 2 35 3" xfId="6113"/>
    <cellStyle name="Comma 2 35 4" xfId="6114"/>
    <cellStyle name="Comma 2 36" xfId="6115"/>
    <cellStyle name="Comma 2 36 2" xfId="6116"/>
    <cellStyle name="Comma 2 36 3" xfId="6117"/>
    <cellStyle name="Comma 2 36 4" xfId="6118"/>
    <cellStyle name="Comma 2 37" xfId="6119"/>
    <cellStyle name="Comma 2 37 2" xfId="6120"/>
    <cellStyle name="Comma 2 37 3" xfId="6121"/>
    <cellStyle name="Comma 2 37 4" xfId="6122"/>
    <cellStyle name="Comma 2 38" xfId="6123"/>
    <cellStyle name="Comma 2 38 2" xfId="6124"/>
    <cellStyle name="Comma 2 38 3" xfId="6125"/>
    <cellStyle name="Comma 2 38 4" xfId="6126"/>
    <cellStyle name="Comma 2 39" xfId="6127"/>
    <cellStyle name="Comma 2 39 2" xfId="6128"/>
    <cellStyle name="Comma 2 39 3" xfId="6129"/>
    <cellStyle name="Comma 2 39 4" xfId="6130"/>
    <cellStyle name="Comma 2 4" xfId="6131"/>
    <cellStyle name="Comma 2 4 10" xfId="6132"/>
    <cellStyle name="Comma 2 4 11" xfId="6133"/>
    <cellStyle name="Comma 2 4 12" xfId="6134"/>
    <cellStyle name="Comma 2 4 13" xfId="6135"/>
    <cellStyle name="Comma 2 4 14" xfId="6136"/>
    <cellStyle name="Comma 2 4 15" xfId="6137"/>
    <cellStyle name="Comma 2 4 16" xfId="6138"/>
    <cellStyle name="Comma 2 4 17" xfId="6139"/>
    <cellStyle name="Comma 2 4 18" xfId="6140"/>
    <cellStyle name="Comma 2 4 19" xfId="6141"/>
    <cellStyle name="Comma 2 4 2" xfId="6142"/>
    <cellStyle name="Comma 2 4 2 2" xfId="6143"/>
    <cellStyle name="Comma 2 4 2 2 2" xfId="6144"/>
    <cellStyle name="Comma 2 4 2 3" xfId="6145"/>
    <cellStyle name="Comma 2 4 20" xfId="6146"/>
    <cellStyle name="Comma 2 4 21" xfId="6147"/>
    <cellStyle name="Comma 2 4 22" xfId="6148"/>
    <cellStyle name="Comma 2 4 23" xfId="6149"/>
    <cellStyle name="Comma 2 4 24" xfId="6150"/>
    <cellStyle name="Comma 2 4 25" xfId="6151"/>
    <cellStyle name="Comma 2 4 26" xfId="6152"/>
    <cellStyle name="Comma 2 4 27" xfId="6153"/>
    <cellStyle name="Comma 2 4 3" xfId="6154"/>
    <cellStyle name="Comma 2 4 3 2" xfId="6155"/>
    <cellStyle name="Comma 2 4 3 2 2" xfId="6156"/>
    <cellStyle name="Comma 2 4 4" xfId="6157"/>
    <cellStyle name="Comma 2 4 4 2" xfId="6158"/>
    <cellStyle name="Comma 2 4 5" xfId="6159"/>
    <cellStyle name="Comma 2 4 6" xfId="6160"/>
    <cellStyle name="Comma 2 4 7" xfId="6161"/>
    <cellStyle name="Comma 2 4 8" xfId="6162"/>
    <cellStyle name="Comma 2 4 9" xfId="6163"/>
    <cellStyle name="Comma 2 40" xfId="6164"/>
    <cellStyle name="Comma 2 40 2" xfId="6165"/>
    <cellStyle name="Comma 2 40 3" xfId="6166"/>
    <cellStyle name="Comma 2 40 4" xfId="6167"/>
    <cellStyle name="Comma 2 41" xfId="6168"/>
    <cellStyle name="Comma 2 41 2" xfId="6169"/>
    <cellStyle name="Comma 2 41 3" xfId="6170"/>
    <cellStyle name="Comma 2 41 4" xfId="6171"/>
    <cellStyle name="Comma 2 42" xfId="6172"/>
    <cellStyle name="Comma 2 42 2" xfId="6173"/>
    <cellStyle name="Comma 2 42 3" xfId="6174"/>
    <cellStyle name="Comma 2 42 4" xfId="6175"/>
    <cellStyle name="Comma 2 43" xfId="6176"/>
    <cellStyle name="Comma 2 43 2" xfId="6177"/>
    <cellStyle name="Comma 2 43 3" xfId="6178"/>
    <cellStyle name="Comma 2 43 4" xfId="6179"/>
    <cellStyle name="Comma 2 44" xfId="6180"/>
    <cellStyle name="Comma 2 44 2" xfId="6181"/>
    <cellStyle name="Comma 2 44 3" xfId="6182"/>
    <cellStyle name="Comma 2 44 4" xfId="6183"/>
    <cellStyle name="Comma 2 45" xfId="6184"/>
    <cellStyle name="Comma 2 45 2" xfId="6185"/>
    <cellStyle name="Comma 2 45 3" xfId="6186"/>
    <cellStyle name="Comma 2 45 4" xfId="6187"/>
    <cellStyle name="Comma 2 46" xfId="6188"/>
    <cellStyle name="Comma 2 46 2" xfId="6189"/>
    <cellStyle name="Comma 2 46 3" xfId="6190"/>
    <cellStyle name="Comma 2 46 4" xfId="6191"/>
    <cellStyle name="Comma 2 47" xfId="6192"/>
    <cellStyle name="Comma 2 47 2" xfId="6193"/>
    <cellStyle name="Comma 2 47 3" xfId="6194"/>
    <cellStyle name="Comma 2 47 4" xfId="6195"/>
    <cellStyle name="Comma 2 48" xfId="6196"/>
    <cellStyle name="Comma 2 48 2" xfId="6197"/>
    <cellStyle name="Comma 2 48 3" xfId="6198"/>
    <cellStyle name="Comma 2 48 4" xfId="6199"/>
    <cellStyle name="Comma 2 49" xfId="6200"/>
    <cellStyle name="Comma 2 49 2" xfId="6201"/>
    <cellStyle name="Comma 2 49 3" xfId="6202"/>
    <cellStyle name="Comma 2 49 4" xfId="6203"/>
    <cellStyle name="Comma 2 5" xfId="6204"/>
    <cellStyle name="Comma 2 5 10" xfId="6205"/>
    <cellStyle name="Comma 2 5 11" xfId="6206"/>
    <cellStyle name="Comma 2 5 12" xfId="6207"/>
    <cellStyle name="Comma 2 5 13" xfId="6208"/>
    <cellStyle name="Comma 2 5 14" xfId="6209"/>
    <cellStyle name="Comma 2 5 15" xfId="6210"/>
    <cellStyle name="Comma 2 5 16" xfId="6211"/>
    <cellStyle name="Comma 2 5 17" xfId="6212"/>
    <cellStyle name="Comma 2 5 18" xfId="6213"/>
    <cellStyle name="Comma 2 5 19" xfId="6214"/>
    <cellStyle name="Comma 2 5 2" xfId="6215"/>
    <cellStyle name="Comma 2 5 2 2" xfId="6216"/>
    <cellStyle name="Comma 2 5 20" xfId="6217"/>
    <cellStyle name="Comma 2 5 21" xfId="6218"/>
    <cellStyle name="Comma 2 5 22" xfId="6219"/>
    <cellStyle name="Comma 2 5 23" xfId="6220"/>
    <cellStyle name="Comma 2 5 24" xfId="6221"/>
    <cellStyle name="Comma 2 5 25" xfId="6222"/>
    <cellStyle name="Comma 2 5 26" xfId="6223"/>
    <cellStyle name="Comma 2 5 27" xfId="6224"/>
    <cellStyle name="Comma 2 5 3" xfId="6225"/>
    <cellStyle name="Comma 2 5 4" xfId="6226"/>
    <cellStyle name="Comma 2 5 5" xfId="6227"/>
    <cellStyle name="Comma 2 5 6" xfId="6228"/>
    <cellStyle name="Comma 2 5 7" xfId="6229"/>
    <cellStyle name="Comma 2 5 8" xfId="6230"/>
    <cellStyle name="Comma 2 5 9" xfId="6231"/>
    <cellStyle name="Comma 2 50" xfId="6232"/>
    <cellStyle name="Comma 2 50 2" xfId="6233"/>
    <cellStyle name="Comma 2 50 3" xfId="6234"/>
    <cellStyle name="Comma 2 50 4" xfId="6235"/>
    <cellStyle name="Comma 2 51" xfId="6236"/>
    <cellStyle name="Comma 2 51 2" xfId="6237"/>
    <cellStyle name="Comma 2 51 3" xfId="6238"/>
    <cellStyle name="Comma 2 51 4" xfId="6239"/>
    <cellStyle name="Comma 2 52" xfId="6240"/>
    <cellStyle name="Comma 2 52 2" xfId="6241"/>
    <cellStyle name="Comma 2 52 2 2" xfId="6242"/>
    <cellStyle name="Comma 2 52 2 3" xfId="6243"/>
    <cellStyle name="Comma 2 52 3" xfId="6244"/>
    <cellStyle name="Comma 2 52 4" xfId="6245"/>
    <cellStyle name="Comma 2 53" xfId="6246"/>
    <cellStyle name="Comma 2 53 2" xfId="6247"/>
    <cellStyle name="Comma 2 53 3" xfId="6248"/>
    <cellStyle name="Comma 2 53 4" xfId="6249"/>
    <cellStyle name="Comma 2 54" xfId="6250"/>
    <cellStyle name="Comma 2 54 2" xfId="6251"/>
    <cellStyle name="Comma 2 54 3" xfId="6252"/>
    <cellStyle name="Comma 2 55" xfId="6253"/>
    <cellStyle name="Comma 2 56" xfId="6254"/>
    <cellStyle name="Comma 2 6" xfId="6255"/>
    <cellStyle name="Comma 2 6 2" xfId="6256"/>
    <cellStyle name="Comma 2 6 2 2" xfId="6257"/>
    <cellStyle name="Comma 2 6 3" xfId="6258"/>
    <cellStyle name="Comma 2 6 4" xfId="6259"/>
    <cellStyle name="Comma 2 7" xfId="6260"/>
    <cellStyle name="Comma 2 7 2" xfId="6261"/>
    <cellStyle name="Comma 2 7 2 2" xfId="6262"/>
    <cellStyle name="Comma 2 7 3" xfId="6263"/>
    <cellStyle name="Comma 2 7 4" xfId="6264"/>
    <cellStyle name="Comma 2 8" xfId="6265"/>
    <cellStyle name="Comma 2 8 2" xfId="6266"/>
    <cellStyle name="Comma 2 8 2 2" xfId="6267"/>
    <cellStyle name="Comma 2 8 3" xfId="6268"/>
    <cellStyle name="Comma 2 8 4" xfId="6269"/>
    <cellStyle name="Comma 2 9" xfId="6270"/>
    <cellStyle name="Comma 2 9 2" xfId="6271"/>
    <cellStyle name="Comma 2 9 2 2" xfId="6272"/>
    <cellStyle name="Comma 2 9 3" xfId="6273"/>
    <cellStyle name="Comma 2 9 4" xfId="6274"/>
    <cellStyle name="Comma 20" xfId="6275"/>
    <cellStyle name="Comma 20 2" xfId="6276"/>
    <cellStyle name="Comma 20 3" xfId="6277"/>
    <cellStyle name="Comma 20 4" xfId="6278"/>
    <cellStyle name="Comma 21" xfId="6279"/>
    <cellStyle name="Comma 21 2" xfId="6280"/>
    <cellStyle name="Comma 21 2 2" xfId="6281"/>
    <cellStyle name="Comma 21 2 3" xfId="6282"/>
    <cellStyle name="Comma 21 3" xfId="6283"/>
    <cellStyle name="Comma 21 4" xfId="6284"/>
    <cellStyle name="Comma 22" xfId="6285"/>
    <cellStyle name="Comma 22 2" xfId="6286"/>
    <cellStyle name="Comma 22 3" xfId="6287"/>
    <cellStyle name="Comma 23" xfId="6288"/>
    <cellStyle name="Comma 23 2" xfId="6289"/>
    <cellStyle name="Comma 23 3" xfId="6290"/>
    <cellStyle name="Comma 24" xfId="6291"/>
    <cellStyle name="Comma 24 2" xfId="6292"/>
    <cellStyle name="Comma 24 2 2" xfId="6293"/>
    <cellStyle name="Comma 24 3" xfId="6294"/>
    <cellStyle name="Comma 24 4" xfId="6295"/>
    <cellStyle name="Comma 24 5" xfId="6296"/>
    <cellStyle name="Comma 25" xfId="6297"/>
    <cellStyle name="Comma 25 2" xfId="6298"/>
    <cellStyle name="Comma 25 3" xfId="6299"/>
    <cellStyle name="Comma 25 4" xfId="6300"/>
    <cellStyle name="Comma 25 5" xfId="6301"/>
    <cellStyle name="Comma 26" xfId="6302"/>
    <cellStyle name="Comma 26 2" xfId="6303"/>
    <cellStyle name="Comma 26 3" xfId="6304"/>
    <cellStyle name="Comma 26 4" xfId="6305"/>
    <cellStyle name="Comma 26 5" xfId="6306"/>
    <cellStyle name="Comma 27" xfId="6307"/>
    <cellStyle name="Comma 27 2" xfId="6308"/>
    <cellStyle name="Comma 27 3" xfId="6309"/>
    <cellStyle name="Comma 27 4" xfId="6310"/>
    <cellStyle name="Comma 27 5" xfId="6311"/>
    <cellStyle name="Comma 28" xfId="6312"/>
    <cellStyle name="Comma 28 2" xfId="6313"/>
    <cellStyle name="Comma 28 3" xfId="6314"/>
    <cellStyle name="Comma 29" xfId="6315"/>
    <cellStyle name="Comma 29 2" xfId="6316"/>
    <cellStyle name="Comma 29 3" xfId="6317"/>
    <cellStyle name="Comma 3" xfId="6318"/>
    <cellStyle name="Comma 3 10" xfId="6319"/>
    <cellStyle name="Comma 3 11" xfId="6320"/>
    <cellStyle name="Comma 3 12" xfId="6321"/>
    <cellStyle name="Comma 3 13" xfId="6322"/>
    <cellStyle name="Comma 3 2" xfId="6323"/>
    <cellStyle name="Comma 3 2 10" xfId="6324"/>
    <cellStyle name="Comma 3 2 11" xfId="6325"/>
    <cellStyle name="Comma 3 2 2" xfId="6326"/>
    <cellStyle name="Comma 3 2 2 2" xfId="6327"/>
    <cellStyle name="Comma 3 2 2 2 2" xfId="6328"/>
    <cellStyle name="Comma 3 2 2 2 3" xfId="6329"/>
    <cellStyle name="Comma 3 2 2 2 4" xfId="6330"/>
    <cellStyle name="Comma 3 2 2 3" xfId="6331"/>
    <cellStyle name="Comma 3 2 2 4" xfId="6332"/>
    <cellStyle name="Comma 3 2 3" xfId="6333"/>
    <cellStyle name="Comma 3 2 3 2" xfId="6334"/>
    <cellStyle name="Comma 3 2 3 3" xfId="6335"/>
    <cellStyle name="Comma 3 2 3 4" xfId="6336"/>
    <cellStyle name="Comma 3 2 4" xfId="6337"/>
    <cellStyle name="Comma 3 2 5" xfId="6338"/>
    <cellStyle name="Comma 3 2 6" xfId="6339"/>
    <cellStyle name="Comma 3 2 7" xfId="6340"/>
    <cellStyle name="Comma 3 2 8" xfId="6341"/>
    <cellStyle name="Comma 3 2 9" xfId="6342"/>
    <cellStyle name="Comma 3 2_Zonal TotalTotal" xfId="6343"/>
    <cellStyle name="Comma 3 3" xfId="6344"/>
    <cellStyle name="Comma 3 3 2" xfId="6345"/>
    <cellStyle name="Comma 3 3 2 2" xfId="6346"/>
    <cellStyle name="Comma 3 3 2 3" xfId="6347"/>
    <cellStyle name="Comma 3 3 2 4" xfId="6348"/>
    <cellStyle name="Comma 3 3 3" xfId="6349"/>
    <cellStyle name="Comma 3 3 4" xfId="6350"/>
    <cellStyle name="Comma 3 4" xfId="6351"/>
    <cellStyle name="Comma 3 4 2" xfId="6352"/>
    <cellStyle name="Comma 3 4 2 2" xfId="6353"/>
    <cellStyle name="Comma 3 4 2 3" xfId="6354"/>
    <cellStyle name="Comma 3 4 3" xfId="6355"/>
    <cellStyle name="Comma 3 4 4" xfId="6356"/>
    <cellStyle name="Comma 3 4 5" xfId="6357"/>
    <cellStyle name="Comma 3 5" xfId="6358"/>
    <cellStyle name="Comma 3 5 2" xfId="6359"/>
    <cellStyle name="Comma 3 5 3" xfId="6360"/>
    <cellStyle name="Comma 3 5 4" xfId="6361"/>
    <cellStyle name="Comma 3 6" xfId="6362"/>
    <cellStyle name="Comma 3 6 2" xfId="6363"/>
    <cellStyle name="Comma 3 6 3" xfId="6364"/>
    <cellStyle name="Comma 3 7" xfId="6365"/>
    <cellStyle name="Comma 3 7 2" xfId="6366"/>
    <cellStyle name="Comma 3 7 3" xfId="6367"/>
    <cellStyle name="Comma 3 8" xfId="6368"/>
    <cellStyle name="Comma 3 9" xfId="6369"/>
    <cellStyle name="Comma 3_BCS.xls" xfId="6370"/>
    <cellStyle name="Comma 30" xfId="6371"/>
    <cellStyle name="Comma 30 2" xfId="6372"/>
    <cellStyle name="Comma 30 3" xfId="6373"/>
    <cellStyle name="Comma 31" xfId="6374"/>
    <cellStyle name="Comma 31 2" xfId="6375"/>
    <cellStyle name="Comma 31 3" xfId="6376"/>
    <cellStyle name="Comma 32" xfId="6377"/>
    <cellStyle name="Comma 32 2" xfId="6378"/>
    <cellStyle name="Comma 32 3" xfId="6379"/>
    <cellStyle name="Comma 33" xfId="6380"/>
    <cellStyle name="Comma 33 2" xfId="6381"/>
    <cellStyle name="Comma 33 3" xfId="6382"/>
    <cellStyle name="Comma 34" xfId="6383"/>
    <cellStyle name="Comma 34 2" xfId="6384"/>
    <cellStyle name="Comma 34 3" xfId="6385"/>
    <cellStyle name="Comma 34 4" xfId="6386"/>
    <cellStyle name="Comma 35" xfId="6387"/>
    <cellStyle name="Comma 35 2" xfId="6388"/>
    <cellStyle name="Comma 35 3" xfId="6389"/>
    <cellStyle name="Comma 35 4" xfId="6390"/>
    <cellStyle name="Comma 36" xfId="6391"/>
    <cellStyle name="Comma 36 2" xfId="6392"/>
    <cellStyle name="Comma 36 3" xfId="6393"/>
    <cellStyle name="Comma 37" xfId="6394"/>
    <cellStyle name="Comma 37 2" xfId="6395"/>
    <cellStyle name="Comma 37 3" xfId="6396"/>
    <cellStyle name="Comma 37 4" xfId="6397"/>
    <cellStyle name="Comma 38" xfId="6398"/>
    <cellStyle name="Comma 38 2" xfId="6399"/>
    <cellStyle name="Comma 38 3" xfId="6400"/>
    <cellStyle name="Comma 39" xfId="6401"/>
    <cellStyle name="Comma 39 2" xfId="6402"/>
    <cellStyle name="Comma 39 3" xfId="6403"/>
    <cellStyle name="Comma 4" xfId="6404"/>
    <cellStyle name="Comma 4 10" xfId="6405"/>
    <cellStyle name="Comma 4 11" xfId="6406"/>
    <cellStyle name="Comma 4 12" xfId="6407"/>
    <cellStyle name="Comma 4 2" xfId="6408"/>
    <cellStyle name="Comma 4 2 2" xfId="6409"/>
    <cellStyle name="Comma 4 2 2 2" xfId="6410"/>
    <cellStyle name="Comma 4 2 2 3" xfId="6411"/>
    <cellStyle name="Comma 4 2 3" xfId="6412"/>
    <cellStyle name="Comma 4 2 4" xfId="6413"/>
    <cellStyle name="Comma 4 2 5" xfId="6414"/>
    <cellStyle name="Comma 4 3" xfId="6415"/>
    <cellStyle name="Comma 4 3 2" xfId="6416"/>
    <cellStyle name="Comma 4 3 3" xfId="6417"/>
    <cellStyle name="Comma 4 3 4" xfId="6418"/>
    <cellStyle name="Comma 4 4" xfId="6419"/>
    <cellStyle name="Comma 4 4 2" xfId="6420"/>
    <cellStyle name="Comma 4 4 3" xfId="6421"/>
    <cellStyle name="Comma 4 5" xfId="6422"/>
    <cellStyle name="Comma 4 6" xfId="6423"/>
    <cellStyle name="Comma 4 7" xfId="6424"/>
    <cellStyle name="Comma 4 8" xfId="6425"/>
    <cellStyle name="Comma 4 9" xfId="6426"/>
    <cellStyle name="Comma 4_Zonal TotalTotal" xfId="6427"/>
    <cellStyle name="Comma 40" xfId="6428"/>
    <cellStyle name="Comma 40 2" xfId="6429"/>
    <cellStyle name="Comma 40 3" xfId="6430"/>
    <cellStyle name="Comma 41" xfId="6431"/>
    <cellStyle name="Comma 41 2" xfId="6432"/>
    <cellStyle name="Comma 41 3" xfId="6433"/>
    <cellStyle name="Comma 42" xfId="6434"/>
    <cellStyle name="Comma 42 2" xfId="6435"/>
    <cellStyle name="Comma 42 3" xfId="6436"/>
    <cellStyle name="Comma 43" xfId="6437"/>
    <cellStyle name="Comma 43 2" xfId="6438"/>
    <cellStyle name="Comma 43 3" xfId="6439"/>
    <cellStyle name="Comma 44" xfId="6440"/>
    <cellStyle name="Comma 44 2" xfId="6441"/>
    <cellStyle name="Comma 44 3" xfId="6442"/>
    <cellStyle name="Comma 45" xfId="6443"/>
    <cellStyle name="Comma 45 2" xfId="6444"/>
    <cellStyle name="Comma 45 3" xfId="6445"/>
    <cellStyle name="Comma 46" xfId="6446"/>
    <cellStyle name="Comma 46 2" xfId="6447"/>
    <cellStyle name="Comma 46 3" xfId="6448"/>
    <cellStyle name="Comma 47" xfId="6449"/>
    <cellStyle name="Comma 48" xfId="6450"/>
    <cellStyle name="Comma 49" xfId="6451"/>
    <cellStyle name="Comma 5" xfId="6452"/>
    <cellStyle name="Comma 5 10" xfId="6453"/>
    <cellStyle name="Comma 5 11" xfId="6454"/>
    <cellStyle name="Comma 5 12" xfId="6455"/>
    <cellStyle name="Comma 5 13" xfId="6456"/>
    <cellStyle name="Comma 5 14" xfId="6457"/>
    <cellStyle name="Comma 5 15" xfId="6458"/>
    <cellStyle name="Comma 5 16" xfId="6459"/>
    <cellStyle name="Comma 5 17" xfId="6460"/>
    <cellStyle name="Comma 5 18" xfId="6461"/>
    <cellStyle name="Comma 5 19" xfId="6462"/>
    <cellStyle name="Comma 5 2" xfId="6463"/>
    <cellStyle name="Comma 5 2 2" xfId="6464"/>
    <cellStyle name="Comma 5 2 2 2" xfId="6465"/>
    <cellStyle name="Comma 5 2 2 3" xfId="6466"/>
    <cellStyle name="Comma 5 2 3" xfId="6467"/>
    <cellStyle name="Comma 5 2 4" xfId="6468"/>
    <cellStyle name="Comma 5 20" xfId="6469"/>
    <cellStyle name="Comma 5 21" xfId="6470"/>
    <cellStyle name="Comma 5 22" xfId="6471"/>
    <cellStyle name="Comma 5 23" xfId="6472"/>
    <cellStyle name="Comma 5 23 2" xfId="6473"/>
    <cellStyle name="Comma 5 24" xfId="6474"/>
    <cellStyle name="Comma 5 25" xfId="6475"/>
    <cellStyle name="Comma 5 26" xfId="6476"/>
    <cellStyle name="Comma 5 3" xfId="6477"/>
    <cellStyle name="Comma 5 3 2" xfId="6478"/>
    <cellStyle name="Comma 5 3 3" xfId="6479"/>
    <cellStyle name="Comma 5 4" xfId="6480"/>
    <cellStyle name="Comma 5 5" xfId="6481"/>
    <cellStyle name="Comma 5 6" xfId="6482"/>
    <cellStyle name="Comma 5 7" xfId="6483"/>
    <cellStyle name="Comma 5 8" xfId="6484"/>
    <cellStyle name="Comma 5 9" xfId="6485"/>
    <cellStyle name="Comma 50" xfId="6486"/>
    <cellStyle name="Comma 51" xfId="6487"/>
    <cellStyle name="Comma 54" xfId="6488"/>
    <cellStyle name="Comma 54 3" xfId="6489"/>
    <cellStyle name="Comma 58" xfId="6490"/>
    <cellStyle name="Comma 6" xfId="6491"/>
    <cellStyle name="Comma 6 10" xfId="6492"/>
    <cellStyle name="Comma 6 11" xfId="6493"/>
    <cellStyle name="Comma 6 12" xfId="6494"/>
    <cellStyle name="Comma 6 13" xfId="6495"/>
    <cellStyle name="Comma 6 14" xfId="6496"/>
    <cellStyle name="Comma 6 15" xfId="6497"/>
    <cellStyle name="Comma 6 16" xfId="6498"/>
    <cellStyle name="Comma 6 17" xfId="6499"/>
    <cellStyle name="Comma 6 18" xfId="6500"/>
    <cellStyle name="Comma 6 19" xfId="6501"/>
    <cellStyle name="Comma 6 2" xfId="6502"/>
    <cellStyle name="Comma 6 2 2" xfId="6503"/>
    <cellStyle name="Comma 6 2 2 2" xfId="6504"/>
    <cellStyle name="Comma 6 2 2 3" xfId="6505"/>
    <cellStyle name="Comma 6 2 3" xfId="6506"/>
    <cellStyle name="Comma 6 2 4" xfId="6507"/>
    <cellStyle name="Comma 6 2 5" xfId="6508"/>
    <cellStyle name="Comma 6 20" xfId="6509"/>
    <cellStyle name="Comma 6 21" xfId="6510"/>
    <cellStyle name="Comma 6 22" xfId="6511"/>
    <cellStyle name="Comma 6 23" xfId="6512"/>
    <cellStyle name="Comma 6 23 2" xfId="6513"/>
    <cellStyle name="Comma 6 24" xfId="6514"/>
    <cellStyle name="Comma 6 25" xfId="6515"/>
    <cellStyle name="Comma 6 26" xfId="6516"/>
    <cellStyle name="Comma 6 3" xfId="6517"/>
    <cellStyle name="Comma 6 3 2" xfId="6518"/>
    <cellStyle name="Comma 6 3 3" xfId="6519"/>
    <cellStyle name="Comma 6 3 4" xfId="6520"/>
    <cellStyle name="Comma 6 4" xfId="6521"/>
    <cellStyle name="Comma 6 5" xfId="6522"/>
    <cellStyle name="Comma 6 6" xfId="6523"/>
    <cellStyle name="Comma 6 7" xfId="6524"/>
    <cellStyle name="Comma 6 8" xfId="6525"/>
    <cellStyle name="Comma 6 9" xfId="6526"/>
    <cellStyle name="Comma 60" xfId="6527"/>
    <cellStyle name="Comma 64" xfId="6528"/>
    <cellStyle name="Comma 7" xfId="6529"/>
    <cellStyle name="Comma 7 2" xfId="6530"/>
    <cellStyle name="Comma 7 2 2" xfId="6531"/>
    <cellStyle name="Comma 7 2 2 2" xfId="6532"/>
    <cellStyle name="Comma 7 2 2 3" xfId="6533"/>
    <cellStyle name="Comma 7 2 3" xfId="6534"/>
    <cellStyle name="Comma 7 2 4" xfId="6535"/>
    <cellStyle name="Comma 7 3" xfId="6536"/>
    <cellStyle name="Comma 7 3 2" xfId="6537"/>
    <cellStyle name="Comma 7 3 3" xfId="6538"/>
    <cellStyle name="Comma 7 4" xfId="6539"/>
    <cellStyle name="Comma 7 5" xfId="6540"/>
    <cellStyle name="Comma 8" xfId="6541"/>
    <cellStyle name="Comma 8 2" xfId="6542"/>
    <cellStyle name="Comma 8 2 2" xfId="6543"/>
    <cellStyle name="Comma 8 2 2 2" xfId="6544"/>
    <cellStyle name="Comma 8 2 2 3" xfId="6545"/>
    <cellStyle name="Comma 8 3" xfId="6546"/>
    <cellStyle name="Comma 8 3 2" xfId="6547"/>
    <cellStyle name="Comma 8 3 3" xfId="6548"/>
    <cellStyle name="Comma 8 4" xfId="6549"/>
    <cellStyle name="Comma 9" xfId="6550"/>
    <cellStyle name="Comma 9 2" xfId="6551"/>
    <cellStyle name="Comma 9 2 2" xfId="6552"/>
    <cellStyle name="Comma 9 2 2 2" xfId="6553"/>
    <cellStyle name="Comma 9 2 2 3" xfId="6554"/>
    <cellStyle name="Comma 9 2 3" xfId="6555"/>
    <cellStyle name="Comma 9 2 4" xfId="6556"/>
    <cellStyle name="Comma 9 3" xfId="6557"/>
    <cellStyle name="Comma 9 4" xfId="6558"/>
    <cellStyle name="Comma 9 5" xfId="6559"/>
    <cellStyle name="Comma0" xfId="6560"/>
    <cellStyle name="Copied" xfId="6561"/>
    <cellStyle name="COST1" xfId="6562"/>
    <cellStyle name="COURIER" xfId="6563"/>
    <cellStyle name="Curren - Style2" xfId="6564"/>
    <cellStyle name="Currency 2" xfId="6565"/>
    <cellStyle name="Currency 2 2" xfId="6566"/>
    <cellStyle name="Currency 2 2 2" xfId="6567"/>
    <cellStyle name="Currency 2 2 2 2" xfId="6568"/>
    <cellStyle name="Currency 2 2 2 3" xfId="6569"/>
    <cellStyle name="Currency 2 3" xfId="6570"/>
    <cellStyle name="Currency 2 4" xfId="6571"/>
    <cellStyle name="Currency 2 4 2" xfId="6572"/>
    <cellStyle name="Currency 2 4 3" xfId="6573"/>
    <cellStyle name="Currency 2 5" xfId="6574"/>
    <cellStyle name="Currency 2 6" xfId="6575"/>
    <cellStyle name="Currency 2 7" xfId="6576"/>
    <cellStyle name="Currency 3" xfId="6577"/>
    <cellStyle name="Currency0" xfId="6578"/>
    <cellStyle name="Custom - Style8" xfId="6579"/>
    <cellStyle name="Custom - Style8 2" xfId="6580"/>
    <cellStyle name="Custom - Style8 2 2" xfId="6581"/>
    <cellStyle name="Custom - Style8 3" xfId="6582"/>
    <cellStyle name="Custom - Style8 4" xfId="6583"/>
    <cellStyle name="Custom - Style8 5" xfId="6584"/>
    <cellStyle name="Custom - Style8_Capex Works proposal Abstract for 12-13" xfId="6585"/>
    <cellStyle name="DATA" xfId="6586"/>
    <cellStyle name="DATA 2" xfId="6587"/>
    <cellStyle name="DATA 2 2" xfId="6588"/>
    <cellStyle name="DATA 2 3" xfId="6589"/>
    <cellStyle name="DATA 3" xfId="6590"/>
    <cellStyle name="DATA 3 2" xfId="6591"/>
    <cellStyle name="DATA 3 3" xfId="6592"/>
    <cellStyle name="DATA 4" xfId="6593"/>
    <cellStyle name="DATA 4 2" xfId="6594"/>
    <cellStyle name="DATA 4 3" xfId="6595"/>
    <cellStyle name="DATA 5" xfId="6596"/>
    <cellStyle name="DATA 6" xfId="6597"/>
    <cellStyle name="DATA_Action plan 2011-12 Capex" xfId="6598"/>
    <cellStyle name="date" xfId="6599"/>
    <cellStyle name="Date 2" xfId="6600"/>
    <cellStyle name="Empty_Cell" xfId="6601"/>
    <cellStyle name="Entered" xfId="6602"/>
    <cellStyle name="Error" xfId="6603"/>
    <cellStyle name="Error 2" xfId="6604"/>
    <cellStyle name="Error 3" xfId="6605"/>
    <cellStyle name="Error 4" xfId="6606"/>
    <cellStyle name="Error 5" xfId="6607"/>
    <cellStyle name="Error 6" xfId="6608"/>
    <cellStyle name="ervices" xfId="6609"/>
    <cellStyle name="ervices 10" xfId="6610"/>
    <cellStyle name="ervices 11" xfId="6611"/>
    <cellStyle name="ervices 12" xfId="6612"/>
    <cellStyle name="ervices 13" xfId="6613"/>
    <cellStyle name="ervices 14" xfId="6614"/>
    <cellStyle name="ervices 15" xfId="6615"/>
    <cellStyle name="ervices 16" xfId="6616"/>
    <cellStyle name="ervices 17" xfId="6617"/>
    <cellStyle name="ervices 18" xfId="6618"/>
    <cellStyle name="ervices 19" xfId="6619"/>
    <cellStyle name="ervices 2" xfId="6620"/>
    <cellStyle name="ervices 2 10" xfId="6621"/>
    <cellStyle name="ervices 2 11" xfId="6622"/>
    <cellStyle name="ervices 2 12" xfId="6623"/>
    <cellStyle name="ervices 2 13" xfId="6624"/>
    <cellStyle name="ervices 2 14" xfId="6625"/>
    <cellStyle name="ervices 2 15" xfId="6626"/>
    <cellStyle name="ervices 2 16" xfId="6627"/>
    <cellStyle name="ervices 2 17" xfId="6628"/>
    <cellStyle name="ervices 2 18" xfId="6629"/>
    <cellStyle name="ervices 2 19" xfId="6630"/>
    <cellStyle name="ervices 2 2" xfId="6631"/>
    <cellStyle name="ervices 2 20" xfId="6632"/>
    <cellStyle name="ervices 2 21" xfId="6633"/>
    <cellStyle name="ervices 2 22" xfId="6634"/>
    <cellStyle name="ervices 2 23" xfId="6635"/>
    <cellStyle name="ervices 2 24" xfId="6636"/>
    <cellStyle name="ervices 2 25" xfId="6637"/>
    <cellStyle name="ervices 2 26" xfId="6638"/>
    <cellStyle name="ervices 2 3" xfId="6639"/>
    <cellStyle name="ervices 2 4" xfId="6640"/>
    <cellStyle name="ervices 2 5" xfId="6641"/>
    <cellStyle name="ervices 2 6" xfId="6642"/>
    <cellStyle name="ervices 2 7" xfId="6643"/>
    <cellStyle name="ervices 2 8" xfId="6644"/>
    <cellStyle name="ervices 2 9" xfId="6645"/>
    <cellStyle name="ervices 20" xfId="6646"/>
    <cellStyle name="ervices 21" xfId="6647"/>
    <cellStyle name="ervices 22" xfId="6648"/>
    <cellStyle name="ervices 23" xfId="6649"/>
    <cellStyle name="ervices 24" xfId="6650"/>
    <cellStyle name="ervices 25" xfId="6651"/>
    <cellStyle name="ervices 26" xfId="6652"/>
    <cellStyle name="ervices 27" xfId="6653"/>
    <cellStyle name="ervices 28" xfId="6654"/>
    <cellStyle name="ervices 29" xfId="6655"/>
    <cellStyle name="ervices 3" xfId="6656"/>
    <cellStyle name="ervices 3 10" xfId="6657"/>
    <cellStyle name="ervices 3 11" xfId="6658"/>
    <cellStyle name="ervices 3 12" xfId="6659"/>
    <cellStyle name="ervices 3 13" xfId="6660"/>
    <cellStyle name="ervices 3 14" xfId="6661"/>
    <cellStyle name="ervices 3 15" xfId="6662"/>
    <cellStyle name="ervices 3 16" xfId="6663"/>
    <cellStyle name="ervices 3 17" xfId="6664"/>
    <cellStyle name="ervices 3 18" xfId="6665"/>
    <cellStyle name="ervices 3 19" xfId="6666"/>
    <cellStyle name="ervices 3 2" xfId="6667"/>
    <cellStyle name="ervices 3 20" xfId="6668"/>
    <cellStyle name="ervices 3 21" xfId="6669"/>
    <cellStyle name="ervices 3 22" xfId="6670"/>
    <cellStyle name="ervices 3 23" xfId="6671"/>
    <cellStyle name="ervices 3 24" xfId="6672"/>
    <cellStyle name="ervices 3 25" xfId="6673"/>
    <cellStyle name="ervices 3 26" xfId="6674"/>
    <cellStyle name="ervices 3 3" xfId="6675"/>
    <cellStyle name="ervices 3 4" xfId="6676"/>
    <cellStyle name="ervices 3 5" xfId="6677"/>
    <cellStyle name="ervices 3 6" xfId="6678"/>
    <cellStyle name="ervices 3 7" xfId="6679"/>
    <cellStyle name="ervices 3 8" xfId="6680"/>
    <cellStyle name="ervices 3 9" xfId="6681"/>
    <cellStyle name="ervices 30" xfId="6682"/>
    <cellStyle name="ervices 31" xfId="6683"/>
    <cellStyle name="ervices 4" xfId="6684"/>
    <cellStyle name="ervices 4 10" xfId="6685"/>
    <cellStyle name="ervices 4 11" xfId="6686"/>
    <cellStyle name="ervices 4 12" xfId="6687"/>
    <cellStyle name="ervices 4 13" xfId="6688"/>
    <cellStyle name="ervices 4 14" xfId="6689"/>
    <cellStyle name="ervices 4 15" xfId="6690"/>
    <cellStyle name="ervices 4 16" xfId="6691"/>
    <cellStyle name="ervices 4 17" xfId="6692"/>
    <cellStyle name="ervices 4 18" xfId="6693"/>
    <cellStyle name="ervices 4 19" xfId="6694"/>
    <cellStyle name="ervices 4 2" xfId="6695"/>
    <cellStyle name="ervices 4 20" xfId="6696"/>
    <cellStyle name="ervices 4 21" xfId="6697"/>
    <cellStyle name="ervices 4 22" xfId="6698"/>
    <cellStyle name="ervices 4 23" xfId="6699"/>
    <cellStyle name="ervices 4 24" xfId="6700"/>
    <cellStyle name="ervices 4 25" xfId="6701"/>
    <cellStyle name="ervices 4 26" xfId="6702"/>
    <cellStyle name="ervices 4 3" xfId="6703"/>
    <cellStyle name="ervices 4 4" xfId="6704"/>
    <cellStyle name="ervices 4 5" xfId="6705"/>
    <cellStyle name="ervices 4 6" xfId="6706"/>
    <cellStyle name="ervices 4 7" xfId="6707"/>
    <cellStyle name="ervices 4 8" xfId="6708"/>
    <cellStyle name="ervices 4 9" xfId="6709"/>
    <cellStyle name="ervices 5" xfId="6710"/>
    <cellStyle name="ervices 5 10" xfId="6711"/>
    <cellStyle name="ervices 5 11" xfId="6712"/>
    <cellStyle name="ervices 5 12" xfId="6713"/>
    <cellStyle name="ervices 5 13" xfId="6714"/>
    <cellStyle name="ervices 5 14" xfId="6715"/>
    <cellStyle name="ervices 5 15" xfId="6716"/>
    <cellStyle name="ervices 5 16" xfId="6717"/>
    <cellStyle name="ervices 5 17" xfId="6718"/>
    <cellStyle name="ervices 5 18" xfId="6719"/>
    <cellStyle name="ervices 5 19" xfId="6720"/>
    <cellStyle name="ervices 5 2" xfId="6721"/>
    <cellStyle name="ervices 5 20" xfId="6722"/>
    <cellStyle name="ervices 5 21" xfId="6723"/>
    <cellStyle name="ervices 5 22" xfId="6724"/>
    <cellStyle name="ervices 5 23" xfId="6725"/>
    <cellStyle name="ervices 5 24" xfId="6726"/>
    <cellStyle name="ervices 5 25" xfId="6727"/>
    <cellStyle name="ervices 5 26" xfId="6728"/>
    <cellStyle name="ervices 5 3" xfId="6729"/>
    <cellStyle name="ervices 5 4" xfId="6730"/>
    <cellStyle name="ervices 5 5" xfId="6731"/>
    <cellStyle name="ervices 5 6" xfId="6732"/>
    <cellStyle name="ervices 5 7" xfId="6733"/>
    <cellStyle name="ervices 5 8" xfId="6734"/>
    <cellStyle name="ervices 5 9" xfId="6735"/>
    <cellStyle name="ervices 6" xfId="6736"/>
    <cellStyle name="ervices 7" xfId="6737"/>
    <cellStyle name="ervices 8" xfId="6738"/>
    <cellStyle name="ervices 9" xfId="6739"/>
    <cellStyle name="Euro" xfId="6740"/>
    <cellStyle name="Euro 10" xfId="6741"/>
    <cellStyle name="Euro 11" xfId="6742"/>
    <cellStyle name="Euro 2" xfId="6743"/>
    <cellStyle name="Euro 3" xfId="6744"/>
    <cellStyle name="Euro 4" xfId="6745"/>
    <cellStyle name="Euro 5" xfId="6746"/>
    <cellStyle name="Euro 6" xfId="6747"/>
    <cellStyle name="Euro 7" xfId="6748"/>
    <cellStyle name="Euro 8" xfId="6749"/>
    <cellStyle name="Euro 9" xfId="6750"/>
    <cellStyle name="Excel Built-in Excel Built-in Excel Built-in Excel Built-in Excel Built-in Normal 2" xfId="6751"/>
    <cellStyle name="Excel Built-in Excel Built-in Excel Built-in Excel Built-in Normal 2" xfId="6752"/>
    <cellStyle name="Excel Built-in Excel Built-in Excel Built-in Excel Built-in Normal 4" xfId="6753"/>
    <cellStyle name="Excel Built-in Excel Built-in Excel Built-in Excel Built-in Normal_FWEBS 2013-14 2" xfId="6754"/>
    <cellStyle name="Excel Built-in Normal" xfId="6755"/>
    <cellStyle name="Excel Built-in Normal 1" xfId="6756"/>
    <cellStyle name="Excel Built-in Normal 1 2" xfId="6757"/>
    <cellStyle name="Excel Built-in Normal 1 2 2" xfId="6758"/>
    <cellStyle name="Excel Built-in Normal 1 2 2 2" xfId="6759"/>
    <cellStyle name="Excel Built-in Normal 1 2 2 3" xfId="6760"/>
    <cellStyle name="Excel Built-in Normal 1 2 3" xfId="6761"/>
    <cellStyle name="Excel Built-in Normal 1 3" xfId="6762"/>
    <cellStyle name="Excel Built-in Normal 1 4" xfId="6763"/>
    <cellStyle name="Excel Built-in Normal 1 5" xfId="6764"/>
    <cellStyle name="Excel Built-in Normal 1 6" xfId="6765"/>
    <cellStyle name="Excel Built-in Normal 2" xfId="6766"/>
    <cellStyle name="Excel Built-in Normal 2 2" xfId="6767"/>
    <cellStyle name="Excel Built-in Normal 2 2 2" xfId="6768"/>
    <cellStyle name="Excel Built-in Normal 2 2 3" xfId="6769"/>
    <cellStyle name="Excel Built-in Normal 2 2 4" xfId="6770"/>
    <cellStyle name="Excel Built-in Normal 2 2 5" xfId="6771"/>
    <cellStyle name="Excel Built-in Normal 2 3" xfId="6772"/>
    <cellStyle name="Excel Built-in Normal 2 3 2" xfId="6773"/>
    <cellStyle name="Excel Built-in Normal 2 3 3" xfId="6774"/>
    <cellStyle name="Excel Built-in Normal 2 3 4" xfId="6775"/>
    <cellStyle name="Excel Built-in Normal 2 4" xfId="6776"/>
    <cellStyle name="Excel Built-in Normal 2 4 2" xfId="6777"/>
    <cellStyle name="Excel Built-in Normal 2 4 3" xfId="6778"/>
    <cellStyle name="Excel Built-in Normal 2 5" xfId="6779"/>
    <cellStyle name="Excel Built-in Normal 2 5 2" xfId="6780"/>
    <cellStyle name="Excel Built-in Normal 2 5 3" xfId="6781"/>
    <cellStyle name="Excel Built-in Normal 3" xfId="6782"/>
    <cellStyle name="Excel Built-in Normal 3 2" xfId="6783"/>
    <cellStyle name="Excel Built-in Normal 3 3" xfId="6784"/>
    <cellStyle name="Excel Built-in Normal 4" xfId="6785"/>
    <cellStyle name="Excel Built-in Normal 4 2" xfId="6786"/>
    <cellStyle name="Excel Built-in Normal 4 3" xfId="6787"/>
    <cellStyle name="Excel Built-in Normal 5" xfId="6788"/>
    <cellStyle name="Excel Built-in Normal 5 2" xfId="6789"/>
    <cellStyle name="Excel Built-in Normal 5 3" xfId="6790"/>
    <cellStyle name="Excel Built-in Normal 6" xfId="6791"/>
    <cellStyle name="Excel Built-in Normal 7" xfId="6792"/>
    <cellStyle name="Excel_BuiltIn_Calculation" xfId="6793"/>
    <cellStyle name="Explanatory Text 10" xfId="6794"/>
    <cellStyle name="Explanatory Text 11" xfId="6795"/>
    <cellStyle name="Explanatory Text 12" xfId="6796"/>
    <cellStyle name="Explanatory Text 13" xfId="6797"/>
    <cellStyle name="Explanatory Text 14" xfId="6798"/>
    <cellStyle name="Explanatory Text 15" xfId="6799"/>
    <cellStyle name="Explanatory Text 16" xfId="6800"/>
    <cellStyle name="Explanatory Text 17" xfId="6801"/>
    <cellStyle name="Explanatory Text 18" xfId="6802"/>
    <cellStyle name="Explanatory Text 19" xfId="6803"/>
    <cellStyle name="Explanatory Text 2" xfId="6804"/>
    <cellStyle name="Explanatory Text 2 10" xfId="6805"/>
    <cellStyle name="Explanatory Text 2 11" xfId="6806"/>
    <cellStyle name="Explanatory Text 2 12" xfId="6807"/>
    <cellStyle name="Explanatory Text 2 13" xfId="6808"/>
    <cellStyle name="Explanatory Text 2 14" xfId="6809"/>
    <cellStyle name="Explanatory Text 2 15" xfId="6810"/>
    <cellStyle name="Explanatory Text 2 2" xfId="6811"/>
    <cellStyle name="Explanatory Text 2 3" xfId="6812"/>
    <cellStyle name="Explanatory Text 2 4" xfId="6813"/>
    <cellStyle name="Explanatory Text 2 5" xfId="6814"/>
    <cellStyle name="Explanatory Text 2 6" xfId="6815"/>
    <cellStyle name="Explanatory Text 2 7" xfId="6816"/>
    <cellStyle name="Explanatory Text 2 8" xfId="6817"/>
    <cellStyle name="Explanatory Text 2 9" xfId="6818"/>
    <cellStyle name="Explanatory Text 2_C-1  to C-3 Foramt" xfId="6819"/>
    <cellStyle name="Explanatory Text 20" xfId="6820"/>
    <cellStyle name="Explanatory Text 21" xfId="6821"/>
    <cellStyle name="Explanatory Text 22" xfId="6822"/>
    <cellStyle name="Explanatory Text 23" xfId="6823"/>
    <cellStyle name="Explanatory Text 24" xfId="6824"/>
    <cellStyle name="Explanatory Text 25" xfId="6825"/>
    <cellStyle name="Explanatory Text 26" xfId="6826"/>
    <cellStyle name="Explanatory Text 27" xfId="6827"/>
    <cellStyle name="Explanatory Text 28" xfId="6828"/>
    <cellStyle name="Explanatory Text 29" xfId="6829"/>
    <cellStyle name="Explanatory Text 3" xfId="6830"/>
    <cellStyle name="Explanatory Text 3 10" xfId="6831"/>
    <cellStyle name="Explanatory Text 3 11" xfId="6832"/>
    <cellStyle name="Explanatory Text 3 12" xfId="6833"/>
    <cellStyle name="Explanatory Text 3 13" xfId="6834"/>
    <cellStyle name="Explanatory Text 3 14" xfId="6835"/>
    <cellStyle name="Explanatory Text 3 15" xfId="6836"/>
    <cellStyle name="Explanatory Text 3 16" xfId="6837"/>
    <cellStyle name="Explanatory Text 3 2" xfId="6838"/>
    <cellStyle name="Explanatory Text 3 3" xfId="6839"/>
    <cellStyle name="Explanatory Text 3 4" xfId="6840"/>
    <cellStyle name="Explanatory Text 3 5" xfId="6841"/>
    <cellStyle name="Explanatory Text 3 6" xfId="6842"/>
    <cellStyle name="Explanatory Text 3 7" xfId="6843"/>
    <cellStyle name="Explanatory Text 3 8" xfId="6844"/>
    <cellStyle name="Explanatory Text 3 9" xfId="6845"/>
    <cellStyle name="Explanatory Text 3_C-1  to C-3 Foramt" xfId="6846"/>
    <cellStyle name="Explanatory Text 30" xfId="6847"/>
    <cellStyle name="Explanatory Text 31" xfId="6848"/>
    <cellStyle name="Explanatory Text 32" xfId="6849"/>
    <cellStyle name="Explanatory Text 33" xfId="6850"/>
    <cellStyle name="Explanatory Text 34" xfId="6851"/>
    <cellStyle name="Explanatory Text 35" xfId="6852"/>
    <cellStyle name="Explanatory Text 36" xfId="6853"/>
    <cellStyle name="Explanatory Text 37" xfId="6854"/>
    <cellStyle name="Explanatory Text 38" xfId="6855"/>
    <cellStyle name="Explanatory Text 39" xfId="6856"/>
    <cellStyle name="Explanatory Text 4" xfId="6857"/>
    <cellStyle name="Explanatory Text 4 10" xfId="6858"/>
    <cellStyle name="Explanatory Text 4 11" xfId="6859"/>
    <cellStyle name="Explanatory Text 4 12" xfId="6860"/>
    <cellStyle name="Explanatory Text 4 13" xfId="6861"/>
    <cellStyle name="Explanatory Text 4 14" xfId="6862"/>
    <cellStyle name="Explanatory Text 4 2" xfId="6863"/>
    <cellStyle name="Explanatory Text 4 3" xfId="6864"/>
    <cellStyle name="Explanatory Text 4 4" xfId="6865"/>
    <cellStyle name="Explanatory Text 4 5" xfId="6866"/>
    <cellStyle name="Explanatory Text 4 6" xfId="6867"/>
    <cellStyle name="Explanatory Text 4 7" xfId="6868"/>
    <cellStyle name="Explanatory Text 4 8" xfId="6869"/>
    <cellStyle name="Explanatory Text 4 9" xfId="6870"/>
    <cellStyle name="Explanatory Text 40" xfId="6871"/>
    <cellStyle name="Explanatory Text 41" xfId="6872"/>
    <cellStyle name="Explanatory Text 42" xfId="6873"/>
    <cellStyle name="Explanatory Text 43" xfId="6874"/>
    <cellStyle name="Explanatory Text 44" xfId="6875"/>
    <cellStyle name="Explanatory Text 45" xfId="6876"/>
    <cellStyle name="Explanatory Text 46" xfId="6877"/>
    <cellStyle name="Explanatory Text 47" xfId="6878"/>
    <cellStyle name="Explanatory Text 48" xfId="6879"/>
    <cellStyle name="Explanatory Text 49" xfId="6880"/>
    <cellStyle name="Explanatory Text 5" xfId="6881"/>
    <cellStyle name="Explanatory Text 5 2" xfId="6882"/>
    <cellStyle name="Explanatory Text 5 3" xfId="6883"/>
    <cellStyle name="Explanatory Text 5 4" xfId="6884"/>
    <cellStyle name="Explanatory Text 5 5" xfId="6885"/>
    <cellStyle name="Explanatory Text 5 6" xfId="6886"/>
    <cellStyle name="Explanatory Text 5 7" xfId="6887"/>
    <cellStyle name="Explanatory Text 5 8" xfId="6888"/>
    <cellStyle name="Explanatory Text 5 9" xfId="6889"/>
    <cellStyle name="Explanatory Text 50" xfId="6890"/>
    <cellStyle name="Explanatory Text 51" xfId="6891"/>
    <cellStyle name="Explanatory Text 52" xfId="6892"/>
    <cellStyle name="Explanatory Text 53" xfId="6893"/>
    <cellStyle name="Explanatory Text 54" xfId="6894"/>
    <cellStyle name="Explanatory Text 6" xfId="6895"/>
    <cellStyle name="Explanatory Text 7" xfId="6896"/>
    <cellStyle name="Explanatory Text 8" xfId="6897"/>
    <cellStyle name="Explanatory Text 9" xfId="6898"/>
    <cellStyle name="F2" xfId="6899"/>
    <cellStyle name="F3" xfId="6900"/>
    <cellStyle name="F4" xfId="6901"/>
    <cellStyle name="F5" xfId="6902"/>
    <cellStyle name="F6" xfId="6903"/>
    <cellStyle name="F7" xfId="6904"/>
    <cellStyle name="F8" xfId="6905"/>
    <cellStyle name="Fill" xfId="6906"/>
    <cellStyle name="Fill 2" xfId="6907"/>
    <cellStyle name="Fill 2 2" xfId="6908"/>
    <cellStyle name="Fill 2 3" xfId="6909"/>
    <cellStyle name="Fill 3" xfId="6910"/>
    <cellStyle name="Fill 3 2" xfId="6911"/>
    <cellStyle name="Fill 3 3" xfId="6912"/>
    <cellStyle name="Fill 4" xfId="6913"/>
    <cellStyle name="Fill 4 2" xfId="6914"/>
    <cellStyle name="Fill 4 3" xfId="6915"/>
    <cellStyle name="Fill 5" xfId="6916"/>
    <cellStyle name="Fill 6" xfId="6917"/>
    <cellStyle name="Fixed" xfId="6918"/>
    <cellStyle name="Flag" xfId="6919"/>
    <cellStyle name="Flag 2" xfId="6920"/>
    <cellStyle name="Flag 2 2" xfId="6921"/>
    <cellStyle name="Flag 3" xfId="6922"/>
    <cellStyle name="Flag 4" xfId="6923"/>
    <cellStyle name="Flag 5" xfId="6924"/>
    <cellStyle name="Flag 6" xfId="6925"/>
    <cellStyle name="Flag 7" xfId="6926"/>
    <cellStyle name="Flag 8" xfId="6927"/>
    <cellStyle name="FORM" xfId="6928"/>
    <cellStyle name="Formula" xfId="6929"/>
    <cellStyle name="Formula 10" xfId="6930"/>
    <cellStyle name="Formula 11" xfId="6931"/>
    <cellStyle name="Formula 12" xfId="6932"/>
    <cellStyle name="Formula 13" xfId="6933"/>
    <cellStyle name="Formula 14" xfId="6934"/>
    <cellStyle name="Formula 15" xfId="6935"/>
    <cellStyle name="Formula 16" xfId="6936"/>
    <cellStyle name="Formula 17" xfId="6937"/>
    <cellStyle name="Formula 18" xfId="6938"/>
    <cellStyle name="Formula 19" xfId="6939"/>
    <cellStyle name="Formula 2" xfId="6940"/>
    <cellStyle name="Formula 2 2" xfId="6941"/>
    <cellStyle name="Formula 20" xfId="6942"/>
    <cellStyle name="Formula 21" xfId="6943"/>
    <cellStyle name="Formula 22" xfId="6944"/>
    <cellStyle name="Formula 23" xfId="6945"/>
    <cellStyle name="Formula 24" xfId="6946"/>
    <cellStyle name="Formula 25" xfId="6947"/>
    <cellStyle name="Formula 26" xfId="6948"/>
    <cellStyle name="Formula 26 2" xfId="6949"/>
    <cellStyle name="Formula 26 3" xfId="6950"/>
    <cellStyle name="Formula 26 4" xfId="6951"/>
    <cellStyle name="Formula 3" xfId="6952"/>
    <cellStyle name="Formula 4" xfId="6953"/>
    <cellStyle name="Formula 5" xfId="6954"/>
    <cellStyle name="Formula 6" xfId="6955"/>
    <cellStyle name="Formula 7" xfId="6956"/>
    <cellStyle name="Formula 8" xfId="6957"/>
    <cellStyle name="Formula 9" xfId="6958"/>
    <cellStyle name="Formula_Copy of ATC  FY-2010 to 2011 of Kolar Division." xfId="6959"/>
    <cellStyle name="Good 10" xfId="6960"/>
    <cellStyle name="Good 11" xfId="6961"/>
    <cellStyle name="Good 12" xfId="6962"/>
    <cellStyle name="Good 13" xfId="6963"/>
    <cellStyle name="Good 14" xfId="6964"/>
    <cellStyle name="Good 15" xfId="6965"/>
    <cellStyle name="Good 16" xfId="6966"/>
    <cellStyle name="Good 17" xfId="6967"/>
    <cellStyle name="Good 18" xfId="6968"/>
    <cellStyle name="Good 19" xfId="6969"/>
    <cellStyle name="Good 2" xfId="6970"/>
    <cellStyle name="Good 2 10" xfId="6971"/>
    <cellStyle name="Good 2 11" xfId="6972"/>
    <cellStyle name="Good 2 12" xfId="6973"/>
    <cellStyle name="Good 2 13" xfId="6974"/>
    <cellStyle name="Good 2 14" xfId="6975"/>
    <cellStyle name="Good 2 15" xfId="6976"/>
    <cellStyle name="Good 2 2" xfId="6977"/>
    <cellStyle name="Good 2 2 2" xfId="6978"/>
    <cellStyle name="Good 2 3" xfId="6979"/>
    <cellStyle name="Good 2 4" xfId="6980"/>
    <cellStyle name="Good 2 5" xfId="6981"/>
    <cellStyle name="Good 2 6" xfId="6982"/>
    <cellStyle name="Good 2 7" xfId="6983"/>
    <cellStyle name="Good 2 8" xfId="6984"/>
    <cellStyle name="Good 2 9" xfId="6985"/>
    <cellStyle name="Good 2_C-1  to C-3 Foramt" xfId="6986"/>
    <cellStyle name="Good 20" xfId="6987"/>
    <cellStyle name="Good 21" xfId="6988"/>
    <cellStyle name="Good 22" xfId="6989"/>
    <cellStyle name="Good 23" xfId="6990"/>
    <cellStyle name="Good 24" xfId="6991"/>
    <cellStyle name="Good 25" xfId="6992"/>
    <cellStyle name="Good 26" xfId="6993"/>
    <cellStyle name="Good 27" xfId="6994"/>
    <cellStyle name="Good 28" xfId="6995"/>
    <cellStyle name="Good 29" xfId="6996"/>
    <cellStyle name="Good 3" xfId="6997"/>
    <cellStyle name="Good 3 10" xfId="6998"/>
    <cellStyle name="Good 3 11" xfId="6999"/>
    <cellStyle name="Good 3 12" xfId="7000"/>
    <cellStyle name="Good 3 13" xfId="7001"/>
    <cellStyle name="Good 3 14" xfId="7002"/>
    <cellStyle name="Good 3 15" xfId="7003"/>
    <cellStyle name="Good 3 2" xfId="7004"/>
    <cellStyle name="Good 3 3" xfId="7005"/>
    <cellStyle name="Good 3 4" xfId="7006"/>
    <cellStyle name="Good 3 5" xfId="7007"/>
    <cellStyle name="Good 3 6" xfId="7008"/>
    <cellStyle name="Good 3 7" xfId="7009"/>
    <cellStyle name="Good 3 8" xfId="7010"/>
    <cellStyle name="Good 3 9" xfId="7011"/>
    <cellStyle name="Good 3_C-1  to C-3 Foramt" xfId="7012"/>
    <cellStyle name="Good 30" xfId="7013"/>
    <cellStyle name="Good 31" xfId="7014"/>
    <cellStyle name="Good 32" xfId="7015"/>
    <cellStyle name="Good 33" xfId="7016"/>
    <cellStyle name="Good 34" xfId="7017"/>
    <cellStyle name="Good 35" xfId="7018"/>
    <cellStyle name="Good 36" xfId="7019"/>
    <cellStyle name="Good 37" xfId="7020"/>
    <cellStyle name="Good 38" xfId="7021"/>
    <cellStyle name="Good 39" xfId="7022"/>
    <cellStyle name="Good 4" xfId="7023"/>
    <cellStyle name="Good 4 10" xfId="7024"/>
    <cellStyle name="Good 4 11" xfId="7025"/>
    <cellStyle name="Good 4 12" xfId="7026"/>
    <cellStyle name="Good 4 13" xfId="7027"/>
    <cellStyle name="Good 4 14" xfId="7028"/>
    <cellStyle name="Good 4 2" xfId="7029"/>
    <cellStyle name="Good 4 3" xfId="7030"/>
    <cellStyle name="Good 4 4" xfId="7031"/>
    <cellStyle name="Good 4 5" xfId="7032"/>
    <cellStyle name="Good 4 6" xfId="7033"/>
    <cellStyle name="Good 4 7" xfId="7034"/>
    <cellStyle name="Good 4 8" xfId="7035"/>
    <cellStyle name="Good 4 9" xfId="7036"/>
    <cellStyle name="Good 40" xfId="7037"/>
    <cellStyle name="Good 41" xfId="7038"/>
    <cellStyle name="Good 42" xfId="7039"/>
    <cellStyle name="Good 43" xfId="7040"/>
    <cellStyle name="Good 44" xfId="7041"/>
    <cellStyle name="Good 45" xfId="7042"/>
    <cellStyle name="Good 46" xfId="7043"/>
    <cellStyle name="Good 47" xfId="7044"/>
    <cellStyle name="Good 48" xfId="7045"/>
    <cellStyle name="Good 49" xfId="7046"/>
    <cellStyle name="Good 5" xfId="7047"/>
    <cellStyle name="Good 5 2" xfId="7048"/>
    <cellStyle name="Good 5 3" xfId="7049"/>
    <cellStyle name="Good 5 4" xfId="7050"/>
    <cellStyle name="Good 5 5" xfId="7051"/>
    <cellStyle name="Good 5 6" xfId="7052"/>
    <cellStyle name="Good 5 7" xfId="7053"/>
    <cellStyle name="Good 5 8" xfId="7054"/>
    <cellStyle name="Good 5 9" xfId="7055"/>
    <cellStyle name="Good 50" xfId="7056"/>
    <cellStyle name="Good 51" xfId="7057"/>
    <cellStyle name="Good 52" xfId="7058"/>
    <cellStyle name="Good 53" xfId="7059"/>
    <cellStyle name="Good 54" xfId="7060"/>
    <cellStyle name="Good 6" xfId="7061"/>
    <cellStyle name="Good 7" xfId="7062"/>
    <cellStyle name="Good 8" xfId="7063"/>
    <cellStyle name="Good 9" xfId="7064"/>
    <cellStyle name="Grey" xfId="7065"/>
    <cellStyle name="Grey 2" xfId="7066"/>
    <cellStyle name="Grey 3" xfId="7067"/>
    <cellStyle name="Grey 4" xfId="7068"/>
    <cellStyle name="Grey 5" xfId="7069"/>
    <cellStyle name="Grey 6" xfId="7070"/>
    <cellStyle name="Grid" xfId="7071"/>
    <cellStyle name="Grid 10" xfId="7072"/>
    <cellStyle name="Grid 11" xfId="7073"/>
    <cellStyle name="Grid 2" xfId="7074"/>
    <cellStyle name="Grid 2 2" xfId="7075"/>
    <cellStyle name="Grid 2 2 2" xfId="7076"/>
    <cellStyle name="Grid 2 2 3" xfId="7077"/>
    <cellStyle name="Grid 2 2 4" xfId="7078"/>
    <cellStyle name="Grid 2 2 5" xfId="7079"/>
    <cellStyle name="Grid 2 2 6" xfId="7080"/>
    <cellStyle name="Grid 2 3" xfId="7081"/>
    <cellStyle name="Grid 2 3 2" xfId="7082"/>
    <cellStyle name="Grid 2 3 3" xfId="7083"/>
    <cellStyle name="Grid 2 3 4" xfId="7084"/>
    <cellStyle name="Grid 2 3 5" xfId="7085"/>
    <cellStyle name="Grid 2 3 6" xfId="7086"/>
    <cellStyle name="Grid 2 4" xfId="7087"/>
    <cellStyle name="Grid 2 5" xfId="7088"/>
    <cellStyle name="Grid 2 6" xfId="7089"/>
    <cellStyle name="Grid 2 7" xfId="7090"/>
    <cellStyle name="Grid 2 8" xfId="7091"/>
    <cellStyle name="Grid 3" xfId="7092"/>
    <cellStyle name="Grid 3 2" xfId="7093"/>
    <cellStyle name="Grid 3 2 2" xfId="7094"/>
    <cellStyle name="Grid 3 2 3" xfId="7095"/>
    <cellStyle name="Grid 3 2 4" xfId="7096"/>
    <cellStyle name="Grid 3 2 5" xfId="7097"/>
    <cellStyle name="Grid 3 2 6" xfId="7098"/>
    <cellStyle name="Grid 3 3" xfId="7099"/>
    <cellStyle name="Grid 3 3 2" xfId="7100"/>
    <cellStyle name="Grid 3 3 3" xfId="7101"/>
    <cellStyle name="Grid 3 3 4" xfId="7102"/>
    <cellStyle name="Grid 3 3 5" xfId="7103"/>
    <cellStyle name="Grid 3 3 6" xfId="7104"/>
    <cellStyle name="Grid 3 4" xfId="7105"/>
    <cellStyle name="Grid 3 5" xfId="7106"/>
    <cellStyle name="Grid 3 6" xfId="7107"/>
    <cellStyle name="Grid 3 7" xfId="7108"/>
    <cellStyle name="Grid 3 8" xfId="7109"/>
    <cellStyle name="Grid 4" xfId="7110"/>
    <cellStyle name="Grid 4 2" xfId="7111"/>
    <cellStyle name="Grid 4 2 2" xfId="7112"/>
    <cellStyle name="Grid 4 2 3" xfId="7113"/>
    <cellStyle name="Grid 4 2 4" xfId="7114"/>
    <cellStyle name="Grid 4 2 5" xfId="7115"/>
    <cellStyle name="Grid 4 2 6" xfId="7116"/>
    <cellStyle name="Grid 4 3" xfId="7117"/>
    <cellStyle name="Grid 4 3 2" xfId="7118"/>
    <cellStyle name="Grid 4 3 3" xfId="7119"/>
    <cellStyle name="Grid 4 3 4" xfId="7120"/>
    <cellStyle name="Grid 4 3 5" xfId="7121"/>
    <cellStyle name="Grid 4 3 6" xfId="7122"/>
    <cellStyle name="Grid 4 4" xfId="7123"/>
    <cellStyle name="Grid 4 5" xfId="7124"/>
    <cellStyle name="Grid 4 6" xfId="7125"/>
    <cellStyle name="Grid 4 7" xfId="7126"/>
    <cellStyle name="Grid 4 8" xfId="7127"/>
    <cellStyle name="Grid 5" xfId="7128"/>
    <cellStyle name="Grid 5 2" xfId="7129"/>
    <cellStyle name="Grid 5 3" xfId="7130"/>
    <cellStyle name="Grid 5 4" xfId="7131"/>
    <cellStyle name="Grid 5 5" xfId="7132"/>
    <cellStyle name="Grid 5 6" xfId="7133"/>
    <cellStyle name="Grid 6" xfId="7134"/>
    <cellStyle name="Grid 6 2" xfId="7135"/>
    <cellStyle name="Grid 6 3" xfId="7136"/>
    <cellStyle name="Grid 6 4" xfId="7137"/>
    <cellStyle name="Grid 6 5" xfId="7138"/>
    <cellStyle name="Grid 6 6" xfId="7139"/>
    <cellStyle name="Grid 7" xfId="7140"/>
    <cellStyle name="Grid 8" xfId="7141"/>
    <cellStyle name="Grid 9" xfId="7142"/>
    <cellStyle name="Grid_Action plan 2011-12 Capex" xfId="7143"/>
    <cellStyle name="Header1" xfId="7144"/>
    <cellStyle name="Header1 2" xfId="7145"/>
    <cellStyle name="Header1 3" xfId="7146"/>
    <cellStyle name="Header1 3 2" xfId="7147"/>
    <cellStyle name="Header1 3 3" xfId="7148"/>
    <cellStyle name="Header1 3 4" xfId="7149"/>
    <cellStyle name="Header1 3 5" xfId="7150"/>
    <cellStyle name="Header1 3 6" xfId="7151"/>
    <cellStyle name="Header2" xfId="7152"/>
    <cellStyle name="Header2 2" xfId="7153"/>
    <cellStyle name="Header2 2 2" xfId="7154"/>
    <cellStyle name="Header2 2 3" xfId="7155"/>
    <cellStyle name="Header2 2 4" xfId="7156"/>
    <cellStyle name="Header2 2 5" xfId="7157"/>
    <cellStyle name="Header2 2 6" xfId="7158"/>
    <cellStyle name="Header2 2 7" xfId="7159"/>
    <cellStyle name="Header2 2 8" xfId="7160"/>
    <cellStyle name="Header2 2 9" xfId="7161"/>
    <cellStyle name="Header2 3" xfId="7162"/>
    <cellStyle name="Header2 3 2" xfId="7163"/>
    <cellStyle name="Header2 3 3" xfId="7164"/>
    <cellStyle name="Header2 3 4" xfId="7165"/>
    <cellStyle name="Header2 3 5" xfId="7166"/>
    <cellStyle name="Header2 3 6" xfId="7167"/>
    <cellStyle name="Header2 3 7" xfId="7168"/>
    <cellStyle name="Header2 3 8" xfId="7169"/>
    <cellStyle name="Header2 4" xfId="7170"/>
    <cellStyle name="Header2 5" xfId="7171"/>
    <cellStyle name="Header2 6" xfId="7172"/>
    <cellStyle name="Header2 7" xfId="7173"/>
    <cellStyle name="Header2 8" xfId="7174"/>
    <cellStyle name="Header2 9" xfId="7175"/>
    <cellStyle name="Header3" xfId="7176"/>
    <cellStyle name="Heading" xfId="7177"/>
    <cellStyle name="Heading 1 10" xfId="7178"/>
    <cellStyle name="Heading 1 11" xfId="7179"/>
    <cellStyle name="Heading 1 12" xfId="7180"/>
    <cellStyle name="Heading 1 13" xfId="7181"/>
    <cellStyle name="Heading 1 14" xfId="7182"/>
    <cellStyle name="Heading 1 15" xfId="7183"/>
    <cellStyle name="Heading 1 16" xfId="7184"/>
    <cellStyle name="Heading 1 17" xfId="7185"/>
    <cellStyle name="Heading 1 18" xfId="7186"/>
    <cellStyle name="Heading 1 19" xfId="7187"/>
    <cellStyle name="Heading 1 2" xfId="7188"/>
    <cellStyle name="Heading 1 2 10" xfId="7189"/>
    <cellStyle name="Heading 1 2 11" xfId="7190"/>
    <cellStyle name="Heading 1 2 12" xfId="7191"/>
    <cellStyle name="Heading 1 2 13" xfId="7192"/>
    <cellStyle name="Heading 1 2 14" xfId="7193"/>
    <cellStyle name="Heading 1 2 15" xfId="7194"/>
    <cellStyle name="Heading 1 2 15 2" xfId="7195"/>
    <cellStyle name="Heading 1 2 15 3" xfId="7196"/>
    <cellStyle name="Heading 1 2 15 4" xfId="7197"/>
    <cellStyle name="Heading 1 2 16" xfId="7198"/>
    <cellStyle name="Heading 1 2 2" xfId="7199"/>
    <cellStyle name="Heading 1 2 3" xfId="7200"/>
    <cellStyle name="Heading 1 2 3 2" xfId="7201"/>
    <cellStyle name="Heading 1 2 3 3" xfId="7202"/>
    <cellStyle name="Heading 1 2 4" xfId="7203"/>
    <cellStyle name="Heading 1 2 5" xfId="7204"/>
    <cellStyle name="Heading 1 2 6" xfId="7205"/>
    <cellStyle name="Heading 1 2 7" xfId="7206"/>
    <cellStyle name="Heading 1 2 8" xfId="7207"/>
    <cellStyle name="Heading 1 2 9" xfId="7208"/>
    <cellStyle name="Heading 1 2_C-1  to C-3 Foramt" xfId="7209"/>
    <cellStyle name="Heading 1 20" xfId="7210"/>
    <cellStyle name="Heading 1 21" xfId="7211"/>
    <cellStyle name="Heading 1 22" xfId="7212"/>
    <cellStyle name="Heading 1 23" xfId="7213"/>
    <cellStyle name="Heading 1 24" xfId="7214"/>
    <cellStyle name="Heading 1 25" xfId="7215"/>
    <cellStyle name="Heading 1 26" xfId="7216"/>
    <cellStyle name="Heading 1 27" xfId="7217"/>
    <cellStyle name="Heading 1 28" xfId="7218"/>
    <cellStyle name="Heading 1 29" xfId="7219"/>
    <cellStyle name="Heading 1 3" xfId="7220"/>
    <cellStyle name="Heading 1 3 10" xfId="7221"/>
    <cellStyle name="Heading 1 3 11" xfId="7222"/>
    <cellStyle name="Heading 1 3 12" xfId="7223"/>
    <cellStyle name="Heading 1 3 13" xfId="7224"/>
    <cellStyle name="Heading 1 3 14" xfId="7225"/>
    <cellStyle name="Heading 1 3 2" xfId="7226"/>
    <cellStyle name="Heading 1 3 3" xfId="7227"/>
    <cellStyle name="Heading 1 3 3 2" xfId="7228"/>
    <cellStyle name="Heading 1 3 3 3" xfId="7229"/>
    <cellStyle name="Heading 1 3 4" xfId="7230"/>
    <cellStyle name="Heading 1 3 5" xfId="7231"/>
    <cellStyle name="Heading 1 3 6" xfId="7232"/>
    <cellStyle name="Heading 1 3 7" xfId="7233"/>
    <cellStyle name="Heading 1 3 8" xfId="7234"/>
    <cellStyle name="Heading 1 3 9" xfId="7235"/>
    <cellStyle name="Heading 1 3_C-1  to C-3 Foramt" xfId="7236"/>
    <cellStyle name="Heading 1 30" xfId="7237"/>
    <cellStyle name="Heading 1 31" xfId="7238"/>
    <cellStyle name="Heading 1 32" xfId="7239"/>
    <cellStyle name="Heading 1 33" xfId="7240"/>
    <cellStyle name="Heading 1 34" xfId="7241"/>
    <cellStyle name="Heading 1 35" xfId="7242"/>
    <cellStyle name="Heading 1 36" xfId="7243"/>
    <cellStyle name="Heading 1 37" xfId="7244"/>
    <cellStyle name="Heading 1 38" xfId="7245"/>
    <cellStyle name="Heading 1 39" xfId="7246"/>
    <cellStyle name="Heading 1 4" xfId="7247"/>
    <cellStyle name="Heading 1 4 10" xfId="7248"/>
    <cellStyle name="Heading 1 4 11" xfId="7249"/>
    <cellStyle name="Heading 1 4 12" xfId="7250"/>
    <cellStyle name="Heading 1 4 13" xfId="7251"/>
    <cellStyle name="Heading 1 4 14" xfId="7252"/>
    <cellStyle name="Heading 1 4 2" xfId="7253"/>
    <cellStyle name="Heading 1 4 3" xfId="7254"/>
    <cellStyle name="Heading 1 4 4" xfId="7255"/>
    <cellStyle name="Heading 1 4 5" xfId="7256"/>
    <cellStyle name="Heading 1 4 6" xfId="7257"/>
    <cellStyle name="Heading 1 4 7" xfId="7258"/>
    <cellStyle name="Heading 1 4 8" xfId="7259"/>
    <cellStyle name="Heading 1 4 9" xfId="7260"/>
    <cellStyle name="Heading 1 4_lt" xfId="7261"/>
    <cellStyle name="Heading 1 40" xfId="7262"/>
    <cellStyle name="Heading 1 41" xfId="7263"/>
    <cellStyle name="Heading 1 42" xfId="7264"/>
    <cellStyle name="Heading 1 43" xfId="7265"/>
    <cellStyle name="Heading 1 44" xfId="7266"/>
    <cellStyle name="Heading 1 45" xfId="7267"/>
    <cellStyle name="Heading 1 46" xfId="7268"/>
    <cellStyle name="Heading 1 47" xfId="7269"/>
    <cellStyle name="Heading 1 48" xfId="7270"/>
    <cellStyle name="Heading 1 49" xfId="7271"/>
    <cellStyle name="Heading 1 5" xfId="7272"/>
    <cellStyle name="Heading 1 5 2" xfId="7273"/>
    <cellStyle name="Heading 1 5 3" xfId="7274"/>
    <cellStyle name="Heading 1 5 4" xfId="7275"/>
    <cellStyle name="Heading 1 5 5" xfId="7276"/>
    <cellStyle name="Heading 1 5 6" xfId="7277"/>
    <cellStyle name="Heading 1 5 7" xfId="7278"/>
    <cellStyle name="Heading 1 5 8" xfId="7279"/>
    <cellStyle name="Heading 1 5 9" xfId="7280"/>
    <cellStyle name="Heading 1 50" xfId="7281"/>
    <cellStyle name="Heading 1 51" xfId="7282"/>
    <cellStyle name="Heading 1 52" xfId="7283"/>
    <cellStyle name="Heading 1 53" xfId="7284"/>
    <cellStyle name="Heading 1 54" xfId="7285"/>
    <cellStyle name="Heading 1 6" xfId="7286"/>
    <cellStyle name="Heading 1 7" xfId="7287"/>
    <cellStyle name="Heading 1 8" xfId="7288"/>
    <cellStyle name="Heading 1 9" xfId="7289"/>
    <cellStyle name="Heading 2 10" xfId="7290"/>
    <cellStyle name="Heading 2 11" xfId="7291"/>
    <cellStyle name="Heading 2 12" xfId="7292"/>
    <cellStyle name="Heading 2 13" xfId="7293"/>
    <cellStyle name="Heading 2 14" xfId="7294"/>
    <cellStyle name="Heading 2 15" xfId="7295"/>
    <cellStyle name="Heading 2 16" xfId="7296"/>
    <cellStyle name="Heading 2 17" xfId="7297"/>
    <cellStyle name="Heading 2 18" xfId="7298"/>
    <cellStyle name="Heading 2 19" xfId="7299"/>
    <cellStyle name="Heading 2 2" xfId="7300"/>
    <cellStyle name="Heading 2 2 10" xfId="7301"/>
    <cellStyle name="Heading 2 2 11" xfId="7302"/>
    <cellStyle name="Heading 2 2 12" xfId="7303"/>
    <cellStyle name="Heading 2 2 13" xfId="7304"/>
    <cellStyle name="Heading 2 2 14" xfId="7305"/>
    <cellStyle name="Heading 2 2 15" xfId="7306"/>
    <cellStyle name="Heading 2 2 15 2" xfId="7307"/>
    <cellStyle name="Heading 2 2 15 3" xfId="7308"/>
    <cellStyle name="Heading 2 2 15 4" xfId="7309"/>
    <cellStyle name="Heading 2 2 16" xfId="7310"/>
    <cellStyle name="Heading 2 2 2" xfId="7311"/>
    <cellStyle name="Heading 2 2 3" xfId="7312"/>
    <cellStyle name="Heading 2 2 3 2" xfId="7313"/>
    <cellStyle name="Heading 2 2 3 3" xfId="7314"/>
    <cellStyle name="Heading 2 2 4" xfId="7315"/>
    <cellStyle name="Heading 2 2 5" xfId="7316"/>
    <cellStyle name="Heading 2 2 6" xfId="7317"/>
    <cellStyle name="Heading 2 2 7" xfId="7318"/>
    <cellStyle name="Heading 2 2 8" xfId="7319"/>
    <cellStyle name="Heading 2 2 9" xfId="7320"/>
    <cellStyle name="Heading 2 2_C-1  to C-3 Foramt" xfId="7321"/>
    <cellStyle name="Heading 2 20" xfId="7322"/>
    <cellStyle name="Heading 2 21" xfId="7323"/>
    <cellStyle name="Heading 2 22" xfId="7324"/>
    <cellStyle name="Heading 2 23" xfId="7325"/>
    <cellStyle name="Heading 2 24" xfId="7326"/>
    <cellStyle name="Heading 2 25" xfId="7327"/>
    <cellStyle name="Heading 2 26" xfId="7328"/>
    <cellStyle name="Heading 2 27" xfId="7329"/>
    <cellStyle name="Heading 2 28" xfId="7330"/>
    <cellStyle name="Heading 2 29" xfId="7331"/>
    <cellStyle name="Heading 2 3" xfId="7332"/>
    <cellStyle name="Heading 2 3 10" xfId="7333"/>
    <cellStyle name="Heading 2 3 11" xfId="7334"/>
    <cellStyle name="Heading 2 3 12" xfId="7335"/>
    <cellStyle name="Heading 2 3 13" xfId="7336"/>
    <cellStyle name="Heading 2 3 14" xfId="7337"/>
    <cellStyle name="Heading 2 3 2" xfId="7338"/>
    <cellStyle name="Heading 2 3 3" xfId="7339"/>
    <cellStyle name="Heading 2 3 3 2" xfId="7340"/>
    <cellStyle name="Heading 2 3 3 3" xfId="7341"/>
    <cellStyle name="Heading 2 3 4" xfId="7342"/>
    <cellStyle name="Heading 2 3 5" xfId="7343"/>
    <cellStyle name="Heading 2 3 6" xfId="7344"/>
    <cellStyle name="Heading 2 3 7" xfId="7345"/>
    <cellStyle name="Heading 2 3 8" xfId="7346"/>
    <cellStyle name="Heading 2 3 9" xfId="7347"/>
    <cellStyle name="Heading 2 3_C-1  to C-3 Foramt" xfId="7348"/>
    <cellStyle name="Heading 2 30" xfId="7349"/>
    <cellStyle name="Heading 2 31" xfId="7350"/>
    <cellStyle name="Heading 2 32" xfId="7351"/>
    <cellStyle name="Heading 2 33" xfId="7352"/>
    <cellStyle name="Heading 2 34" xfId="7353"/>
    <cellStyle name="Heading 2 35" xfId="7354"/>
    <cellStyle name="Heading 2 36" xfId="7355"/>
    <cellStyle name="Heading 2 37" xfId="7356"/>
    <cellStyle name="Heading 2 38" xfId="7357"/>
    <cellStyle name="Heading 2 39" xfId="7358"/>
    <cellStyle name="Heading 2 4" xfId="7359"/>
    <cellStyle name="Heading 2 4 10" xfId="7360"/>
    <cellStyle name="Heading 2 4 11" xfId="7361"/>
    <cellStyle name="Heading 2 4 12" xfId="7362"/>
    <cellStyle name="Heading 2 4 13" xfId="7363"/>
    <cellStyle name="Heading 2 4 14" xfId="7364"/>
    <cellStyle name="Heading 2 4 2" xfId="7365"/>
    <cellStyle name="Heading 2 4 3" xfId="7366"/>
    <cellStyle name="Heading 2 4 4" xfId="7367"/>
    <cellStyle name="Heading 2 4 5" xfId="7368"/>
    <cellStyle name="Heading 2 4 6" xfId="7369"/>
    <cellStyle name="Heading 2 4 7" xfId="7370"/>
    <cellStyle name="Heading 2 4 8" xfId="7371"/>
    <cellStyle name="Heading 2 4 9" xfId="7372"/>
    <cellStyle name="Heading 2 4_lt" xfId="7373"/>
    <cellStyle name="Heading 2 40" xfId="7374"/>
    <cellStyle name="Heading 2 41" xfId="7375"/>
    <cellStyle name="Heading 2 42" xfId="7376"/>
    <cellStyle name="Heading 2 43" xfId="7377"/>
    <cellStyle name="Heading 2 44" xfId="7378"/>
    <cellStyle name="Heading 2 45" xfId="7379"/>
    <cellStyle name="Heading 2 46" xfId="7380"/>
    <cellStyle name="Heading 2 47" xfId="7381"/>
    <cellStyle name="Heading 2 48" xfId="7382"/>
    <cellStyle name="Heading 2 49" xfId="7383"/>
    <cellStyle name="Heading 2 5" xfId="7384"/>
    <cellStyle name="Heading 2 5 2" xfId="7385"/>
    <cellStyle name="Heading 2 5 3" xfId="7386"/>
    <cellStyle name="Heading 2 5 4" xfId="7387"/>
    <cellStyle name="Heading 2 5 5" xfId="7388"/>
    <cellStyle name="Heading 2 5 6" xfId="7389"/>
    <cellStyle name="Heading 2 5 7" xfId="7390"/>
    <cellStyle name="Heading 2 5 8" xfId="7391"/>
    <cellStyle name="Heading 2 5 9" xfId="7392"/>
    <cellStyle name="Heading 2 50" xfId="7393"/>
    <cellStyle name="Heading 2 51" xfId="7394"/>
    <cellStyle name="Heading 2 52" xfId="7395"/>
    <cellStyle name="Heading 2 53" xfId="7396"/>
    <cellStyle name="Heading 2 54" xfId="7397"/>
    <cellStyle name="Heading 2 6" xfId="7398"/>
    <cellStyle name="Heading 2 7" xfId="7399"/>
    <cellStyle name="Heading 2 8" xfId="7400"/>
    <cellStyle name="Heading 2 9" xfId="7401"/>
    <cellStyle name="Heading 3 10" xfId="7402"/>
    <cellStyle name="Heading 3 11" xfId="7403"/>
    <cellStyle name="Heading 3 12" xfId="7404"/>
    <cellStyle name="Heading 3 13" xfId="7405"/>
    <cellStyle name="Heading 3 14" xfId="7406"/>
    <cellStyle name="Heading 3 15" xfId="7407"/>
    <cellStyle name="Heading 3 16" xfId="7408"/>
    <cellStyle name="Heading 3 17" xfId="7409"/>
    <cellStyle name="Heading 3 18" xfId="7410"/>
    <cellStyle name="Heading 3 19" xfId="7411"/>
    <cellStyle name="Heading 3 2" xfId="7412"/>
    <cellStyle name="Heading 3 2 10" xfId="7413"/>
    <cellStyle name="Heading 3 2 11" xfId="7414"/>
    <cellStyle name="Heading 3 2 12" xfId="7415"/>
    <cellStyle name="Heading 3 2 13" xfId="7416"/>
    <cellStyle name="Heading 3 2 14" xfId="7417"/>
    <cellStyle name="Heading 3 2 15" xfId="7418"/>
    <cellStyle name="Heading 3 2 15 2" xfId="7419"/>
    <cellStyle name="Heading 3 2 15 3" xfId="7420"/>
    <cellStyle name="Heading 3 2 15 4" xfId="7421"/>
    <cellStyle name="Heading 3 2 16" xfId="7422"/>
    <cellStyle name="Heading 3 2 2" xfId="7423"/>
    <cellStyle name="Heading 3 2 3" xfId="7424"/>
    <cellStyle name="Heading 3 2 3 2" xfId="7425"/>
    <cellStyle name="Heading 3 2 3 3" xfId="7426"/>
    <cellStyle name="Heading 3 2 4" xfId="7427"/>
    <cellStyle name="Heading 3 2 5" xfId="7428"/>
    <cellStyle name="Heading 3 2 6" xfId="7429"/>
    <cellStyle name="Heading 3 2 7" xfId="7430"/>
    <cellStyle name="Heading 3 2 8" xfId="7431"/>
    <cellStyle name="Heading 3 2 9" xfId="7432"/>
    <cellStyle name="Heading 3 2_C-1  to C-3 Foramt" xfId="7433"/>
    <cellStyle name="Heading 3 20" xfId="7434"/>
    <cellStyle name="Heading 3 21" xfId="7435"/>
    <cellStyle name="Heading 3 22" xfId="7436"/>
    <cellStyle name="Heading 3 23" xfId="7437"/>
    <cellStyle name="Heading 3 24" xfId="7438"/>
    <cellStyle name="Heading 3 25" xfId="7439"/>
    <cellStyle name="Heading 3 26" xfId="7440"/>
    <cellStyle name="Heading 3 27" xfId="7441"/>
    <cellStyle name="Heading 3 28" xfId="7442"/>
    <cellStyle name="Heading 3 29" xfId="7443"/>
    <cellStyle name="Heading 3 3" xfId="7444"/>
    <cellStyle name="Heading 3 3 10" xfId="7445"/>
    <cellStyle name="Heading 3 3 11" xfId="7446"/>
    <cellStyle name="Heading 3 3 12" xfId="7447"/>
    <cellStyle name="Heading 3 3 13" xfId="7448"/>
    <cellStyle name="Heading 3 3 14" xfId="7449"/>
    <cellStyle name="Heading 3 3 2" xfId="7450"/>
    <cellStyle name="Heading 3 3 3" xfId="7451"/>
    <cellStyle name="Heading 3 3 3 2" xfId="7452"/>
    <cellStyle name="Heading 3 3 3 3" xfId="7453"/>
    <cellStyle name="Heading 3 3 4" xfId="7454"/>
    <cellStyle name="Heading 3 3 5" xfId="7455"/>
    <cellStyle name="Heading 3 3 6" xfId="7456"/>
    <cellStyle name="Heading 3 3 7" xfId="7457"/>
    <cellStyle name="Heading 3 3 8" xfId="7458"/>
    <cellStyle name="Heading 3 3 9" xfId="7459"/>
    <cellStyle name="Heading 3 3_C-1  to C-3 Foramt" xfId="7460"/>
    <cellStyle name="Heading 3 30" xfId="7461"/>
    <cellStyle name="Heading 3 31" xfId="7462"/>
    <cellStyle name="Heading 3 32" xfId="7463"/>
    <cellStyle name="Heading 3 33" xfId="7464"/>
    <cellStyle name="Heading 3 34" xfId="7465"/>
    <cellStyle name="Heading 3 35" xfId="7466"/>
    <cellStyle name="Heading 3 36" xfId="7467"/>
    <cellStyle name="Heading 3 37" xfId="7468"/>
    <cellStyle name="Heading 3 38" xfId="7469"/>
    <cellStyle name="Heading 3 39" xfId="7470"/>
    <cellStyle name="Heading 3 4" xfId="7471"/>
    <cellStyle name="Heading 3 4 10" xfId="7472"/>
    <cellStyle name="Heading 3 4 11" xfId="7473"/>
    <cellStyle name="Heading 3 4 12" xfId="7474"/>
    <cellStyle name="Heading 3 4 13" xfId="7475"/>
    <cellStyle name="Heading 3 4 14" xfId="7476"/>
    <cellStyle name="Heading 3 4 2" xfId="7477"/>
    <cellStyle name="Heading 3 4 3" xfId="7478"/>
    <cellStyle name="Heading 3 4 4" xfId="7479"/>
    <cellStyle name="Heading 3 4 5" xfId="7480"/>
    <cellStyle name="Heading 3 4 6" xfId="7481"/>
    <cellStyle name="Heading 3 4 7" xfId="7482"/>
    <cellStyle name="Heading 3 4 8" xfId="7483"/>
    <cellStyle name="Heading 3 4 9" xfId="7484"/>
    <cellStyle name="Heading 3 4_lt" xfId="7485"/>
    <cellStyle name="Heading 3 40" xfId="7486"/>
    <cellStyle name="Heading 3 41" xfId="7487"/>
    <cellStyle name="Heading 3 42" xfId="7488"/>
    <cellStyle name="Heading 3 43" xfId="7489"/>
    <cellStyle name="Heading 3 44" xfId="7490"/>
    <cellStyle name="Heading 3 45" xfId="7491"/>
    <cellStyle name="Heading 3 46" xfId="7492"/>
    <cellStyle name="Heading 3 47" xfId="7493"/>
    <cellStyle name="Heading 3 48" xfId="7494"/>
    <cellStyle name="Heading 3 49" xfId="7495"/>
    <cellStyle name="Heading 3 5" xfId="7496"/>
    <cellStyle name="Heading 3 5 2" xfId="7497"/>
    <cellStyle name="Heading 3 5 3" xfId="7498"/>
    <cellStyle name="Heading 3 5 4" xfId="7499"/>
    <cellStyle name="Heading 3 5 5" xfId="7500"/>
    <cellStyle name="Heading 3 5 6" xfId="7501"/>
    <cellStyle name="Heading 3 5 7" xfId="7502"/>
    <cellStyle name="Heading 3 5 8" xfId="7503"/>
    <cellStyle name="Heading 3 5 9" xfId="7504"/>
    <cellStyle name="Heading 3 50" xfId="7505"/>
    <cellStyle name="Heading 3 51" xfId="7506"/>
    <cellStyle name="Heading 3 52" xfId="7507"/>
    <cellStyle name="Heading 3 53" xfId="7508"/>
    <cellStyle name="Heading 3 54" xfId="7509"/>
    <cellStyle name="Heading 3 6" xfId="7510"/>
    <cellStyle name="Heading 3 7" xfId="7511"/>
    <cellStyle name="Heading 3 8" xfId="7512"/>
    <cellStyle name="Heading 3 9" xfId="7513"/>
    <cellStyle name="Heading 4 10" xfId="7514"/>
    <cellStyle name="Heading 4 11" xfId="7515"/>
    <cellStyle name="Heading 4 12" xfId="7516"/>
    <cellStyle name="Heading 4 13" xfId="7517"/>
    <cellStyle name="Heading 4 14" xfId="7518"/>
    <cellStyle name="Heading 4 15" xfId="7519"/>
    <cellStyle name="Heading 4 16" xfId="7520"/>
    <cellStyle name="Heading 4 17" xfId="7521"/>
    <cellStyle name="Heading 4 18" xfId="7522"/>
    <cellStyle name="Heading 4 19" xfId="7523"/>
    <cellStyle name="Heading 4 2" xfId="7524"/>
    <cellStyle name="Heading 4 2 10" xfId="7525"/>
    <cellStyle name="Heading 4 2 11" xfId="7526"/>
    <cellStyle name="Heading 4 2 12" xfId="7527"/>
    <cellStyle name="Heading 4 2 13" xfId="7528"/>
    <cellStyle name="Heading 4 2 14" xfId="7529"/>
    <cellStyle name="Heading 4 2 15" xfId="7530"/>
    <cellStyle name="Heading 4 2 16" xfId="7531"/>
    <cellStyle name="Heading 4 2 2" xfId="7532"/>
    <cellStyle name="Heading 4 2 3" xfId="7533"/>
    <cellStyle name="Heading 4 2 3 2" xfId="7534"/>
    <cellStyle name="Heading 4 2 3 3" xfId="7535"/>
    <cellStyle name="Heading 4 2 4" xfId="7536"/>
    <cellStyle name="Heading 4 2 5" xfId="7537"/>
    <cellStyle name="Heading 4 2 6" xfId="7538"/>
    <cellStyle name="Heading 4 2 7" xfId="7539"/>
    <cellStyle name="Heading 4 2 8" xfId="7540"/>
    <cellStyle name="Heading 4 2 9" xfId="7541"/>
    <cellStyle name="Heading 4 2_C-1  to C-3 Foramt" xfId="7542"/>
    <cellStyle name="Heading 4 20" xfId="7543"/>
    <cellStyle name="Heading 4 21" xfId="7544"/>
    <cellStyle name="Heading 4 22" xfId="7545"/>
    <cellStyle name="Heading 4 23" xfId="7546"/>
    <cellStyle name="Heading 4 24" xfId="7547"/>
    <cellStyle name="Heading 4 25" xfId="7548"/>
    <cellStyle name="Heading 4 26" xfId="7549"/>
    <cellStyle name="Heading 4 27" xfId="7550"/>
    <cellStyle name="Heading 4 28" xfId="7551"/>
    <cellStyle name="Heading 4 29" xfId="7552"/>
    <cellStyle name="Heading 4 3" xfId="7553"/>
    <cellStyle name="Heading 4 3 10" xfId="7554"/>
    <cellStyle name="Heading 4 3 11" xfId="7555"/>
    <cellStyle name="Heading 4 3 12" xfId="7556"/>
    <cellStyle name="Heading 4 3 13" xfId="7557"/>
    <cellStyle name="Heading 4 3 14" xfId="7558"/>
    <cellStyle name="Heading 4 3 2" xfId="7559"/>
    <cellStyle name="Heading 4 3 3" xfId="7560"/>
    <cellStyle name="Heading 4 3 3 2" xfId="7561"/>
    <cellStyle name="Heading 4 3 3 3" xfId="7562"/>
    <cellStyle name="Heading 4 3 4" xfId="7563"/>
    <cellStyle name="Heading 4 3 5" xfId="7564"/>
    <cellStyle name="Heading 4 3 6" xfId="7565"/>
    <cellStyle name="Heading 4 3 7" xfId="7566"/>
    <cellStyle name="Heading 4 3 8" xfId="7567"/>
    <cellStyle name="Heading 4 3 9" xfId="7568"/>
    <cellStyle name="Heading 4 3_C-1  to C-3 Foramt" xfId="7569"/>
    <cellStyle name="Heading 4 30" xfId="7570"/>
    <cellStyle name="Heading 4 31" xfId="7571"/>
    <cellStyle name="Heading 4 32" xfId="7572"/>
    <cellStyle name="Heading 4 33" xfId="7573"/>
    <cellStyle name="Heading 4 34" xfId="7574"/>
    <cellStyle name="Heading 4 35" xfId="7575"/>
    <cellStyle name="Heading 4 36" xfId="7576"/>
    <cellStyle name="Heading 4 37" xfId="7577"/>
    <cellStyle name="Heading 4 38" xfId="7578"/>
    <cellStyle name="Heading 4 39" xfId="7579"/>
    <cellStyle name="Heading 4 4" xfId="7580"/>
    <cellStyle name="Heading 4 4 10" xfId="7581"/>
    <cellStyle name="Heading 4 4 11" xfId="7582"/>
    <cellStyle name="Heading 4 4 12" xfId="7583"/>
    <cellStyle name="Heading 4 4 13" xfId="7584"/>
    <cellStyle name="Heading 4 4 14" xfId="7585"/>
    <cellStyle name="Heading 4 4 2" xfId="7586"/>
    <cellStyle name="Heading 4 4 3" xfId="7587"/>
    <cellStyle name="Heading 4 4 4" xfId="7588"/>
    <cellStyle name="Heading 4 4 5" xfId="7589"/>
    <cellStyle name="Heading 4 4 6" xfId="7590"/>
    <cellStyle name="Heading 4 4 7" xfId="7591"/>
    <cellStyle name="Heading 4 4 8" xfId="7592"/>
    <cellStyle name="Heading 4 4 9" xfId="7593"/>
    <cellStyle name="Heading 4 40" xfId="7594"/>
    <cellStyle name="Heading 4 41" xfId="7595"/>
    <cellStyle name="Heading 4 42" xfId="7596"/>
    <cellStyle name="Heading 4 43" xfId="7597"/>
    <cellStyle name="Heading 4 44" xfId="7598"/>
    <cellStyle name="Heading 4 45" xfId="7599"/>
    <cellStyle name="Heading 4 46" xfId="7600"/>
    <cellStyle name="Heading 4 47" xfId="7601"/>
    <cellStyle name="Heading 4 48" xfId="7602"/>
    <cellStyle name="Heading 4 49" xfId="7603"/>
    <cellStyle name="Heading 4 5" xfId="7604"/>
    <cellStyle name="Heading 4 5 2" xfId="7605"/>
    <cellStyle name="Heading 4 5 3" xfId="7606"/>
    <cellStyle name="Heading 4 5 4" xfId="7607"/>
    <cellStyle name="Heading 4 5 5" xfId="7608"/>
    <cellStyle name="Heading 4 5 6" xfId="7609"/>
    <cellStyle name="Heading 4 5 7" xfId="7610"/>
    <cellStyle name="Heading 4 5 8" xfId="7611"/>
    <cellStyle name="Heading 4 5 9" xfId="7612"/>
    <cellStyle name="Heading 4 50" xfId="7613"/>
    <cellStyle name="Heading 4 51" xfId="7614"/>
    <cellStyle name="Heading 4 52" xfId="7615"/>
    <cellStyle name="Heading 4 53" xfId="7616"/>
    <cellStyle name="Heading 4 54" xfId="7617"/>
    <cellStyle name="Heading 4 6" xfId="7618"/>
    <cellStyle name="Heading 4 7" xfId="7619"/>
    <cellStyle name="Heading 4 8" xfId="7620"/>
    <cellStyle name="Heading 4 9" xfId="7621"/>
    <cellStyle name="Heading Section 2" xfId="7622"/>
    <cellStyle name="Heading Section 3" xfId="7623"/>
    <cellStyle name="Heading1" xfId="7624"/>
    <cellStyle name="helv" xfId="7625"/>
    <cellStyle name="helv 2" xfId="7626"/>
    <cellStyle name="helv 3" xfId="7627"/>
    <cellStyle name="Hyperlink 2" xfId="7628"/>
    <cellStyle name="Hyperlink 2 10" xfId="7629"/>
    <cellStyle name="Hyperlink 2 11" xfId="7630"/>
    <cellStyle name="Hyperlink 2 2" xfId="7631"/>
    <cellStyle name="Hyperlink 2 2 2" xfId="7632"/>
    <cellStyle name="Hyperlink 2 2 3" xfId="7633"/>
    <cellStyle name="Hyperlink 2 2 4" xfId="7634"/>
    <cellStyle name="Hyperlink 2 3" xfId="7635"/>
    <cellStyle name="Hyperlink 2 4" xfId="7636"/>
    <cellStyle name="Hyperlink 2 5" xfId="7637"/>
    <cellStyle name="Hyperlink 2 6" xfId="7638"/>
    <cellStyle name="Hyperlink 2 7" xfId="7639"/>
    <cellStyle name="Hyperlink 2 8" xfId="7640"/>
    <cellStyle name="Hyperlink 2 9" xfId="7641"/>
    <cellStyle name="Hyperlink 3" xfId="7642"/>
    <cellStyle name="Hyperlink 3 2" xfId="7643"/>
    <cellStyle name="Hyperlink 3 2 2" xfId="7644"/>
    <cellStyle name="Hyperlink 3 2 3" xfId="7645"/>
    <cellStyle name="Hyperlink 3 3" xfId="7646"/>
    <cellStyle name="Hyperlink 4" xfId="7647"/>
    <cellStyle name="Hypertextový odkaz" xfId="7648"/>
    <cellStyle name="Hypertextový odkaz 10" xfId="7649"/>
    <cellStyle name="Hypertextový odkaz 11" xfId="7650"/>
    <cellStyle name="Hypertextový odkaz 12" xfId="7651"/>
    <cellStyle name="Hypertextový odkaz 13" xfId="7652"/>
    <cellStyle name="Hypertextový odkaz 14" xfId="7653"/>
    <cellStyle name="Hypertextový odkaz 15" xfId="7654"/>
    <cellStyle name="Hypertextový odkaz 16" xfId="7655"/>
    <cellStyle name="Hypertextový odkaz 17" xfId="7656"/>
    <cellStyle name="Hypertextový odkaz 18" xfId="7657"/>
    <cellStyle name="Hypertextový odkaz 19" xfId="7658"/>
    <cellStyle name="Hypertextový odkaz 2" xfId="7659"/>
    <cellStyle name="Hypertextový odkaz 2 2" xfId="7660"/>
    <cellStyle name="Hypertextový odkaz 20" xfId="7661"/>
    <cellStyle name="Hypertextový odkaz 21" xfId="7662"/>
    <cellStyle name="Hypertextový odkaz 22" xfId="7663"/>
    <cellStyle name="Hypertextový odkaz 23" xfId="7664"/>
    <cellStyle name="Hypertextový odkaz 24" xfId="7665"/>
    <cellStyle name="Hypertextový odkaz 25" xfId="7666"/>
    <cellStyle name="Hypertextový odkaz 26" xfId="7667"/>
    <cellStyle name="Hypertextový odkaz 3" xfId="7668"/>
    <cellStyle name="Hypertextový odkaz 4" xfId="7669"/>
    <cellStyle name="Hypertextový odkaz 5" xfId="7670"/>
    <cellStyle name="Hypertextový odkaz 6" xfId="7671"/>
    <cellStyle name="Hypertextový odkaz 7" xfId="7672"/>
    <cellStyle name="Hypertextový odkaz 8" xfId="7673"/>
    <cellStyle name="Hypertextový odkaz 9" xfId="7674"/>
    <cellStyle name="Hypertextový odkaz_Copy of ATC  FY-2010 to 2011 of Kolar Division." xfId="7675"/>
    <cellStyle name="INCHES" xfId="7676"/>
    <cellStyle name="INCHES 2" xfId="7677"/>
    <cellStyle name="INCHES 3" xfId="7678"/>
    <cellStyle name="INCHES 4" xfId="7679"/>
    <cellStyle name="INCHES 5" xfId="7680"/>
    <cellStyle name="INCHES 6" xfId="7681"/>
    <cellStyle name="INCHES 7" xfId="7682"/>
    <cellStyle name="INCHES 8" xfId="7683"/>
    <cellStyle name="INCHES 9" xfId="7684"/>
    <cellStyle name="Info" xfId="7685"/>
    <cellStyle name="Input [yellow]" xfId="7686"/>
    <cellStyle name="Input [yellow] 2" xfId="7687"/>
    <cellStyle name="Input [yellow] 3" xfId="7688"/>
    <cellStyle name="Input [yellow] 4" xfId="7689"/>
    <cellStyle name="Input [yellow] 5" xfId="7690"/>
    <cellStyle name="Input [yellow] 6" xfId="7691"/>
    <cellStyle name="Input 10" xfId="7692"/>
    <cellStyle name="Input 10 2" xfId="7693"/>
    <cellStyle name="Input 10 3" xfId="7694"/>
    <cellStyle name="Input 10 4" xfId="7695"/>
    <cellStyle name="Input 10 5" xfId="7696"/>
    <cellStyle name="Input 10 6" xfId="7697"/>
    <cellStyle name="Input 10 7" xfId="7698"/>
    <cellStyle name="Input 11" xfId="7699"/>
    <cellStyle name="Input 11 2" xfId="7700"/>
    <cellStyle name="Input 11 3" xfId="7701"/>
    <cellStyle name="Input 11 4" xfId="7702"/>
    <cellStyle name="Input 11 5" xfId="7703"/>
    <cellStyle name="Input 11 6" xfId="7704"/>
    <cellStyle name="Input 11 7" xfId="7705"/>
    <cellStyle name="Input 12" xfId="7706"/>
    <cellStyle name="Input 12 2" xfId="7707"/>
    <cellStyle name="Input 12 3" xfId="7708"/>
    <cellStyle name="Input 12 4" xfId="7709"/>
    <cellStyle name="Input 12 5" xfId="7710"/>
    <cellStyle name="Input 12 6" xfId="7711"/>
    <cellStyle name="Input 12 7" xfId="7712"/>
    <cellStyle name="Input 13" xfId="7713"/>
    <cellStyle name="Input 13 2" xfId="7714"/>
    <cellStyle name="Input 13 3" xfId="7715"/>
    <cellStyle name="Input 13 4" xfId="7716"/>
    <cellStyle name="Input 13 5" xfId="7717"/>
    <cellStyle name="Input 13 6" xfId="7718"/>
    <cellStyle name="Input 13 7" xfId="7719"/>
    <cellStyle name="Input 14" xfId="7720"/>
    <cellStyle name="Input 14 2" xfId="7721"/>
    <cellStyle name="Input 14 3" xfId="7722"/>
    <cellStyle name="Input 14 4" xfId="7723"/>
    <cellStyle name="Input 14 5" xfId="7724"/>
    <cellStyle name="Input 14 6" xfId="7725"/>
    <cellStyle name="Input 14 7" xfId="7726"/>
    <cellStyle name="Input 15" xfId="7727"/>
    <cellStyle name="Input 15 2" xfId="7728"/>
    <cellStyle name="Input 15 3" xfId="7729"/>
    <cellStyle name="Input 15 4" xfId="7730"/>
    <cellStyle name="Input 15 5" xfId="7731"/>
    <cellStyle name="Input 15 6" xfId="7732"/>
    <cellStyle name="Input 15 7" xfId="7733"/>
    <cellStyle name="Input 16" xfId="7734"/>
    <cellStyle name="Input 16 2" xfId="7735"/>
    <cellStyle name="Input 16 3" xfId="7736"/>
    <cellStyle name="Input 16 4" xfId="7737"/>
    <cellStyle name="Input 16 5" xfId="7738"/>
    <cellStyle name="Input 16 6" xfId="7739"/>
    <cellStyle name="Input 16 7" xfId="7740"/>
    <cellStyle name="Input 17" xfId="7741"/>
    <cellStyle name="Input 17 2" xfId="7742"/>
    <cellStyle name="Input 17 3" xfId="7743"/>
    <cellStyle name="Input 17 4" xfId="7744"/>
    <cellStyle name="Input 17 5" xfId="7745"/>
    <cellStyle name="Input 17 6" xfId="7746"/>
    <cellStyle name="Input 17 7" xfId="7747"/>
    <cellStyle name="Input 18" xfId="7748"/>
    <cellStyle name="Input 18 2" xfId="7749"/>
    <cellStyle name="Input 18 3" xfId="7750"/>
    <cellStyle name="Input 18 4" xfId="7751"/>
    <cellStyle name="Input 18 5" xfId="7752"/>
    <cellStyle name="Input 18 6" xfId="7753"/>
    <cellStyle name="Input 18 7" xfId="7754"/>
    <cellStyle name="Input 19" xfId="7755"/>
    <cellStyle name="Input 19 2" xfId="7756"/>
    <cellStyle name="Input 19 3" xfId="7757"/>
    <cellStyle name="Input 19 4" xfId="7758"/>
    <cellStyle name="Input 19 5" xfId="7759"/>
    <cellStyle name="Input 19 6" xfId="7760"/>
    <cellStyle name="Input 19 7" xfId="7761"/>
    <cellStyle name="Input 2" xfId="7762"/>
    <cellStyle name="Input 2 10" xfId="7763"/>
    <cellStyle name="Input 2 10 2" xfId="7764"/>
    <cellStyle name="Input 2 10 3" xfId="7765"/>
    <cellStyle name="Input 2 10 4" xfId="7766"/>
    <cellStyle name="Input 2 10 5" xfId="7767"/>
    <cellStyle name="Input 2 10 6" xfId="7768"/>
    <cellStyle name="Input 2 10 7" xfId="7769"/>
    <cellStyle name="Input 2 11" xfId="7770"/>
    <cellStyle name="Input 2 11 2" xfId="7771"/>
    <cellStyle name="Input 2 11 3" xfId="7772"/>
    <cellStyle name="Input 2 11 4" xfId="7773"/>
    <cellStyle name="Input 2 11 5" xfId="7774"/>
    <cellStyle name="Input 2 11 6" xfId="7775"/>
    <cellStyle name="Input 2 11 7" xfId="7776"/>
    <cellStyle name="Input 2 12" xfId="7777"/>
    <cellStyle name="Input 2 12 2" xfId="7778"/>
    <cellStyle name="Input 2 12 3" xfId="7779"/>
    <cellStyle name="Input 2 12 4" xfId="7780"/>
    <cellStyle name="Input 2 12 5" xfId="7781"/>
    <cellStyle name="Input 2 12 6" xfId="7782"/>
    <cellStyle name="Input 2 12 7" xfId="7783"/>
    <cellStyle name="Input 2 13" xfId="7784"/>
    <cellStyle name="Input 2 13 2" xfId="7785"/>
    <cellStyle name="Input 2 13 3" xfId="7786"/>
    <cellStyle name="Input 2 13 4" xfId="7787"/>
    <cellStyle name="Input 2 13 5" xfId="7788"/>
    <cellStyle name="Input 2 13 6" xfId="7789"/>
    <cellStyle name="Input 2 14" xfId="7790"/>
    <cellStyle name="Input 2 14 2" xfId="7791"/>
    <cellStyle name="Input 2 14 3" xfId="7792"/>
    <cellStyle name="Input 2 14 4" xfId="7793"/>
    <cellStyle name="Input 2 14 5" xfId="7794"/>
    <cellStyle name="Input 2 14 6" xfId="7795"/>
    <cellStyle name="Input 2 15" xfId="7796"/>
    <cellStyle name="Input 2 15 2" xfId="7797"/>
    <cellStyle name="Input 2 15 3" xfId="7798"/>
    <cellStyle name="Input 2 15 4" xfId="7799"/>
    <cellStyle name="Input 2 15 5" xfId="7800"/>
    <cellStyle name="Input 2 16" xfId="7801"/>
    <cellStyle name="Input 2 16 2" xfId="7802"/>
    <cellStyle name="Input 2 16 3" xfId="7803"/>
    <cellStyle name="Input 2 16 4" xfId="7804"/>
    <cellStyle name="Input 2 16 5" xfId="7805"/>
    <cellStyle name="Input 2 17" xfId="7806"/>
    <cellStyle name="Input 2 18" xfId="7807"/>
    <cellStyle name="Input 2 19" xfId="7808"/>
    <cellStyle name="Input 2 2" xfId="7809"/>
    <cellStyle name="Input 2 2 10" xfId="7810"/>
    <cellStyle name="Input 2 2 11" xfId="7811"/>
    <cellStyle name="Input 2 2 12" xfId="7812"/>
    <cellStyle name="Input 2 2 13" xfId="7813"/>
    <cellStyle name="Input 2 2 14" xfId="7814"/>
    <cellStyle name="Input 2 2 15" xfId="7815"/>
    <cellStyle name="Input 2 2 16" xfId="7816"/>
    <cellStyle name="Input 2 2 17" xfId="7817"/>
    <cellStyle name="Input 2 2 2" xfId="7818"/>
    <cellStyle name="Input 2 2 2 2" xfId="7819"/>
    <cellStyle name="Input 2 2 2 3" xfId="7820"/>
    <cellStyle name="Input 2 2 2 4" xfId="7821"/>
    <cellStyle name="Input 2 2 2 5" xfId="7822"/>
    <cellStyle name="Input 2 2 2 6" xfId="7823"/>
    <cellStyle name="Input 2 2 2 7" xfId="7824"/>
    <cellStyle name="Input 2 2 3" xfId="7825"/>
    <cellStyle name="Input 2 2 4" xfId="7826"/>
    <cellStyle name="Input 2 2 5" xfId="7827"/>
    <cellStyle name="Input 2 2 6" xfId="7828"/>
    <cellStyle name="Input 2 2 7" xfId="7829"/>
    <cellStyle name="Input 2 2 8" xfId="7830"/>
    <cellStyle name="Input 2 2 9" xfId="7831"/>
    <cellStyle name="Input 2 20" xfId="7832"/>
    <cellStyle name="Input 2 21" xfId="7833"/>
    <cellStyle name="Input 2 3" xfId="7834"/>
    <cellStyle name="Input 2 3 2" xfId="7835"/>
    <cellStyle name="Input 2 3 3" xfId="7836"/>
    <cellStyle name="Input 2 3 4" xfId="7837"/>
    <cellStyle name="Input 2 3 5" xfId="7838"/>
    <cellStyle name="Input 2 3 6" xfId="7839"/>
    <cellStyle name="Input 2 3 7" xfId="7840"/>
    <cellStyle name="Input 2 3 8" xfId="7841"/>
    <cellStyle name="Input 2 4" xfId="7842"/>
    <cellStyle name="Input 2 4 2" xfId="7843"/>
    <cellStyle name="Input 2 4 3" xfId="7844"/>
    <cellStyle name="Input 2 4 4" xfId="7845"/>
    <cellStyle name="Input 2 4 5" xfId="7846"/>
    <cellStyle name="Input 2 4 6" xfId="7847"/>
    <cellStyle name="Input 2 4 7" xfId="7848"/>
    <cellStyle name="Input 2 5" xfId="7849"/>
    <cellStyle name="Input 2 5 2" xfId="7850"/>
    <cellStyle name="Input 2 5 3" xfId="7851"/>
    <cellStyle name="Input 2 5 4" xfId="7852"/>
    <cellStyle name="Input 2 5 5" xfId="7853"/>
    <cellStyle name="Input 2 5 6" xfId="7854"/>
    <cellStyle name="Input 2 5 7" xfId="7855"/>
    <cellStyle name="Input 2 6" xfId="7856"/>
    <cellStyle name="Input 2 6 2" xfId="7857"/>
    <cellStyle name="Input 2 6 3" xfId="7858"/>
    <cellStyle name="Input 2 6 4" xfId="7859"/>
    <cellStyle name="Input 2 6 5" xfId="7860"/>
    <cellStyle name="Input 2 6 6" xfId="7861"/>
    <cellStyle name="Input 2 6 7" xfId="7862"/>
    <cellStyle name="Input 2 7" xfId="7863"/>
    <cellStyle name="Input 2 7 2" xfId="7864"/>
    <cellStyle name="Input 2 7 3" xfId="7865"/>
    <cellStyle name="Input 2 7 4" xfId="7866"/>
    <cellStyle name="Input 2 7 5" xfId="7867"/>
    <cellStyle name="Input 2 7 6" xfId="7868"/>
    <cellStyle name="Input 2 7 7" xfId="7869"/>
    <cellStyle name="Input 2 8" xfId="7870"/>
    <cellStyle name="Input 2 8 2" xfId="7871"/>
    <cellStyle name="Input 2 8 3" xfId="7872"/>
    <cellStyle name="Input 2 8 4" xfId="7873"/>
    <cellStyle name="Input 2 8 5" xfId="7874"/>
    <cellStyle name="Input 2 8 6" xfId="7875"/>
    <cellStyle name="Input 2 8 7" xfId="7876"/>
    <cellStyle name="Input 2 9" xfId="7877"/>
    <cellStyle name="Input 2 9 2" xfId="7878"/>
    <cellStyle name="Input 2 9 3" xfId="7879"/>
    <cellStyle name="Input 2 9 4" xfId="7880"/>
    <cellStyle name="Input 2 9 5" xfId="7881"/>
    <cellStyle name="Input 2 9 6" xfId="7882"/>
    <cellStyle name="Input 2 9 7" xfId="7883"/>
    <cellStyle name="Input 2_C-1  to C-3 Foramt" xfId="7884"/>
    <cellStyle name="Input 20" xfId="7885"/>
    <cellStyle name="Input 20 2" xfId="7886"/>
    <cellStyle name="Input 20 3" xfId="7887"/>
    <cellStyle name="Input 20 4" xfId="7888"/>
    <cellStyle name="Input 20 5" xfId="7889"/>
    <cellStyle name="Input 20 6" xfId="7890"/>
    <cellStyle name="Input 20 7" xfId="7891"/>
    <cellStyle name="Input 21" xfId="7892"/>
    <cellStyle name="Input 21 2" xfId="7893"/>
    <cellStyle name="Input 21 3" xfId="7894"/>
    <cellStyle name="Input 21 4" xfId="7895"/>
    <cellStyle name="Input 21 5" xfId="7896"/>
    <cellStyle name="Input 21 6" xfId="7897"/>
    <cellStyle name="Input 21 7" xfId="7898"/>
    <cellStyle name="Input 22" xfId="7899"/>
    <cellStyle name="Input 22 2" xfId="7900"/>
    <cellStyle name="Input 22 3" xfId="7901"/>
    <cellStyle name="Input 22 4" xfId="7902"/>
    <cellStyle name="Input 22 5" xfId="7903"/>
    <cellStyle name="Input 22 6" xfId="7904"/>
    <cellStyle name="Input 22 7" xfId="7905"/>
    <cellStyle name="Input 23" xfId="7906"/>
    <cellStyle name="Input 23 2" xfId="7907"/>
    <cellStyle name="Input 23 3" xfId="7908"/>
    <cellStyle name="Input 23 4" xfId="7909"/>
    <cellStyle name="Input 23 5" xfId="7910"/>
    <cellStyle name="Input 23 6" xfId="7911"/>
    <cellStyle name="Input 23 7" xfId="7912"/>
    <cellStyle name="Input 24" xfId="7913"/>
    <cellStyle name="Input 24 2" xfId="7914"/>
    <cellStyle name="Input 24 3" xfId="7915"/>
    <cellStyle name="Input 24 4" xfId="7916"/>
    <cellStyle name="Input 24 5" xfId="7917"/>
    <cellStyle name="Input 24 6" xfId="7918"/>
    <cellStyle name="Input 24 7" xfId="7919"/>
    <cellStyle name="Input 25" xfId="7920"/>
    <cellStyle name="Input 25 2" xfId="7921"/>
    <cellStyle name="Input 25 3" xfId="7922"/>
    <cellStyle name="Input 25 4" xfId="7923"/>
    <cellStyle name="Input 25 5" xfId="7924"/>
    <cellStyle name="Input 25 6" xfId="7925"/>
    <cellStyle name="Input 25 7" xfId="7926"/>
    <cellStyle name="Input 26" xfId="7927"/>
    <cellStyle name="Input 26 2" xfId="7928"/>
    <cellStyle name="Input 26 3" xfId="7929"/>
    <cellStyle name="Input 26 4" xfId="7930"/>
    <cellStyle name="Input 26 5" xfId="7931"/>
    <cellStyle name="Input 26 6" xfId="7932"/>
    <cellStyle name="Input 26 7" xfId="7933"/>
    <cellStyle name="Input 27" xfId="7934"/>
    <cellStyle name="Input 27 2" xfId="7935"/>
    <cellStyle name="Input 27 3" xfId="7936"/>
    <cellStyle name="Input 27 4" xfId="7937"/>
    <cellStyle name="Input 27 5" xfId="7938"/>
    <cellStyle name="Input 27 6" xfId="7939"/>
    <cellStyle name="Input 27 7" xfId="7940"/>
    <cellStyle name="Input 28" xfId="7941"/>
    <cellStyle name="Input 28 2" xfId="7942"/>
    <cellStyle name="Input 28 3" xfId="7943"/>
    <cellStyle name="Input 28 4" xfId="7944"/>
    <cellStyle name="Input 28 5" xfId="7945"/>
    <cellStyle name="Input 28 6" xfId="7946"/>
    <cellStyle name="Input 28 7" xfId="7947"/>
    <cellStyle name="Input 29" xfId="7948"/>
    <cellStyle name="Input 29 2" xfId="7949"/>
    <cellStyle name="Input 29 3" xfId="7950"/>
    <cellStyle name="Input 29 4" xfId="7951"/>
    <cellStyle name="Input 29 5" xfId="7952"/>
    <cellStyle name="Input 29 6" xfId="7953"/>
    <cellStyle name="Input 29 7" xfId="7954"/>
    <cellStyle name="Input 3" xfId="7955"/>
    <cellStyle name="Input 3 10" xfId="7956"/>
    <cellStyle name="Input 3 10 2" xfId="7957"/>
    <cellStyle name="Input 3 10 3" xfId="7958"/>
    <cellStyle name="Input 3 10 4" xfId="7959"/>
    <cellStyle name="Input 3 10 5" xfId="7960"/>
    <cellStyle name="Input 3 10 6" xfId="7961"/>
    <cellStyle name="Input 3 11" xfId="7962"/>
    <cellStyle name="Input 3 11 2" xfId="7963"/>
    <cellStyle name="Input 3 11 3" xfId="7964"/>
    <cellStyle name="Input 3 11 4" xfId="7965"/>
    <cellStyle name="Input 3 11 5" xfId="7966"/>
    <cellStyle name="Input 3 11 6" xfId="7967"/>
    <cellStyle name="Input 3 12" xfId="7968"/>
    <cellStyle name="Input 3 12 2" xfId="7969"/>
    <cellStyle name="Input 3 12 3" xfId="7970"/>
    <cellStyle name="Input 3 12 4" xfId="7971"/>
    <cellStyle name="Input 3 12 5" xfId="7972"/>
    <cellStyle name="Input 3 12 6" xfId="7973"/>
    <cellStyle name="Input 3 13" xfId="7974"/>
    <cellStyle name="Input 3 13 2" xfId="7975"/>
    <cellStyle name="Input 3 13 3" xfId="7976"/>
    <cellStyle name="Input 3 13 4" xfId="7977"/>
    <cellStyle name="Input 3 13 5" xfId="7978"/>
    <cellStyle name="Input 3 13 6" xfId="7979"/>
    <cellStyle name="Input 3 14" xfId="7980"/>
    <cellStyle name="Input 3 14 2" xfId="7981"/>
    <cellStyle name="Input 3 14 3" xfId="7982"/>
    <cellStyle name="Input 3 14 4" xfId="7983"/>
    <cellStyle name="Input 3 14 5" xfId="7984"/>
    <cellStyle name="Input 3 14 6" xfId="7985"/>
    <cellStyle name="Input 3 15" xfId="7986"/>
    <cellStyle name="Input 3 16" xfId="7987"/>
    <cellStyle name="Input 3 17" xfId="7988"/>
    <cellStyle name="Input 3 18" xfId="7989"/>
    <cellStyle name="Input 3 19" xfId="7990"/>
    <cellStyle name="Input 3 2" xfId="7991"/>
    <cellStyle name="Input 3 2 2" xfId="7992"/>
    <cellStyle name="Input 3 2 2 2" xfId="7993"/>
    <cellStyle name="Input 3 2 2 3" xfId="7994"/>
    <cellStyle name="Input 3 2 2 4" xfId="7995"/>
    <cellStyle name="Input 3 2 2 5" xfId="7996"/>
    <cellStyle name="Input 3 2 2 6" xfId="7997"/>
    <cellStyle name="Input 3 2 3" xfId="7998"/>
    <cellStyle name="Input 3 2 4" xfId="7999"/>
    <cellStyle name="Input 3 2 5" xfId="8000"/>
    <cellStyle name="Input 3 2 6" xfId="8001"/>
    <cellStyle name="Input 3 2 7" xfId="8002"/>
    <cellStyle name="Input 3 20" xfId="8003"/>
    <cellStyle name="Input 3 3" xfId="8004"/>
    <cellStyle name="Input 3 3 2" xfId="8005"/>
    <cellStyle name="Input 3 3 3" xfId="8006"/>
    <cellStyle name="Input 3 3 4" xfId="8007"/>
    <cellStyle name="Input 3 3 5" xfId="8008"/>
    <cellStyle name="Input 3 3 6" xfId="8009"/>
    <cellStyle name="Input 3 4" xfId="8010"/>
    <cellStyle name="Input 3 4 2" xfId="8011"/>
    <cellStyle name="Input 3 4 3" xfId="8012"/>
    <cellStyle name="Input 3 4 4" xfId="8013"/>
    <cellStyle name="Input 3 4 5" xfId="8014"/>
    <cellStyle name="Input 3 4 6" xfId="8015"/>
    <cellStyle name="Input 3 5" xfId="8016"/>
    <cellStyle name="Input 3 5 2" xfId="8017"/>
    <cellStyle name="Input 3 5 3" xfId="8018"/>
    <cellStyle name="Input 3 5 4" xfId="8019"/>
    <cellStyle name="Input 3 5 5" xfId="8020"/>
    <cellStyle name="Input 3 5 6" xfId="8021"/>
    <cellStyle name="Input 3 6" xfId="8022"/>
    <cellStyle name="Input 3 6 2" xfId="8023"/>
    <cellStyle name="Input 3 6 3" xfId="8024"/>
    <cellStyle name="Input 3 6 4" xfId="8025"/>
    <cellStyle name="Input 3 6 5" xfId="8026"/>
    <cellStyle name="Input 3 6 6" xfId="8027"/>
    <cellStyle name="Input 3 7" xfId="8028"/>
    <cellStyle name="Input 3 7 2" xfId="8029"/>
    <cellStyle name="Input 3 7 3" xfId="8030"/>
    <cellStyle name="Input 3 7 4" xfId="8031"/>
    <cellStyle name="Input 3 7 5" xfId="8032"/>
    <cellStyle name="Input 3 7 6" xfId="8033"/>
    <cellStyle name="Input 3 8" xfId="8034"/>
    <cellStyle name="Input 3 8 2" xfId="8035"/>
    <cellStyle name="Input 3 8 3" xfId="8036"/>
    <cellStyle name="Input 3 8 4" xfId="8037"/>
    <cellStyle name="Input 3 8 5" xfId="8038"/>
    <cellStyle name="Input 3 8 6" xfId="8039"/>
    <cellStyle name="Input 3 9" xfId="8040"/>
    <cellStyle name="Input 3 9 2" xfId="8041"/>
    <cellStyle name="Input 3 9 3" xfId="8042"/>
    <cellStyle name="Input 3 9 4" xfId="8043"/>
    <cellStyle name="Input 3 9 5" xfId="8044"/>
    <cellStyle name="Input 3 9 6" xfId="8045"/>
    <cellStyle name="Input 3_C-1  to C-3 Foramt" xfId="8046"/>
    <cellStyle name="Input 30" xfId="8047"/>
    <cellStyle name="Input 30 2" xfId="8048"/>
    <cellStyle name="Input 30 3" xfId="8049"/>
    <cellStyle name="Input 30 4" xfId="8050"/>
    <cellStyle name="Input 30 5" xfId="8051"/>
    <cellStyle name="Input 30 6" xfId="8052"/>
    <cellStyle name="Input 30 7" xfId="8053"/>
    <cellStyle name="Input 31" xfId="8054"/>
    <cellStyle name="Input 31 2" xfId="8055"/>
    <cellStyle name="Input 31 3" xfId="8056"/>
    <cellStyle name="Input 31 4" xfId="8057"/>
    <cellStyle name="Input 31 5" xfId="8058"/>
    <cellStyle name="Input 31 6" xfId="8059"/>
    <cellStyle name="Input 31 7" xfId="8060"/>
    <cellStyle name="Input 32" xfId="8061"/>
    <cellStyle name="Input 32 2" xfId="8062"/>
    <cellStyle name="Input 32 3" xfId="8063"/>
    <cellStyle name="Input 32 4" xfId="8064"/>
    <cellStyle name="Input 32 5" xfId="8065"/>
    <cellStyle name="Input 32 6" xfId="8066"/>
    <cellStyle name="Input 32 7" xfId="8067"/>
    <cellStyle name="Input 33" xfId="8068"/>
    <cellStyle name="Input 33 2" xfId="8069"/>
    <cellStyle name="Input 33 3" xfId="8070"/>
    <cellStyle name="Input 33 4" xfId="8071"/>
    <cellStyle name="Input 33 5" xfId="8072"/>
    <cellStyle name="Input 33 6" xfId="8073"/>
    <cellStyle name="Input 33 7" xfId="8074"/>
    <cellStyle name="Input 34" xfId="8075"/>
    <cellStyle name="Input 34 2" xfId="8076"/>
    <cellStyle name="Input 34 3" xfId="8077"/>
    <cellStyle name="Input 34 4" xfId="8078"/>
    <cellStyle name="Input 34 5" xfId="8079"/>
    <cellStyle name="Input 34 6" xfId="8080"/>
    <cellStyle name="Input 34 7" xfId="8081"/>
    <cellStyle name="Input 35" xfId="8082"/>
    <cellStyle name="Input 35 2" xfId="8083"/>
    <cellStyle name="Input 35 3" xfId="8084"/>
    <cellStyle name="Input 35 4" xfId="8085"/>
    <cellStyle name="Input 35 5" xfId="8086"/>
    <cellStyle name="Input 35 6" xfId="8087"/>
    <cellStyle name="Input 35 7" xfId="8088"/>
    <cellStyle name="Input 36" xfId="8089"/>
    <cellStyle name="Input 36 2" xfId="8090"/>
    <cellStyle name="Input 36 3" xfId="8091"/>
    <cellStyle name="Input 36 4" xfId="8092"/>
    <cellStyle name="Input 36 5" xfId="8093"/>
    <cellStyle name="Input 36 6" xfId="8094"/>
    <cellStyle name="Input 36 7" xfId="8095"/>
    <cellStyle name="Input 37" xfId="8096"/>
    <cellStyle name="Input 37 2" xfId="8097"/>
    <cellStyle name="Input 37 3" xfId="8098"/>
    <cellStyle name="Input 37 4" xfId="8099"/>
    <cellStyle name="Input 37 5" xfId="8100"/>
    <cellStyle name="Input 37 6" xfId="8101"/>
    <cellStyle name="Input 37 7" xfId="8102"/>
    <cellStyle name="Input 38" xfId="8103"/>
    <cellStyle name="Input 38 2" xfId="8104"/>
    <cellStyle name="Input 38 3" xfId="8105"/>
    <cellStyle name="Input 38 4" xfId="8106"/>
    <cellStyle name="Input 38 5" xfId="8107"/>
    <cellStyle name="Input 38 6" xfId="8108"/>
    <cellStyle name="Input 38 7" xfId="8109"/>
    <cellStyle name="Input 39" xfId="8110"/>
    <cellStyle name="Input 39 2" xfId="8111"/>
    <cellStyle name="Input 39 3" xfId="8112"/>
    <cellStyle name="Input 39 4" xfId="8113"/>
    <cellStyle name="Input 39 5" xfId="8114"/>
    <cellStyle name="Input 39 6" xfId="8115"/>
    <cellStyle name="Input 39 7" xfId="8116"/>
    <cellStyle name="Input 4" xfId="8117"/>
    <cellStyle name="Input 4 10" xfId="8118"/>
    <cellStyle name="Input 4 10 2" xfId="8119"/>
    <cellStyle name="Input 4 10 3" xfId="8120"/>
    <cellStyle name="Input 4 10 4" xfId="8121"/>
    <cellStyle name="Input 4 10 5" xfId="8122"/>
    <cellStyle name="Input 4 10 6" xfId="8123"/>
    <cellStyle name="Input 4 11" xfId="8124"/>
    <cellStyle name="Input 4 11 2" xfId="8125"/>
    <cellStyle name="Input 4 11 3" xfId="8126"/>
    <cellStyle name="Input 4 11 4" xfId="8127"/>
    <cellStyle name="Input 4 11 5" xfId="8128"/>
    <cellStyle name="Input 4 11 6" xfId="8129"/>
    <cellStyle name="Input 4 12" xfId="8130"/>
    <cellStyle name="Input 4 12 2" xfId="8131"/>
    <cellStyle name="Input 4 12 3" xfId="8132"/>
    <cellStyle name="Input 4 12 4" xfId="8133"/>
    <cellStyle name="Input 4 12 5" xfId="8134"/>
    <cellStyle name="Input 4 12 6" xfId="8135"/>
    <cellStyle name="Input 4 13" xfId="8136"/>
    <cellStyle name="Input 4 13 2" xfId="8137"/>
    <cellStyle name="Input 4 13 3" xfId="8138"/>
    <cellStyle name="Input 4 13 4" xfId="8139"/>
    <cellStyle name="Input 4 13 5" xfId="8140"/>
    <cellStyle name="Input 4 13 6" xfId="8141"/>
    <cellStyle name="Input 4 14" xfId="8142"/>
    <cellStyle name="Input 4 14 2" xfId="8143"/>
    <cellStyle name="Input 4 14 3" xfId="8144"/>
    <cellStyle name="Input 4 14 4" xfId="8145"/>
    <cellStyle name="Input 4 14 5" xfId="8146"/>
    <cellStyle name="Input 4 14 6" xfId="8147"/>
    <cellStyle name="Input 4 15" xfId="8148"/>
    <cellStyle name="Input 4 16" xfId="8149"/>
    <cellStyle name="Input 4 17" xfId="8150"/>
    <cellStyle name="Input 4 18" xfId="8151"/>
    <cellStyle name="Input 4 19" xfId="8152"/>
    <cellStyle name="Input 4 2" xfId="8153"/>
    <cellStyle name="Input 4 2 2" xfId="8154"/>
    <cellStyle name="Input 4 2 2 2" xfId="8155"/>
    <cellStyle name="Input 4 2 2 3" xfId="8156"/>
    <cellStyle name="Input 4 2 2 4" xfId="8157"/>
    <cellStyle name="Input 4 2 2 5" xfId="8158"/>
    <cellStyle name="Input 4 2 2 6" xfId="8159"/>
    <cellStyle name="Input 4 2 3" xfId="8160"/>
    <cellStyle name="Input 4 2 4" xfId="8161"/>
    <cellStyle name="Input 4 2 5" xfId="8162"/>
    <cellStyle name="Input 4 2 6" xfId="8163"/>
    <cellStyle name="Input 4 2 7" xfId="8164"/>
    <cellStyle name="Input 4 3" xfId="8165"/>
    <cellStyle name="Input 4 3 2" xfId="8166"/>
    <cellStyle name="Input 4 3 3" xfId="8167"/>
    <cellStyle name="Input 4 3 4" xfId="8168"/>
    <cellStyle name="Input 4 3 5" xfId="8169"/>
    <cellStyle name="Input 4 3 6" xfId="8170"/>
    <cellStyle name="Input 4 4" xfId="8171"/>
    <cellStyle name="Input 4 4 2" xfId="8172"/>
    <cellStyle name="Input 4 4 3" xfId="8173"/>
    <cellStyle name="Input 4 4 4" xfId="8174"/>
    <cellStyle name="Input 4 4 5" xfId="8175"/>
    <cellStyle name="Input 4 4 6" xfId="8176"/>
    <cellStyle name="Input 4 5" xfId="8177"/>
    <cellStyle name="Input 4 5 2" xfId="8178"/>
    <cellStyle name="Input 4 5 3" xfId="8179"/>
    <cellStyle name="Input 4 5 4" xfId="8180"/>
    <cellStyle name="Input 4 5 5" xfId="8181"/>
    <cellStyle name="Input 4 5 6" xfId="8182"/>
    <cellStyle name="Input 4 6" xfId="8183"/>
    <cellStyle name="Input 4 6 2" xfId="8184"/>
    <cellStyle name="Input 4 6 3" xfId="8185"/>
    <cellStyle name="Input 4 6 4" xfId="8186"/>
    <cellStyle name="Input 4 6 5" xfId="8187"/>
    <cellStyle name="Input 4 6 6" xfId="8188"/>
    <cellStyle name="Input 4 7" xfId="8189"/>
    <cellStyle name="Input 4 7 2" xfId="8190"/>
    <cellStyle name="Input 4 7 3" xfId="8191"/>
    <cellStyle name="Input 4 7 4" xfId="8192"/>
    <cellStyle name="Input 4 7 5" xfId="8193"/>
    <cellStyle name="Input 4 7 6" xfId="8194"/>
    <cellStyle name="Input 4 8" xfId="8195"/>
    <cellStyle name="Input 4 8 2" xfId="8196"/>
    <cellStyle name="Input 4 8 3" xfId="8197"/>
    <cellStyle name="Input 4 8 4" xfId="8198"/>
    <cellStyle name="Input 4 8 5" xfId="8199"/>
    <cellStyle name="Input 4 8 6" xfId="8200"/>
    <cellStyle name="Input 4 9" xfId="8201"/>
    <cellStyle name="Input 4 9 2" xfId="8202"/>
    <cellStyle name="Input 4 9 3" xfId="8203"/>
    <cellStyle name="Input 4 9 4" xfId="8204"/>
    <cellStyle name="Input 4 9 5" xfId="8205"/>
    <cellStyle name="Input 4 9 6" xfId="8206"/>
    <cellStyle name="Input 4_lt" xfId="8207"/>
    <cellStyle name="Input 40" xfId="8208"/>
    <cellStyle name="Input 40 2" xfId="8209"/>
    <cellStyle name="Input 40 3" xfId="8210"/>
    <cellStyle name="Input 40 4" xfId="8211"/>
    <cellStyle name="Input 40 5" xfId="8212"/>
    <cellStyle name="Input 40 6" xfId="8213"/>
    <cellStyle name="Input 40 7" xfId="8214"/>
    <cellStyle name="Input 41" xfId="8215"/>
    <cellStyle name="Input 41 2" xfId="8216"/>
    <cellStyle name="Input 41 3" xfId="8217"/>
    <cellStyle name="Input 41 4" xfId="8218"/>
    <cellStyle name="Input 41 5" xfId="8219"/>
    <cellStyle name="Input 41 6" xfId="8220"/>
    <cellStyle name="Input 41 7" xfId="8221"/>
    <cellStyle name="Input 42" xfId="8222"/>
    <cellStyle name="Input 42 2" xfId="8223"/>
    <cellStyle name="Input 42 3" xfId="8224"/>
    <cellStyle name="Input 42 4" xfId="8225"/>
    <cellStyle name="Input 42 5" xfId="8226"/>
    <cellStyle name="Input 42 6" xfId="8227"/>
    <cellStyle name="Input 42 7" xfId="8228"/>
    <cellStyle name="Input 43" xfId="8229"/>
    <cellStyle name="Input 43 2" xfId="8230"/>
    <cellStyle name="Input 43 3" xfId="8231"/>
    <cellStyle name="Input 43 4" xfId="8232"/>
    <cellStyle name="Input 43 5" xfId="8233"/>
    <cellStyle name="Input 43 6" xfId="8234"/>
    <cellStyle name="Input 43 7" xfId="8235"/>
    <cellStyle name="Input 44" xfId="8236"/>
    <cellStyle name="Input 44 2" xfId="8237"/>
    <cellStyle name="Input 44 3" xfId="8238"/>
    <cellStyle name="Input 44 4" xfId="8239"/>
    <cellStyle name="Input 44 5" xfId="8240"/>
    <cellStyle name="Input 44 6" xfId="8241"/>
    <cellStyle name="Input 44 7" xfId="8242"/>
    <cellStyle name="Input 45" xfId="8243"/>
    <cellStyle name="Input 45 2" xfId="8244"/>
    <cellStyle name="Input 45 3" xfId="8245"/>
    <cellStyle name="Input 45 4" xfId="8246"/>
    <cellStyle name="Input 45 5" xfId="8247"/>
    <cellStyle name="Input 45 6" xfId="8248"/>
    <cellStyle name="Input 45 7" xfId="8249"/>
    <cellStyle name="Input 46" xfId="8250"/>
    <cellStyle name="Input 46 2" xfId="8251"/>
    <cellStyle name="Input 46 3" xfId="8252"/>
    <cellStyle name="Input 46 4" xfId="8253"/>
    <cellStyle name="Input 46 5" xfId="8254"/>
    <cellStyle name="Input 46 6" xfId="8255"/>
    <cellStyle name="Input 46 7" xfId="8256"/>
    <cellStyle name="Input 47" xfId="8257"/>
    <cellStyle name="Input 47 2" xfId="8258"/>
    <cellStyle name="Input 47 3" xfId="8259"/>
    <cellStyle name="Input 47 4" xfId="8260"/>
    <cellStyle name="Input 47 5" xfId="8261"/>
    <cellStyle name="Input 47 6" xfId="8262"/>
    <cellStyle name="Input 47 7" xfId="8263"/>
    <cellStyle name="Input 48" xfId="8264"/>
    <cellStyle name="Input 48 2" xfId="8265"/>
    <cellStyle name="Input 48 3" xfId="8266"/>
    <cellStyle name="Input 48 4" xfId="8267"/>
    <cellStyle name="Input 48 5" xfId="8268"/>
    <cellStyle name="Input 48 6" xfId="8269"/>
    <cellStyle name="Input 48 7" xfId="8270"/>
    <cellStyle name="Input 49" xfId="8271"/>
    <cellStyle name="Input 49 2" xfId="8272"/>
    <cellStyle name="Input 49 3" xfId="8273"/>
    <cellStyle name="Input 49 4" xfId="8274"/>
    <cellStyle name="Input 49 5" xfId="8275"/>
    <cellStyle name="Input 49 6" xfId="8276"/>
    <cellStyle name="Input 49 7" xfId="8277"/>
    <cellStyle name="Input 5" xfId="8278"/>
    <cellStyle name="Input 5 10" xfId="8279"/>
    <cellStyle name="Input 5 11" xfId="8280"/>
    <cellStyle name="Input 5 12" xfId="8281"/>
    <cellStyle name="Input 5 13" xfId="8282"/>
    <cellStyle name="Input 5 14" xfId="8283"/>
    <cellStyle name="Input 5 2" xfId="8284"/>
    <cellStyle name="Input 5 2 2" xfId="8285"/>
    <cellStyle name="Input 5 2 3" xfId="8286"/>
    <cellStyle name="Input 5 2 4" xfId="8287"/>
    <cellStyle name="Input 5 2 5" xfId="8288"/>
    <cellStyle name="Input 5 2 6" xfId="8289"/>
    <cellStyle name="Input 5 3" xfId="8290"/>
    <cellStyle name="Input 5 3 2" xfId="8291"/>
    <cellStyle name="Input 5 3 3" xfId="8292"/>
    <cellStyle name="Input 5 3 4" xfId="8293"/>
    <cellStyle name="Input 5 3 5" xfId="8294"/>
    <cellStyle name="Input 5 3 6" xfId="8295"/>
    <cellStyle name="Input 5 4" xfId="8296"/>
    <cellStyle name="Input 5 4 2" xfId="8297"/>
    <cellStyle name="Input 5 4 3" xfId="8298"/>
    <cellStyle name="Input 5 4 4" xfId="8299"/>
    <cellStyle name="Input 5 4 5" xfId="8300"/>
    <cellStyle name="Input 5 4 6" xfId="8301"/>
    <cellStyle name="Input 5 5" xfId="8302"/>
    <cellStyle name="Input 5 5 2" xfId="8303"/>
    <cellStyle name="Input 5 5 3" xfId="8304"/>
    <cellStyle name="Input 5 5 4" xfId="8305"/>
    <cellStyle name="Input 5 5 5" xfId="8306"/>
    <cellStyle name="Input 5 5 6" xfId="8307"/>
    <cellStyle name="Input 5 6" xfId="8308"/>
    <cellStyle name="Input 5 6 2" xfId="8309"/>
    <cellStyle name="Input 5 6 3" xfId="8310"/>
    <cellStyle name="Input 5 6 4" xfId="8311"/>
    <cellStyle name="Input 5 6 5" xfId="8312"/>
    <cellStyle name="Input 5 6 6" xfId="8313"/>
    <cellStyle name="Input 5 7" xfId="8314"/>
    <cellStyle name="Input 5 7 2" xfId="8315"/>
    <cellStyle name="Input 5 7 3" xfId="8316"/>
    <cellStyle name="Input 5 7 4" xfId="8317"/>
    <cellStyle name="Input 5 7 5" xfId="8318"/>
    <cellStyle name="Input 5 7 6" xfId="8319"/>
    <cellStyle name="Input 5 8" xfId="8320"/>
    <cellStyle name="Input 5 8 2" xfId="8321"/>
    <cellStyle name="Input 5 8 3" xfId="8322"/>
    <cellStyle name="Input 5 8 4" xfId="8323"/>
    <cellStyle name="Input 5 8 5" xfId="8324"/>
    <cellStyle name="Input 5 8 6" xfId="8325"/>
    <cellStyle name="Input 5 9" xfId="8326"/>
    <cellStyle name="Input 5 9 2" xfId="8327"/>
    <cellStyle name="Input 5 9 3" xfId="8328"/>
    <cellStyle name="Input 5 9 4" xfId="8329"/>
    <cellStyle name="Input 5 9 5" xfId="8330"/>
    <cellStyle name="Input 5 9 6" xfId="8331"/>
    <cellStyle name="Input 50" xfId="8332"/>
    <cellStyle name="Input 50 2" xfId="8333"/>
    <cellStyle name="Input 50 3" xfId="8334"/>
    <cellStyle name="Input 50 4" xfId="8335"/>
    <cellStyle name="Input 50 5" xfId="8336"/>
    <cellStyle name="Input 50 6" xfId="8337"/>
    <cellStyle name="Input 50 7" xfId="8338"/>
    <cellStyle name="Input 51" xfId="8339"/>
    <cellStyle name="Input 51 2" xfId="8340"/>
    <cellStyle name="Input 51 3" xfId="8341"/>
    <cellStyle name="Input 51 4" xfId="8342"/>
    <cellStyle name="Input 51 5" xfId="8343"/>
    <cellStyle name="Input 51 6" xfId="8344"/>
    <cellStyle name="Input 51 7" xfId="8345"/>
    <cellStyle name="Input 52" xfId="8346"/>
    <cellStyle name="Input 52 2" xfId="8347"/>
    <cellStyle name="Input 52 3" xfId="8348"/>
    <cellStyle name="Input 52 4" xfId="8349"/>
    <cellStyle name="Input 52 5" xfId="8350"/>
    <cellStyle name="Input 52 6" xfId="8351"/>
    <cellStyle name="Input 52 7" xfId="8352"/>
    <cellStyle name="Input 53" xfId="8353"/>
    <cellStyle name="Input 53 2" xfId="8354"/>
    <cellStyle name="Input 53 3" xfId="8355"/>
    <cellStyle name="Input 53 4" xfId="8356"/>
    <cellStyle name="Input 53 5" xfId="8357"/>
    <cellStyle name="Input 53 6" xfId="8358"/>
    <cellStyle name="Input 53 7" xfId="8359"/>
    <cellStyle name="Input 54" xfId="8360"/>
    <cellStyle name="Input 54 2" xfId="8361"/>
    <cellStyle name="Input 54 3" xfId="8362"/>
    <cellStyle name="Input 54 4" xfId="8363"/>
    <cellStyle name="Input 54 5" xfId="8364"/>
    <cellStyle name="Input 54 6" xfId="8365"/>
    <cellStyle name="Input 54 7" xfId="8366"/>
    <cellStyle name="Input 55" xfId="8367"/>
    <cellStyle name="Input 55 2" xfId="8368"/>
    <cellStyle name="Input 55 3" xfId="8369"/>
    <cellStyle name="Input 55 4" xfId="8370"/>
    <cellStyle name="Input 55 5" xfId="8371"/>
    <cellStyle name="Input 55 6" xfId="8372"/>
    <cellStyle name="Input 56" xfId="8373"/>
    <cellStyle name="Input 56 2" xfId="8374"/>
    <cellStyle name="Input 56 3" xfId="8375"/>
    <cellStyle name="Input 56 4" xfId="8376"/>
    <cellStyle name="Input 56 5" xfId="8377"/>
    <cellStyle name="Input 56 6" xfId="8378"/>
    <cellStyle name="Input 57" xfId="8379"/>
    <cellStyle name="Input 57 2" xfId="8380"/>
    <cellStyle name="Input 57 3" xfId="8381"/>
    <cellStyle name="Input 57 4" xfId="8382"/>
    <cellStyle name="Input 57 5" xfId="8383"/>
    <cellStyle name="Input 57 6" xfId="8384"/>
    <cellStyle name="Input 58" xfId="8385"/>
    <cellStyle name="Input 58 2" xfId="8386"/>
    <cellStyle name="Input 58 3" xfId="8387"/>
    <cellStyle name="Input 58 4" xfId="8388"/>
    <cellStyle name="Input 58 5" xfId="8389"/>
    <cellStyle name="Input 58 6" xfId="8390"/>
    <cellStyle name="Input 59" xfId="8391"/>
    <cellStyle name="Input 59 2" xfId="8392"/>
    <cellStyle name="Input 59 3" xfId="8393"/>
    <cellStyle name="Input 59 4" xfId="8394"/>
    <cellStyle name="Input 59 5" xfId="8395"/>
    <cellStyle name="Input 59 6" xfId="8396"/>
    <cellStyle name="Input 6" xfId="8397"/>
    <cellStyle name="Input 6 2" xfId="8398"/>
    <cellStyle name="Input 6 3" xfId="8399"/>
    <cellStyle name="Input 6 4" xfId="8400"/>
    <cellStyle name="Input 6 5" xfId="8401"/>
    <cellStyle name="Input 6 6" xfId="8402"/>
    <cellStyle name="Input 6 7" xfId="8403"/>
    <cellStyle name="Input 60" xfId="8404"/>
    <cellStyle name="Input 60 2" xfId="8405"/>
    <cellStyle name="Input 60 3" xfId="8406"/>
    <cellStyle name="Input 60 4" xfId="8407"/>
    <cellStyle name="Input 60 5" xfId="8408"/>
    <cellStyle name="Input 60 6" xfId="8409"/>
    <cellStyle name="Input 61" xfId="8410"/>
    <cellStyle name="Input 61 2" xfId="8411"/>
    <cellStyle name="Input 61 3" xfId="8412"/>
    <cellStyle name="Input 61 4" xfId="8413"/>
    <cellStyle name="Input 61 5" xfId="8414"/>
    <cellStyle name="Input 61 6" xfId="8415"/>
    <cellStyle name="Input 62" xfId="8416"/>
    <cellStyle name="Input 62 2" xfId="8417"/>
    <cellStyle name="Input 62 3" xfId="8418"/>
    <cellStyle name="Input 62 4" xfId="8419"/>
    <cellStyle name="Input 62 5" xfId="8420"/>
    <cellStyle name="Input 62 6" xfId="8421"/>
    <cellStyle name="Input 63" xfId="8422"/>
    <cellStyle name="Input 63 2" xfId="8423"/>
    <cellStyle name="Input 63 3" xfId="8424"/>
    <cellStyle name="Input 63 4" xfId="8425"/>
    <cellStyle name="Input 63 5" xfId="8426"/>
    <cellStyle name="Input 63 6" xfId="8427"/>
    <cellStyle name="Input 64" xfId="8428"/>
    <cellStyle name="Input 64 2" xfId="8429"/>
    <cellStyle name="Input 64 3" xfId="8430"/>
    <cellStyle name="Input 64 4" xfId="8431"/>
    <cellStyle name="Input 64 5" xfId="8432"/>
    <cellStyle name="Input 64 6" xfId="8433"/>
    <cellStyle name="Input 65" xfId="8434"/>
    <cellStyle name="Input 65 2" xfId="8435"/>
    <cellStyle name="Input 65 3" xfId="8436"/>
    <cellStyle name="Input 65 4" xfId="8437"/>
    <cellStyle name="Input 65 5" xfId="8438"/>
    <cellStyle name="Input 65 6" xfId="8439"/>
    <cellStyle name="Input 66" xfId="8440"/>
    <cellStyle name="Input 66 2" xfId="8441"/>
    <cellStyle name="Input 66 3" xfId="8442"/>
    <cellStyle name="Input 66 4" xfId="8443"/>
    <cellStyle name="Input 66 5" xfId="8444"/>
    <cellStyle name="Input 66 6" xfId="8445"/>
    <cellStyle name="Input 67" xfId="8446"/>
    <cellStyle name="Input 67 2" xfId="8447"/>
    <cellStyle name="Input 67 3" xfId="8448"/>
    <cellStyle name="Input 67 4" xfId="8449"/>
    <cellStyle name="Input 67 5" xfId="8450"/>
    <cellStyle name="Input 67 6" xfId="8451"/>
    <cellStyle name="Input 68" xfId="8452"/>
    <cellStyle name="Input 68 2" xfId="8453"/>
    <cellStyle name="Input 68 3" xfId="8454"/>
    <cellStyle name="Input 68 4" xfId="8455"/>
    <cellStyle name="Input 68 5" xfId="8456"/>
    <cellStyle name="Input 68 6" xfId="8457"/>
    <cellStyle name="Input 69" xfId="8458"/>
    <cellStyle name="Input 69 2" xfId="8459"/>
    <cellStyle name="Input 69 3" xfId="8460"/>
    <cellStyle name="Input 69 4" xfId="8461"/>
    <cellStyle name="Input 69 5" xfId="8462"/>
    <cellStyle name="Input 69 6" xfId="8463"/>
    <cellStyle name="Input 7" xfId="8464"/>
    <cellStyle name="Input 7 2" xfId="8465"/>
    <cellStyle name="Input 7 3" xfId="8466"/>
    <cellStyle name="Input 7 4" xfId="8467"/>
    <cellStyle name="Input 7 5" xfId="8468"/>
    <cellStyle name="Input 7 6" xfId="8469"/>
    <cellStyle name="Input 7 7" xfId="8470"/>
    <cellStyle name="Input 70" xfId="8471"/>
    <cellStyle name="Input 70 2" xfId="8472"/>
    <cellStyle name="Input 70 3" xfId="8473"/>
    <cellStyle name="Input 70 4" xfId="8474"/>
    <cellStyle name="Input 70 5" xfId="8475"/>
    <cellStyle name="Input 70 6" xfId="8476"/>
    <cellStyle name="Input 71" xfId="8477"/>
    <cellStyle name="Input 71 2" xfId="8478"/>
    <cellStyle name="Input 71 3" xfId="8479"/>
    <cellStyle name="Input 71 4" xfId="8480"/>
    <cellStyle name="Input 71 5" xfId="8481"/>
    <cellStyle name="Input 71 6" xfId="8482"/>
    <cellStyle name="Input 8" xfId="8483"/>
    <cellStyle name="Input 8 2" xfId="8484"/>
    <cellStyle name="Input 8 3" xfId="8485"/>
    <cellStyle name="Input 8 4" xfId="8486"/>
    <cellStyle name="Input 8 5" xfId="8487"/>
    <cellStyle name="Input 8 6" xfId="8488"/>
    <cellStyle name="Input 8 7" xfId="8489"/>
    <cellStyle name="Input 9" xfId="8490"/>
    <cellStyle name="Input 9 2" xfId="8491"/>
    <cellStyle name="Input 9 3" xfId="8492"/>
    <cellStyle name="Input 9 4" xfId="8493"/>
    <cellStyle name="Input 9 5" xfId="8494"/>
    <cellStyle name="Input 9 6" xfId="8495"/>
    <cellStyle name="Input 9 7" xfId="8496"/>
    <cellStyle name="Input Cells" xfId="8497"/>
    <cellStyle name="Inputs_Divider" xfId="8498"/>
    <cellStyle name="InSheet" xfId="8499"/>
    <cellStyle name="InSheet 2" xfId="8500"/>
    <cellStyle name="InSheet 2 2" xfId="8501"/>
    <cellStyle name="InSheet 2 3" xfId="8502"/>
    <cellStyle name="InSheet 3" xfId="8503"/>
    <cellStyle name="InSheet 3 2" xfId="8504"/>
    <cellStyle name="InSheet 3 3" xfId="8505"/>
    <cellStyle name="InSheet 4" xfId="8506"/>
    <cellStyle name="InSheet 4 2" xfId="8507"/>
    <cellStyle name="InSheet 4 3" xfId="8508"/>
    <cellStyle name="InSheet 5" xfId="8509"/>
    <cellStyle name="InSheet 6" xfId="8510"/>
    <cellStyle name="InSheet_Action plan 2011-12 Capex" xfId="8511"/>
    <cellStyle name="Line_ClosingBal" xfId="8512"/>
    <cellStyle name="Linked Cell 10" xfId="8513"/>
    <cellStyle name="Linked Cell 11" xfId="8514"/>
    <cellStyle name="Linked Cell 12" xfId="8515"/>
    <cellStyle name="Linked Cell 13" xfId="8516"/>
    <cellStyle name="Linked Cell 14" xfId="8517"/>
    <cellStyle name="Linked Cell 15" xfId="8518"/>
    <cellStyle name="Linked Cell 16" xfId="8519"/>
    <cellStyle name="Linked Cell 17" xfId="8520"/>
    <cellStyle name="Linked Cell 18" xfId="8521"/>
    <cellStyle name="Linked Cell 19" xfId="8522"/>
    <cellStyle name="Linked Cell 2" xfId="8523"/>
    <cellStyle name="Linked Cell 2 10" xfId="8524"/>
    <cellStyle name="Linked Cell 2 11" xfId="8525"/>
    <cellStyle name="Linked Cell 2 12" xfId="8526"/>
    <cellStyle name="Linked Cell 2 13" xfId="8527"/>
    <cellStyle name="Linked Cell 2 14" xfId="8528"/>
    <cellStyle name="Linked Cell 2 15" xfId="8529"/>
    <cellStyle name="Linked Cell 2 2" xfId="8530"/>
    <cellStyle name="Linked Cell 2 3" xfId="8531"/>
    <cellStyle name="Linked Cell 2 4" xfId="8532"/>
    <cellStyle name="Linked Cell 2 5" xfId="8533"/>
    <cellStyle name="Linked Cell 2 6" xfId="8534"/>
    <cellStyle name="Linked Cell 2 7" xfId="8535"/>
    <cellStyle name="Linked Cell 2 8" xfId="8536"/>
    <cellStyle name="Linked Cell 2 9" xfId="8537"/>
    <cellStyle name="Linked Cell 2_C-1  to C-3 Foramt" xfId="8538"/>
    <cellStyle name="Linked Cell 20" xfId="8539"/>
    <cellStyle name="Linked Cell 21" xfId="8540"/>
    <cellStyle name="Linked Cell 22" xfId="8541"/>
    <cellStyle name="Linked Cell 23" xfId="8542"/>
    <cellStyle name="Linked Cell 24" xfId="8543"/>
    <cellStyle name="Linked Cell 25" xfId="8544"/>
    <cellStyle name="Linked Cell 26" xfId="8545"/>
    <cellStyle name="Linked Cell 27" xfId="8546"/>
    <cellStyle name="Linked Cell 28" xfId="8547"/>
    <cellStyle name="Linked Cell 29" xfId="8548"/>
    <cellStyle name="Linked Cell 3" xfId="8549"/>
    <cellStyle name="Linked Cell 3 10" xfId="8550"/>
    <cellStyle name="Linked Cell 3 11" xfId="8551"/>
    <cellStyle name="Linked Cell 3 12" xfId="8552"/>
    <cellStyle name="Linked Cell 3 13" xfId="8553"/>
    <cellStyle name="Linked Cell 3 14" xfId="8554"/>
    <cellStyle name="Linked Cell 3 2" xfId="8555"/>
    <cellStyle name="Linked Cell 3 3" xfId="8556"/>
    <cellStyle name="Linked Cell 3 4" xfId="8557"/>
    <cellStyle name="Linked Cell 3 5" xfId="8558"/>
    <cellStyle name="Linked Cell 3 6" xfId="8559"/>
    <cellStyle name="Linked Cell 3 7" xfId="8560"/>
    <cellStyle name="Linked Cell 3 8" xfId="8561"/>
    <cellStyle name="Linked Cell 3 9" xfId="8562"/>
    <cellStyle name="Linked Cell 3_C-1  to C-3 Foramt" xfId="8563"/>
    <cellStyle name="Linked Cell 30" xfId="8564"/>
    <cellStyle name="Linked Cell 31" xfId="8565"/>
    <cellStyle name="Linked Cell 32" xfId="8566"/>
    <cellStyle name="Linked Cell 33" xfId="8567"/>
    <cellStyle name="Linked Cell 34" xfId="8568"/>
    <cellStyle name="Linked Cell 35" xfId="8569"/>
    <cellStyle name="Linked Cell 36" xfId="8570"/>
    <cellStyle name="Linked Cell 37" xfId="8571"/>
    <cellStyle name="Linked Cell 38" xfId="8572"/>
    <cellStyle name="Linked Cell 39" xfId="8573"/>
    <cellStyle name="Linked Cell 4" xfId="8574"/>
    <cellStyle name="Linked Cell 4 10" xfId="8575"/>
    <cellStyle name="Linked Cell 4 11" xfId="8576"/>
    <cellStyle name="Linked Cell 4 12" xfId="8577"/>
    <cellStyle name="Linked Cell 4 13" xfId="8578"/>
    <cellStyle name="Linked Cell 4 14" xfId="8579"/>
    <cellStyle name="Linked Cell 4 2" xfId="8580"/>
    <cellStyle name="Linked Cell 4 3" xfId="8581"/>
    <cellStyle name="Linked Cell 4 4" xfId="8582"/>
    <cellStyle name="Linked Cell 4 5" xfId="8583"/>
    <cellStyle name="Linked Cell 4 6" xfId="8584"/>
    <cellStyle name="Linked Cell 4 7" xfId="8585"/>
    <cellStyle name="Linked Cell 4 8" xfId="8586"/>
    <cellStyle name="Linked Cell 4 9" xfId="8587"/>
    <cellStyle name="Linked Cell 4_lt" xfId="8588"/>
    <cellStyle name="Linked Cell 40" xfId="8589"/>
    <cellStyle name="Linked Cell 41" xfId="8590"/>
    <cellStyle name="Linked Cell 42" xfId="8591"/>
    <cellStyle name="Linked Cell 43" xfId="8592"/>
    <cellStyle name="Linked Cell 44" xfId="8593"/>
    <cellStyle name="Linked Cell 45" xfId="8594"/>
    <cellStyle name="Linked Cell 46" xfId="8595"/>
    <cellStyle name="Linked Cell 47" xfId="8596"/>
    <cellStyle name="Linked Cell 48" xfId="8597"/>
    <cellStyle name="Linked Cell 49" xfId="8598"/>
    <cellStyle name="Linked Cell 5" xfId="8599"/>
    <cellStyle name="Linked Cell 5 2" xfId="8600"/>
    <cellStyle name="Linked Cell 5 3" xfId="8601"/>
    <cellStyle name="Linked Cell 5 4" xfId="8602"/>
    <cellStyle name="Linked Cell 5 5" xfId="8603"/>
    <cellStyle name="Linked Cell 5 6" xfId="8604"/>
    <cellStyle name="Linked Cell 5 7" xfId="8605"/>
    <cellStyle name="Linked Cell 5 8" xfId="8606"/>
    <cellStyle name="Linked Cell 5 9" xfId="8607"/>
    <cellStyle name="Linked Cell 50" xfId="8608"/>
    <cellStyle name="Linked Cell 51" xfId="8609"/>
    <cellStyle name="Linked Cell 52" xfId="8610"/>
    <cellStyle name="Linked Cell 53" xfId="8611"/>
    <cellStyle name="Linked Cell 54" xfId="8612"/>
    <cellStyle name="Linked Cell 6" xfId="8613"/>
    <cellStyle name="Linked Cell 7" xfId="8614"/>
    <cellStyle name="Linked Cell 8" xfId="8615"/>
    <cellStyle name="Linked Cell 9" xfId="8616"/>
    <cellStyle name="Linked Cells" xfId="8617"/>
    <cellStyle name="MAIN HEADING" xfId="8618"/>
    <cellStyle name="Millares [0]_pldt" xfId="8619"/>
    <cellStyle name="Millares_pldt" xfId="8620"/>
    <cellStyle name="Milliers [0]_!!!GO" xfId="8621"/>
    <cellStyle name="Milliers_!!!GO" xfId="8622"/>
    <cellStyle name="Moneda [0]_pldt" xfId="8623"/>
    <cellStyle name="Moneda_pldt" xfId="8624"/>
    <cellStyle name="Monétaire [0]_!!!GO" xfId="8625"/>
    <cellStyle name="Monétaire_!!!GO" xfId="8626"/>
    <cellStyle name="Neutral 10" xfId="8627"/>
    <cellStyle name="Neutral 11" xfId="8628"/>
    <cellStyle name="Neutral 12" xfId="8629"/>
    <cellStyle name="Neutral 13" xfId="8630"/>
    <cellStyle name="Neutral 14" xfId="8631"/>
    <cellStyle name="Neutral 15" xfId="8632"/>
    <cellStyle name="Neutral 16" xfId="8633"/>
    <cellStyle name="Neutral 17" xfId="8634"/>
    <cellStyle name="Neutral 18" xfId="8635"/>
    <cellStyle name="Neutral 19" xfId="8636"/>
    <cellStyle name="Neutral 2" xfId="8637"/>
    <cellStyle name="Neutral 2 10" xfId="8638"/>
    <cellStyle name="Neutral 2 11" xfId="8639"/>
    <cellStyle name="Neutral 2 12" xfId="8640"/>
    <cellStyle name="Neutral 2 13" xfId="8641"/>
    <cellStyle name="Neutral 2 14" xfId="8642"/>
    <cellStyle name="Neutral 2 15" xfId="8643"/>
    <cellStyle name="Neutral 2 2" xfId="8644"/>
    <cellStyle name="Neutral 2 2 2" xfId="8645"/>
    <cellStyle name="Neutral 2 3" xfId="8646"/>
    <cellStyle name="Neutral 2 4" xfId="8647"/>
    <cellStyle name="Neutral 2 5" xfId="8648"/>
    <cellStyle name="Neutral 2 6" xfId="8649"/>
    <cellStyle name="Neutral 2 7" xfId="8650"/>
    <cellStyle name="Neutral 2 8" xfId="8651"/>
    <cellStyle name="Neutral 2 9" xfId="8652"/>
    <cellStyle name="Neutral 2_C-1  to C-3 Foramt" xfId="8653"/>
    <cellStyle name="Neutral 20" xfId="8654"/>
    <cellStyle name="Neutral 21" xfId="8655"/>
    <cellStyle name="Neutral 22" xfId="8656"/>
    <cellStyle name="Neutral 23" xfId="8657"/>
    <cellStyle name="Neutral 24" xfId="8658"/>
    <cellStyle name="Neutral 25" xfId="8659"/>
    <cellStyle name="Neutral 26" xfId="8660"/>
    <cellStyle name="Neutral 27" xfId="8661"/>
    <cellStyle name="Neutral 28" xfId="8662"/>
    <cellStyle name="Neutral 29" xfId="8663"/>
    <cellStyle name="Neutral 3" xfId="8664"/>
    <cellStyle name="Neutral 3 10" xfId="8665"/>
    <cellStyle name="Neutral 3 11" xfId="8666"/>
    <cellStyle name="Neutral 3 12" xfId="8667"/>
    <cellStyle name="Neutral 3 13" xfId="8668"/>
    <cellStyle name="Neutral 3 14" xfId="8669"/>
    <cellStyle name="Neutral 3 15" xfId="8670"/>
    <cellStyle name="Neutral 3 2" xfId="8671"/>
    <cellStyle name="Neutral 3 3" xfId="8672"/>
    <cellStyle name="Neutral 3 4" xfId="8673"/>
    <cellStyle name="Neutral 3 5" xfId="8674"/>
    <cellStyle name="Neutral 3 6" xfId="8675"/>
    <cellStyle name="Neutral 3 7" xfId="8676"/>
    <cellStyle name="Neutral 3 8" xfId="8677"/>
    <cellStyle name="Neutral 3 9" xfId="8678"/>
    <cellStyle name="Neutral 3_C-1  to C-3 Foramt" xfId="8679"/>
    <cellStyle name="Neutral 30" xfId="8680"/>
    <cellStyle name="Neutral 31" xfId="8681"/>
    <cellStyle name="Neutral 32" xfId="8682"/>
    <cellStyle name="Neutral 33" xfId="8683"/>
    <cellStyle name="Neutral 34" xfId="8684"/>
    <cellStyle name="Neutral 35" xfId="8685"/>
    <cellStyle name="Neutral 36" xfId="8686"/>
    <cellStyle name="Neutral 37" xfId="8687"/>
    <cellStyle name="Neutral 38" xfId="8688"/>
    <cellStyle name="Neutral 39" xfId="8689"/>
    <cellStyle name="Neutral 4" xfId="8690"/>
    <cellStyle name="Neutral 4 10" xfId="8691"/>
    <cellStyle name="Neutral 4 11" xfId="8692"/>
    <cellStyle name="Neutral 4 12" xfId="8693"/>
    <cellStyle name="Neutral 4 13" xfId="8694"/>
    <cellStyle name="Neutral 4 14" xfId="8695"/>
    <cellStyle name="Neutral 4 2" xfId="8696"/>
    <cellStyle name="Neutral 4 3" xfId="8697"/>
    <cellStyle name="Neutral 4 4" xfId="8698"/>
    <cellStyle name="Neutral 4 5" xfId="8699"/>
    <cellStyle name="Neutral 4 6" xfId="8700"/>
    <cellStyle name="Neutral 4 7" xfId="8701"/>
    <cellStyle name="Neutral 4 8" xfId="8702"/>
    <cellStyle name="Neutral 4 9" xfId="8703"/>
    <cellStyle name="Neutral 40" xfId="8704"/>
    <cellStyle name="Neutral 41" xfId="8705"/>
    <cellStyle name="Neutral 42" xfId="8706"/>
    <cellStyle name="Neutral 43" xfId="8707"/>
    <cellStyle name="Neutral 44" xfId="8708"/>
    <cellStyle name="Neutral 45" xfId="8709"/>
    <cellStyle name="Neutral 46" xfId="8710"/>
    <cellStyle name="Neutral 47" xfId="8711"/>
    <cellStyle name="Neutral 48" xfId="8712"/>
    <cellStyle name="Neutral 49" xfId="8713"/>
    <cellStyle name="Neutral 5" xfId="8714"/>
    <cellStyle name="Neutral 5 2" xfId="8715"/>
    <cellStyle name="Neutral 5 3" xfId="8716"/>
    <cellStyle name="Neutral 5 4" xfId="8717"/>
    <cellStyle name="Neutral 5 5" xfId="8718"/>
    <cellStyle name="Neutral 5 6" xfId="8719"/>
    <cellStyle name="Neutral 5 7" xfId="8720"/>
    <cellStyle name="Neutral 5 8" xfId="8721"/>
    <cellStyle name="Neutral 5 9" xfId="8722"/>
    <cellStyle name="Neutral 50" xfId="8723"/>
    <cellStyle name="Neutral 51" xfId="8724"/>
    <cellStyle name="Neutral 52" xfId="8725"/>
    <cellStyle name="Neutral 53" xfId="8726"/>
    <cellStyle name="Neutral 54" xfId="8727"/>
    <cellStyle name="Neutral 6" xfId="8728"/>
    <cellStyle name="Neutral 7" xfId="8729"/>
    <cellStyle name="Neutral 8" xfId="8730"/>
    <cellStyle name="Neutral 9" xfId="8731"/>
    <cellStyle name="no dec" xfId="8732"/>
    <cellStyle name="no dec 10" xfId="8733"/>
    <cellStyle name="no dec 11" xfId="8734"/>
    <cellStyle name="no dec 12" xfId="8735"/>
    <cellStyle name="no dec 13" xfId="8736"/>
    <cellStyle name="no dec 14" xfId="8737"/>
    <cellStyle name="no dec 15" xfId="8738"/>
    <cellStyle name="no dec 16" xfId="8739"/>
    <cellStyle name="no dec 17" xfId="8740"/>
    <cellStyle name="no dec 18" xfId="8741"/>
    <cellStyle name="no dec 19" xfId="8742"/>
    <cellStyle name="no dec 2" xfId="8743"/>
    <cellStyle name="no dec 2 2" xfId="8744"/>
    <cellStyle name="no dec 20" xfId="8745"/>
    <cellStyle name="no dec 21" xfId="8746"/>
    <cellStyle name="no dec 22" xfId="8747"/>
    <cellStyle name="no dec 23" xfId="8748"/>
    <cellStyle name="no dec 24" xfId="8749"/>
    <cellStyle name="no dec 25" xfId="8750"/>
    <cellStyle name="no dec 26" xfId="8751"/>
    <cellStyle name="no dec 3" xfId="8752"/>
    <cellStyle name="no dec 4" xfId="8753"/>
    <cellStyle name="no dec 5" xfId="8754"/>
    <cellStyle name="no dec 6" xfId="8755"/>
    <cellStyle name="no dec 7" xfId="8756"/>
    <cellStyle name="no dec 8" xfId="8757"/>
    <cellStyle name="no dec 9" xfId="8758"/>
    <cellStyle name="no dec_Copy of ATC  FY-2010 to 2011 of Kolar Division." xfId="8759"/>
    <cellStyle name="Nor}al" xfId="8760"/>
    <cellStyle name="Nor}al 10" xfId="8761"/>
    <cellStyle name="Nor}al 11" xfId="8762"/>
    <cellStyle name="Nor}al 12" xfId="8763"/>
    <cellStyle name="Nor}al 13" xfId="8764"/>
    <cellStyle name="Nor}al 14" xfId="8765"/>
    <cellStyle name="Nor}al 15" xfId="8766"/>
    <cellStyle name="Nor}al 16" xfId="8767"/>
    <cellStyle name="Nor}al 17" xfId="8768"/>
    <cellStyle name="Nor}al 18" xfId="8769"/>
    <cellStyle name="Nor}al 19" xfId="8770"/>
    <cellStyle name="Nor}al 2" xfId="8771"/>
    <cellStyle name="Nor}al 2 10" xfId="8772"/>
    <cellStyle name="Nor}al 2 11" xfId="8773"/>
    <cellStyle name="Nor}al 2 12" xfId="8774"/>
    <cellStyle name="Nor}al 2 13" xfId="8775"/>
    <cellStyle name="Nor}al 2 14" xfId="8776"/>
    <cellStyle name="Nor}al 2 15" xfId="8777"/>
    <cellStyle name="Nor}al 2 16" xfId="8778"/>
    <cellStyle name="Nor}al 2 17" xfId="8779"/>
    <cellStyle name="Nor}al 2 18" xfId="8780"/>
    <cellStyle name="Nor}al 2 19" xfId="8781"/>
    <cellStyle name="Nor}al 2 2" xfId="8782"/>
    <cellStyle name="Nor}al 2 20" xfId="8783"/>
    <cellStyle name="Nor}al 2 21" xfId="8784"/>
    <cellStyle name="Nor}al 2 22" xfId="8785"/>
    <cellStyle name="Nor}al 2 23" xfId="8786"/>
    <cellStyle name="Nor}al 2 24" xfId="8787"/>
    <cellStyle name="Nor}al 2 25" xfId="8788"/>
    <cellStyle name="Nor}al 2 26" xfId="8789"/>
    <cellStyle name="Nor}al 2 3" xfId="8790"/>
    <cellStyle name="Nor}al 2 4" xfId="8791"/>
    <cellStyle name="Nor}al 2 5" xfId="8792"/>
    <cellStyle name="Nor}al 2 6" xfId="8793"/>
    <cellStyle name="Nor}al 2 7" xfId="8794"/>
    <cellStyle name="Nor}al 2 8" xfId="8795"/>
    <cellStyle name="Nor}al 2 9" xfId="8796"/>
    <cellStyle name="Nor}al 20" xfId="8797"/>
    <cellStyle name="Nor}al 21" xfId="8798"/>
    <cellStyle name="Nor}al 22" xfId="8799"/>
    <cellStyle name="Nor}al 23" xfId="8800"/>
    <cellStyle name="Nor}al 24" xfId="8801"/>
    <cellStyle name="Nor}al 25" xfId="8802"/>
    <cellStyle name="Nor}al 26" xfId="8803"/>
    <cellStyle name="Nor}al 27" xfId="8804"/>
    <cellStyle name="Nor}al 28" xfId="8805"/>
    <cellStyle name="Nor}al 29" xfId="8806"/>
    <cellStyle name="Nor}al 3" xfId="8807"/>
    <cellStyle name="Nor}al 3 10" xfId="8808"/>
    <cellStyle name="Nor}al 3 11" xfId="8809"/>
    <cellStyle name="Nor}al 3 12" xfId="8810"/>
    <cellStyle name="Nor}al 3 13" xfId="8811"/>
    <cellStyle name="Nor}al 3 14" xfId="8812"/>
    <cellStyle name="Nor}al 3 15" xfId="8813"/>
    <cellStyle name="Nor}al 3 16" xfId="8814"/>
    <cellStyle name="Nor}al 3 17" xfId="8815"/>
    <cellStyle name="Nor}al 3 18" xfId="8816"/>
    <cellStyle name="Nor}al 3 19" xfId="8817"/>
    <cellStyle name="Nor}al 3 2" xfId="8818"/>
    <cellStyle name="Nor}al 3 20" xfId="8819"/>
    <cellStyle name="Nor}al 3 21" xfId="8820"/>
    <cellStyle name="Nor}al 3 22" xfId="8821"/>
    <cellStyle name="Nor}al 3 23" xfId="8822"/>
    <cellStyle name="Nor}al 3 24" xfId="8823"/>
    <cellStyle name="Nor}al 3 25" xfId="8824"/>
    <cellStyle name="Nor}al 3 26" xfId="8825"/>
    <cellStyle name="Nor}al 3 3" xfId="8826"/>
    <cellStyle name="Nor}al 3 4" xfId="8827"/>
    <cellStyle name="Nor}al 3 5" xfId="8828"/>
    <cellStyle name="Nor}al 3 6" xfId="8829"/>
    <cellStyle name="Nor}al 3 7" xfId="8830"/>
    <cellStyle name="Nor}al 3 8" xfId="8831"/>
    <cellStyle name="Nor}al 3 9" xfId="8832"/>
    <cellStyle name="Nor}al 30" xfId="8833"/>
    <cellStyle name="Nor}al 4" xfId="8834"/>
    <cellStyle name="Nor}al 4 10" xfId="8835"/>
    <cellStyle name="Nor}al 4 11" xfId="8836"/>
    <cellStyle name="Nor}al 4 12" xfId="8837"/>
    <cellStyle name="Nor}al 4 13" xfId="8838"/>
    <cellStyle name="Nor}al 4 14" xfId="8839"/>
    <cellStyle name="Nor}al 4 15" xfId="8840"/>
    <cellStyle name="Nor}al 4 16" xfId="8841"/>
    <cellStyle name="Nor}al 4 17" xfId="8842"/>
    <cellStyle name="Nor}al 4 18" xfId="8843"/>
    <cellStyle name="Nor}al 4 19" xfId="8844"/>
    <cellStyle name="Nor}al 4 2" xfId="8845"/>
    <cellStyle name="Nor}al 4 20" xfId="8846"/>
    <cellStyle name="Nor}al 4 21" xfId="8847"/>
    <cellStyle name="Nor}al 4 22" xfId="8848"/>
    <cellStyle name="Nor}al 4 23" xfId="8849"/>
    <cellStyle name="Nor}al 4 24" xfId="8850"/>
    <cellStyle name="Nor}al 4 25" xfId="8851"/>
    <cellStyle name="Nor}al 4 26" xfId="8852"/>
    <cellStyle name="Nor}al 4 3" xfId="8853"/>
    <cellStyle name="Nor}al 4 4" xfId="8854"/>
    <cellStyle name="Nor}al 4 5" xfId="8855"/>
    <cellStyle name="Nor}al 4 6" xfId="8856"/>
    <cellStyle name="Nor}al 4 7" xfId="8857"/>
    <cellStyle name="Nor}al 4 8" xfId="8858"/>
    <cellStyle name="Nor}al 4 9" xfId="8859"/>
    <cellStyle name="Nor}al 5" xfId="8860"/>
    <cellStyle name="Nor}al 5 10" xfId="8861"/>
    <cellStyle name="Nor}al 5 11" xfId="8862"/>
    <cellStyle name="Nor}al 5 12" xfId="8863"/>
    <cellStyle name="Nor}al 5 13" xfId="8864"/>
    <cellStyle name="Nor}al 5 14" xfId="8865"/>
    <cellStyle name="Nor}al 5 15" xfId="8866"/>
    <cellStyle name="Nor}al 5 16" xfId="8867"/>
    <cellStyle name="Nor}al 5 17" xfId="8868"/>
    <cellStyle name="Nor}al 5 18" xfId="8869"/>
    <cellStyle name="Nor}al 5 19" xfId="8870"/>
    <cellStyle name="Nor}al 5 2" xfId="8871"/>
    <cellStyle name="Nor}al 5 20" xfId="8872"/>
    <cellStyle name="Nor}al 5 21" xfId="8873"/>
    <cellStyle name="Nor}al 5 22" xfId="8874"/>
    <cellStyle name="Nor}al 5 23" xfId="8875"/>
    <cellStyle name="Nor}al 5 24" xfId="8876"/>
    <cellStyle name="Nor}al 5 25" xfId="8877"/>
    <cellStyle name="Nor}al 5 26" xfId="8878"/>
    <cellStyle name="Nor}al 5 3" xfId="8879"/>
    <cellStyle name="Nor}al 5 4" xfId="8880"/>
    <cellStyle name="Nor}al 5 5" xfId="8881"/>
    <cellStyle name="Nor}al 5 6" xfId="8882"/>
    <cellStyle name="Nor}al 5 7" xfId="8883"/>
    <cellStyle name="Nor}al 5 8" xfId="8884"/>
    <cellStyle name="Nor}al 5 9" xfId="8885"/>
    <cellStyle name="Nor}al 6" xfId="8886"/>
    <cellStyle name="Nor}al 7" xfId="8887"/>
    <cellStyle name="Nor}al 8" xfId="8888"/>
    <cellStyle name="Nor}al 9" xfId="8889"/>
    <cellStyle name="Nor}al_Action plan 2011-12 Capex" xfId="8890"/>
    <cellStyle name="Normal" xfId="0" builtinId="0"/>
    <cellStyle name="Normal - Style1" xfId="8891"/>
    <cellStyle name="Normal - Style1 10" xfId="8892"/>
    <cellStyle name="Normal - Style1 11" xfId="8893"/>
    <cellStyle name="Normal - Style1 12" xfId="8894"/>
    <cellStyle name="Normal - Style1 13" xfId="8895"/>
    <cellStyle name="Normal - Style1 14" xfId="8896"/>
    <cellStyle name="Normal - Style1 15" xfId="8897"/>
    <cellStyle name="Normal - Style1 16" xfId="8898"/>
    <cellStyle name="Normal - Style1 17" xfId="8899"/>
    <cellStyle name="Normal - Style1 18" xfId="8900"/>
    <cellStyle name="Normal - Style1 19" xfId="8901"/>
    <cellStyle name="Normal - Style1 2" xfId="8902"/>
    <cellStyle name="Normal - Style1 2 10" xfId="8903"/>
    <cellStyle name="Normal - Style1 2 11" xfId="8904"/>
    <cellStyle name="Normal - Style1 2 12" xfId="8905"/>
    <cellStyle name="Normal - Style1 2 13" xfId="8906"/>
    <cellStyle name="Normal - Style1 2 14" xfId="8907"/>
    <cellStyle name="Normal - Style1 2 15" xfId="8908"/>
    <cellStyle name="Normal - Style1 2 16" xfId="8909"/>
    <cellStyle name="Normal - Style1 2 17" xfId="8910"/>
    <cellStyle name="Normal - Style1 2 18" xfId="8911"/>
    <cellStyle name="Normal - Style1 2 19" xfId="8912"/>
    <cellStyle name="Normal - Style1 2 2" xfId="8913"/>
    <cellStyle name="Normal - Style1 2 20" xfId="8914"/>
    <cellStyle name="Normal - Style1 2 21" xfId="8915"/>
    <cellStyle name="Normal - Style1 2 22" xfId="8916"/>
    <cellStyle name="Normal - Style1 2 23" xfId="8917"/>
    <cellStyle name="Normal - Style1 2 24" xfId="8918"/>
    <cellStyle name="Normal - Style1 2 25" xfId="8919"/>
    <cellStyle name="Normal - Style1 2 26" xfId="8920"/>
    <cellStyle name="Normal - Style1 2 3" xfId="8921"/>
    <cellStyle name="Normal - Style1 2 4" xfId="8922"/>
    <cellStyle name="Normal - Style1 2 5" xfId="8923"/>
    <cellStyle name="Normal - Style1 2 6" xfId="8924"/>
    <cellStyle name="Normal - Style1 2 7" xfId="8925"/>
    <cellStyle name="Normal - Style1 2 8" xfId="8926"/>
    <cellStyle name="Normal - Style1 2 9" xfId="8927"/>
    <cellStyle name="Normal - Style1 20" xfId="8928"/>
    <cellStyle name="Normal - Style1 21" xfId="8929"/>
    <cellStyle name="Normal - Style1 22" xfId="8930"/>
    <cellStyle name="Normal - Style1 23" xfId="8931"/>
    <cellStyle name="Normal - Style1 24" xfId="8932"/>
    <cellStyle name="Normal - Style1 25" xfId="8933"/>
    <cellStyle name="Normal - Style1 26" xfId="8934"/>
    <cellStyle name="Normal - Style1 27" xfId="8935"/>
    <cellStyle name="Normal - Style1 28" xfId="8936"/>
    <cellStyle name="Normal - Style1 29" xfId="8937"/>
    <cellStyle name="Normal - Style1 3" xfId="8938"/>
    <cellStyle name="Normal - Style1 3 10" xfId="8939"/>
    <cellStyle name="Normal - Style1 3 11" xfId="8940"/>
    <cellStyle name="Normal - Style1 3 12" xfId="8941"/>
    <cellStyle name="Normal - Style1 3 13" xfId="8942"/>
    <cellStyle name="Normal - Style1 3 14" xfId="8943"/>
    <cellStyle name="Normal - Style1 3 15" xfId="8944"/>
    <cellStyle name="Normal - Style1 3 16" xfId="8945"/>
    <cellStyle name="Normal - Style1 3 17" xfId="8946"/>
    <cellStyle name="Normal - Style1 3 18" xfId="8947"/>
    <cellStyle name="Normal - Style1 3 19" xfId="8948"/>
    <cellStyle name="Normal - Style1 3 2" xfId="8949"/>
    <cellStyle name="Normal - Style1 3 20" xfId="8950"/>
    <cellStyle name="Normal - Style1 3 21" xfId="8951"/>
    <cellStyle name="Normal - Style1 3 22" xfId="8952"/>
    <cellStyle name="Normal - Style1 3 23" xfId="8953"/>
    <cellStyle name="Normal - Style1 3 24" xfId="8954"/>
    <cellStyle name="Normal - Style1 3 25" xfId="8955"/>
    <cellStyle name="Normal - Style1 3 26" xfId="8956"/>
    <cellStyle name="Normal - Style1 3 3" xfId="8957"/>
    <cellStyle name="Normal - Style1 3 4" xfId="8958"/>
    <cellStyle name="Normal - Style1 3 5" xfId="8959"/>
    <cellStyle name="Normal - Style1 3 6" xfId="8960"/>
    <cellStyle name="Normal - Style1 3 7" xfId="8961"/>
    <cellStyle name="Normal - Style1 3 8" xfId="8962"/>
    <cellStyle name="Normal - Style1 3 9" xfId="8963"/>
    <cellStyle name="Normal - Style1 30" xfId="8964"/>
    <cellStyle name="Normal - Style1 31" xfId="8965"/>
    <cellStyle name="Normal - Style1 4" xfId="8966"/>
    <cellStyle name="Normal - Style1 4 10" xfId="8967"/>
    <cellStyle name="Normal - Style1 4 11" xfId="8968"/>
    <cellStyle name="Normal - Style1 4 12" xfId="8969"/>
    <cellStyle name="Normal - Style1 4 13" xfId="8970"/>
    <cellStyle name="Normal - Style1 4 14" xfId="8971"/>
    <cellStyle name="Normal - Style1 4 15" xfId="8972"/>
    <cellStyle name="Normal - Style1 4 16" xfId="8973"/>
    <cellStyle name="Normal - Style1 4 17" xfId="8974"/>
    <cellStyle name="Normal - Style1 4 18" xfId="8975"/>
    <cellStyle name="Normal - Style1 4 19" xfId="8976"/>
    <cellStyle name="Normal - Style1 4 2" xfId="8977"/>
    <cellStyle name="Normal - Style1 4 20" xfId="8978"/>
    <cellStyle name="Normal - Style1 4 21" xfId="8979"/>
    <cellStyle name="Normal - Style1 4 22" xfId="8980"/>
    <cellStyle name="Normal - Style1 4 23" xfId="8981"/>
    <cellStyle name="Normal - Style1 4 24" xfId="8982"/>
    <cellStyle name="Normal - Style1 4 25" xfId="8983"/>
    <cellStyle name="Normal - Style1 4 26" xfId="8984"/>
    <cellStyle name="Normal - Style1 4 3" xfId="8985"/>
    <cellStyle name="Normal - Style1 4 4" xfId="8986"/>
    <cellStyle name="Normal - Style1 4 5" xfId="8987"/>
    <cellStyle name="Normal - Style1 4 6" xfId="8988"/>
    <cellStyle name="Normal - Style1 4 7" xfId="8989"/>
    <cellStyle name="Normal - Style1 4 8" xfId="8990"/>
    <cellStyle name="Normal - Style1 4 9" xfId="8991"/>
    <cellStyle name="Normal - Style1 5" xfId="8992"/>
    <cellStyle name="Normal - Style1 5 10" xfId="8993"/>
    <cellStyle name="Normal - Style1 5 11" xfId="8994"/>
    <cellStyle name="Normal - Style1 5 12" xfId="8995"/>
    <cellStyle name="Normal - Style1 5 13" xfId="8996"/>
    <cellStyle name="Normal - Style1 5 14" xfId="8997"/>
    <cellStyle name="Normal - Style1 5 15" xfId="8998"/>
    <cellStyle name="Normal - Style1 5 16" xfId="8999"/>
    <cellStyle name="Normal - Style1 5 17" xfId="9000"/>
    <cellStyle name="Normal - Style1 5 18" xfId="9001"/>
    <cellStyle name="Normal - Style1 5 19" xfId="9002"/>
    <cellStyle name="Normal - Style1 5 2" xfId="9003"/>
    <cellStyle name="Normal - Style1 5 20" xfId="9004"/>
    <cellStyle name="Normal - Style1 5 21" xfId="9005"/>
    <cellStyle name="Normal - Style1 5 22" xfId="9006"/>
    <cellStyle name="Normal - Style1 5 23" xfId="9007"/>
    <cellStyle name="Normal - Style1 5 24" xfId="9008"/>
    <cellStyle name="Normal - Style1 5 25" xfId="9009"/>
    <cellStyle name="Normal - Style1 5 26" xfId="9010"/>
    <cellStyle name="Normal - Style1 5 3" xfId="9011"/>
    <cellStyle name="Normal - Style1 5 4" xfId="9012"/>
    <cellStyle name="Normal - Style1 5 5" xfId="9013"/>
    <cellStyle name="Normal - Style1 5 6" xfId="9014"/>
    <cellStyle name="Normal - Style1 5 7" xfId="9015"/>
    <cellStyle name="Normal - Style1 5 8" xfId="9016"/>
    <cellStyle name="Normal - Style1 5 9" xfId="9017"/>
    <cellStyle name="Normal - Style1 6" xfId="9018"/>
    <cellStyle name="Normal - Style1 7" xfId="9019"/>
    <cellStyle name="Normal - Style1 8" xfId="9020"/>
    <cellStyle name="Normal - Style1 9" xfId="9021"/>
    <cellStyle name="Normal - Style1_Action plan 2011-12 Capex" xfId="9022"/>
    <cellStyle name="Normal 10" xfId="9023"/>
    <cellStyle name="Normal 10 10" xfId="9024"/>
    <cellStyle name="Normal 10 11" xfId="9025"/>
    <cellStyle name="Normal 10 12" xfId="9026"/>
    <cellStyle name="Normal 10 13" xfId="9027"/>
    <cellStyle name="Normal 10 14" xfId="9028"/>
    <cellStyle name="Normal 10 2" xfId="9029"/>
    <cellStyle name="Normal 10 2 2" xfId="9030"/>
    <cellStyle name="Normal 10 2 2 2" xfId="9031"/>
    <cellStyle name="Normal 10 2 2 2 2" xfId="9032"/>
    <cellStyle name="Normal 10 2 2 2 3" xfId="9033"/>
    <cellStyle name="Normal 10 2 2 2 4" xfId="9034"/>
    <cellStyle name="Normal 10 2 2 2 5" xfId="9035"/>
    <cellStyle name="Normal 10 2 2 3" xfId="9036"/>
    <cellStyle name="Normal 10 2 2 4" xfId="9037"/>
    <cellStyle name="Normal 10 2 2 5" xfId="9038"/>
    <cellStyle name="Normal 10 2 3" xfId="9039"/>
    <cellStyle name="Normal 10 2 3 2" xfId="9040"/>
    <cellStyle name="Normal 10 2 4" xfId="9041"/>
    <cellStyle name="Normal 10 2 5" xfId="9042"/>
    <cellStyle name="Normal 10 2 6" xfId="9043"/>
    <cellStyle name="Normal 10 2 7" xfId="9044"/>
    <cellStyle name="Normal 10 2 8" xfId="9045"/>
    <cellStyle name="Normal 10 3" xfId="9046"/>
    <cellStyle name="Normal 10 3 2" xfId="9047"/>
    <cellStyle name="Normal 10 3 3" xfId="9048"/>
    <cellStyle name="Normal 10 3 3 2" xfId="9049"/>
    <cellStyle name="Normal 10 3 3 2 2" xfId="9050"/>
    <cellStyle name="Normal 10 3 4" xfId="9051"/>
    <cellStyle name="Normal 10 3 5" xfId="9052"/>
    <cellStyle name="Normal 10 3 6" xfId="9053"/>
    <cellStyle name="Normal 10 4" xfId="9054"/>
    <cellStyle name="Normal 10 4 2" xfId="9055"/>
    <cellStyle name="Normal 10 4 3" xfId="9056"/>
    <cellStyle name="Normal 10 4 4" xfId="9057"/>
    <cellStyle name="Normal 10 5" xfId="9058"/>
    <cellStyle name="Normal 10 5 2" xfId="9059"/>
    <cellStyle name="Normal 10 5 3" xfId="9060"/>
    <cellStyle name="Normal 10 5 4" xfId="9061"/>
    <cellStyle name="Normal 10 6" xfId="9062"/>
    <cellStyle name="Normal 10 6 2" xfId="9063"/>
    <cellStyle name="Normal 10 6 3" xfId="9064"/>
    <cellStyle name="Normal 10 7" xfId="9065"/>
    <cellStyle name="Normal 10 7 2" xfId="9066"/>
    <cellStyle name="Normal 10 7 3" xfId="9067"/>
    <cellStyle name="Normal 10 8" xfId="9068"/>
    <cellStyle name="Normal 10 9" xfId="9069"/>
    <cellStyle name="Normal 10_REC loan format 10.4.15" xfId="9070"/>
    <cellStyle name="Normal 100" xfId="9071"/>
    <cellStyle name="Normal 100 2" xfId="9072"/>
    <cellStyle name="Normal 100 3" xfId="9073"/>
    <cellStyle name="Normal 100 4" xfId="9074"/>
    <cellStyle name="Normal 101" xfId="9075"/>
    <cellStyle name="Normal 101 2" xfId="9076"/>
    <cellStyle name="Normal 102" xfId="9077"/>
    <cellStyle name="Normal 102 2" xfId="9078"/>
    <cellStyle name="Normal 102 3" xfId="9079"/>
    <cellStyle name="Normal 102 4" xfId="9080"/>
    <cellStyle name="Normal 103" xfId="9081"/>
    <cellStyle name="Normal 103 2" xfId="9082"/>
    <cellStyle name="Normal 103 3" xfId="9083"/>
    <cellStyle name="Normal 103 4" xfId="9084"/>
    <cellStyle name="Normal 104" xfId="9085"/>
    <cellStyle name="Normal 104 2" xfId="9086"/>
    <cellStyle name="Normal 105" xfId="9087"/>
    <cellStyle name="Normal 105 2" xfId="9088"/>
    <cellStyle name="Normal 106" xfId="9089"/>
    <cellStyle name="Normal 106 2" xfId="9090"/>
    <cellStyle name="Normal 107" xfId="9091"/>
    <cellStyle name="Normal 107 2" xfId="9092"/>
    <cellStyle name="Normal 108" xfId="9093"/>
    <cellStyle name="Normal 108 2" xfId="9094"/>
    <cellStyle name="Normal 109" xfId="9095"/>
    <cellStyle name="Normal 109 2" xfId="9096"/>
    <cellStyle name="Normal 11" xfId="9097"/>
    <cellStyle name="Normal 11 2" xfId="9098"/>
    <cellStyle name="Normal 11 2 2" xfId="9099"/>
    <cellStyle name="Normal 11 2 2 2" xfId="9100"/>
    <cellStyle name="Normal 11 2 2 3" xfId="9101"/>
    <cellStyle name="Normal 11 2 2 4" xfId="9102"/>
    <cellStyle name="Normal 11 2 2 5" xfId="9103"/>
    <cellStyle name="Normal 11 2 3" xfId="9104"/>
    <cellStyle name="Normal 11 2 3 2" xfId="9105"/>
    <cellStyle name="Normal 11 2 3 3" xfId="9106"/>
    <cellStyle name="Normal 11 2 4" xfId="9107"/>
    <cellStyle name="Normal 11 2 4 2" xfId="9108"/>
    <cellStyle name="Normal 11 2 4 3" xfId="9109"/>
    <cellStyle name="Normal 11 2 5" xfId="9110"/>
    <cellStyle name="Normal 11 2 5 2" xfId="9111"/>
    <cellStyle name="Normal 11 2 5 3" xfId="9112"/>
    <cellStyle name="Normal 11 2 6" xfId="9113"/>
    <cellStyle name="Normal 11 2 7" xfId="9114"/>
    <cellStyle name="Normal 11 3" xfId="9115"/>
    <cellStyle name="Normal 11 3 2" xfId="9116"/>
    <cellStyle name="Normal 11 3 3" xfId="9117"/>
    <cellStyle name="Normal 11 3 4" xfId="9118"/>
    <cellStyle name="Normal 11 3 5" xfId="9119"/>
    <cellStyle name="Normal 11 3 6" xfId="9120"/>
    <cellStyle name="Normal 11 4" xfId="9121"/>
    <cellStyle name="Normal 11 4 2" xfId="9122"/>
    <cellStyle name="Normal 11 4 3" xfId="9123"/>
    <cellStyle name="Normal 11 4 4" xfId="9124"/>
    <cellStyle name="Normal 11 4 5" xfId="9125"/>
    <cellStyle name="Normal 11 4 6" xfId="9126"/>
    <cellStyle name="Normal 11 5" xfId="9127"/>
    <cellStyle name="Normal 11 5 2" xfId="9128"/>
    <cellStyle name="Normal 11 5 3" xfId="9129"/>
    <cellStyle name="Normal 11 6" xfId="9130"/>
    <cellStyle name="Normal 11 7" xfId="9131"/>
    <cellStyle name="Normal 11 8" xfId="9132"/>
    <cellStyle name="Normal 11_Book1" xfId="9133"/>
    <cellStyle name="Normal 110" xfId="9134"/>
    <cellStyle name="Normal 110 2" xfId="9135"/>
    <cellStyle name="Normal 111" xfId="9136"/>
    <cellStyle name="Normal 111 2" xfId="9137"/>
    <cellStyle name="Normal 112" xfId="9138"/>
    <cellStyle name="Normal 112 2" xfId="9139"/>
    <cellStyle name="Normal 113" xfId="9140"/>
    <cellStyle name="Normal 113 2" xfId="9141"/>
    <cellStyle name="Normal 113 3" xfId="9142"/>
    <cellStyle name="Normal 113 4" xfId="9143"/>
    <cellStyle name="Normal 114" xfId="9144"/>
    <cellStyle name="Normal 114 2" xfId="9145"/>
    <cellStyle name="Normal 115" xfId="9146"/>
    <cellStyle name="Normal 115 2" xfId="9147"/>
    <cellStyle name="Normal 116" xfId="9148"/>
    <cellStyle name="Normal 116 2" xfId="9149"/>
    <cellStyle name="Normal 117" xfId="9150"/>
    <cellStyle name="Normal 117 2" xfId="9151"/>
    <cellStyle name="Normal 118" xfId="9152"/>
    <cellStyle name="Normal 118 2" xfId="9153"/>
    <cellStyle name="Normal 119" xfId="9154"/>
    <cellStyle name="Normal 119 2" xfId="9155"/>
    <cellStyle name="Normal 12" xfId="9156"/>
    <cellStyle name="Normal 12 10" xfId="9157"/>
    <cellStyle name="Normal 12 11" xfId="9158"/>
    <cellStyle name="Normal 12 12" xfId="9159"/>
    <cellStyle name="Normal 12 13" xfId="9160"/>
    <cellStyle name="Normal 12 14" xfId="9161"/>
    <cellStyle name="Normal 12 2" xfId="9162"/>
    <cellStyle name="Normal 12 2 10" xfId="9163"/>
    <cellStyle name="Normal 12 2 11" xfId="9164"/>
    <cellStyle name="Normal 12 2 2" xfId="9165"/>
    <cellStyle name="Normal 12 2 3" xfId="9166"/>
    <cellStyle name="Normal 12 2 4" xfId="9167"/>
    <cellStyle name="Normal 12 2 5" xfId="9168"/>
    <cellStyle name="Normal 12 2 6" xfId="9169"/>
    <cellStyle name="Normal 12 2 7" xfId="9170"/>
    <cellStyle name="Normal 12 2 8" xfId="9171"/>
    <cellStyle name="Normal 12 2 9" xfId="9172"/>
    <cellStyle name="Normal 12 2_Zonal TotalTotal" xfId="9173"/>
    <cellStyle name="Normal 12 3" xfId="9174"/>
    <cellStyle name="Normal 12 3 2" xfId="9175"/>
    <cellStyle name="Normal 12 3 2 2" xfId="9176"/>
    <cellStyle name="Normal 12 3 2 3" xfId="9177"/>
    <cellStyle name="Normal 12 3 3" xfId="9178"/>
    <cellStyle name="Normal 12 3 4" xfId="9179"/>
    <cellStyle name="Normal 12 3 5" xfId="9180"/>
    <cellStyle name="Normal 12 3 6" xfId="9181"/>
    <cellStyle name="Normal 12 4" xfId="9182"/>
    <cellStyle name="Normal 12 4 2" xfId="9183"/>
    <cellStyle name="Normal 12 4 3" xfId="9184"/>
    <cellStyle name="Normal 12 5" xfId="9185"/>
    <cellStyle name="Normal 12 6" xfId="9186"/>
    <cellStyle name="Normal 12 7" xfId="9187"/>
    <cellStyle name="Normal 12 8" xfId="9188"/>
    <cellStyle name="Normal 12 9" xfId="9189"/>
    <cellStyle name="Normal 12_May-11 RNR WS GK Format" xfId="9190"/>
    <cellStyle name="Normal 120" xfId="9191"/>
    <cellStyle name="Normal 120 2" xfId="9192"/>
    <cellStyle name="Normal 121" xfId="9193"/>
    <cellStyle name="Normal 121 2" xfId="9194"/>
    <cellStyle name="Normal 122" xfId="9195"/>
    <cellStyle name="Normal 122 2" xfId="9196"/>
    <cellStyle name="Normal 123" xfId="9197"/>
    <cellStyle name="Normal 123 2" xfId="9198"/>
    <cellStyle name="Normal 124" xfId="9199"/>
    <cellStyle name="Normal 124 2" xfId="9200"/>
    <cellStyle name="Normal 125" xfId="9201"/>
    <cellStyle name="Normal 125 2" xfId="9202"/>
    <cellStyle name="Normal 126" xfId="9203"/>
    <cellStyle name="Normal 126 2" xfId="9204"/>
    <cellStyle name="Normal 127" xfId="9205"/>
    <cellStyle name="Normal 127 2" xfId="9206"/>
    <cellStyle name="Normal 128" xfId="9207"/>
    <cellStyle name="Normal 128 2" xfId="9208"/>
    <cellStyle name="Normal 129" xfId="9209"/>
    <cellStyle name="Normal 129 2" xfId="9210"/>
    <cellStyle name="Normal 13" xfId="9211"/>
    <cellStyle name="Normal 13 10" xfId="9212"/>
    <cellStyle name="Normal 13 11" xfId="9213"/>
    <cellStyle name="Normal 13 2" xfId="9214"/>
    <cellStyle name="Normal 13 2 2" xfId="9215"/>
    <cellStyle name="Normal 13 2 3" xfId="9216"/>
    <cellStyle name="Normal 13 2 4" xfId="9217"/>
    <cellStyle name="Normal 13 3" xfId="9218"/>
    <cellStyle name="Normal 13 3 2" xfId="9219"/>
    <cellStyle name="Normal 13 3 3" xfId="9220"/>
    <cellStyle name="Normal 13 4" xfId="9221"/>
    <cellStyle name="Normal 13 4 2" xfId="9222"/>
    <cellStyle name="Normal 13 4 3" xfId="9223"/>
    <cellStyle name="Normal 13 5" xfId="9224"/>
    <cellStyle name="Normal 13 6" xfId="9225"/>
    <cellStyle name="Normal 13 7" xfId="9226"/>
    <cellStyle name="Normal 13 8" xfId="9227"/>
    <cellStyle name="Normal 13 9" xfId="9228"/>
    <cellStyle name="Normal 13_Zonal TotalTotal" xfId="9229"/>
    <cellStyle name="Normal 130" xfId="9230"/>
    <cellStyle name="Normal 130 2" xfId="9231"/>
    <cellStyle name="Normal 131" xfId="9232"/>
    <cellStyle name="Normal 131 2" xfId="9233"/>
    <cellStyle name="Normal 132" xfId="9234"/>
    <cellStyle name="Normal 132 2" xfId="9235"/>
    <cellStyle name="Normal 133" xfId="9236"/>
    <cellStyle name="Normal 133 2" xfId="9237"/>
    <cellStyle name="Normal 134" xfId="9238"/>
    <cellStyle name="Normal 134 2" xfId="9239"/>
    <cellStyle name="Normal 135" xfId="9240"/>
    <cellStyle name="Normal 135 2" xfId="9241"/>
    <cellStyle name="Normal 136" xfId="9242"/>
    <cellStyle name="Normal 136 2" xfId="9243"/>
    <cellStyle name="Normal 137" xfId="9244"/>
    <cellStyle name="Normal 137 2" xfId="9245"/>
    <cellStyle name="Normal 138" xfId="9246"/>
    <cellStyle name="Normal 138 2" xfId="9247"/>
    <cellStyle name="Normal 138_EEPhoneNos" xfId="9248"/>
    <cellStyle name="Normal 139" xfId="9249"/>
    <cellStyle name="Normal 139 2" xfId="9250"/>
    <cellStyle name="Normal 14" xfId="9251"/>
    <cellStyle name="Normal 14 2" xfId="9252"/>
    <cellStyle name="Normal 14 2 2" xfId="9253"/>
    <cellStyle name="Normal 14 2 2 2" xfId="9254"/>
    <cellStyle name="Normal 14 2 3" xfId="9255"/>
    <cellStyle name="Normal 14 2 4" xfId="9256"/>
    <cellStyle name="Normal 14 2 5" xfId="9257"/>
    <cellStyle name="Normal 14 2 6" xfId="9258"/>
    <cellStyle name="Normal 14 2 7" xfId="9259"/>
    <cellStyle name="Normal 14 3" xfId="9260"/>
    <cellStyle name="Normal 14 3 2" xfId="9261"/>
    <cellStyle name="Normal 14 3 2 2" xfId="9262"/>
    <cellStyle name="Normal 14 3 2 3" xfId="9263"/>
    <cellStyle name="Normal 14 3 3" xfId="9264"/>
    <cellStyle name="Normal 14 3 4" xfId="9265"/>
    <cellStyle name="Normal 14 4" xfId="9266"/>
    <cellStyle name="Normal 14 4 2" xfId="9267"/>
    <cellStyle name="Normal 14 4 3" xfId="9268"/>
    <cellStyle name="Normal 14 5" xfId="9269"/>
    <cellStyle name="Normal 14 5 2" xfId="9270"/>
    <cellStyle name="Normal 14 5 3" xfId="9271"/>
    <cellStyle name="Normal 14 6" xfId="9272"/>
    <cellStyle name="Normal 14 7" xfId="9273"/>
    <cellStyle name="Normal 14_Planned &amp; Non planned format new format Feb-13" xfId="9274"/>
    <cellStyle name="Normal 140" xfId="9275"/>
    <cellStyle name="Normal 140 2" xfId="9276"/>
    <cellStyle name="Normal 141" xfId="9277"/>
    <cellStyle name="Normal 141 2" xfId="9278"/>
    <cellStyle name="Normal 142" xfId="9279"/>
    <cellStyle name="Normal 142 2" xfId="9280"/>
    <cellStyle name="Normal 143" xfId="9281"/>
    <cellStyle name="Normal 143 2" xfId="9282"/>
    <cellStyle name="Normal 144" xfId="9283"/>
    <cellStyle name="Normal 145" xfId="9284"/>
    <cellStyle name="Normal 145 2" xfId="9285"/>
    <cellStyle name="Normal 146" xfId="9286"/>
    <cellStyle name="Normal 146 2" xfId="9287"/>
    <cellStyle name="Normal 147" xfId="9288"/>
    <cellStyle name="Normal 147 2" xfId="9289"/>
    <cellStyle name="Normal 148" xfId="9290"/>
    <cellStyle name="Normal 149" xfId="9291"/>
    <cellStyle name="Normal 149 2" xfId="9292"/>
    <cellStyle name="Normal 149 3" xfId="9293"/>
    <cellStyle name="Normal 15" xfId="9294"/>
    <cellStyle name="Normal 15 10" xfId="9295"/>
    <cellStyle name="Normal 15 11" xfId="9296"/>
    <cellStyle name="Normal 15 2" xfId="9297"/>
    <cellStyle name="Normal 15 2 2" xfId="9298"/>
    <cellStyle name="Normal 15 2 3" xfId="9299"/>
    <cellStyle name="Normal 15 2 3 2" xfId="9300"/>
    <cellStyle name="Normal 15 2 3 3" xfId="9301"/>
    <cellStyle name="Normal 15 2 4" xfId="9302"/>
    <cellStyle name="Normal 15 2 5" xfId="9303"/>
    <cellStyle name="Normal 15 2 6" xfId="9304"/>
    <cellStyle name="Normal 15 2 7" xfId="9305"/>
    <cellStyle name="Normal 15 2 8" xfId="9306"/>
    <cellStyle name="Normal 15 3" xfId="9307"/>
    <cellStyle name="Normal 15 3 2" xfId="9308"/>
    <cellStyle name="Normal 15 3 3" xfId="9309"/>
    <cellStyle name="Normal 15 3 4" xfId="9310"/>
    <cellStyle name="Normal 15 3 5" xfId="9311"/>
    <cellStyle name="Normal 15 3 6" xfId="9312"/>
    <cellStyle name="Normal 15 4" xfId="9313"/>
    <cellStyle name="Normal 15 4 2" xfId="9314"/>
    <cellStyle name="Normal 15 4 3" xfId="9315"/>
    <cellStyle name="Normal 15 4 4" xfId="9316"/>
    <cellStyle name="Normal 15 4 5" xfId="9317"/>
    <cellStyle name="Normal 15 5" xfId="9318"/>
    <cellStyle name="Normal 15 5 2" xfId="9319"/>
    <cellStyle name="Normal 15 5 3" xfId="9320"/>
    <cellStyle name="Normal 15 6" xfId="9321"/>
    <cellStyle name="Normal 15 6 2" xfId="9322"/>
    <cellStyle name="Normal 15 6 3" xfId="9323"/>
    <cellStyle name="Normal 15 7" xfId="9324"/>
    <cellStyle name="Normal 15 7 2" xfId="9325"/>
    <cellStyle name="Normal 15 7 3" xfId="9326"/>
    <cellStyle name="Normal 15 8" xfId="9327"/>
    <cellStyle name="Normal 15 9" xfId="9328"/>
    <cellStyle name="Normal 15_Planned &amp; Non planned format new format Feb-13" xfId="9329"/>
    <cellStyle name="Normal 150" xfId="9330"/>
    <cellStyle name="Normal 150 2" xfId="9331"/>
    <cellStyle name="Normal 150 3" xfId="9332"/>
    <cellStyle name="Normal 151" xfId="9333"/>
    <cellStyle name="Normal 151 2" xfId="9334"/>
    <cellStyle name="Normal 152" xfId="9335"/>
    <cellStyle name="Normal 152 2" xfId="9336"/>
    <cellStyle name="Normal 153" xfId="9337"/>
    <cellStyle name="Normal 153 2" xfId="9338"/>
    <cellStyle name="Normal 154" xfId="9339"/>
    <cellStyle name="Normal 154 2" xfId="9340"/>
    <cellStyle name="Normal 155" xfId="9341"/>
    <cellStyle name="Normal 155 2" xfId="9342"/>
    <cellStyle name="Normal 156" xfId="9343"/>
    <cellStyle name="Normal 156 2" xfId="9344"/>
    <cellStyle name="Normal 157" xfId="9345"/>
    <cellStyle name="Normal 158" xfId="9346"/>
    <cellStyle name="Normal 159" xfId="9347"/>
    <cellStyle name="Normal 16" xfId="9348"/>
    <cellStyle name="Normal 16 2" xfId="9349"/>
    <cellStyle name="Normal 16 2 2" xfId="9350"/>
    <cellStyle name="Normal 16 2 3" xfId="9351"/>
    <cellStyle name="Normal 16 2 4" xfId="9352"/>
    <cellStyle name="Normal 16 2 5" xfId="9353"/>
    <cellStyle name="Normal 16 3" xfId="9354"/>
    <cellStyle name="Normal 16 3 2" xfId="9355"/>
    <cellStyle name="Normal 16 3 3" xfId="9356"/>
    <cellStyle name="Normal 16 3 4" xfId="9357"/>
    <cellStyle name="Normal 16 4" xfId="9358"/>
    <cellStyle name="Normal 16 4 2" xfId="9359"/>
    <cellStyle name="Normal 16 4 3" xfId="9360"/>
    <cellStyle name="Normal 16 5" xfId="9361"/>
    <cellStyle name="Normal 160" xfId="9362"/>
    <cellStyle name="Normal 161" xfId="9363"/>
    <cellStyle name="Normal 162" xfId="9364"/>
    <cellStyle name="Normal 163" xfId="9365"/>
    <cellStyle name="Normal 164" xfId="9366"/>
    <cellStyle name="Normal 165" xfId="9367"/>
    <cellStyle name="Normal 166" xfId="9368"/>
    <cellStyle name="Normal 167" xfId="9369"/>
    <cellStyle name="Normal 168" xfId="9370"/>
    <cellStyle name="Normal 169" xfId="9371"/>
    <cellStyle name="Normal 17" xfId="9372"/>
    <cellStyle name="Normal 17 10" xfId="9373"/>
    <cellStyle name="Normal 17 2" xfId="9374"/>
    <cellStyle name="Normal 17 2 2" xfId="9375"/>
    <cellStyle name="Normal 17 2 2 2" xfId="9376"/>
    <cellStyle name="Normal 17 2 2 3" xfId="9377"/>
    <cellStyle name="Normal 17 2 3" xfId="9378"/>
    <cellStyle name="Normal 17 2 4" xfId="9379"/>
    <cellStyle name="Normal 17 2 5" xfId="9380"/>
    <cellStyle name="Normal 17 2 6" xfId="9381"/>
    <cellStyle name="Normal 17 2 7" xfId="9382"/>
    <cellStyle name="Normal 17 2 8" xfId="9383"/>
    <cellStyle name="Normal 17 2 9" xfId="9384"/>
    <cellStyle name="Normal 17 3" xfId="9385"/>
    <cellStyle name="Normal 17 3 2" xfId="9386"/>
    <cellStyle name="Normal 17 3 3" xfId="9387"/>
    <cellStyle name="Normal 17 3 4" xfId="9388"/>
    <cellStyle name="Normal 17 4" xfId="9389"/>
    <cellStyle name="Normal 17 4 2" xfId="9390"/>
    <cellStyle name="Normal 17 4 3" xfId="9391"/>
    <cellStyle name="Normal 17 5" xfId="9392"/>
    <cellStyle name="Normal 17 5 2" xfId="9393"/>
    <cellStyle name="Normal 17 5 3" xfId="9394"/>
    <cellStyle name="Normal 17 6" xfId="9395"/>
    <cellStyle name="Normal 17 6 2" xfId="9396"/>
    <cellStyle name="Normal 17 6 3" xfId="9397"/>
    <cellStyle name="Normal 17 7" xfId="9398"/>
    <cellStyle name="Normal 17 7 2" xfId="9399"/>
    <cellStyle name="Normal 17 7 3" xfId="9400"/>
    <cellStyle name="Normal 17 8" xfId="9401"/>
    <cellStyle name="Normal 17 9" xfId="9402"/>
    <cellStyle name="Normal 170" xfId="9403"/>
    <cellStyle name="Normal 171" xfId="9404"/>
    <cellStyle name="Normal 172" xfId="9405"/>
    <cellStyle name="Normal 173" xfId="9406"/>
    <cellStyle name="Normal 174" xfId="9407"/>
    <cellStyle name="Normal 175" xfId="9408"/>
    <cellStyle name="Normal 176" xfId="9409"/>
    <cellStyle name="Normal 177" xfId="9410"/>
    <cellStyle name="Normal 177 2" xfId="9411"/>
    <cellStyle name="Normal 178" xfId="9412"/>
    <cellStyle name="Normal 178 2" xfId="9413"/>
    <cellStyle name="Normal 179" xfId="9414"/>
    <cellStyle name="Normal 179 2" xfId="9415"/>
    <cellStyle name="Normal 18" xfId="9416"/>
    <cellStyle name="Normal 18 10" xfId="9417"/>
    <cellStyle name="Normal 18 2" xfId="9418"/>
    <cellStyle name="Normal 18 2 2" xfId="9419"/>
    <cellStyle name="Normal 18 2 3" xfId="9420"/>
    <cellStyle name="Normal 18 2 4" xfId="9421"/>
    <cellStyle name="Normal 18 2 5" xfId="9422"/>
    <cellStyle name="Normal 18 2 6" xfId="9423"/>
    <cellStyle name="Normal 18 2 7" xfId="9424"/>
    <cellStyle name="Normal 18 3" xfId="9425"/>
    <cellStyle name="Normal 18 3 2" xfId="9426"/>
    <cellStyle name="Normal 18 3 3" xfId="9427"/>
    <cellStyle name="Normal 18 3 4" xfId="9428"/>
    <cellStyle name="Normal 18 3 5" xfId="9429"/>
    <cellStyle name="Normal 18 4" xfId="9430"/>
    <cellStyle name="Normal 18 4 2" xfId="9431"/>
    <cellStyle name="Normal 18 4 3" xfId="9432"/>
    <cellStyle name="Normal 18 4 4" xfId="9433"/>
    <cellStyle name="Normal 18 4 5" xfId="9434"/>
    <cellStyle name="Normal 18 5" xfId="9435"/>
    <cellStyle name="Normal 18 5 2" xfId="9436"/>
    <cellStyle name="Normal 18 5 3" xfId="9437"/>
    <cellStyle name="Normal 18 6" xfId="9438"/>
    <cellStyle name="Normal 18 6 2" xfId="9439"/>
    <cellStyle name="Normal 18 6 3" xfId="9440"/>
    <cellStyle name="Normal 18 7" xfId="9441"/>
    <cellStyle name="Normal 18 7 2" xfId="9442"/>
    <cellStyle name="Normal 18 7 3" xfId="9443"/>
    <cellStyle name="Normal 18 8" xfId="9444"/>
    <cellStyle name="Normal 18 9" xfId="9445"/>
    <cellStyle name="Normal 180" xfId="9446"/>
    <cellStyle name="Normal 180 2" xfId="9447"/>
    <cellStyle name="Normal 181" xfId="9448"/>
    <cellStyle name="Normal 181 2" xfId="9449"/>
    <cellStyle name="Normal 182" xfId="9450"/>
    <cellStyle name="Normal 182 2" xfId="9451"/>
    <cellStyle name="Normal 183" xfId="9452"/>
    <cellStyle name="Normal 183 2" xfId="9453"/>
    <cellStyle name="Normal 184" xfId="9454"/>
    <cellStyle name="Normal 184 2" xfId="9455"/>
    <cellStyle name="Normal 185" xfId="9456"/>
    <cellStyle name="Normal 185 2" xfId="9457"/>
    <cellStyle name="Normal 186" xfId="9458"/>
    <cellStyle name="Normal 186 2" xfId="9459"/>
    <cellStyle name="Normal 187" xfId="9460"/>
    <cellStyle name="Normal 187 2" xfId="9461"/>
    <cellStyle name="Normal 188" xfId="9462"/>
    <cellStyle name="Normal 188 2" xfId="9463"/>
    <cellStyle name="Normal 189" xfId="9464"/>
    <cellStyle name="Normal 189 2" xfId="9465"/>
    <cellStyle name="Normal 19" xfId="9466"/>
    <cellStyle name="Normal 19 2" xfId="9467"/>
    <cellStyle name="Normal 19 2 2" xfId="9468"/>
    <cellStyle name="Normal 19 2 3" xfId="9469"/>
    <cellStyle name="Normal 19 2 4" xfId="9470"/>
    <cellStyle name="Normal 19 2 5" xfId="9471"/>
    <cellStyle name="Normal 19 3" xfId="9472"/>
    <cellStyle name="Normal 19 3 2" xfId="9473"/>
    <cellStyle name="Normal 19 3 3" xfId="9474"/>
    <cellStyle name="Normal 19 4" xfId="9475"/>
    <cellStyle name="Normal 19 4 2" xfId="9476"/>
    <cellStyle name="Normal 19 4 3" xfId="9477"/>
    <cellStyle name="Normal 19 5" xfId="9478"/>
    <cellStyle name="Normal 19 6" xfId="9479"/>
    <cellStyle name="Normal 190" xfId="9480"/>
    <cellStyle name="Normal 190 2" xfId="9481"/>
    <cellStyle name="Normal 191" xfId="9482"/>
    <cellStyle name="Normal 191 2" xfId="9483"/>
    <cellStyle name="Normal 192" xfId="9484"/>
    <cellStyle name="Normal 192 2" xfId="9485"/>
    <cellStyle name="Normal 193" xfId="9486"/>
    <cellStyle name="Normal 193 2" xfId="9487"/>
    <cellStyle name="Normal 194" xfId="9488"/>
    <cellStyle name="Normal 194 2" xfId="9489"/>
    <cellStyle name="Normal 195" xfId="9490"/>
    <cellStyle name="Normal 196" xfId="9491"/>
    <cellStyle name="Normal 197" xfId="9492"/>
    <cellStyle name="Normal 198" xfId="9493"/>
    <cellStyle name="Normal 199" xfId="9494"/>
    <cellStyle name="Normal 2" xfId="1"/>
    <cellStyle name="Normal 2 10" xfId="9495"/>
    <cellStyle name="Normal 2 10 2" xfId="9496"/>
    <cellStyle name="Normal 2 10 2 2" xfId="9497"/>
    <cellStyle name="Normal 2 10 2 3" xfId="9498"/>
    <cellStyle name="Normal 2 10 3" xfId="9499"/>
    <cellStyle name="Normal 2 10 4" xfId="9500"/>
    <cellStyle name="Normal 2 10 4 2" xfId="9501"/>
    <cellStyle name="Normal 2 10 5" xfId="9502"/>
    <cellStyle name="Normal 2 10 6" xfId="9503"/>
    <cellStyle name="Normal 2 10 7" xfId="9504"/>
    <cellStyle name="Normal 2 10 8" xfId="9505"/>
    <cellStyle name="Normal 2 11" xfId="9506"/>
    <cellStyle name="Normal 2 11 2" xfId="9507"/>
    <cellStyle name="Normal 2 11 3" xfId="9508"/>
    <cellStyle name="Normal 2 11 4" xfId="9509"/>
    <cellStyle name="Normal 2 12" xfId="9510"/>
    <cellStyle name="Normal 2 12 2" xfId="9511"/>
    <cellStyle name="Normal 2 12 3" xfId="9512"/>
    <cellStyle name="Normal 2 13" xfId="9513"/>
    <cellStyle name="Normal 2 13 2" xfId="9514"/>
    <cellStyle name="Normal 2 13 2 2" xfId="9515"/>
    <cellStyle name="Normal 2 13 2 3" xfId="9516"/>
    <cellStyle name="Normal 2 13 3" xfId="9517"/>
    <cellStyle name="Normal 2 13 4" xfId="9518"/>
    <cellStyle name="Normal 2 13 5" xfId="9519"/>
    <cellStyle name="Normal 2 13 6" xfId="9520"/>
    <cellStyle name="Normal 2 14" xfId="9521"/>
    <cellStyle name="Normal 2 14 2" xfId="9522"/>
    <cellStyle name="Normal 2 14 3" xfId="9523"/>
    <cellStyle name="Normal 2 14 4" xfId="9524"/>
    <cellStyle name="Normal 2 14 5" xfId="9525"/>
    <cellStyle name="Normal 2 15" xfId="9526"/>
    <cellStyle name="Normal 2 15 2" xfId="9527"/>
    <cellStyle name="Normal 2 15 3" xfId="9528"/>
    <cellStyle name="Normal 2 15 4" xfId="9529"/>
    <cellStyle name="Normal 2 15 5" xfId="9530"/>
    <cellStyle name="Normal 2 16" xfId="9531"/>
    <cellStyle name="Normal 2 16 2" xfId="9532"/>
    <cellStyle name="Normal 2 16 3" xfId="9533"/>
    <cellStyle name="Normal 2 17" xfId="9534"/>
    <cellStyle name="Normal 2 17 2" xfId="9535"/>
    <cellStyle name="Normal 2 17 3" xfId="9536"/>
    <cellStyle name="Normal 2 18" xfId="9537"/>
    <cellStyle name="Normal 2 18 2" xfId="9538"/>
    <cellStyle name="Normal 2 18 3" xfId="9539"/>
    <cellStyle name="Normal 2 19" xfId="9540"/>
    <cellStyle name="Normal 2 19 2" xfId="9541"/>
    <cellStyle name="Normal 2 19 3" xfId="9542"/>
    <cellStyle name="Normal 2 2" xfId="9543"/>
    <cellStyle name="Normal 2 2 10" xfId="9544"/>
    <cellStyle name="Normal 2 2 10 2" xfId="9545"/>
    <cellStyle name="Normal 2 2 10 3" xfId="9546"/>
    <cellStyle name="Normal 2 2 11" xfId="9547"/>
    <cellStyle name="Normal 2 2 11 2" xfId="9548"/>
    <cellStyle name="Normal 2 2 11 3" xfId="9549"/>
    <cellStyle name="Normal 2 2 12" xfId="9550"/>
    <cellStyle name="Normal 2 2 12 2" xfId="9551"/>
    <cellStyle name="Normal 2 2 13" xfId="9552"/>
    <cellStyle name="Normal 2 2 14" xfId="9553"/>
    <cellStyle name="Normal 2 2 15" xfId="9554"/>
    <cellStyle name="Normal 2 2 16" xfId="9555"/>
    <cellStyle name="Normal 2 2 17" xfId="9556"/>
    <cellStyle name="Normal 2 2 18" xfId="9557"/>
    <cellStyle name="Normal 2 2 19" xfId="9558"/>
    <cellStyle name="Normal 2 2 2" xfId="9559"/>
    <cellStyle name="Normal 2 2 2 10" xfId="9560"/>
    <cellStyle name="Normal 2 2 2 11" xfId="9561"/>
    <cellStyle name="Normal 2 2 2 12" xfId="9562"/>
    <cellStyle name="Normal 2 2 2 13" xfId="9563"/>
    <cellStyle name="Normal 2 2 2 14" xfId="9564"/>
    <cellStyle name="Normal 2 2 2 15" xfId="9565"/>
    <cellStyle name="Normal 2 2 2 16" xfId="9566"/>
    <cellStyle name="Normal 2 2 2 17" xfId="9567"/>
    <cellStyle name="Normal 2 2 2 18" xfId="9568"/>
    <cellStyle name="Normal 2 2 2 19" xfId="9569"/>
    <cellStyle name="Normal 2 2 2 2" xfId="9570"/>
    <cellStyle name="Normal 2 2 2 2 2" xfId="9571"/>
    <cellStyle name="Normal 2 2 2 2 2 2" xfId="9572"/>
    <cellStyle name="Normal 2 2 2 2 2 3" xfId="9573"/>
    <cellStyle name="Normal 2 2 2 2 3" xfId="9574"/>
    <cellStyle name="Normal 2 2 2 2 4" xfId="9575"/>
    <cellStyle name="Normal 2 2 2 20" xfId="9576"/>
    <cellStyle name="Normal 2 2 2 21" xfId="9577"/>
    <cellStyle name="Normal 2 2 2 22" xfId="9578"/>
    <cellStyle name="Normal 2 2 2 23" xfId="9579"/>
    <cellStyle name="Normal 2 2 2 24" xfId="9580"/>
    <cellStyle name="Normal 2 2 2 25" xfId="9581"/>
    <cellStyle name="Normal 2 2 2 26" xfId="9582"/>
    <cellStyle name="Normal 2 2 2 27" xfId="9583"/>
    <cellStyle name="Normal 2 2 2 28" xfId="9584"/>
    <cellStyle name="Normal 2 2 2 3" xfId="9585"/>
    <cellStyle name="Normal 2 2 2 3 2" xfId="9586"/>
    <cellStyle name="Normal 2 2 2 3 3" xfId="9587"/>
    <cellStyle name="Normal 2 2 2 3 4" xfId="9588"/>
    <cellStyle name="Normal 2 2 2 3 5" xfId="9589"/>
    <cellStyle name="Normal 2 2 2 4" xfId="9590"/>
    <cellStyle name="Normal 2 2 2 4 2" xfId="9591"/>
    <cellStyle name="Normal 2 2 2 4 3" xfId="9592"/>
    <cellStyle name="Normal 2 2 2 5" xfId="9593"/>
    <cellStyle name="Normal 2 2 2 6" xfId="9594"/>
    <cellStyle name="Normal 2 2 2 7" xfId="9595"/>
    <cellStyle name="Normal 2 2 2 8" xfId="9596"/>
    <cellStyle name="Normal 2 2 2 9" xfId="9597"/>
    <cellStyle name="Normal 2 2 2_A-April-10 New Revised Meeting Notes of Bgm Cir" xfId="9598"/>
    <cellStyle name="Normal 2 2 20" xfId="9599"/>
    <cellStyle name="Normal 2 2 21" xfId="9600"/>
    <cellStyle name="Normal 2 2 22" xfId="9601"/>
    <cellStyle name="Normal 2 2 23" xfId="9602"/>
    <cellStyle name="Normal 2 2 24" xfId="9603"/>
    <cellStyle name="Normal 2 2 25" xfId="9604"/>
    <cellStyle name="Normal 2 2 26" xfId="9605"/>
    <cellStyle name="Normal 2 2 27" xfId="9606"/>
    <cellStyle name="Normal 2 2 28" xfId="9607"/>
    <cellStyle name="Normal 2 2 29" xfId="9608"/>
    <cellStyle name="Normal 2 2 3" xfId="9609"/>
    <cellStyle name="Normal 2 2 3 10" xfId="9610"/>
    <cellStyle name="Normal 2 2 3 11" xfId="9611"/>
    <cellStyle name="Normal 2 2 3 12" xfId="9612"/>
    <cellStyle name="Normal 2 2 3 13" xfId="9613"/>
    <cellStyle name="Normal 2 2 3 14" xfId="9614"/>
    <cellStyle name="Normal 2 2 3 15" xfId="9615"/>
    <cellStyle name="Normal 2 2 3 16" xfId="9616"/>
    <cellStyle name="Normal 2 2 3 17" xfId="9617"/>
    <cellStyle name="Normal 2 2 3 18" xfId="9618"/>
    <cellStyle name="Normal 2 2 3 19" xfId="9619"/>
    <cellStyle name="Normal 2 2 3 2" xfId="9620"/>
    <cellStyle name="Normal 2 2 3 2 2" xfId="9621"/>
    <cellStyle name="Normal 2 2 3 2 3" xfId="9622"/>
    <cellStyle name="Normal 2 2 3 20" xfId="9623"/>
    <cellStyle name="Normal 2 2 3 21" xfId="9624"/>
    <cellStyle name="Normal 2 2 3 22" xfId="9625"/>
    <cellStyle name="Normal 2 2 3 23" xfId="9626"/>
    <cellStyle name="Normal 2 2 3 24" xfId="9627"/>
    <cellStyle name="Normal 2 2 3 25" xfId="9628"/>
    <cellStyle name="Normal 2 2 3 26" xfId="9629"/>
    <cellStyle name="Normal 2 2 3 27" xfId="9630"/>
    <cellStyle name="Normal 2 2 3 28" xfId="9631"/>
    <cellStyle name="Normal 2 2 3 3" xfId="9632"/>
    <cellStyle name="Normal 2 2 3 4" xfId="9633"/>
    <cellStyle name="Normal 2 2 3 5" xfId="9634"/>
    <cellStyle name="Normal 2 2 3 6" xfId="9635"/>
    <cellStyle name="Normal 2 2 3 7" xfId="9636"/>
    <cellStyle name="Normal 2 2 3 8" xfId="9637"/>
    <cellStyle name="Normal 2 2 3 9" xfId="9638"/>
    <cellStyle name="Normal 2 2 30" xfId="9639"/>
    <cellStyle name="Normal 2 2 31" xfId="9640"/>
    <cellStyle name="Normal 2 2 32" xfId="9641"/>
    <cellStyle name="Normal 2 2 33" xfId="9642"/>
    <cellStyle name="Normal 2 2 34" xfId="9643"/>
    <cellStyle name="Normal 2 2 35" xfId="9644"/>
    <cellStyle name="Normal 2 2 36" xfId="9645"/>
    <cellStyle name="Normal 2 2 37" xfId="9646"/>
    <cellStyle name="Normal 2 2 4" xfId="9647"/>
    <cellStyle name="Normal 2 2 4 10" xfId="9648"/>
    <cellStyle name="Normal 2 2 4 11" xfId="9649"/>
    <cellStyle name="Normal 2 2 4 12" xfId="9650"/>
    <cellStyle name="Normal 2 2 4 13" xfId="9651"/>
    <cellStyle name="Normal 2 2 4 14" xfId="9652"/>
    <cellStyle name="Normal 2 2 4 15" xfId="9653"/>
    <cellStyle name="Normal 2 2 4 16" xfId="9654"/>
    <cellStyle name="Normal 2 2 4 17" xfId="9655"/>
    <cellStyle name="Normal 2 2 4 18" xfId="9656"/>
    <cellStyle name="Normal 2 2 4 19" xfId="9657"/>
    <cellStyle name="Normal 2 2 4 2" xfId="9658"/>
    <cellStyle name="Normal 2 2 4 20" xfId="9659"/>
    <cellStyle name="Normal 2 2 4 21" xfId="9660"/>
    <cellStyle name="Normal 2 2 4 22" xfId="9661"/>
    <cellStyle name="Normal 2 2 4 23" xfId="9662"/>
    <cellStyle name="Normal 2 2 4 24" xfId="9663"/>
    <cellStyle name="Normal 2 2 4 25" xfId="9664"/>
    <cellStyle name="Normal 2 2 4 26" xfId="9665"/>
    <cellStyle name="Normal 2 2 4 27" xfId="9666"/>
    <cellStyle name="Normal 2 2 4 3" xfId="9667"/>
    <cellStyle name="Normal 2 2 4 4" xfId="9668"/>
    <cellStyle name="Normal 2 2 4 5" xfId="9669"/>
    <cellStyle name="Normal 2 2 4 6" xfId="9670"/>
    <cellStyle name="Normal 2 2 4 7" xfId="9671"/>
    <cellStyle name="Normal 2 2 4 8" xfId="9672"/>
    <cellStyle name="Normal 2 2 4 9" xfId="9673"/>
    <cellStyle name="Normal 2 2 5" xfId="9674"/>
    <cellStyle name="Normal 2 2 5 10" xfId="9675"/>
    <cellStyle name="Normal 2 2 5 11" xfId="9676"/>
    <cellStyle name="Normal 2 2 5 12" xfId="9677"/>
    <cellStyle name="Normal 2 2 5 13" xfId="9678"/>
    <cellStyle name="Normal 2 2 5 14" xfId="9679"/>
    <cellStyle name="Normal 2 2 5 15" xfId="9680"/>
    <cellStyle name="Normal 2 2 5 16" xfId="9681"/>
    <cellStyle name="Normal 2 2 5 17" xfId="9682"/>
    <cellStyle name="Normal 2 2 5 18" xfId="9683"/>
    <cellStyle name="Normal 2 2 5 19" xfId="9684"/>
    <cellStyle name="Normal 2 2 5 2" xfId="9685"/>
    <cellStyle name="Normal 2 2 5 20" xfId="9686"/>
    <cellStyle name="Normal 2 2 5 21" xfId="9687"/>
    <cellStyle name="Normal 2 2 5 22" xfId="9688"/>
    <cellStyle name="Normal 2 2 5 23" xfId="9689"/>
    <cellStyle name="Normal 2 2 5 24" xfId="9690"/>
    <cellStyle name="Normal 2 2 5 25" xfId="9691"/>
    <cellStyle name="Normal 2 2 5 26" xfId="9692"/>
    <cellStyle name="Normal 2 2 5 27" xfId="9693"/>
    <cellStyle name="Normal 2 2 5 3" xfId="9694"/>
    <cellStyle name="Normal 2 2 5 4" xfId="9695"/>
    <cellStyle name="Normal 2 2 5 5" xfId="9696"/>
    <cellStyle name="Normal 2 2 5 6" xfId="9697"/>
    <cellStyle name="Normal 2 2 5 7" xfId="9698"/>
    <cellStyle name="Normal 2 2 5 8" xfId="9699"/>
    <cellStyle name="Normal 2 2 5 9" xfId="9700"/>
    <cellStyle name="Normal 2 2 6" xfId="9701"/>
    <cellStyle name="Normal 2 2 6 2" xfId="9702"/>
    <cellStyle name="Normal 2 2 6 3" xfId="9703"/>
    <cellStyle name="Normal 2 2 6 4" xfId="9704"/>
    <cellStyle name="Normal 2 2 6 5" xfId="9705"/>
    <cellStyle name="Normal 2 2 7" xfId="9706"/>
    <cellStyle name="Normal 2 2 7 2" xfId="9707"/>
    <cellStyle name="Normal 2 2 7 3" xfId="9708"/>
    <cellStyle name="Normal 2 2 8" xfId="9709"/>
    <cellStyle name="Normal 2 2 8 2" xfId="9710"/>
    <cellStyle name="Normal 2 2 8 3" xfId="9711"/>
    <cellStyle name="Normal 2 2 9" xfId="9712"/>
    <cellStyle name="Normal 2 2 9 2" xfId="9713"/>
    <cellStyle name="Normal 2 2 9 3" xfId="9714"/>
    <cellStyle name="Normal 2 2_A-April-10 New Revised Meeting Notes of Bgm Cir" xfId="9715"/>
    <cellStyle name="Normal 2 20" xfId="9716"/>
    <cellStyle name="Normal 2 20 2" xfId="9717"/>
    <cellStyle name="Normal 2 20 3" xfId="9718"/>
    <cellStyle name="Normal 2 21" xfId="9719"/>
    <cellStyle name="Normal 2 21 2" xfId="9720"/>
    <cellStyle name="Normal 2 21 3" xfId="9721"/>
    <cellStyle name="Normal 2 22" xfId="9722"/>
    <cellStyle name="Normal 2 22 2" xfId="9723"/>
    <cellStyle name="Normal 2 22 3" xfId="9724"/>
    <cellStyle name="Normal 2 23" xfId="9725"/>
    <cellStyle name="Normal 2 23 2" xfId="9726"/>
    <cellStyle name="Normal 2 23 3" xfId="9727"/>
    <cellStyle name="Normal 2 24" xfId="9728"/>
    <cellStyle name="Normal 2 24 2" xfId="9729"/>
    <cellStyle name="Normal 2 24 3" xfId="9730"/>
    <cellStyle name="Normal 2 25" xfId="9731"/>
    <cellStyle name="Normal 2 25 2" xfId="9732"/>
    <cellStyle name="Normal 2 25 3" xfId="9733"/>
    <cellStyle name="Normal 2 26" xfId="9734"/>
    <cellStyle name="Normal 2 26 2" xfId="9735"/>
    <cellStyle name="Normal 2 26 3" xfId="9736"/>
    <cellStyle name="Normal 2 27" xfId="9737"/>
    <cellStyle name="Normal 2 27 2" xfId="9738"/>
    <cellStyle name="Normal 2 27 3" xfId="9739"/>
    <cellStyle name="Normal 2 28" xfId="9740"/>
    <cellStyle name="Normal 2 28 2" xfId="9741"/>
    <cellStyle name="Normal 2 28 3" xfId="9742"/>
    <cellStyle name="Normal 2 29" xfId="9743"/>
    <cellStyle name="Normal 2 29 2" xfId="9744"/>
    <cellStyle name="Normal 2 29 3" xfId="9745"/>
    <cellStyle name="Normal 2 3" xfId="9746"/>
    <cellStyle name="Normal 2 3 2" xfId="9747"/>
    <cellStyle name="Normal 2 3 2 2" xfId="9748"/>
    <cellStyle name="Normal 2 3 2 2 2" xfId="9749"/>
    <cellStyle name="Normal 2 3 2 2 3" xfId="9750"/>
    <cellStyle name="Normal 2 3 2 2 4" xfId="9751"/>
    <cellStyle name="Normal 2 3 2 3" xfId="9752"/>
    <cellStyle name="Normal 2 3 2 3 2" xfId="9753"/>
    <cellStyle name="Normal 2 3 2 3 3" xfId="9754"/>
    <cellStyle name="Normal 2 3 2 4" xfId="9755"/>
    <cellStyle name="Normal 2 3 3" xfId="9756"/>
    <cellStyle name="Normal 2 3 3 2" xfId="9757"/>
    <cellStyle name="Normal 2 3 3 3" xfId="9758"/>
    <cellStyle name="Normal 2 3 3 4" xfId="9759"/>
    <cellStyle name="Normal 2 3 3 6 3 2" xfId="9760"/>
    <cellStyle name="Normal 2 3 3 8" xfId="9761"/>
    <cellStyle name="Normal 2 3 3 8 2 2" xfId="9762"/>
    <cellStyle name="Normal 2 3 4" xfId="9763"/>
    <cellStyle name="Normal 2 3 4 2" xfId="9764"/>
    <cellStyle name="Normal 2 3 5" xfId="9765"/>
    <cellStyle name="Normal 2 3 6" xfId="9766"/>
    <cellStyle name="Normal 2 3 7" xfId="9767"/>
    <cellStyle name="Normal 2 3 8" xfId="9768"/>
    <cellStyle name="Normal 2 30" xfId="9769"/>
    <cellStyle name="Normal 2 30 2" xfId="9770"/>
    <cellStyle name="Normal 2 30 3" xfId="9771"/>
    <cellStyle name="Normal 2 31" xfId="9772"/>
    <cellStyle name="Normal 2 31 2" xfId="9773"/>
    <cellStyle name="Normal 2 31 3" xfId="9774"/>
    <cellStyle name="Normal 2 32" xfId="9775"/>
    <cellStyle name="Normal 2 32 2" xfId="9776"/>
    <cellStyle name="Normal 2 32 3" xfId="9777"/>
    <cellStyle name="Normal 2 33" xfId="9778"/>
    <cellStyle name="Normal 2 33 2" xfId="9779"/>
    <cellStyle name="Normal 2 33 3" xfId="9780"/>
    <cellStyle name="Normal 2 34" xfId="9781"/>
    <cellStyle name="Normal 2 34 2" xfId="9782"/>
    <cellStyle name="Normal 2 34 3" xfId="9783"/>
    <cellStyle name="Normal 2 35" xfId="9784"/>
    <cellStyle name="Normal 2 35 2" xfId="9785"/>
    <cellStyle name="Normal 2 35 3" xfId="9786"/>
    <cellStyle name="Normal 2 36" xfId="9787"/>
    <cellStyle name="Normal 2 36 2" xfId="9788"/>
    <cellStyle name="Normal 2 36 3" xfId="9789"/>
    <cellStyle name="Normal 2 37" xfId="9790"/>
    <cellStyle name="Normal 2 37 2" xfId="9791"/>
    <cellStyle name="Normal 2 37 3" xfId="9792"/>
    <cellStyle name="Normal 2 38" xfId="9793"/>
    <cellStyle name="Normal 2 38 2" xfId="9794"/>
    <cellStyle name="Normal 2 38 3" xfId="9795"/>
    <cellStyle name="Normal 2 39" xfId="9796"/>
    <cellStyle name="Normal 2 39 2" xfId="9797"/>
    <cellStyle name="Normal 2 39 3" xfId="9798"/>
    <cellStyle name="Normal 2 4" xfId="9799"/>
    <cellStyle name="Normal 2 4 2" xfId="9800"/>
    <cellStyle name="Normal 2 4 2 2" xfId="9801"/>
    <cellStyle name="Normal 2 4 2 3" xfId="9802"/>
    <cellStyle name="Normal 2 4 2 4" xfId="9803"/>
    <cellStyle name="Normal 2 4 2 5" xfId="9804"/>
    <cellStyle name="Normal 2 4 2 6" xfId="9805"/>
    <cellStyle name="Normal 2 4 3" xfId="9806"/>
    <cellStyle name="Normal 2 4 3 2" xfId="9807"/>
    <cellStyle name="Normal 2 4 3 3" xfId="9808"/>
    <cellStyle name="Normal 2 4 4" xfId="9809"/>
    <cellStyle name="Normal 2 4 4 2" xfId="9810"/>
    <cellStyle name="Normal 2 4 5" xfId="9811"/>
    <cellStyle name="Normal 2 4 6" xfId="9812"/>
    <cellStyle name="Normal 2 40" xfId="9813"/>
    <cellStyle name="Normal 2 40 2" xfId="9814"/>
    <cellStyle name="Normal 2 40 3" xfId="9815"/>
    <cellStyle name="Normal 2 41" xfId="9816"/>
    <cellStyle name="Normal 2 41 2" xfId="9817"/>
    <cellStyle name="Normal 2 41 3" xfId="9818"/>
    <cellStyle name="Normal 2 42" xfId="9819"/>
    <cellStyle name="Normal 2 42 2" xfId="9820"/>
    <cellStyle name="Normal 2 42 3" xfId="9821"/>
    <cellStyle name="Normal 2 43" xfId="9822"/>
    <cellStyle name="Normal 2 43 2" xfId="9823"/>
    <cellStyle name="Normal 2 43 3" xfId="9824"/>
    <cellStyle name="Normal 2 44" xfId="9825"/>
    <cellStyle name="Normal 2 44 2" xfId="9826"/>
    <cellStyle name="Normal 2 44 3" xfId="9827"/>
    <cellStyle name="Normal 2 45" xfId="9828"/>
    <cellStyle name="Normal 2 45 2" xfId="9829"/>
    <cellStyle name="Normal 2 45 3" xfId="9830"/>
    <cellStyle name="Normal 2 46" xfId="9831"/>
    <cellStyle name="Normal 2 46 2" xfId="9832"/>
    <cellStyle name="Normal 2 46 3" xfId="9833"/>
    <cellStyle name="Normal 2 47" xfId="9834"/>
    <cellStyle name="Normal 2 47 2" xfId="9835"/>
    <cellStyle name="Normal 2 47 3" xfId="9836"/>
    <cellStyle name="Normal 2 48" xfId="9837"/>
    <cellStyle name="Normal 2 48 2" xfId="9838"/>
    <cellStyle name="Normal 2 48 3" xfId="9839"/>
    <cellStyle name="Normal 2 49" xfId="9840"/>
    <cellStyle name="Normal 2 49 2" xfId="9841"/>
    <cellStyle name="Normal 2 49 3" xfId="9842"/>
    <cellStyle name="Normal 2 5" xfId="9843"/>
    <cellStyle name="Normal 2 5 2" xfId="9844"/>
    <cellStyle name="Normal 2 5 2 2" xfId="9845"/>
    <cellStyle name="Normal 2 5 2 2 2" xfId="9846"/>
    <cellStyle name="Normal 2 5 2 2 3" xfId="9847"/>
    <cellStyle name="Normal 2 5 2 3" xfId="9848"/>
    <cellStyle name="Normal 2 5 2 4" xfId="9849"/>
    <cellStyle name="Normal 2 5 3" xfId="9850"/>
    <cellStyle name="Normal 2 5 3 2" xfId="9851"/>
    <cellStyle name="Normal 2 5 3 3" xfId="9852"/>
    <cellStyle name="Normal 2 5 4" xfId="9853"/>
    <cellStyle name="Normal 2 5 4 2" xfId="9854"/>
    <cellStyle name="Normal 2 5 4 3" xfId="9855"/>
    <cellStyle name="Normal 2 5 4 4" xfId="9856"/>
    <cellStyle name="Normal 2 5 5" xfId="9857"/>
    <cellStyle name="Normal 2 50" xfId="9858"/>
    <cellStyle name="Normal 2 50 2" xfId="9859"/>
    <cellStyle name="Normal 2 50 3" xfId="9860"/>
    <cellStyle name="Normal 2 51" xfId="9861"/>
    <cellStyle name="Normal 2 51 2" xfId="9862"/>
    <cellStyle name="Normal 2 51 3" xfId="9863"/>
    <cellStyle name="Normal 2 52" xfId="9864"/>
    <cellStyle name="Normal 2 52 2" xfId="9865"/>
    <cellStyle name="Normal 2 52 3" xfId="9866"/>
    <cellStyle name="Normal 2 53" xfId="9867"/>
    <cellStyle name="Normal 2 53 2" xfId="9868"/>
    <cellStyle name="Normal 2 53 3" xfId="9869"/>
    <cellStyle name="Normal 2 53 4" xfId="9870"/>
    <cellStyle name="Normal 2 53 5" xfId="9871"/>
    <cellStyle name="Normal 2 54" xfId="9872"/>
    <cellStyle name="Normal 2 54 2" xfId="9873"/>
    <cellStyle name="Normal 2 54 3" xfId="9874"/>
    <cellStyle name="Normal 2 54 4" xfId="9875"/>
    <cellStyle name="Normal 2 55" xfId="9876"/>
    <cellStyle name="Normal 2 55 2" xfId="9877"/>
    <cellStyle name="Normal 2 55 3" xfId="9878"/>
    <cellStyle name="Normal 2 56" xfId="9879"/>
    <cellStyle name="Normal 2 56 2" xfId="9880"/>
    <cellStyle name="Normal 2 56 3" xfId="9881"/>
    <cellStyle name="Normal 2 57" xfId="9882"/>
    <cellStyle name="Normal 2 57 2" xfId="9883"/>
    <cellStyle name="Normal 2 57 3" xfId="9884"/>
    <cellStyle name="Normal 2 58" xfId="9885"/>
    <cellStyle name="Normal 2 58 2" xfId="9886"/>
    <cellStyle name="Normal 2 58 3" xfId="9887"/>
    <cellStyle name="Normal 2 59" xfId="9888"/>
    <cellStyle name="Normal 2 59 2" xfId="9889"/>
    <cellStyle name="Normal 2 59 3" xfId="9890"/>
    <cellStyle name="Normal 2 6" xfId="9891"/>
    <cellStyle name="Normal 2 6 2" xfId="9892"/>
    <cellStyle name="Normal 2 6 2 2" xfId="9893"/>
    <cellStyle name="Normal 2 6 2 3" xfId="9894"/>
    <cellStyle name="Normal 2 6 2 4" xfId="9895"/>
    <cellStyle name="Normal 2 6 3" xfId="9896"/>
    <cellStyle name="Normal 2 6 4" xfId="9897"/>
    <cellStyle name="Normal 2 60" xfId="9898"/>
    <cellStyle name="Normal 2 60 2" xfId="9899"/>
    <cellStyle name="Normal 2 60 3" xfId="9900"/>
    <cellStyle name="Normal 2 61" xfId="9901"/>
    <cellStyle name="Normal 2 61 2" xfId="9902"/>
    <cellStyle name="Normal 2 61 3" xfId="9903"/>
    <cellStyle name="Normal 2 62" xfId="9904"/>
    <cellStyle name="Normal 2 62 2" xfId="9905"/>
    <cellStyle name="Normal 2 62 3" xfId="9906"/>
    <cellStyle name="Normal 2 63" xfId="9907"/>
    <cellStyle name="Normal 2 63 2" xfId="9908"/>
    <cellStyle name="Normal 2 63 3" xfId="9909"/>
    <cellStyle name="Normal 2 64" xfId="9910"/>
    <cellStyle name="Normal 2 64 2" xfId="9911"/>
    <cellStyle name="Normal 2 64 3" xfId="9912"/>
    <cellStyle name="Normal 2 65" xfId="9913"/>
    <cellStyle name="Normal 2 65 2" xfId="9914"/>
    <cellStyle name="Normal 2 65 3" xfId="9915"/>
    <cellStyle name="Normal 2 66" xfId="9916"/>
    <cellStyle name="Normal 2 66 2" xfId="9917"/>
    <cellStyle name="Normal 2 66 3" xfId="9918"/>
    <cellStyle name="Normal 2 67" xfId="9919"/>
    <cellStyle name="Normal 2 68" xfId="9920"/>
    <cellStyle name="Normal 2 69" xfId="9921"/>
    <cellStyle name="Normal 2 7" xfId="9922"/>
    <cellStyle name="Normal 2 7 2" xfId="9923"/>
    <cellStyle name="Normal 2 7 2 2" xfId="9924"/>
    <cellStyle name="Normal 2 7 3" xfId="9925"/>
    <cellStyle name="Normal 2 7 4" xfId="9926"/>
    <cellStyle name="Normal 2 70" xfId="9927"/>
    <cellStyle name="Normal 2 71" xfId="9928"/>
    <cellStyle name="Normal 2 72" xfId="9929"/>
    <cellStyle name="Normal 2 73" xfId="9930"/>
    <cellStyle name="Normal 2 74" xfId="9931"/>
    <cellStyle name="Normal 2 75" xfId="9932"/>
    <cellStyle name="Normal 2 76" xfId="9933"/>
    <cellStyle name="Normal 2 77" xfId="9934"/>
    <cellStyle name="Normal 2 78" xfId="9935"/>
    <cellStyle name="Normal 2 79" xfId="9936"/>
    <cellStyle name="Normal 2 8" xfId="9937"/>
    <cellStyle name="Normal 2 8 2" xfId="9938"/>
    <cellStyle name="Normal 2 8 3" xfId="9939"/>
    <cellStyle name="Normal 2 8 4" xfId="9940"/>
    <cellStyle name="Normal 2 8 5" xfId="9941"/>
    <cellStyle name="Normal 2 80" xfId="9942"/>
    <cellStyle name="Normal 2 9" xfId="9943"/>
    <cellStyle name="Normal 2 9 2" xfId="9944"/>
    <cellStyle name="Normal 2 9 2 2" xfId="9945"/>
    <cellStyle name="Normal 2 9 3" xfId="9946"/>
    <cellStyle name="Normal 2 9 4" xfId="9947"/>
    <cellStyle name="Normal 2_02_Meeting_Notes_Feb-2009(1)" xfId="9948"/>
    <cellStyle name="Normal 20" xfId="9949"/>
    <cellStyle name="Normal 20 10" xfId="9950"/>
    <cellStyle name="Normal 20 2" xfId="9951"/>
    <cellStyle name="Normal 20 2 2" xfId="9952"/>
    <cellStyle name="Normal 20 2 3" xfId="9953"/>
    <cellStyle name="Normal 20 2 4" xfId="9954"/>
    <cellStyle name="Normal 20 2 5" xfId="9955"/>
    <cellStyle name="Normal 20 2 6" xfId="9956"/>
    <cellStyle name="Normal 20 2 7" xfId="9957"/>
    <cellStyle name="Normal 20 3" xfId="9958"/>
    <cellStyle name="Normal 20 3 2" xfId="9959"/>
    <cellStyle name="Normal 20 3 3" xfId="9960"/>
    <cellStyle name="Normal 20 3 4" xfId="9961"/>
    <cellStyle name="Normal 20 3 5" xfId="9962"/>
    <cellStyle name="Normal 20 4" xfId="9963"/>
    <cellStyle name="Normal 20 4 2" xfId="9964"/>
    <cellStyle name="Normal 20 4 3" xfId="9965"/>
    <cellStyle name="Normal 20 4 4" xfId="9966"/>
    <cellStyle name="Normal 20 4 5" xfId="9967"/>
    <cellStyle name="Normal 20 5" xfId="9968"/>
    <cellStyle name="Normal 20 5 2" xfId="9969"/>
    <cellStyle name="Normal 20 5 3" xfId="9970"/>
    <cellStyle name="Normal 20 6" xfId="9971"/>
    <cellStyle name="Normal 20 6 2" xfId="9972"/>
    <cellStyle name="Normal 20 6 3" xfId="9973"/>
    <cellStyle name="Normal 20 7" xfId="9974"/>
    <cellStyle name="Normal 20 7 2" xfId="9975"/>
    <cellStyle name="Normal 20 7 3" xfId="9976"/>
    <cellStyle name="Normal 20 8" xfId="9977"/>
    <cellStyle name="Normal 20 9" xfId="9978"/>
    <cellStyle name="Normal 200" xfId="9979"/>
    <cellStyle name="Normal 201" xfId="9980"/>
    <cellStyle name="Normal 202" xfId="9981"/>
    <cellStyle name="Normal 203" xfId="9982"/>
    <cellStyle name="Normal 204" xfId="9983"/>
    <cellStyle name="Normal 205" xfId="9984"/>
    <cellStyle name="Normal 206" xfId="9985"/>
    <cellStyle name="Normal 207" xfId="9986"/>
    <cellStyle name="Normal 208" xfId="9987"/>
    <cellStyle name="Normal 209" xfId="9988"/>
    <cellStyle name="Normal 21" xfId="9989"/>
    <cellStyle name="Normal 21 2" xfId="9990"/>
    <cellStyle name="Normal 21 2 2" xfId="9991"/>
    <cellStyle name="Normal 21 2 3" xfId="9992"/>
    <cellStyle name="Normal 21 2 4" xfId="9993"/>
    <cellStyle name="Normal 21 2 5" xfId="9994"/>
    <cellStyle name="Normal 21 2 6" xfId="9995"/>
    <cellStyle name="Normal 21 2 7" xfId="9996"/>
    <cellStyle name="Normal 21 3" xfId="9997"/>
    <cellStyle name="Normal 21 3 2" xfId="9998"/>
    <cellStyle name="Normal 21 3 3" xfId="9999"/>
    <cellStyle name="Normal 21 3 4" xfId="10000"/>
    <cellStyle name="Normal 21 3 5" xfId="10001"/>
    <cellStyle name="Normal 21 3 6" xfId="10002"/>
    <cellStyle name="Normal 21 4" xfId="10003"/>
    <cellStyle name="Normal 21 4 2" xfId="10004"/>
    <cellStyle name="Normal 21 4 3" xfId="10005"/>
    <cellStyle name="Normal 21 4 4" xfId="10006"/>
    <cellStyle name="Normal 21 4 5" xfId="10007"/>
    <cellStyle name="Normal 21 5" xfId="10008"/>
    <cellStyle name="Normal 21 5 2" xfId="10009"/>
    <cellStyle name="Normal 21 5 3" xfId="10010"/>
    <cellStyle name="Normal 21 6" xfId="10011"/>
    <cellStyle name="Normal 21 6 2" xfId="10012"/>
    <cellStyle name="Normal 21 6 3" xfId="10013"/>
    <cellStyle name="Normal 21 7" xfId="10014"/>
    <cellStyle name="Normal 21 7 2" xfId="10015"/>
    <cellStyle name="Normal 21 7 3" xfId="10016"/>
    <cellStyle name="Normal 21 8" xfId="10017"/>
    <cellStyle name="Normal 21 9" xfId="10018"/>
    <cellStyle name="Normal 210" xfId="10019"/>
    <cellStyle name="Normal 210 2" xfId="10020"/>
    <cellStyle name="Normal 211" xfId="10021"/>
    <cellStyle name="Normal 211 2" xfId="10022"/>
    <cellStyle name="Normal 212" xfId="10023"/>
    <cellStyle name="Normal 212 2" xfId="10024"/>
    <cellStyle name="Normal 213" xfId="10025"/>
    <cellStyle name="Normal 213 2" xfId="10026"/>
    <cellStyle name="Normal 214" xfId="10027"/>
    <cellStyle name="Normal 214 2" xfId="10028"/>
    <cellStyle name="Normal 215" xfId="10029"/>
    <cellStyle name="Normal 215 2" xfId="10030"/>
    <cellStyle name="Normal 216" xfId="10031"/>
    <cellStyle name="Normal 216 2" xfId="10032"/>
    <cellStyle name="Normal 217" xfId="10033"/>
    <cellStyle name="Normal 217 2" xfId="10034"/>
    <cellStyle name="Normal 218" xfId="10035"/>
    <cellStyle name="Normal 218 2" xfId="10036"/>
    <cellStyle name="Normal 219" xfId="10037"/>
    <cellStyle name="Normal 219 2" xfId="10038"/>
    <cellStyle name="Normal 22" xfId="10039"/>
    <cellStyle name="Normal 22 10" xfId="10040"/>
    <cellStyle name="Normal 22 2" xfId="10041"/>
    <cellStyle name="Normal 22 2 2" xfId="10042"/>
    <cellStyle name="Normal 22 2 3" xfId="10043"/>
    <cellStyle name="Normal 22 2 4" xfId="10044"/>
    <cellStyle name="Normal 22 2 5" xfId="10045"/>
    <cellStyle name="Normal 22 2 6" xfId="10046"/>
    <cellStyle name="Normal 22 2 7" xfId="10047"/>
    <cellStyle name="Normal 22 3" xfId="10048"/>
    <cellStyle name="Normal 22 3 2" xfId="10049"/>
    <cellStyle name="Normal 22 3 3" xfId="10050"/>
    <cellStyle name="Normal 22 3 4" xfId="10051"/>
    <cellStyle name="Normal 22 3 5" xfId="10052"/>
    <cellStyle name="Normal 22 4" xfId="10053"/>
    <cellStyle name="Normal 22 4 2" xfId="10054"/>
    <cellStyle name="Normal 22 4 3" xfId="10055"/>
    <cellStyle name="Normal 22 5" xfId="10056"/>
    <cellStyle name="Normal 22 5 2" xfId="10057"/>
    <cellStyle name="Normal 22 5 3" xfId="10058"/>
    <cellStyle name="Normal 22 6" xfId="10059"/>
    <cellStyle name="Normal 22 6 2" xfId="10060"/>
    <cellStyle name="Normal 22 6 3" xfId="10061"/>
    <cellStyle name="Normal 22 7" xfId="10062"/>
    <cellStyle name="Normal 22 7 2" xfId="10063"/>
    <cellStyle name="Normal 22 7 3" xfId="10064"/>
    <cellStyle name="Normal 22 8" xfId="10065"/>
    <cellStyle name="Normal 22 9" xfId="10066"/>
    <cellStyle name="Normal 220" xfId="10067"/>
    <cellStyle name="Normal 220 2" xfId="10068"/>
    <cellStyle name="Normal 221" xfId="10069"/>
    <cellStyle name="Normal 221 2" xfId="10070"/>
    <cellStyle name="Normal 222" xfId="10071"/>
    <cellStyle name="Normal 222 2" xfId="10072"/>
    <cellStyle name="Normal 223" xfId="10073"/>
    <cellStyle name="Normal 223 2" xfId="10074"/>
    <cellStyle name="Normal 224" xfId="10075"/>
    <cellStyle name="Normal 224 2" xfId="10076"/>
    <cellStyle name="Normal 225" xfId="10077"/>
    <cellStyle name="Normal 225 2" xfId="10078"/>
    <cellStyle name="Normal 226" xfId="10079"/>
    <cellStyle name="Normal 226 2" xfId="10080"/>
    <cellStyle name="Normal 227" xfId="10081"/>
    <cellStyle name="Normal 228" xfId="10082"/>
    <cellStyle name="Normal 228 2" xfId="10083"/>
    <cellStyle name="Normal 229" xfId="10084"/>
    <cellStyle name="Normal 229 2" xfId="10085"/>
    <cellStyle name="Normal 23" xfId="10086"/>
    <cellStyle name="Normal 23 10" xfId="10087"/>
    <cellStyle name="Normal 23 2" xfId="10088"/>
    <cellStyle name="Normal 23 2 2" xfId="10089"/>
    <cellStyle name="Normal 23 2 3" xfId="10090"/>
    <cellStyle name="Normal 23 2 4" xfId="10091"/>
    <cellStyle name="Normal 23 2 5" xfId="10092"/>
    <cellStyle name="Normal 23 2 6" xfId="10093"/>
    <cellStyle name="Normal 23 2 7" xfId="10094"/>
    <cellStyle name="Normal 23 3" xfId="10095"/>
    <cellStyle name="Normal 23 3 2" xfId="10096"/>
    <cellStyle name="Normal 23 3 3" xfId="10097"/>
    <cellStyle name="Normal 23 3 4" xfId="10098"/>
    <cellStyle name="Normal 23 3 5" xfId="10099"/>
    <cellStyle name="Normal 23 4" xfId="10100"/>
    <cellStyle name="Normal 23 4 2" xfId="10101"/>
    <cellStyle name="Normal 23 4 3" xfId="10102"/>
    <cellStyle name="Normal 23 5" xfId="10103"/>
    <cellStyle name="Normal 23 5 2" xfId="10104"/>
    <cellStyle name="Normal 23 5 3" xfId="10105"/>
    <cellStyle name="Normal 23 6" xfId="10106"/>
    <cellStyle name="Normal 23 6 2" xfId="10107"/>
    <cellStyle name="Normal 23 6 3" xfId="10108"/>
    <cellStyle name="Normal 23 7" xfId="10109"/>
    <cellStyle name="Normal 23 7 2" xfId="10110"/>
    <cellStyle name="Normal 23 7 3" xfId="10111"/>
    <cellStyle name="Normal 23 8" xfId="10112"/>
    <cellStyle name="Normal 23 9" xfId="10113"/>
    <cellStyle name="Normal 230" xfId="10114"/>
    <cellStyle name="Normal 231" xfId="10115"/>
    <cellStyle name="Normal 231 2" xfId="10116"/>
    <cellStyle name="Normal 232" xfId="10117"/>
    <cellStyle name="Normal 232 2" xfId="10118"/>
    <cellStyle name="Normal 233" xfId="10119"/>
    <cellStyle name="Normal 233 2" xfId="10120"/>
    <cellStyle name="Normal 234" xfId="10121"/>
    <cellStyle name="Normal 235" xfId="10122"/>
    <cellStyle name="Normal 235 2" xfId="10123"/>
    <cellStyle name="Normal 236" xfId="10124"/>
    <cellStyle name="Normal 237" xfId="10125"/>
    <cellStyle name="Normal 238" xfId="10126"/>
    <cellStyle name="Normal 239" xfId="10127"/>
    <cellStyle name="Normal 24" xfId="10128"/>
    <cellStyle name="Normal 24 10" xfId="10129"/>
    <cellStyle name="Normal 24 2" xfId="10130"/>
    <cellStyle name="Normal 24 2 2" xfId="10131"/>
    <cellStyle name="Normal 24 2 2 2" xfId="10132"/>
    <cellStyle name="Normal 24 2 2 3" xfId="10133"/>
    <cellStyle name="Normal 24 2 3" xfId="10134"/>
    <cellStyle name="Normal 24 2 3 2" xfId="10135"/>
    <cellStyle name="Normal 24 2 3 3" xfId="10136"/>
    <cellStyle name="Normal 24 2 4" xfId="10137"/>
    <cellStyle name="Normal 24 2 5" xfId="10138"/>
    <cellStyle name="Normal 24 2 6" xfId="10139"/>
    <cellStyle name="Normal 24 2 7" xfId="10140"/>
    <cellStyle name="Normal 24 3" xfId="10141"/>
    <cellStyle name="Normal 24 3 2" xfId="10142"/>
    <cellStyle name="Normal 24 3 3" xfId="10143"/>
    <cellStyle name="Normal 24 3 4" xfId="10144"/>
    <cellStyle name="Normal 24 3 5" xfId="10145"/>
    <cellStyle name="Normal 24 4" xfId="10146"/>
    <cellStyle name="Normal 24 4 2" xfId="10147"/>
    <cellStyle name="Normal 24 4 3" xfId="10148"/>
    <cellStyle name="Normal 24 4 4" xfId="10149"/>
    <cellStyle name="Normal 24 4 5" xfId="10150"/>
    <cellStyle name="Normal 24 5" xfId="10151"/>
    <cellStyle name="Normal 24 5 2" xfId="10152"/>
    <cellStyle name="Normal 24 5 3" xfId="10153"/>
    <cellStyle name="Normal 24 5 4" xfId="10154"/>
    <cellStyle name="Normal 24 5 5" xfId="10155"/>
    <cellStyle name="Normal 24 6" xfId="10156"/>
    <cellStyle name="Normal 24 6 2" xfId="10157"/>
    <cellStyle name="Normal 24 6 3" xfId="10158"/>
    <cellStyle name="Normal 24 7" xfId="10159"/>
    <cellStyle name="Normal 24 7 2" xfId="10160"/>
    <cellStyle name="Normal 24 7 3" xfId="10161"/>
    <cellStyle name="Normal 24 8" xfId="10162"/>
    <cellStyle name="Normal 24 9" xfId="10163"/>
    <cellStyle name="Normal 240" xfId="10164"/>
    <cellStyle name="Normal 241" xfId="10165"/>
    <cellStyle name="Normal 242" xfId="10166"/>
    <cellStyle name="Normal 243" xfId="10167"/>
    <cellStyle name="Normal 244" xfId="10168"/>
    <cellStyle name="Normal 245" xfId="10169"/>
    <cellStyle name="Normal 246" xfId="10170"/>
    <cellStyle name="Normal 247" xfId="10171"/>
    <cellStyle name="Normal 248" xfId="10172"/>
    <cellStyle name="Normal 249" xfId="10173"/>
    <cellStyle name="Normal 25" xfId="10174"/>
    <cellStyle name="Normal 25 2" xfId="10175"/>
    <cellStyle name="Normal 25 2 2" xfId="10176"/>
    <cellStyle name="Normal 25 2 2 2" xfId="10177"/>
    <cellStyle name="Normal 25 2 2 3" xfId="10178"/>
    <cellStyle name="Normal 25 2 3" xfId="10179"/>
    <cellStyle name="Normal 25 2 3 2" xfId="10180"/>
    <cellStyle name="Normal 25 2 3 3" xfId="10181"/>
    <cellStyle name="Normal 25 2 4" xfId="10182"/>
    <cellStyle name="Normal 25 2 5" xfId="10183"/>
    <cellStyle name="Normal 25 2 6" xfId="10184"/>
    <cellStyle name="Normal 25 2 7" xfId="10185"/>
    <cellStyle name="Normal 25 3" xfId="10186"/>
    <cellStyle name="Normal 25 3 2" xfId="10187"/>
    <cellStyle name="Normal 25 3 3" xfId="10188"/>
    <cellStyle name="Normal 25 3 4" xfId="10189"/>
    <cellStyle name="Normal 25 3 5" xfId="10190"/>
    <cellStyle name="Normal 25 4" xfId="10191"/>
    <cellStyle name="Normal 25 4 2" xfId="10192"/>
    <cellStyle name="Normal 25 4 3" xfId="10193"/>
    <cellStyle name="Normal 25 5" xfId="10194"/>
    <cellStyle name="Normal 25 5 2" xfId="10195"/>
    <cellStyle name="Normal 25 5 3" xfId="10196"/>
    <cellStyle name="Normal 25 6" xfId="10197"/>
    <cellStyle name="Normal 25 6 2" xfId="10198"/>
    <cellStyle name="Normal 25 6 3" xfId="10199"/>
    <cellStyle name="Normal 25 7" xfId="10200"/>
    <cellStyle name="Normal 25 7 2" xfId="10201"/>
    <cellStyle name="Normal 25 7 3" xfId="10202"/>
    <cellStyle name="Normal 25 8" xfId="10203"/>
    <cellStyle name="Normal 25 9" xfId="10204"/>
    <cellStyle name="Normal 250" xfId="10205"/>
    <cellStyle name="Normal 251" xfId="10206"/>
    <cellStyle name="Normal 252" xfId="10207"/>
    <cellStyle name="Normal 253" xfId="10208"/>
    <cellStyle name="Normal 254" xfId="10209"/>
    <cellStyle name="Normal 255" xfId="10210"/>
    <cellStyle name="Normal 256" xfId="10211"/>
    <cellStyle name="Normal 257" xfId="10212"/>
    <cellStyle name="Normal 258" xfId="10213"/>
    <cellStyle name="Normal 259" xfId="10214"/>
    <cellStyle name="Normal 259 2" xfId="10215"/>
    <cellStyle name="Normal 26" xfId="10216"/>
    <cellStyle name="Normal 26 2" xfId="10217"/>
    <cellStyle name="Normal 26 2 2" xfId="10218"/>
    <cellStyle name="Normal 26 2 3" xfId="10219"/>
    <cellStyle name="Normal 26 2 4" xfId="10220"/>
    <cellStyle name="Normal 26 2 5" xfId="10221"/>
    <cellStyle name="Normal 26 3" xfId="10222"/>
    <cellStyle name="Normal 26 3 2" xfId="10223"/>
    <cellStyle name="Normal 26 3 3" xfId="10224"/>
    <cellStyle name="Normal 26 3 4" xfId="10225"/>
    <cellStyle name="Normal 26 4" xfId="10226"/>
    <cellStyle name="Normal 26 5" xfId="10227"/>
    <cellStyle name="Normal 26 6" xfId="10228"/>
    <cellStyle name="Normal 26 7" xfId="10229"/>
    <cellStyle name="Normal 260" xfId="10230"/>
    <cellStyle name="Normal 261" xfId="10231"/>
    <cellStyle name="Normal 262" xfId="10232"/>
    <cellStyle name="Normal 263" xfId="10233"/>
    <cellStyle name="Normal 264" xfId="10234"/>
    <cellStyle name="Normal 265" xfId="10235"/>
    <cellStyle name="Normal 265 2" xfId="10236"/>
    <cellStyle name="Normal 266" xfId="10237"/>
    <cellStyle name="Normal 266 2" xfId="10238"/>
    <cellStyle name="Normal 267" xfId="10239"/>
    <cellStyle name="Normal 267 2" xfId="10240"/>
    <cellStyle name="Normal 268" xfId="10241"/>
    <cellStyle name="Normal 268 2" xfId="10242"/>
    <cellStyle name="Normal 269" xfId="10243"/>
    <cellStyle name="Normal 269 2" xfId="10244"/>
    <cellStyle name="Normal 27" xfId="10245"/>
    <cellStyle name="Normal 27 2" xfId="10246"/>
    <cellStyle name="Normal 27 2 2" xfId="10247"/>
    <cellStyle name="Normal 27 2 2 2" xfId="10248"/>
    <cellStyle name="Normal 27 2 2 3" xfId="10249"/>
    <cellStyle name="Normal 27 2 3" xfId="10250"/>
    <cellStyle name="Normal 27 2 4" xfId="10251"/>
    <cellStyle name="Normal 27 3" xfId="10252"/>
    <cellStyle name="Normal 27 3 2" xfId="10253"/>
    <cellStyle name="Normal 27 3 2 2" xfId="10254"/>
    <cellStyle name="Normal 27 3 2 3" xfId="10255"/>
    <cellStyle name="Normal 27 3 2 4" xfId="10256"/>
    <cellStyle name="Normal 27 3 3" xfId="10257"/>
    <cellStyle name="Normal 27 4" xfId="10258"/>
    <cellStyle name="Normal 270" xfId="10259"/>
    <cellStyle name="Normal 270 2" xfId="10260"/>
    <cellStyle name="Normal 271" xfId="10261"/>
    <cellStyle name="Normal 271 2" xfId="10262"/>
    <cellStyle name="Normal 272" xfId="10263"/>
    <cellStyle name="Normal 272 2" xfId="10264"/>
    <cellStyle name="Normal 273" xfId="10265"/>
    <cellStyle name="Normal 273 2" xfId="10266"/>
    <cellStyle name="Normal 274" xfId="10267"/>
    <cellStyle name="Normal 274 2" xfId="10268"/>
    <cellStyle name="Normal 275" xfId="10269"/>
    <cellStyle name="Normal 275 2" xfId="10270"/>
    <cellStyle name="Normal 276" xfId="10271"/>
    <cellStyle name="Normal 276 2" xfId="10272"/>
    <cellStyle name="Normal 277" xfId="10273"/>
    <cellStyle name="Normal 278" xfId="10274"/>
    <cellStyle name="Normal 278 2" xfId="10275"/>
    <cellStyle name="Normal 279" xfId="10276"/>
    <cellStyle name="Normal 28" xfId="10277"/>
    <cellStyle name="Normal 28 2" xfId="10278"/>
    <cellStyle name="Normal 28 2 2" xfId="10279"/>
    <cellStyle name="Normal 28 2 3" xfId="10280"/>
    <cellStyle name="Normal 28 2 4" xfId="10281"/>
    <cellStyle name="Normal 28 3" xfId="10282"/>
    <cellStyle name="Normal 28 4" xfId="10283"/>
    <cellStyle name="Normal 280" xfId="10284"/>
    <cellStyle name="Normal 280 2" xfId="10285"/>
    <cellStyle name="Normal 281" xfId="10286"/>
    <cellStyle name="Normal 281 2" xfId="10287"/>
    <cellStyle name="Normal 282" xfId="10288"/>
    <cellStyle name="Normal 282 2" xfId="10289"/>
    <cellStyle name="Normal 283" xfId="10290"/>
    <cellStyle name="Normal 284" xfId="10291"/>
    <cellStyle name="Normal 285" xfId="10292"/>
    <cellStyle name="Normal 286" xfId="10293"/>
    <cellStyle name="Normal 287" xfId="10294"/>
    <cellStyle name="Normal 288" xfId="10295"/>
    <cellStyle name="Normal 289" xfId="10296"/>
    <cellStyle name="Normal 29" xfId="10297"/>
    <cellStyle name="Normal 29 10" xfId="10298"/>
    <cellStyle name="Normal 29 2" xfId="10299"/>
    <cellStyle name="Normal 29 2 2" xfId="10300"/>
    <cellStyle name="Normal 29 2 3" xfId="10301"/>
    <cellStyle name="Normal 29 3" xfId="10302"/>
    <cellStyle name="Normal 29 3 2" xfId="10303"/>
    <cellStyle name="Normal 29 3 3" xfId="10304"/>
    <cellStyle name="Normal 29 3 4" xfId="10305"/>
    <cellStyle name="Normal 29 4" xfId="10306"/>
    <cellStyle name="Normal 290" xfId="10307"/>
    <cellStyle name="Normal 291" xfId="10308"/>
    <cellStyle name="Normal 292" xfId="10309"/>
    <cellStyle name="Normal 293" xfId="10310"/>
    <cellStyle name="Normal 294" xfId="10311"/>
    <cellStyle name="Normal 3" xfId="10312"/>
    <cellStyle name="Normal 3 10" xfId="10313"/>
    <cellStyle name="Normal 3 10 2" xfId="10314"/>
    <cellStyle name="Normal 3 10 3" xfId="10315"/>
    <cellStyle name="Normal 3 11" xfId="10316"/>
    <cellStyle name="Normal 3 11 2" xfId="10317"/>
    <cellStyle name="Normal 3 11 3" xfId="10318"/>
    <cellStyle name="Normal 3 12" xfId="10319"/>
    <cellStyle name="Normal 3 13" xfId="10320"/>
    <cellStyle name="Normal 3 2" xfId="10321"/>
    <cellStyle name="Normal 3 2 10" xfId="10322"/>
    <cellStyle name="Normal 3 2 11" xfId="10323"/>
    <cellStyle name="Normal 3 2 12" xfId="10324"/>
    <cellStyle name="Normal 3 2 13" xfId="10325"/>
    <cellStyle name="Normal 3 2 14" xfId="10326"/>
    <cellStyle name="Normal 3 2 15" xfId="10327"/>
    <cellStyle name="Normal 3 2 16" xfId="10328"/>
    <cellStyle name="Normal 3 2 17" xfId="10329"/>
    <cellStyle name="Normal 3 2 18" xfId="10330"/>
    <cellStyle name="Normal 3 2 19" xfId="10331"/>
    <cellStyle name="Normal 3 2 2" xfId="10332"/>
    <cellStyle name="Normal 3 2 2 2" xfId="10333"/>
    <cellStyle name="Normal 3 2 2 2 2" xfId="10334"/>
    <cellStyle name="Normal 3 2 2 2 3" xfId="10335"/>
    <cellStyle name="Normal 3 2 2 2 4" xfId="10336"/>
    <cellStyle name="Normal 3 2 2 3" xfId="10337"/>
    <cellStyle name="Normal 3 2 2 3 2" xfId="10338"/>
    <cellStyle name="Normal 3 2 2 3 3" xfId="10339"/>
    <cellStyle name="Normal 3 2 2 4" xfId="10340"/>
    <cellStyle name="Normal 3 2 2 5" xfId="10341"/>
    <cellStyle name="Normal 3 2 20" xfId="10342"/>
    <cellStyle name="Normal 3 2 21" xfId="10343"/>
    <cellStyle name="Normal 3 2 22" xfId="10344"/>
    <cellStyle name="Normal 3 2 23" xfId="10345"/>
    <cellStyle name="Normal 3 2 24" xfId="10346"/>
    <cellStyle name="Normal 3 2 25" xfId="10347"/>
    <cellStyle name="Normal 3 2 26" xfId="10348"/>
    <cellStyle name="Normal 3 2 27" xfId="10349"/>
    <cellStyle name="Normal 3 2 3" xfId="10350"/>
    <cellStyle name="Normal 3 2 3 2" xfId="10351"/>
    <cellStyle name="Normal 3 2 3 3" xfId="10352"/>
    <cellStyle name="Normal 3 2 3 4" xfId="10353"/>
    <cellStyle name="Normal 3 2 4" xfId="10354"/>
    <cellStyle name="Normal 3 2 5" xfId="10355"/>
    <cellStyle name="Normal 3 2 5 2" xfId="10356"/>
    <cellStyle name="Normal 3 2 5 3" xfId="10357"/>
    <cellStyle name="Normal 3 2 5 4" xfId="10358"/>
    <cellStyle name="Normal 3 2 6" xfId="10359"/>
    <cellStyle name="Normal 3 2 7" xfId="10360"/>
    <cellStyle name="Normal 3 2 8" xfId="10361"/>
    <cellStyle name="Normal 3 2 9" xfId="10362"/>
    <cellStyle name="Normal 3 2_Abstract Level-2_ Nov-2009" xfId="10363"/>
    <cellStyle name="Normal 3 3" xfId="10364"/>
    <cellStyle name="Normal 3 3 10" xfId="10365"/>
    <cellStyle name="Normal 3 3 11" xfId="10366"/>
    <cellStyle name="Normal 3 3 12" xfId="10367"/>
    <cellStyle name="Normal 3 3 13" xfId="10368"/>
    <cellStyle name="Normal 3 3 14" xfId="10369"/>
    <cellStyle name="Normal 3 3 15" xfId="10370"/>
    <cellStyle name="Normal 3 3 16" xfId="10371"/>
    <cellStyle name="Normal 3 3 17" xfId="10372"/>
    <cellStyle name="Normal 3 3 18" xfId="10373"/>
    <cellStyle name="Normal 3 3 19" xfId="10374"/>
    <cellStyle name="Normal 3 3 2" xfId="10375"/>
    <cellStyle name="Normal 3 3 2 2" xfId="10376"/>
    <cellStyle name="Normal 3 3 2 2 2" xfId="10377"/>
    <cellStyle name="Normal 3 3 2 2 3" xfId="10378"/>
    <cellStyle name="Normal 3 3 2 2 4" xfId="10379"/>
    <cellStyle name="Normal 3 3 2 3" xfId="10380"/>
    <cellStyle name="Normal 3 3 2 3 2" xfId="10381"/>
    <cellStyle name="Normal 3 3 2 3 3" xfId="10382"/>
    <cellStyle name="Normal 3 3 2 4" xfId="10383"/>
    <cellStyle name="Normal 3 3 20" xfId="10384"/>
    <cellStyle name="Normal 3 3 21" xfId="10385"/>
    <cellStyle name="Normal 3 3 22" xfId="10386"/>
    <cellStyle name="Normal 3 3 23" xfId="10387"/>
    <cellStyle name="Normal 3 3 24" xfId="10388"/>
    <cellStyle name="Normal 3 3 25" xfId="10389"/>
    <cellStyle name="Normal 3 3 26" xfId="10390"/>
    <cellStyle name="Normal 3 3 27" xfId="10391"/>
    <cellStyle name="Normal 3 3 28" xfId="10392"/>
    <cellStyle name="Normal 3 3 29" xfId="10393"/>
    <cellStyle name="Normal 3 3 3" xfId="10394"/>
    <cellStyle name="Normal 3 3 3 2" xfId="10395"/>
    <cellStyle name="Normal 3 3 3 2 2" xfId="10396"/>
    <cellStyle name="Normal 3 3 3 2 3" xfId="10397"/>
    <cellStyle name="Normal 3 3 3 3" xfId="10398"/>
    <cellStyle name="Normal 3 3 3 3 2" xfId="10399"/>
    <cellStyle name="Normal 3 3 3 3 3" xfId="10400"/>
    <cellStyle name="Normal 3 3 3 4" xfId="10401"/>
    <cellStyle name="Normal 3 3 30" xfId="10402"/>
    <cellStyle name="Normal 3 3 4" xfId="10403"/>
    <cellStyle name="Normal 3 3 4 2" xfId="10404"/>
    <cellStyle name="Normal 3 3 4 2 2" xfId="10405"/>
    <cellStyle name="Normal 3 3 4 2 3" xfId="10406"/>
    <cellStyle name="Normal 3 3 4 2 4" xfId="10407"/>
    <cellStyle name="Normal 3 3 4 2 5" xfId="10408"/>
    <cellStyle name="Normal 3 3 4 2 6" xfId="10409"/>
    <cellStyle name="Normal 3 3 4 3" xfId="10410"/>
    <cellStyle name="Normal 3 3 4 4" xfId="10411"/>
    <cellStyle name="Normal 3 3 5" xfId="10412"/>
    <cellStyle name="Normal 3 3 5 2" xfId="10413"/>
    <cellStyle name="Normal 3 3 5 3" xfId="10414"/>
    <cellStyle name="Normal 3 3 6" xfId="10415"/>
    <cellStyle name="Normal 3 3 7" xfId="10416"/>
    <cellStyle name="Normal 3 3 8" xfId="10417"/>
    <cellStyle name="Normal 3 3 9" xfId="10418"/>
    <cellStyle name="Normal 3 3_Capex 14-15 Apr-14" xfId="10419"/>
    <cellStyle name="Normal 3 33" xfId="10420"/>
    <cellStyle name="Normal 3 34" xfId="10421"/>
    <cellStyle name="Normal 3 34 2" xfId="10422"/>
    <cellStyle name="Normal 3 4" xfId="10423"/>
    <cellStyle name="Normal 3 4 10" xfId="10424"/>
    <cellStyle name="Normal 3 4 11" xfId="10425"/>
    <cellStyle name="Normal 3 4 12" xfId="10426"/>
    <cellStyle name="Normal 3 4 13" xfId="10427"/>
    <cellStyle name="Normal 3 4 14" xfId="10428"/>
    <cellStyle name="Normal 3 4 15" xfId="10429"/>
    <cellStyle name="Normal 3 4 16" xfId="10430"/>
    <cellStyle name="Normal 3 4 17" xfId="10431"/>
    <cellStyle name="Normal 3 4 18" xfId="10432"/>
    <cellStyle name="Normal 3 4 19" xfId="10433"/>
    <cellStyle name="Normal 3 4 2" xfId="10434"/>
    <cellStyle name="Normal 3 4 2 2" xfId="10435"/>
    <cellStyle name="Normal 3 4 2 3" xfId="10436"/>
    <cellStyle name="Normal 3 4 2 4" xfId="10437"/>
    <cellStyle name="Normal 3 4 20" xfId="10438"/>
    <cellStyle name="Normal 3 4 21" xfId="10439"/>
    <cellStyle name="Normal 3 4 22" xfId="10440"/>
    <cellStyle name="Normal 3 4 23" xfId="10441"/>
    <cellStyle name="Normal 3 4 24" xfId="10442"/>
    <cellStyle name="Normal 3 4 25" xfId="10443"/>
    <cellStyle name="Normal 3 4 26" xfId="10444"/>
    <cellStyle name="Normal 3 4 27" xfId="10445"/>
    <cellStyle name="Normal 3 4 28" xfId="10446"/>
    <cellStyle name="Normal 3 4 3" xfId="10447"/>
    <cellStyle name="Normal 3 4 4" xfId="10448"/>
    <cellStyle name="Normal 3 4 4 2" xfId="10449"/>
    <cellStyle name="Normal 3 4 4 3" xfId="10450"/>
    <cellStyle name="Normal 3 4 5" xfId="10451"/>
    <cellStyle name="Normal 3 4 6" xfId="10452"/>
    <cellStyle name="Normal 3 4 7" xfId="10453"/>
    <cellStyle name="Normal 3 4 8" xfId="10454"/>
    <cellStyle name="Normal 3 4 9" xfId="10455"/>
    <cellStyle name="Normal 3 5" xfId="10456"/>
    <cellStyle name="Normal 3 5 10" xfId="10457"/>
    <cellStyle name="Normal 3 5 11" xfId="10458"/>
    <cellStyle name="Normal 3 5 12" xfId="10459"/>
    <cellStyle name="Normal 3 5 13" xfId="10460"/>
    <cellStyle name="Normal 3 5 14" xfId="10461"/>
    <cellStyle name="Normal 3 5 15" xfId="10462"/>
    <cellStyle name="Normal 3 5 16" xfId="10463"/>
    <cellStyle name="Normal 3 5 17" xfId="10464"/>
    <cellStyle name="Normal 3 5 18" xfId="10465"/>
    <cellStyle name="Normal 3 5 19" xfId="10466"/>
    <cellStyle name="Normal 3 5 2" xfId="10467"/>
    <cellStyle name="Normal 3 5 2 2" xfId="10468"/>
    <cellStyle name="Normal 3 5 2 3" xfId="10469"/>
    <cellStyle name="Normal 3 5 2 4" xfId="10470"/>
    <cellStyle name="Normal 3 5 20" xfId="10471"/>
    <cellStyle name="Normal 3 5 21" xfId="10472"/>
    <cellStyle name="Normal 3 5 22" xfId="10473"/>
    <cellStyle name="Normal 3 5 23" xfId="10474"/>
    <cellStyle name="Normal 3 5 24" xfId="10475"/>
    <cellStyle name="Normal 3 5 25" xfId="10476"/>
    <cellStyle name="Normal 3 5 26" xfId="10477"/>
    <cellStyle name="Normal 3 5 27" xfId="10478"/>
    <cellStyle name="Normal 3 5 28" xfId="10479"/>
    <cellStyle name="Normal 3 5 3" xfId="10480"/>
    <cellStyle name="Normal 3 5 3 2" xfId="10481"/>
    <cellStyle name="Normal 3 5 3 3" xfId="10482"/>
    <cellStyle name="Normal 3 5 4" xfId="10483"/>
    <cellStyle name="Normal 3 5 4 2" xfId="10484"/>
    <cellStyle name="Normal 3 5 4 3" xfId="10485"/>
    <cellStyle name="Normal 3 5 5" xfId="10486"/>
    <cellStyle name="Normal 3 5 6" xfId="10487"/>
    <cellStyle name="Normal 3 5 7" xfId="10488"/>
    <cellStyle name="Normal 3 5 8" xfId="10489"/>
    <cellStyle name="Normal 3 5 9" xfId="10490"/>
    <cellStyle name="Normal 3 51" xfId="10491"/>
    <cellStyle name="Normal 3 6" xfId="10492"/>
    <cellStyle name="Normal 3 6 2" xfId="10493"/>
    <cellStyle name="Normal 3 6 2 2" xfId="10494"/>
    <cellStyle name="Normal 3 6 2 3" xfId="10495"/>
    <cellStyle name="Normal 3 6 2 4" xfId="10496"/>
    <cellStyle name="Normal 3 6 2 5" xfId="10497"/>
    <cellStyle name="Normal 3 6 2 6" xfId="10498"/>
    <cellStyle name="Normal 3 6 2 7" xfId="10499"/>
    <cellStyle name="Normal 3 6 3" xfId="10500"/>
    <cellStyle name="Normal 3 6 3 2" xfId="10501"/>
    <cellStyle name="Normal 3 6 3 3" xfId="10502"/>
    <cellStyle name="Normal 3 6 4" xfId="10503"/>
    <cellStyle name="Normal 3 6 5" xfId="10504"/>
    <cellStyle name="Normal 3 7" xfId="10505"/>
    <cellStyle name="Normal 3 7 2" xfId="10506"/>
    <cellStyle name="Normal 3 7 3" xfId="10507"/>
    <cellStyle name="Normal 3 7 4" xfId="10508"/>
    <cellStyle name="Normal 3 8" xfId="10509"/>
    <cellStyle name="Normal 3 9" xfId="10510"/>
    <cellStyle name="Normal 3 9 2 3 2" xfId="10511"/>
    <cellStyle name="Normal 3 9 2 3 2 2" xfId="10512"/>
    <cellStyle name="Normal 3 9 3 3" xfId="10513"/>
    <cellStyle name="Normal 3 9 3 3 2" xfId="10514"/>
    <cellStyle name="Normal 3 9 3 3 3" xfId="10515"/>
    <cellStyle name="Normal 3_(Kolar Circle) Format_Meeting DECEMBER _ 2010" xfId="10516"/>
    <cellStyle name="Normal 30" xfId="10517"/>
    <cellStyle name="Normal 30 2" xfId="10518"/>
    <cellStyle name="Normal 30 2 2" xfId="10519"/>
    <cellStyle name="Normal 30 2 2 2" xfId="10520"/>
    <cellStyle name="Normal 30 2 2 3" xfId="10521"/>
    <cellStyle name="Normal 30 2 3" xfId="10522"/>
    <cellStyle name="Normal 30 3" xfId="10523"/>
    <cellStyle name="Normal 30 3 2" xfId="10524"/>
    <cellStyle name="Normal 30 3 3" xfId="10525"/>
    <cellStyle name="Normal 30 3 4" xfId="10526"/>
    <cellStyle name="Normal 31" xfId="10527"/>
    <cellStyle name="Normal 31 2" xfId="10528"/>
    <cellStyle name="Normal 31 2 2" xfId="10529"/>
    <cellStyle name="Normal 31 2 3" xfId="10530"/>
    <cellStyle name="Normal 31 3" xfId="10531"/>
    <cellStyle name="Normal 31 3 2" xfId="10532"/>
    <cellStyle name="Normal 31 3 3" xfId="10533"/>
    <cellStyle name="Normal 31 3 4" xfId="10534"/>
    <cellStyle name="Normal 32" xfId="10535"/>
    <cellStyle name="Normal 32 2" xfId="10536"/>
    <cellStyle name="Normal 32 2 2" xfId="10537"/>
    <cellStyle name="Normal 32 2 3" xfId="10538"/>
    <cellStyle name="Normal 32 3" xfId="10539"/>
    <cellStyle name="Normal 32 3 2" xfId="10540"/>
    <cellStyle name="Normal 32 3 3" xfId="10541"/>
    <cellStyle name="Normal 32 3 4" xfId="10542"/>
    <cellStyle name="Normal 33" xfId="10543"/>
    <cellStyle name="Normal 33 2" xfId="10544"/>
    <cellStyle name="Normal 33 2 2" xfId="10545"/>
    <cellStyle name="Normal 33 2 3" xfId="10546"/>
    <cellStyle name="Normal 33 3" xfId="10547"/>
    <cellStyle name="Normal 33 3 2" xfId="10548"/>
    <cellStyle name="Normal 33 3 3" xfId="10549"/>
    <cellStyle name="Normal 33 3 4" xfId="10550"/>
    <cellStyle name="Normal 33 4" xfId="10551"/>
    <cellStyle name="Normal 33 5" xfId="10552"/>
    <cellStyle name="Normal 34" xfId="10553"/>
    <cellStyle name="Normal 34 2" xfId="10554"/>
    <cellStyle name="Normal 34 2 2" xfId="10555"/>
    <cellStyle name="Normal 34 3" xfId="10556"/>
    <cellStyle name="Normal 34 3 2" xfId="10557"/>
    <cellStyle name="Normal 34 3 3" xfId="10558"/>
    <cellStyle name="Normal 34 4" xfId="10559"/>
    <cellStyle name="Normal 35" xfId="10560"/>
    <cellStyle name="Normal 35 2" xfId="10561"/>
    <cellStyle name="Normal 35 2 2" xfId="10562"/>
    <cellStyle name="Normal 35 2 3" xfId="10563"/>
    <cellStyle name="Normal 35 3" xfId="10564"/>
    <cellStyle name="Normal 35 3 2" xfId="10565"/>
    <cellStyle name="Normal 35 3 3" xfId="10566"/>
    <cellStyle name="Normal 35 3 4" xfId="10567"/>
    <cellStyle name="Normal 35 4" xfId="10568"/>
    <cellStyle name="Normal 35 5" xfId="10569"/>
    <cellStyle name="Normal 36" xfId="10570"/>
    <cellStyle name="Normal 36 2" xfId="10571"/>
    <cellStyle name="Normal 36 2 2" xfId="10572"/>
    <cellStyle name="Normal 36 2 3" xfId="10573"/>
    <cellStyle name="Normal 36 3" xfId="10574"/>
    <cellStyle name="Normal 36 3 2" xfId="10575"/>
    <cellStyle name="Normal 36 3 3" xfId="10576"/>
    <cellStyle name="Normal 36 3 4" xfId="10577"/>
    <cellStyle name="Normal 36 4" xfId="10578"/>
    <cellStyle name="Normal 36 5" xfId="10579"/>
    <cellStyle name="Normal 37" xfId="10580"/>
    <cellStyle name="Normal 37 2" xfId="10581"/>
    <cellStyle name="Normal 37 2 2" xfId="10582"/>
    <cellStyle name="Normal 37 2 3" xfId="10583"/>
    <cellStyle name="Normal 37 2 4" xfId="10584"/>
    <cellStyle name="Normal 37 3" xfId="10585"/>
    <cellStyle name="Normal 37 3 2" xfId="10586"/>
    <cellStyle name="Normal 37 3 3" xfId="10587"/>
    <cellStyle name="Normal 37 3 4" xfId="10588"/>
    <cellStyle name="Normal 37 4" xfId="10589"/>
    <cellStyle name="Normal 37 5" xfId="10590"/>
    <cellStyle name="Normal 38" xfId="10591"/>
    <cellStyle name="Normal 38 2" xfId="10592"/>
    <cellStyle name="Normal 38 2 2" xfId="10593"/>
    <cellStyle name="Normal 38 2 3" xfId="10594"/>
    <cellStyle name="Normal 38 2 4" xfId="10595"/>
    <cellStyle name="Normal 38 3" xfId="10596"/>
    <cellStyle name="Normal 38 3 2" xfId="10597"/>
    <cellStyle name="Normal 38 3 3" xfId="10598"/>
    <cellStyle name="Normal 38 3 4" xfId="10599"/>
    <cellStyle name="Normal 38 4" xfId="10600"/>
    <cellStyle name="Normal 39" xfId="10601"/>
    <cellStyle name="Normal 39 2" xfId="10602"/>
    <cellStyle name="Normal 39 2 2" xfId="10603"/>
    <cellStyle name="Normal 39 2 3" xfId="10604"/>
    <cellStyle name="Normal 39 2 4" xfId="10605"/>
    <cellStyle name="Normal 39 3" xfId="10606"/>
    <cellStyle name="Normal 39 3 2" xfId="10607"/>
    <cellStyle name="Normal 39 3 3" xfId="10608"/>
    <cellStyle name="Normal 39 4" xfId="10609"/>
    <cellStyle name="Normal 39 5" xfId="10610"/>
    <cellStyle name="Normal 4" xfId="10611"/>
    <cellStyle name="Normal 4 10" xfId="10612"/>
    <cellStyle name="Normal 4 10 2" xfId="10613"/>
    <cellStyle name="Normal 4 10 2 2" xfId="10614"/>
    <cellStyle name="Normal 4 10 3" xfId="10615"/>
    <cellStyle name="Normal 4 10 4" xfId="10616"/>
    <cellStyle name="Normal 4 11" xfId="10617"/>
    <cellStyle name="Normal 4 12" xfId="10618"/>
    <cellStyle name="Normal 4 13" xfId="10619"/>
    <cellStyle name="Normal 4 14" xfId="10620"/>
    <cellStyle name="Normal 4 15" xfId="10621"/>
    <cellStyle name="Normal 4 16" xfId="10622"/>
    <cellStyle name="Normal 4 17" xfId="10623"/>
    <cellStyle name="Normal 4 2" xfId="10624"/>
    <cellStyle name="Normal 4 2 2" xfId="10625"/>
    <cellStyle name="Normal 4 2 2 2" xfId="10626"/>
    <cellStyle name="Normal 4 2 2 2 2" xfId="10627"/>
    <cellStyle name="Normal 4 2 2 3" xfId="10628"/>
    <cellStyle name="Normal 4 2 3" xfId="10629"/>
    <cellStyle name="Normal 4 2 3 2" xfId="10630"/>
    <cellStyle name="Normal 4 2 3 3" xfId="10631"/>
    <cellStyle name="Normal 4 2 3 4" xfId="10632"/>
    <cellStyle name="Normal 4 2 3 5" xfId="10633"/>
    <cellStyle name="Normal 4 2 4" xfId="10634"/>
    <cellStyle name="Normal 4 2 4 2" xfId="10635"/>
    <cellStyle name="Normal 4 2 4 3" xfId="10636"/>
    <cellStyle name="Normal 4 2 5" xfId="10637"/>
    <cellStyle name="Normal 4 2 5 2" xfId="10638"/>
    <cellStyle name="Normal 4 2 5 3" xfId="10639"/>
    <cellStyle name="Normal 4 2 6" xfId="10640"/>
    <cellStyle name="Normal 4 2 7" xfId="10641"/>
    <cellStyle name="Normal 4 2 8" xfId="10642"/>
    <cellStyle name="Normal 4 2 9" xfId="10643"/>
    <cellStyle name="Normal 4 2_Cheif meeting 29.6.12" xfId="10644"/>
    <cellStyle name="Normal 4 3" xfId="10645"/>
    <cellStyle name="Normal 4 3 2" xfId="10646"/>
    <cellStyle name="Normal 4 3 2 2" xfId="10647"/>
    <cellStyle name="Normal 4 3 2 3" xfId="10648"/>
    <cellStyle name="Normal 4 3 2 4" xfId="10649"/>
    <cellStyle name="Normal 4 3 3" xfId="10650"/>
    <cellStyle name="Normal 4 3 3 2" xfId="10651"/>
    <cellStyle name="Normal 4 3 4" xfId="10652"/>
    <cellStyle name="Normal 4 3 5" xfId="10653"/>
    <cellStyle name="Normal 4 3 6" xfId="10654"/>
    <cellStyle name="Normal 4 3 7" xfId="10655"/>
    <cellStyle name="Normal 4 3 8" xfId="10656"/>
    <cellStyle name="Normal 4 3_May-11 RNR WS GK Format" xfId="10657"/>
    <cellStyle name="Normal 4 4" xfId="10658"/>
    <cellStyle name="Normal 4 4 2" xfId="10659"/>
    <cellStyle name="Normal 4 4 2 2" xfId="10660"/>
    <cellStyle name="Normal 4 4 2 3" xfId="10661"/>
    <cellStyle name="Normal 4 4 3" xfId="10662"/>
    <cellStyle name="Normal 4 4 3 2" xfId="10663"/>
    <cellStyle name="Normal 4 4 3 3" xfId="10664"/>
    <cellStyle name="Normal 4 4 4" xfId="10665"/>
    <cellStyle name="Normal 4 4 4 2" xfId="10666"/>
    <cellStyle name="Normal 4 4 4 3" xfId="10667"/>
    <cellStyle name="Normal 4 4 4 4" xfId="10668"/>
    <cellStyle name="Normal 4 4 5" xfId="10669"/>
    <cellStyle name="Normal 4 4 5 2" xfId="10670"/>
    <cellStyle name="Normal 4 4 5 3" xfId="10671"/>
    <cellStyle name="Normal 4 4 6" xfId="10672"/>
    <cellStyle name="Normal 4 5" xfId="10673"/>
    <cellStyle name="Normal 4 5 2" xfId="10674"/>
    <cellStyle name="Normal 4 5 3" xfId="10675"/>
    <cellStyle name="Normal 4 6" xfId="10676"/>
    <cellStyle name="Normal 4 6 2" xfId="10677"/>
    <cellStyle name="Normal 4 6 2 2" xfId="10678"/>
    <cellStyle name="Normal 4 6 2 3" xfId="10679"/>
    <cellStyle name="Normal 4 6 3" xfId="10680"/>
    <cellStyle name="Normal 4 6 4" xfId="10681"/>
    <cellStyle name="Normal 4 6 5" xfId="10682"/>
    <cellStyle name="Normal 4 6 6" xfId="10683"/>
    <cellStyle name="Normal 4 7" xfId="10684"/>
    <cellStyle name="Normal 4 7 2" xfId="10685"/>
    <cellStyle name="Normal 4 7 3" xfId="10686"/>
    <cellStyle name="Normal 4 7 4" xfId="10687"/>
    <cellStyle name="Normal 4 7 5" xfId="10688"/>
    <cellStyle name="Normal 4 7 6" xfId="10689"/>
    <cellStyle name="Normal 4 7 7" xfId="10690"/>
    <cellStyle name="Normal 4 8" xfId="10691"/>
    <cellStyle name="Normal 4 8 2" xfId="10692"/>
    <cellStyle name="Normal 4 8 3" xfId="10693"/>
    <cellStyle name="Normal 4 8 4" xfId="10694"/>
    <cellStyle name="Normal 4 8 5" xfId="10695"/>
    <cellStyle name="Normal 4 9" xfId="10696"/>
    <cellStyle name="Normal 4 9 2" xfId="10697"/>
    <cellStyle name="Normal 4 9 3" xfId="10698"/>
    <cellStyle name="Normal 4 9 4" xfId="10699"/>
    <cellStyle name="Normal 4 9 5" xfId="10700"/>
    <cellStyle name="Normal 4_A-April-10 New Revised Meeting Notes of Bgm Cir" xfId="10701"/>
    <cellStyle name="Normal 40" xfId="10702"/>
    <cellStyle name="Normal 40 2" xfId="10703"/>
    <cellStyle name="Normal 40 2 2" xfId="10704"/>
    <cellStyle name="Normal 40 2 3" xfId="10705"/>
    <cellStyle name="Normal 40 2 4" xfId="10706"/>
    <cellStyle name="Normal 40 3" xfId="10707"/>
    <cellStyle name="Normal 40 3 2" xfId="10708"/>
    <cellStyle name="Normal 40 3 3" xfId="10709"/>
    <cellStyle name="Normal 40 3 4" xfId="10710"/>
    <cellStyle name="Normal 40 4" xfId="10711"/>
    <cellStyle name="Normal 40 5" xfId="10712"/>
    <cellStyle name="Normal 41" xfId="10713"/>
    <cellStyle name="Normal 41 2" xfId="10714"/>
    <cellStyle name="Normal 41 2 2" xfId="10715"/>
    <cellStyle name="Normal 41 2 3" xfId="10716"/>
    <cellStyle name="Normal 41 2 4" xfId="10717"/>
    <cellStyle name="Normal 41 3" xfId="10718"/>
    <cellStyle name="Normal 41 3 2" xfId="10719"/>
    <cellStyle name="Normal 41 3 3" xfId="10720"/>
    <cellStyle name="Normal 41 4" xfId="10721"/>
    <cellStyle name="Normal 42" xfId="10722"/>
    <cellStyle name="Normal 42 2" xfId="10723"/>
    <cellStyle name="Normal 42 2 2" xfId="10724"/>
    <cellStyle name="Normal 42 2 3" xfId="10725"/>
    <cellStyle name="Normal 42 2 4" xfId="10726"/>
    <cellStyle name="Normal 42 3" xfId="10727"/>
    <cellStyle name="Normal 42 3 2" xfId="10728"/>
    <cellStyle name="Normal 42 3 3" xfId="10729"/>
    <cellStyle name="Normal 42 4" xfId="10730"/>
    <cellStyle name="Normal 43" xfId="10731"/>
    <cellStyle name="Normal 43 2" xfId="10732"/>
    <cellStyle name="Normal 43 2 2" xfId="10733"/>
    <cellStyle name="Normal 43 2 3" xfId="10734"/>
    <cellStyle name="Normal 43 2 4" xfId="10735"/>
    <cellStyle name="Normal 43 3" xfId="10736"/>
    <cellStyle name="Normal 43 3 2" xfId="10737"/>
    <cellStyle name="Normal 43 3 3" xfId="10738"/>
    <cellStyle name="Normal 43 4" xfId="10739"/>
    <cellStyle name="Normal 43 5" xfId="10740"/>
    <cellStyle name="Normal 44" xfId="10741"/>
    <cellStyle name="Normal 44 2" xfId="10742"/>
    <cellStyle name="Normal 44 2 2" xfId="10743"/>
    <cellStyle name="Normal 44 2 2 2" xfId="10744"/>
    <cellStyle name="Normal 44 2 2 3" xfId="10745"/>
    <cellStyle name="Normal 44 2 3" xfId="10746"/>
    <cellStyle name="Normal 44 2 4" xfId="10747"/>
    <cellStyle name="Normal 44 2 5" xfId="10748"/>
    <cellStyle name="Normal 44 2 6" xfId="10749"/>
    <cellStyle name="Normal 44 3" xfId="10750"/>
    <cellStyle name="Normal 44 3 2" xfId="10751"/>
    <cellStyle name="Normal 44 3 3" xfId="10752"/>
    <cellStyle name="Normal 44 4" xfId="10753"/>
    <cellStyle name="Normal 44 4 2" xfId="10754"/>
    <cellStyle name="Normal 44 4 3" xfId="10755"/>
    <cellStyle name="Normal 44 5" xfId="10756"/>
    <cellStyle name="Normal 44 6" xfId="10757"/>
    <cellStyle name="Normal 44 7" xfId="10758"/>
    <cellStyle name="Normal 44 8" xfId="10759"/>
    <cellStyle name="Normal 44_Capex 14-15 Apr-14" xfId="10760"/>
    <cellStyle name="Normal 45" xfId="10761"/>
    <cellStyle name="Normal 45 2" xfId="10762"/>
    <cellStyle name="Normal 45 2 2" xfId="10763"/>
    <cellStyle name="Normal 45 2 3" xfId="10764"/>
    <cellStyle name="Normal 45 2 4" xfId="10765"/>
    <cellStyle name="Normal 45 3" xfId="10766"/>
    <cellStyle name="Normal 45 4" xfId="10767"/>
    <cellStyle name="Normal 45 5" xfId="10768"/>
    <cellStyle name="Normal 45 6" xfId="10769"/>
    <cellStyle name="Normal 46" xfId="10770"/>
    <cellStyle name="Normal 46 2" xfId="10771"/>
    <cellStyle name="Normal 46 2 2" xfId="10772"/>
    <cellStyle name="Normal 46 2 2 2" xfId="10773"/>
    <cellStyle name="Normal 46 2 2 3" xfId="10774"/>
    <cellStyle name="Normal 46 2 3" xfId="10775"/>
    <cellStyle name="Normal 46 2 4" xfId="10776"/>
    <cellStyle name="Normal 46 2 5" xfId="10777"/>
    <cellStyle name="Normal 46 2 6" xfId="10778"/>
    <cellStyle name="Normal 46 3" xfId="10779"/>
    <cellStyle name="Normal 46 3 2" xfId="10780"/>
    <cellStyle name="Normal 46 3 3" xfId="10781"/>
    <cellStyle name="Normal 46 4" xfId="10782"/>
    <cellStyle name="Normal 46 4 2" xfId="10783"/>
    <cellStyle name="Normal 46 4 3" xfId="10784"/>
    <cellStyle name="Normal 47" xfId="10785"/>
    <cellStyle name="Normal 47 2" xfId="10786"/>
    <cellStyle name="Normal 47 2 2" xfId="10787"/>
    <cellStyle name="Normal 47 2 3" xfId="10788"/>
    <cellStyle name="Normal 47 2 4" xfId="10789"/>
    <cellStyle name="Normal 47 3" xfId="10790"/>
    <cellStyle name="Normal 47 3 2" xfId="10791"/>
    <cellStyle name="Normal 47 3 3" xfId="10792"/>
    <cellStyle name="Normal 47 4" xfId="10793"/>
    <cellStyle name="Normal 48" xfId="10794"/>
    <cellStyle name="Normal 48 2" xfId="10795"/>
    <cellStyle name="Normal 48 2 2" xfId="10796"/>
    <cellStyle name="Normal 48 2 3" xfId="10797"/>
    <cellStyle name="Normal 48 2 4" xfId="10798"/>
    <cellStyle name="Normal 48 3" xfId="10799"/>
    <cellStyle name="Normal 48 3 2" xfId="10800"/>
    <cellStyle name="Normal 48 3 3" xfId="10801"/>
    <cellStyle name="Normal 48 4" xfId="10802"/>
    <cellStyle name="Normal 48 5" xfId="10803"/>
    <cellStyle name="Normal 48 6" xfId="10804"/>
    <cellStyle name="Normal 49" xfId="10805"/>
    <cellStyle name="Normal 49 2" xfId="10806"/>
    <cellStyle name="Normal 49 2 2" xfId="10807"/>
    <cellStyle name="Normal 49 2 3" xfId="10808"/>
    <cellStyle name="Normal 49 2 4" xfId="10809"/>
    <cellStyle name="Normal 49 3" xfId="10810"/>
    <cellStyle name="Normal 49 3 2" xfId="10811"/>
    <cellStyle name="Normal 49 3 3" xfId="10812"/>
    <cellStyle name="Normal 49 4" xfId="10813"/>
    <cellStyle name="Normal 5" xfId="10814"/>
    <cellStyle name="Normal 5 10" xfId="10815"/>
    <cellStyle name="Normal 5 10 2" xfId="10816"/>
    <cellStyle name="Normal 5 10 3" xfId="10817"/>
    <cellStyle name="Normal 5 11" xfId="10818"/>
    <cellStyle name="Normal 5 11 2" xfId="10819"/>
    <cellStyle name="Normal 5 11 3" xfId="10820"/>
    <cellStyle name="Normal 5 12" xfId="10821"/>
    <cellStyle name="Normal 5 12 2" xfId="10822"/>
    <cellStyle name="Normal 5 12 3" xfId="10823"/>
    <cellStyle name="Normal 5 13" xfId="10824"/>
    <cellStyle name="Normal 5 14" xfId="10825"/>
    <cellStyle name="Normal 5 14 2" xfId="10826"/>
    <cellStyle name="Normal 5 14 3" xfId="10827"/>
    <cellStyle name="Normal 5 15" xfId="10828"/>
    <cellStyle name="Normal 5 15 2" xfId="10829"/>
    <cellStyle name="Normal 5 15 3" xfId="10830"/>
    <cellStyle name="Normal 5 16" xfId="10831"/>
    <cellStyle name="Normal 5 17" xfId="10832"/>
    <cellStyle name="Normal 5 18" xfId="10833"/>
    <cellStyle name="Normal 5 19" xfId="10834"/>
    <cellStyle name="Normal 5 2" xfId="10835"/>
    <cellStyle name="Normal 5 2 10" xfId="10836"/>
    <cellStyle name="Normal 5 2 11" xfId="10837"/>
    <cellStyle name="Normal 5 2 2" xfId="10838"/>
    <cellStyle name="Normal 5 2 2 2" xfId="10839"/>
    <cellStyle name="Normal 5 2 2 2 2" xfId="10840"/>
    <cellStyle name="Normal 5 2 2 2 3" xfId="10841"/>
    <cellStyle name="Normal 5 2 2 3" xfId="10842"/>
    <cellStyle name="Normal 5 2 2 4" xfId="10843"/>
    <cellStyle name="Normal 5 2 2 5" xfId="10844"/>
    <cellStyle name="Normal 5 2 3" xfId="10845"/>
    <cellStyle name="Normal 5 2 3 2" xfId="10846"/>
    <cellStyle name="Normal 5 2 3 3" xfId="10847"/>
    <cellStyle name="Normal 5 2 4" xfId="10848"/>
    <cellStyle name="Normal 5 2 4 2" xfId="10849"/>
    <cellStyle name="Normal 5 2 4 3" xfId="10850"/>
    <cellStyle name="Normal 5 2 5" xfId="10851"/>
    <cellStyle name="Normal 5 2 6" xfId="10852"/>
    <cellStyle name="Normal 5 2 7" xfId="10853"/>
    <cellStyle name="Normal 5 2 8" xfId="10854"/>
    <cellStyle name="Normal 5 2 9" xfId="10855"/>
    <cellStyle name="Normal 5 2_REC loan format 10.4.15" xfId="10856"/>
    <cellStyle name="Normal 5 20" xfId="10857"/>
    <cellStyle name="Normal 5 21" xfId="10858"/>
    <cellStyle name="Normal 5 22" xfId="10859"/>
    <cellStyle name="Normal 5 23" xfId="10860"/>
    <cellStyle name="Normal 5 24" xfId="10861"/>
    <cellStyle name="Normal 5 25" xfId="10862"/>
    <cellStyle name="Normal 5 26" xfId="10863"/>
    <cellStyle name="Normal 5 27" xfId="10864"/>
    <cellStyle name="Normal 5 28" xfId="10865"/>
    <cellStyle name="Normal 5 29" xfId="10866"/>
    <cellStyle name="Normal 5 3" xfId="10867"/>
    <cellStyle name="Normal 5 3 2" xfId="10868"/>
    <cellStyle name="Normal 5 3 2 2" xfId="10869"/>
    <cellStyle name="Normal 5 3 2 3" xfId="10870"/>
    <cellStyle name="Normal 5 3 3" xfId="10871"/>
    <cellStyle name="Normal 5 3 4" xfId="10872"/>
    <cellStyle name="Normal 5 3 5" xfId="10873"/>
    <cellStyle name="Normal 5 30" xfId="10874"/>
    <cellStyle name="Normal 5 31" xfId="10875"/>
    <cellStyle name="Normal 5 32" xfId="10876"/>
    <cellStyle name="Normal 5 33" xfId="10877"/>
    <cellStyle name="Normal 5 34" xfId="10878"/>
    <cellStyle name="Normal 5 35" xfId="10879"/>
    <cellStyle name="Normal 5 36" xfId="10880"/>
    <cellStyle name="Normal 5 37" xfId="10881"/>
    <cellStyle name="Normal 5 38" xfId="10882"/>
    <cellStyle name="Normal 5 39" xfId="10883"/>
    <cellStyle name="Normal 5 4" xfId="10884"/>
    <cellStyle name="Normal 5 4 2" xfId="10885"/>
    <cellStyle name="Normal 5 4 3" xfId="10886"/>
    <cellStyle name="Normal 5 4 4" xfId="10887"/>
    <cellStyle name="Normal 5 4 5" xfId="10888"/>
    <cellStyle name="Normal 5 40" xfId="10889"/>
    <cellStyle name="Normal 5 41" xfId="10890"/>
    <cellStyle name="Normal 5 42" xfId="10891"/>
    <cellStyle name="Normal 5 43" xfId="10892"/>
    <cellStyle name="Normal 5 44" xfId="10893"/>
    <cellStyle name="Normal 5 45" xfId="10894"/>
    <cellStyle name="Normal 5 46" xfId="10895"/>
    <cellStyle name="Normal 5 5" xfId="10896"/>
    <cellStyle name="Normal 5 5 2" xfId="10897"/>
    <cellStyle name="Normal 5 5 3" xfId="10898"/>
    <cellStyle name="Normal 5 5 4" xfId="10899"/>
    <cellStyle name="Normal 5 5 5" xfId="10900"/>
    <cellStyle name="Normal 5 6" xfId="10901"/>
    <cellStyle name="Normal 5 6 2" xfId="10902"/>
    <cellStyle name="Normal 5 6 3" xfId="10903"/>
    <cellStyle name="Normal 5 7" xfId="10904"/>
    <cellStyle name="Normal 5 7 2" xfId="10905"/>
    <cellStyle name="Normal 5 7 3" xfId="10906"/>
    <cellStyle name="Normal 5 8" xfId="10907"/>
    <cellStyle name="Normal 5 8 2" xfId="10908"/>
    <cellStyle name="Normal 5 8 3" xfId="10909"/>
    <cellStyle name="Normal 5 9" xfId="10910"/>
    <cellStyle name="Normal 5 9 2" xfId="10911"/>
    <cellStyle name="Normal 5 9 3" xfId="10912"/>
    <cellStyle name="Normal 5_awrd" xfId="10913"/>
    <cellStyle name="Normal 50" xfId="10914"/>
    <cellStyle name="Normal 50 2" xfId="10915"/>
    <cellStyle name="Normal 50 2 2" xfId="10916"/>
    <cellStyle name="Normal 50 2 3" xfId="10917"/>
    <cellStyle name="Normal 50 3" xfId="10918"/>
    <cellStyle name="Normal 50 3 2" xfId="10919"/>
    <cellStyle name="Normal 50 3 3" xfId="10920"/>
    <cellStyle name="Normal 50 3 4" xfId="10921"/>
    <cellStyle name="Normal 50 4" xfId="10922"/>
    <cellStyle name="Normal 50 5" xfId="10923"/>
    <cellStyle name="Normal 51" xfId="10924"/>
    <cellStyle name="Normal 51 18" xfId="10925"/>
    <cellStyle name="Normal 51 2" xfId="10926"/>
    <cellStyle name="Normal 51 2 2" xfId="10927"/>
    <cellStyle name="Normal 51 2 3" xfId="10928"/>
    <cellStyle name="Normal 51 3" xfId="10929"/>
    <cellStyle name="Normal 51 3 2" xfId="10930"/>
    <cellStyle name="Normal 51 3 3" xfId="10931"/>
    <cellStyle name="Normal 51 4" xfId="10932"/>
    <cellStyle name="Normal 52" xfId="10933"/>
    <cellStyle name="Normal 52 2" xfId="10934"/>
    <cellStyle name="Normal 52 2 2" xfId="10935"/>
    <cellStyle name="Normal 52 3" xfId="10936"/>
    <cellStyle name="Normal 52 4" xfId="10937"/>
    <cellStyle name="Normal 52 5" xfId="10938"/>
    <cellStyle name="Normal 53" xfId="10939"/>
    <cellStyle name="Normal 53 10" xfId="10940"/>
    <cellStyle name="Normal 53 2" xfId="10941"/>
    <cellStyle name="Normal 53 2 2" xfId="10942"/>
    <cellStyle name="Normal 53 2 3" xfId="10943"/>
    <cellStyle name="Normal 53 2 4" xfId="10944"/>
    <cellStyle name="Normal 53 3" xfId="10945"/>
    <cellStyle name="Normal 53 3 2" xfId="10946"/>
    <cellStyle name="Normal 53 3 3" xfId="10947"/>
    <cellStyle name="Normal 53 4" xfId="10948"/>
    <cellStyle name="Normal 53 5" xfId="10949"/>
    <cellStyle name="Normal 53 5 2" xfId="10950"/>
    <cellStyle name="Normal 53 6" xfId="10951"/>
    <cellStyle name="Normal 54" xfId="10952"/>
    <cellStyle name="Normal 54 2" xfId="10953"/>
    <cellStyle name="Normal 54 2 2" xfId="10954"/>
    <cellStyle name="Normal 54 2 3" xfId="10955"/>
    <cellStyle name="Normal 54 2 4" xfId="10956"/>
    <cellStyle name="Normal 54 3" xfId="10957"/>
    <cellStyle name="Normal 54 4" xfId="10958"/>
    <cellStyle name="Normal 55" xfId="10959"/>
    <cellStyle name="Normal 55 2" xfId="10960"/>
    <cellStyle name="Normal 55 2 2" xfId="10961"/>
    <cellStyle name="Normal 55 2 3" xfId="10962"/>
    <cellStyle name="Normal 55 2 4" xfId="10963"/>
    <cellStyle name="Normal 55 3" xfId="10964"/>
    <cellStyle name="Normal 56" xfId="10965"/>
    <cellStyle name="Normal 56 2" xfId="10966"/>
    <cellStyle name="Normal 56 2 2" xfId="10967"/>
    <cellStyle name="Normal 56 2 3" xfId="10968"/>
    <cellStyle name="Normal 56 2 4" xfId="10969"/>
    <cellStyle name="Normal 56 3" xfId="10970"/>
    <cellStyle name="Normal 56 3 2" xfId="10971"/>
    <cellStyle name="Normal 56 3 3" xfId="10972"/>
    <cellStyle name="Normal 56 4" xfId="10973"/>
    <cellStyle name="Normal 57" xfId="10974"/>
    <cellStyle name="Normal 57 2" xfId="10975"/>
    <cellStyle name="Normal 57 2 2" xfId="10976"/>
    <cellStyle name="Normal 57 2 3" xfId="10977"/>
    <cellStyle name="Normal 57 2 4" xfId="10978"/>
    <cellStyle name="Normal 57 3" xfId="10979"/>
    <cellStyle name="Normal 57 4" xfId="10980"/>
    <cellStyle name="Normal 57 5" xfId="10981"/>
    <cellStyle name="Normal 57 6" xfId="10982"/>
    <cellStyle name="Normal 57_AT&amp;C LOSS March-10Hubli Zone(1)." xfId="10983"/>
    <cellStyle name="Normal 58" xfId="10984"/>
    <cellStyle name="Normal 58 2" xfId="10985"/>
    <cellStyle name="Normal 58 2 2" xfId="10986"/>
    <cellStyle name="Normal 58 2 3" xfId="10987"/>
    <cellStyle name="Normal 58 2 3 2" xfId="10988"/>
    <cellStyle name="Normal 58 2 3 3" xfId="10989"/>
    <cellStyle name="Normal 58 2 4" xfId="10990"/>
    <cellStyle name="Normal 58 2 5" xfId="10991"/>
    <cellStyle name="Normal 58 2 6" xfId="10992"/>
    <cellStyle name="Normal 58 3" xfId="10993"/>
    <cellStyle name="Normal 58 4" xfId="10994"/>
    <cellStyle name="Normal 59" xfId="10995"/>
    <cellStyle name="Normal 59 2" xfId="10996"/>
    <cellStyle name="Normal 59 2 2" xfId="10997"/>
    <cellStyle name="Normal 59 2 3" xfId="10998"/>
    <cellStyle name="Normal 59 2 4" xfId="10999"/>
    <cellStyle name="Normal 59 3" xfId="11000"/>
    <cellStyle name="Normal 59 4" xfId="11001"/>
    <cellStyle name="Normal 59 5" xfId="11002"/>
    <cellStyle name="Normal 59 6" xfId="11003"/>
    <cellStyle name="Normal 59 7" xfId="11004"/>
    <cellStyle name="Normal 6" xfId="11005"/>
    <cellStyle name="Normal 6 10" xfId="11006"/>
    <cellStyle name="Normal 6 10 2" xfId="11007"/>
    <cellStyle name="Normal 6 11" xfId="11008"/>
    <cellStyle name="Normal 6 12" xfId="11009"/>
    <cellStyle name="Normal 6 13" xfId="11010"/>
    <cellStyle name="Normal 6 14" xfId="11011"/>
    <cellStyle name="Normal 6 15" xfId="11012"/>
    <cellStyle name="Normal 6 16" xfId="11013"/>
    <cellStyle name="Normal 6 17" xfId="11014"/>
    <cellStyle name="Normal 6 18" xfId="11015"/>
    <cellStyle name="Normal 6 19" xfId="11016"/>
    <cellStyle name="Normal 6 2" xfId="11017"/>
    <cellStyle name="Normal 6 2 10" xfId="11018"/>
    <cellStyle name="Normal 6 2 11" xfId="11019"/>
    <cellStyle name="Normal 6 2 12" xfId="11020"/>
    <cellStyle name="Normal 6 2 13" xfId="11021"/>
    <cellStyle name="Normal 6 2 14" xfId="11022"/>
    <cellStyle name="Normal 6 2 15" xfId="11023"/>
    <cellStyle name="Normal 6 2 16" xfId="11024"/>
    <cellStyle name="Normal 6 2 2" xfId="11025"/>
    <cellStyle name="Normal 6 2 2 2" xfId="11026"/>
    <cellStyle name="Normal 6 2 2 3" xfId="11027"/>
    <cellStyle name="Normal 6 2 2 3 2" xfId="11028"/>
    <cellStyle name="Normal 6 2 2 3 3" xfId="11029"/>
    <cellStyle name="Normal 6 2 2 4" xfId="11030"/>
    <cellStyle name="Normal 6 2 2 5" xfId="11031"/>
    <cellStyle name="Normal 6 2 2 6" xfId="11032"/>
    <cellStyle name="Normal 6 2 2 7" xfId="11033"/>
    <cellStyle name="Normal 6 2 2 8" xfId="11034"/>
    <cellStyle name="Normal 6 2 2 9" xfId="11035"/>
    <cellStyle name="Normal 6 2 2_Zonal TotalTotal" xfId="11036"/>
    <cellStyle name="Normal 6 2 3" xfId="11037"/>
    <cellStyle name="Normal 6 2 3 2" xfId="11038"/>
    <cellStyle name="Normal 6 2 3 3" xfId="11039"/>
    <cellStyle name="Normal 6 2 3 4" xfId="11040"/>
    <cellStyle name="Normal 6 2 4" xfId="11041"/>
    <cellStyle name="Normal 6 2 4 2" xfId="11042"/>
    <cellStyle name="Normal 6 2 4 3" xfId="11043"/>
    <cellStyle name="Normal 6 2 5" xfId="11044"/>
    <cellStyle name="Normal 6 2 6" xfId="11045"/>
    <cellStyle name="Normal 6 2 7" xfId="11046"/>
    <cellStyle name="Normal 6 2 8" xfId="11047"/>
    <cellStyle name="Normal 6 2 9" xfId="11048"/>
    <cellStyle name="Normal 6 2_Zonal TotalTotal" xfId="11049"/>
    <cellStyle name="Normal 6 20" xfId="11050"/>
    <cellStyle name="Normal 6 21" xfId="11051"/>
    <cellStyle name="Normal 6 22" xfId="11052"/>
    <cellStyle name="Normal 6 23" xfId="11053"/>
    <cellStyle name="Normal 6 24" xfId="11054"/>
    <cellStyle name="Normal 6 25" xfId="11055"/>
    <cellStyle name="Normal 6 26" xfId="11056"/>
    <cellStyle name="Normal 6 27" xfId="11057"/>
    <cellStyle name="Normal 6 28" xfId="11058"/>
    <cellStyle name="Normal 6 3" xfId="11059"/>
    <cellStyle name="Normal 6 3 10" xfId="11060"/>
    <cellStyle name="Normal 6 3 11" xfId="11061"/>
    <cellStyle name="Normal 6 3 12" xfId="11062"/>
    <cellStyle name="Normal 6 3 2" xfId="11063"/>
    <cellStyle name="Normal 6 3 3" xfId="11064"/>
    <cellStyle name="Normal 6 3 4" xfId="11065"/>
    <cellStyle name="Normal 6 3 5" xfId="11066"/>
    <cellStyle name="Normal 6 3 6" xfId="11067"/>
    <cellStyle name="Normal 6 3 7" xfId="11068"/>
    <cellStyle name="Normal 6 3 8" xfId="11069"/>
    <cellStyle name="Normal 6 3 9" xfId="11070"/>
    <cellStyle name="Normal 6 3_Zonal TotalTotal" xfId="11071"/>
    <cellStyle name="Normal 6 4" xfId="11072"/>
    <cellStyle name="Normal 6 4 2" xfId="11073"/>
    <cellStyle name="Normal 6 4 3" xfId="11074"/>
    <cellStyle name="Normal 6 4 4" xfId="11075"/>
    <cellStyle name="Normal 6 4 5" xfId="11076"/>
    <cellStyle name="Normal 6 5" xfId="11077"/>
    <cellStyle name="Normal 6 5 2" xfId="11078"/>
    <cellStyle name="Normal 6 6" xfId="11079"/>
    <cellStyle name="Normal 6 6 2" xfId="11080"/>
    <cellStyle name="Normal 6 7" xfId="11081"/>
    <cellStyle name="Normal 6 7 2" xfId="11082"/>
    <cellStyle name="Normal 6 8" xfId="11083"/>
    <cellStyle name="Normal 6 9" xfId="11084"/>
    <cellStyle name="Normal 6_Agenda-24" xfId="11085"/>
    <cellStyle name="Normal 60" xfId="11086"/>
    <cellStyle name="Normal 60 2" xfId="11087"/>
    <cellStyle name="Normal 60 2 2" xfId="11088"/>
    <cellStyle name="Normal 60 2 3" xfId="11089"/>
    <cellStyle name="Normal 60 2 4" xfId="11090"/>
    <cellStyle name="Normal 60 3" xfId="11091"/>
    <cellStyle name="Normal 60 3 2" xfId="11092"/>
    <cellStyle name="Normal 60 3 3" xfId="11093"/>
    <cellStyle name="Normal 60 3 4" xfId="11094"/>
    <cellStyle name="Normal 60 3 5" xfId="11095"/>
    <cellStyle name="Normal 60 4" xfId="11096"/>
    <cellStyle name="Normal 60 5" xfId="11097"/>
    <cellStyle name="Normal 60 6" xfId="11098"/>
    <cellStyle name="Normal 60 6 2" xfId="11099"/>
    <cellStyle name="Normal 60 7" xfId="11100"/>
    <cellStyle name="Normal 60_May-11 RNR WS GK Format" xfId="11101"/>
    <cellStyle name="Normal 61" xfId="11102"/>
    <cellStyle name="Normal 61 2" xfId="11103"/>
    <cellStyle name="Normal 61 2 2" xfId="11104"/>
    <cellStyle name="Normal 61 2 3" xfId="11105"/>
    <cellStyle name="Normal 61 2 4" xfId="11106"/>
    <cellStyle name="Normal 61 3" xfId="11107"/>
    <cellStyle name="Normal 61 4" xfId="11108"/>
    <cellStyle name="Normal 61 5" xfId="11109"/>
    <cellStyle name="Normal 61 6" xfId="11110"/>
    <cellStyle name="Normal 62" xfId="11111"/>
    <cellStyle name="Normal 62 2" xfId="11112"/>
    <cellStyle name="Normal 62 2 2" xfId="11113"/>
    <cellStyle name="Normal 62 2 3" xfId="11114"/>
    <cellStyle name="Normal 62 2 4" xfId="11115"/>
    <cellStyle name="Normal 62 3" xfId="11116"/>
    <cellStyle name="Normal 62 3 2" xfId="11117"/>
    <cellStyle name="Normal 62 3 3" xfId="11118"/>
    <cellStyle name="Normal 62 4" xfId="11119"/>
    <cellStyle name="Normal 62 5" xfId="11120"/>
    <cellStyle name="Normal 62 6" xfId="11121"/>
    <cellStyle name="Normal 62 7" xfId="11122"/>
    <cellStyle name="Normal 63" xfId="11123"/>
    <cellStyle name="Normal 63 2" xfId="11124"/>
    <cellStyle name="Normal 63 2 2" xfId="11125"/>
    <cellStyle name="Normal 63 2 3" xfId="11126"/>
    <cellStyle name="Normal 63 3" xfId="11127"/>
    <cellStyle name="Normal 64" xfId="11128"/>
    <cellStyle name="Normal 64 2" xfId="11129"/>
    <cellStyle name="Normal 64 2 2" xfId="11130"/>
    <cellStyle name="Normal 64 2 3" xfId="11131"/>
    <cellStyle name="Normal 64 3" xfId="11132"/>
    <cellStyle name="Normal 65" xfId="11133"/>
    <cellStyle name="Normal 65 2" xfId="11134"/>
    <cellStyle name="Normal 65 2 2" xfId="11135"/>
    <cellStyle name="Normal 65 2 3" xfId="11136"/>
    <cellStyle name="Normal 65 3" xfId="11137"/>
    <cellStyle name="Normal 65 4" xfId="11138"/>
    <cellStyle name="Normal 65 5" xfId="11139"/>
    <cellStyle name="Normal 66" xfId="11140"/>
    <cellStyle name="Normal 66 2" xfId="11141"/>
    <cellStyle name="Normal 66 2 2" xfId="11142"/>
    <cellStyle name="Normal 66 2 3" xfId="11143"/>
    <cellStyle name="Normal 66 2 4" xfId="11144"/>
    <cellStyle name="Normal 66 2 5" xfId="11145"/>
    <cellStyle name="Normal 66 3" xfId="11146"/>
    <cellStyle name="Normal 66 3 2" xfId="11147"/>
    <cellStyle name="Normal 66 3 3" xfId="11148"/>
    <cellStyle name="Normal 66 4" xfId="11149"/>
    <cellStyle name="Normal 66 5" xfId="11150"/>
    <cellStyle name="Normal 66 6" xfId="11151"/>
    <cellStyle name="Normal 66 7" xfId="11152"/>
    <cellStyle name="Normal 67" xfId="11153"/>
    <cellStyle name="Normal 67 2" xfId="11154"/>
    <cellStyle name="Normal 67 3" xfId="11155"/>
    <cellStyle name="Normal 67 3 2" xfId="11156"/>
    <cellStyle name="Normal 67 3 3" xfId="11157"/>
    <cellStyle name="Normal 67 4" xfId="11158"/>
    <cellStyle name="Normal 68" xfId="11159"/>
    <cellStyle name="Normal 68 2" xfId="11160"/>
    <cellStyle name="Normal 68 2 2" xfId="11161"/>
    <cellStyle name="Normal 68 2 3" xfId="11162"/>
    <cellStyle name="Normal 68 3" xfId="11163"/>
    <cellStyle name="Normal 68 3 2" xfId="11164"/>
    <cellStyle name="Normal 68 3 3" xfId="11165"/>
    <cellStyle name="Normal 68 4" xfId="11166"/>
    <cellStyle name="Normal 69" xfId="11167"/>
    <cellStyle name="Normal 69 2" xfId="11168"/>
    <cellStyle name="Normal 7" xfId="11169"/>
    <cellStyle name="Normal 7 10" xfId="11170"/>
    <cellStyle name="Normal 7 11" xfId="11171"/>
    <cellStyle name="Normal 7 12" xfId="11172"/>
    <cellStyle name="Normal 7 13" xfId="11173"/>
    <cellStyle name="Normal 7 14" xfId="11174"/>
    <cellStyle name="Normal 7 15" xfId="11175"/>
    <cellStyle name="Normal 7 16" xfId="11176"/>
    <cellStyle name="Normal 7 17" xfId="11177"/>
    <cellStyle name="Normal 7 18" xfId="11178"/>
    <cellStyle name="Normal 7 19" xfId="11179"/>
    <cellStyle name="Normal 7 2" xfId="11180"/>
    <cellStyle name="Normal 7 2 10" xfId="11181"/>
    <cellStyle name="Normal 7 2 2" xfId="11182"/>
    <cellStyle name="Normal 7 2 2 2" xfId="11183"/>
    <cellStyle name="Normal 7 2 2 2 2" xfId="11184"/>
    <cellStyle name="Normal 7 2 2 2 2 2" xfId="11185"/>
    <cellStyle name="Normal 7 2 2 2 3" xfId="11186"/>
    <cellStyle name="Normal 7 2 2 2 3 2" xfId="11187"/>
    <cellStyle name="Normal 7 2 2 3" xfId="11188"/>
    <cellStyle name="Normal 7 2 2 4" xfId="11189"/>
    <cellStyle name="Normal 7 2 2 4 2" xfId="11190"/>
    <cellStyle name="Normal 7 2 2 4 3" xfId="11191"/>
    <cellStyle name="Normal 7 2 2 5" xfId="11192"/>
    <cellStyle name="Normal 7 2 2 6" xfId="11193"/>
    <cellStyle name="Normal 7 2 2 7" xfId="11194"/>
    <cellStyle name="Normal 7 2 3" xfId="11195"/>
    <cellStyle name="Normal 7 2 3 2" xfId="11196"/>
    <cellStyle name="Normal 7 2 3 2 2" xfId="11197"/>
    <cellStyle name="Normal 7 2 3 2 3" xfId="11198"/>
    <cellStyle name="Normal 7 2 3 3" xfId="11199"/>
    <cellStyle name="Normal 7 2 3 4" xfId="11200"/>
    <cellStyle name="Normal 7 2 4" xfId="11201"/>
    <cellStyle name="Normal 7 2 5" xfId="11202"/>
    <cellStyle name="Normal 7 2 6" xfId="11203"/>
    <cellStyle name="Normal 7 2 7" xfId="11204"/>
    <cellStyle name="Normal 7 2 8" xfId="11205"/>
    <cellStyle name="Normal 7 2 9" xfId="11206"/>
    <cellStyle name="Normal 7 2_Zonal TotalTotal" xfId="11207"/>
    <cellStyle name="Normal 7 20" xfId="11208"/>
    <cellStyle name="Normal 7 21" xfId="11209"/>
    <cellStyle name="Normal 7 22" xfId="11210"/>
    <cellStyle name="Normal 7 23" xfId="11211"/>
    <cellStyle name="Normal 7 24" xfId="11212"/>
    <cellStyle name="Normal 7 25" xfId="11213"/>
    <cellStyle name="Normal 7 3" xfId="11214"/>
    <cellStyle name="Normal 7 3 2" xfId="11215"/>
    <cellStyle name="Normal 7 3 2 2" xfId="11216"/>
    <cellStyle name="Normal 7 3 2 3" xfId="11217"/>
    <cellStyle name="Normal 7 3 3" xfId="11218"/>
    <cellStyle name="Normal 7 3 4" xfId="11219"/>
    <cellStyle name="Normal 7 3 5" xfId="11220"/>
    <cellStyle name="Normal 7 4" xfId="11221"/>
    <cellStyle name="Normal 7 4 2" xfId="11222"/>
    <cellStyle name="Normal 7 4 3" xfId="11223"/>
    <cellStyle name="Normal 7 4 4" xfId="11224"/>
    <cellStyle name="Normal 7 4 5" xfId="11225"/>
    <cellStyle name="Normal 7 5" xfId="11226"/>
    <cellStyle name="Normal 7 5 2" xfId="11227"/>
    <cellStyle name="Normal 7 5 3" xfId="11228"/>
    <cellStyle name="Normal 7 5 4" xfId="11229"/>
    <cellStyle name="Normal 7 6" xfId="11230"/>
    <cellStyle name="Normal 7 7" xfId="11231"/>
    <cellStyle name="Normal 7 7 2" xfId="11232"/>
    <cellStyle name="Normal 7 7 3" xfId="11233"/>
    <cellStyle name="Normal 7 8" xfId="11234"/>
    <cellStyle name="Normal 7 9" xfId="11235"/>
    <cellStyle name="Normal 7_Capex 14-15 Apr-14" xfId="11236"/>
    <cellStyle name="Normal 70" xfId="11237"/>
    <cellStyle name="Normal 70 2" xfId="11238"/>
    <cellStyle name="Normal 70 2 2" xfId="11239"/>
    <cellStyle name="Normal 70 2 3" xfId="11240"/>
    <cellStyle name="Normal 70 3" xfId="11241"/>
    <cellStyle name="Normal 70 4" xfId="11242"/>
    <cellStyle name="Normal 70 5" xfId="11243"/>
    <cellStyle name="Normal 71" xfId="11244"/>
    <cellStyle name="Normal 71 2" xfId="11245"/>
    <cellStyle name="Normal 71 2 2" xfId="11246"/>
    <cellStyle name="Normal 71 2 3" xfId="11247"/>
    <cellStyle name="Normal 71 3" xfId="11248"/>
    <cellStyle name="Normal 71 3 2" xfId="11249"/>
    <cellStyle name="Normal 71 3 3" xfId="11250"/>
    <cellStyle name="Normal 71 4" xfId="11251"/>
    <cellStyle name="Normal 71 5" xfId="11252"/>
    <cellStyle name="Normal 72" xfId="11253"/>
    <cellStyle name="Normal 72 2" xfId="11254"/>
    <cellStyle name="Normal 72 2 2" xfId="11255"/>
    <cellStyle name="Normal 72 2 3" xfId="11256"/>
    <cellStyle name="Normal 72 3" xfId="11257"/>
    <cellStyle name="Normal 73" xfId="11258"/>
    <cellStyle name="Normal 73 2" xfId="11259"/>
    <cellStyle name="Normal 73 2 2" xfId="11260"/>
    <cellStyle name="Normal 73 2 3" xfId="11261"/>
    <cellStyle name="Normal 73 3" xfId="11262"/>
    <cellStyle name="Normal 74" xfId="11263"/>
    <cellStyle name="Normal 74 2" xfId="11264"/>
    <cellStyle name="Normal 75" xfId="11265"/>
    <cellStyle name="Normal 75 2" xfId="11266"/>
    <cellStyle name="Normal 75 2 2" xfId="11267"/>
    <cellStyle name="Normal 75 2 3" xfId="11268"/>
    <cellStyle name="Normal 76" xfId="11269"/>
    <cellStyle name="Normal 76 2" xfId="11270"/>
    <cellStyle name="Normal 76 2 2" xfId="11271"/>
    <cellStyle name="Normal 76 2 3" xfId="11272"/>
    <cellStyle name="Normal 76 3" xfId="11273"/>
    <cellStyle name="Normal 77" xfId="11274"/>
    <cellStyle name="Normal 77 2" xfId="11275"/>
    <cellStyle name="Normal 78" xfId="11276"/>
    <cellStyle name="Normal 78 2" xfId="11277"/>
    <cellStyle name="Normal 79" xfId="11278"/>
    <cellStyle name="Normal 8" xfId="11279"/>
    <cellStyle name="Normal 8 10" xfId="11280"/>
    <cellStyle name="Normal 8 11" xfId="11281"/>
    <cellStyle name="Normal 8 12" xfId="11282"/>
    <cellStyle name="Normal 8 13" xfId="11283"/>
    <cellStyle name="Normal 8 14" xfId="11284"/>
    <cellStyle name="Normal 8 15" xfId="11285"/>
    <cellStyle name="Normal 8 16" xfId="11286"/>
    <cellStyle name="Normal 8 2" xfId="11287"/>
    <cellStyle name="Normal 8 2 10" xfId="11288"/>
    <cellStyle name="Normal 8 2 11" xfId="11289"/>
    <cellStyle name="Normal 8 2 2" xfId="11290"/>
    <cellStyle name="Normal 8 2 2 2" xfId="11291"/>
    <cellStyle name="Normal 8 2 2 3" xfId="11292"/>
    <cellStyle name="Normal 8 2 2 4" xfId="11293"/>
    <cellStyle name="Normal 8 2 2 5" xfId="11294"/>
    <cellStyle name="Normal 8 2 2 6" xfId="11295"/>
    <cellStyle name="Normal 8 2 3" xfId="11296"/>
    <cellStyle name="Normal 8 2 3 2" xfId="11297"/>
    <cellStyle name="Normal 8 2 4" xfId="11298"/>
    <cellStyle name="Normal 8 2 5" xfId="11299"/>
    <cellStyle name="Normal 8 2 6" xfId="11300"/>
    <cellStyle name="Normal 8 2 7" xfId="11301"/>
    <cellStyle name="Normal 8 2 8" xfId="11302"/>
    <cellStyle name="Normal 8 2 9" xfId="11303"/>
    <cellStyle name="Normal 8 2_Zonal TotalTotal" xfId="11304"/>
    <cellStyle name="Normal 8 3" xfId="11305"/>
    <cellStyle name="Normal 8 3 2" xfId="11306"/>
    <cellStyle name="Normal 8 3 2 2" xfId="11307"/>
    <cellStyle name="Normal 8 3 2 3" xfId="11308"/>
    <cellStyle name="Normal 8 3 3" xfId="11309"/>
    <cellStyle name="Normal 8 3 4" xfId="11310"/>
    <cellStyle name="Normal 8 3 5" xfId="11311"/>
    <cellStyle name="Normal 8 3 6" xfId="11312"/>
    <cellStyle name="Normal 8 3 7" xfId="11313"/>
    <cellStyle name="Normal 8 3_May-11 RNR WS GK Format" xfId="11314"/>
    <cellStyle name="Normal 8 4" xfId="11315"/>
    <cellStyle name="Normal 8 4 2" xfId="11316"/>
    <cellStyle name="Normal 8 4 3" xfId="11317"/>
    <cellStyle name="Normal 8 5" xfId="11318"/>
    <cellStyle name="Normal 8 5 2" xfId="11319"/>
    <cellStyle name="Normal 8 5 3" xfId="11320"/>
    <cellStyle name="Normal 8 5 4" xfId="11321"/>
    <cellStyle name="Normal 8 6" xfId="11322"/>
    <cellStyle name="Normal 8 6 2" xfId="11323"/>
    <cellStyle name="Normal 8 6 3" xfId="11324"/>
    <cellStyle name="Normal 8 6 4" xfId="11325"/>
    <cellStyle name="Normal 8 6 5" xfId="11326"/>
    <cellStyle name="Normal 8 7" xfId="11327"/>
    <cellStyle name="Normal 8 7 2" xfId="11328"/>
    <cellStyle name="Normal 8 7 3" xfId="11329"/>
    <cellStyle name="Normal 8 8" xfId="11330"/>
    <cellStyle name="Normal 8 9" xfId="11331"/>
    <cellStyle name="Normal 8_Zonal TotalTotal" xfId="11332"/>
    <cellStyle name="Normal 80" xfId="11333"/>
    <cellStyle name="Normal 80 2" xfId="11334"/>
    <cellStyle name="Normal 81" xfId="11335"/>
    <cellStyle name="Normal 82" xfId="11336"/>
    <cellStyle name="Normal 83" xfId="11337"/>
    <cellStyle name="Normal 83 2" xfId="11338"/>
    <cellStyle name="Normal 83 3" xfId="11339"/>
    <cellStyle name="Normal 84" xfId="11340"/>
    <cellStyle name="Normal 84 2" xfId="11341"/>
    <cellStyle name="Normal 85" xfId="11342"/>
    <cellStyle name="Normal 85 2" xfId="11343"/>
    <cellStyle name="Normal 86" xfId="11344"/>
    <cellStyle name="Normal 86 2" xfId="11345"/>
    <cellStyle name="Normal 87" xfId="11346"/>
    <cellStyle name="Normal 87 2" xfId="11347"/>
    <cellStyle name="Normal 88" xfId="11348"/>
    <cellStyle name="Normal 88 2" xfId="11349"/>
    <cellStyle name="Normal 89" xfId="11350"/>
    <cellStyle name="Normal 89 2" xfId="11351"/>
    <cellStyle name="Normal 9" xfId="11352"/>
    <cellStyle name="Normal 9 10" xfId="11353"/>
    <cellStyle name="Normal 9 11" xfId="11354"/>
    <cellStyle name="Normal 9 12" xfId="11355"/>
    <cellStyle name="Normal 9 13" xfId="11356"/>
    <cellStyle name="Normal 9 14" xfId="11357"/>
    <cellStyle name="Normal 9 15" xfId="11358"/>
    <cellStyle name="Normal 9 16" xfId="11359"/>
    <cellStyle name="Normal 9 2" xfId="11360"/>
    <cellStyle name="Normal 9 2 10" xfId="11361"/>
    <cellStyle name="Normal 9 2 2" xfId="11362"/>
    <cellStyle name="Normal 9 2 2 2" xfId="11363"/>
    <cellStyle name="Normal 9 2 2 3" xfId="11364"/>
    <cellStyle name="Normal 9 2 2 4" xfId="11365"/>
    <cellStyle name="Normal 9 2 3" xfId="11366"/>
    <cellStyle name="Normal 9 2 3 2" xfId="11367"/>
    <cellStyle name="Normal 9 2 3 3" xfId="11368"/>
    <cellStyle name="Normal 9 2 3 4" xfId="11369"/>
    <cellStyle name="Normal 9 2 3 4 4 2" xfId="11370"/>
    <cellStyle name="Normal 9 2 3 5" xfId="11371"/>
    <cellStyle name="Normal 9 2 3 6" xfId="11372"/>
    <cellStyle name="Normal 9 2 3 7" xfId="11373"/>
    <cellStyle name="Normal 9 2 4" xfId="11374"/>
    <cellStyle name="Normal 9 2 4 2" xfId="11375"/>
    <cellStyle name="Normal 9 2 4 3" xfId="11376"/>
    <cellStyle name="Normal 9 2 5" xfId="11377"/>
    <cellStyle name="Normal 9 2 6" xfId="11378"/>
    <cellStyle name="Normal 9 2 7" xfId="11379"/>
    <cellStyle name="Normal 9 2 8" xfId="11380"/>
    <cellStyle name="Normal 9 2 9" xfId="11381"/>
    <cellStyle name="Normal 9 2_Zonal TotalTotal" xfId="11382"/>
    <cellStyle name="Normal 9 3" xfId="11383"/>
    <cellStyle name="Normal 9 3 2" xfId="11384"/>
    <cellStyle name="Normal 9 3 3" xfId="11385"/>
    <cellStyle name="Normal 9 3 4" xfId="11386"/>
    <cellStyle name="Normal 9 3 5" xfId="11387"/>
    <cellStyle name="Normal 9 3 6" xfId="11388"/>
    <cellStyle name="Normal 9 4" xfId="11389"/>
    <cellStyle name="Normal 9 4 2" xfId="11390"/>
    <cellStyle name="Normal 9 4 3" xfId="11391"/>
    <cellStyle name="Normal 9 5" xfId="11392"/>
    <cellStyle name="Normal 9 5 2" xfId="11393"/>
    <cellStyle name="Normal 9 5 3" xfId="11394"/>
    <cellStyle name="Normal 9 6" xfId="11395"/>
    <cellStyle name="Normal 9 7" xfId="11396"/>
    <cellStyle name="Normal 9 7 2" xfId="11397"/>
    <cellStyle name="Normal 9 7 3" xfId="11398"/>
    <cellStyle name="Normal 9 8" xfId="11399"/>
    <cellStyle name="Normal 9 9" xfId="11400"/>
    <cellStyle name="Normal 9_May-11 RNR WS GK Format" xfId="11401"/>
    <cellStyle name="Normal 90" xfId="11402"/>
    <cellStyle name="Normal 90 2" xfId="11403"/>
    <cellStyle name="Normal 91" xfId="11404"/>
    <cellStyle name="Normal 91 2" xfId="11405"/>
    <cellStyle name="Normal 92" xfId="11406"/>
    <cellStyle name="Normal 92 2" xfId="11407"/>
    <cellStyle name="Normal 93" xfId="11408"/>
    <cellStyle name="Normal 93 2" xfId="11409"/>
    <cellStyle name="Normal 94" xfId="11410"/>
    <cellStyle name="Normal 94 2" xfId="11411"/>
    <cellStyle name="Normal 95" xfId="11412"/>
    <cellStyle name="Normal 95 2" xfId="11413"/>
    <cellStyle name="Normal 96" xfId="11414"/>
    <cellStyle name="Normal 96 2" xfId="11415"/>
    <cellStyle name="Normal 97" xfId="11416"/>
    <cellStyle name="Normal 97 2" xfId="11417"/>
    <cellStyle name="Normal 98" xfId="11418"/>
    <cellStyle name="Normal 98 2" xfId="11419"/>
    <cellStyle name="Normal 99" xfId="11420"/>
    <cellStyle name="Normal 99 2" xfId="11421"/>
    <cellStyle name="normální_laroux" xfId="11422"/>
    <cellStyle name="Note 10" xfId="11423"/>
    <cellStyle name="Note 10 2" xfId="11424"/>
    <cellStyle name="Note 10 2 2" xfId="11425"/>
    <cellStyle name="Note 10 2 2 2" xfId="11426"/>
    <cellStyle name="Note 10 2 3" xfId="11427"/>
    <cellStyle name="Note 10 2 4" xfId="11428"/>
    <cellStyle name="Note 10 2 5" xfId="11429"/>
    <cellStyle name="Note 10 2 6" xfId="11430"/>
    <cellStyle name="Note 10 2 7" xfId="11431"/>
    <cellStyle name="Note 10 3" xfId="11432"/>
    <cellStyle name="Note 10 4" xfId="11433"/>
    <cellStyle name="Note 10 5" xfId="11434"/>
    <cellStyle name="Note 10 6" xfId="11435"/>
    <cellStyle name="Note 10 7" xfId="11436"/>
    <cellStyle name="Note 10 8" xfId="11437"/>
    <cellStyle name="Note 11" xfId="11438"/>
    <cellStyle name="Note 11 2" xfId="11439"/>
    <cellStyle name="Note 11 2 2" xfId="11440"/>
    <cellStyle name="Note 11 2 2 2" xfId="11441"/>
    <cellStyle name="Note 11 2 3" xfId="11442"/>
    <cellStyle name="Note 11 3" xfId="11443"/>
    <cellStyle name="Note 11 4" xfId="11444"/>
    <cellStyle name="Note 11 5" xfId="11445"/>
    <cellStyle name="Note 11 6" xfId="11446"/>
    <cellStyle name="Note 11 7" xfId="11447"/>
    <cellStyle name="Note 11 8" xfId="11448"/>
    <cellStyle name="Note 12" xfId="11449"/>
    <cellStyle name="Note 12 2" xfId="11450"/>
    <cellStyle name="Note 12 2 2" xfId="11451"/>
    <cellStyle name="Note 12 2 2 2" xfId="11452"/>
    <cellStyle name="Note 12 2 3" xfId="11453"/>
    <cellStyle name="Note 12 3" xfId="11454"/>
    <cellStyle name="Note 12 4" xfId="11455"/>
    <cellStyle name="Note 12 5" xfId="11456"/>
    <cellStyle name="Note 12 6" xfId="11457"/>
    <cellStyle name="Note 12 7" xfId="11458"/>
    <cellStyle name="Note 12 8" xfId="11459"/>
    <cellStyle name="Note 13" xfId="11460"/>
    <cellStyle name="Note 13 2" xfId="11461"/>
    <cellStyle name="Note 13 2 2" xfId="11462"/>
    <cellStyle name="Note 13 2 2 2" xfId="11463"/>
    <cellStyle name="Note 13 2 3" xfId="11464"/>
    <cellStyle name="Note 13 3" xfId="11465"/>
    <cellStyle name="Note 14" xfId="11466"/>
    <cellStyle name="Note 14 2" xfId="11467"/>
    <cellStyle name="Note 14 2 2" xfId="11468"/>
    <cellStyle name="Note 14 2 2 2" xfId="11469"/>
    <cellStyle name="Note 14 2 3" xfId="11470"/>
    <cellStyle name="Note 14 3" xfId="11471"/>
    <cellStyle name="Note 15" xfId="11472"/>
    <cellStyle name="Note 15 2" xfId="11473"/>
    <cellStyle name="Note 15 2 2" xfId="11474"/>
    <cellStyle name="Note 15 2 2 2" xfId="11475"/>
    <cellStyle name="Note 15 2 3" xfId="11476"/>
    <cellStyle name="Note 15 3" xfId="11477"/>
    <cellStyle name="Note 16" xfId="11478"/>
    <cellStyle name="Note 16 2" xfId="11479"/>
    <cellStyle name="Note 16 2 2" xfId="11480"/>
    <cellStyle name="Note 16 2 2 2" xfId="11481"/>
    <cellStyle name="Note 16 2 3" xfId="11482"/>
    <cellStyle name="Note 16 3" xfId="11483"/>
    <cellStyle name="Note 17" xfId="11484"/>
    <cellStyle name="Note 17 2" xfId="11485"/>
    <cellStyle name="Note 17 2 2" xfId="11486"/>
    <cellStyle name="Note 17 2 2 2" xfId="11487"/>
    <cellStyle name="Note 17 2 3" xfId="11488"/>
    <cellStyle name="Note 17 3" xfId="11489"/>
    <cellStyle name="Note 18" xfId="11490"/>
    <cellStyle name="Note 18 2" xfId="11491"/>
    <cellStyle name="Note 18 2 2" xfId="11492"/>
    <cellStyle name="Note 18 2 2 2" xfId="11493"/>
    <cellStyle name="Note 18 2 3" xfId="11494"/>
    <cellStyle name="Note 18 3" xfId="11495"/>
    <cellStyle name="Note 19" xfId="11496"/>
    <cellStyle name="Note 19 2" xfId="11497"/>
    <cellStyle name="Note 19 2 2" xfId="11498"/>
    <cellStyle name="Note 19 3" xfId="11499"/>
    <cellStyle name="Note 2" xfId="11500"/>
    <cellStyle name="Note 2 10" xfId="11501"/>
    <cellStyle name="Note 2 10 2" xfId="11502"/>
    <cellStyle name="Note 2 10 3" xfId="11503"/>
    <cellStyle name="Note 2 10 4" xfId="11504"/>
    <cellStyle name="Note 2 10 5" xfId="11505"/>
    <cellStyle name="Note 2 10 6" xfId="11506"/>
    <cellStyle name="Note 2 10 7" xfId="11507"/>
    <cellStyle name="Note 2 11" xfId="11508"/>
    <cellStyle name="Note 2 11 2" xfId="11509"/>
    <cellStyle name="Note 2 11 3" xfId="11510"/>
    <cellStyle name="Note 2 11 4" xfId="11511"/>
    <cellStyle name="Note 2 11 5" xfId="11512"/>
    <cellStyle name="Note 2 11 6" xfId="11513"/>
    <cellStyle name="Note 2 11 7" xfId="11514"/>
    <cellStyle name="Note 2 12" xfId="11515"/>
    <cellStyle name="Note 2 12 2" xfId="11516"/>
    <cellStyle name="Note 2 12 3" xfId="11517"/>
    <cellStyle name="Note 2 12 4" xfId="11518"/>
    <cellStyle name="Note 2 12 5" xfId="11519"/>
    <cellStyle name="Note 2 12 6" xfId="11520"/>
    <cellStyle name="Note 2 12 7" xfId="11521"/>
    <cellStyle name="Note 2 13" xfId="11522"/>
    <cellStyle name="Note 2 13 2" xfId="11523"/>
    <cellStyle name="Note 2 13 3" xfId="11524"/>
    <cellStyle name="Note 2 13 4" xfId="11525"/>
    <cellStyle name="Note 2 13 5" xfId="11526"/>
    <cellStyle name="Note 2 14" xfId="11527"/>
    <cellStyle name="Note 2 14 2" xfId="11528"/>
    <cellStyle name="Note 2 14 3" xfId="11529"/>
    <cellStyle name="Note 2 14 4" xfId="11530"/>
    <cellStyle name="Note 2 14 5" xfId="11531"/>
    <cellStyle name="Note 2 15" xfId="11532"/>
    <cellStyle name="Note 2 15 2" xfId="11533"/>
    <cellStyle name="Note 2 15 3" xfId="11534"/>
    <cellStyle name="Note 2 15 4" xfId="11535"/>
    <cellStyle name="Note 2 15 5" xfId="11536"/>
    <cellStyle name="Note 2 16" xfId="11537"/>
    <cellStyle name="Note 2 16 2" xfId="11538"/>
    <cellStyle name="Note 2 16 3" xfId="11539"/>
    <cellStyle name="Note 2 16 4" xfId="11540"/>
    <cellStyle name="Note 2 16 5" xfId="11541"/>
    <cellStyle name="Note 2 17" xfId="11542"/>
    <cellStyle name="Note 2 17 2" xfId="11543"/>
    <cellStyle name="Note 2 17 3" xfId="11544"/>
    <cellStyle name="Note 2 17 4" xfId="11545"/>
    <cellStyle name="Note 2 17 5" xfId="11546"/>
    <cellStyle name="Note 2 18" xfId="11547"/>
    <cellStyle name="Note 2 18 2" xfId="11548"/>
    <cellStyle name="Note 2 18 3" xfId="11549"/>
    <cellStyle name="Note 2 18 4" xfId="11550"/>
    <cellStyle name="Note 2 18 5" xfId="11551"/>
    <cellStyle name="Note 2 19" xfId="11552"/>
    <cellStyle name="Note 2 19 2" xfId="11553"/>
    <cellStyle name="Note 2 19 3" xfId="11554"/>
    <cellStyle name="Note 2 19 4" xfId="11555"/>
    <cellStyle name="Note 2 19 5" xfId="11556"/>
    <cellStyle name="Note 2 2" xfId="11557"/>
    <cellStyle name="Note 2 2 10" xfId="11558"/>
    <cellStyle name="Note 2 2 11" xfId="11559"/>
    <cellStyle name="Note 2 2 12" xfId="11560"/>
    <cellStyle name="Note 2 2 13" xfId="11561"/>
    <cellStyle name="Note 2 2 14" xfId="11562"/>
    <cellStyle name="Note 2 2 15" xfId="11563"/>
    <cellStyle name="Note 2 2 16" xfId="11564"/>
    <cellStyle name="Note 2 2 2" xfId="11565"/>
    <cellStyle name="Note 2 2 2 2" xfId="11566"/>
    <cellStyle name="Note 2 2 2 3" xfId="11567"/>
    <cellStyle name="Note 2 2 2 4" xfId="11568"/>
    <cellStyle name="Note 2 2 2 5" xfId="11569"/>
    <cellStyle name="Note 2 2 2 6" xfId="11570"/>
    <cellStyle name="Note 2 2 2 7" xfId="11571"/>
    <cellStyle name="Note 2 2 2 8" xfId="11572"/>
    <cellStyle name="Note 2 2 3" xfId="11573"/>
    <cellStyle name="Note 2 2 3 2" xfId="11574"/>
    <cellStyle name="Note 2 2 3 3" xfId="11575"/>
    <cellStyle name="Note 2 2 3 4" xfId="11576"/>
    <cellStyle name="Note 2 2 3 5" xfId="11577"/>
    <cellStyle name="Note 2 2 4" xfId="11578"/>
    <cellStyle name="Note 2 2 4 2" xfId="11579"/>
    <cellStyle name="Note 2 2 4 3" xfId="11580"/>
    <cellStyle name="Note 2 2 4 4" xfId="11581"/>
    <cellStyle name="Note 2 2 4 5" xfId="11582"/>
    <cellStyle name="Note 2 2 5" xfId="11583"/>
    <cellStyle name="Note 2 2 5 2" xfId="11584"/>
    <cellStyle name="Note 2 2 5 3" xfId="11585"/>
    <cellStyle name="Note 2 2 5 4" xfId="11586"/>
    <cellStyle name="Note 2 2 5 5" xfId="11587"/>
    <cellStyle name="Note 2 2 5 6" xfId="11588"/>
    <cellStyle name="Note 2 2 5 7" xfId="11589"/>
    <cellStyle name="Note 2 2 6" xfId="11590"/>
    <cellStyle name="Note 2 2 7" xfId="11591"/>
    <cellStyle name="Note 2 2 8" xfId="11592"/>
    <cellStyle name="Note 2 2 9" xfId="11593"/>
    <cellStyle name="Note 2 20" xfId="11594"/>
    <cellStyle name="Note 2 20 2" xfId="11595"/>
    <cellStyle name="Note 2 20 3" xfId="11596"/>
    <cellStyle name="Note 2 20 4" xfId="11597"/>
    <cellStyle name="Note 2 20 5" xfId="11598"/>
    <cellStyle name="Note 2 21" xfId="11599"/>
    <cellStyle name="Note 2 21 2" xfId="11600"/>
    <cellStyle name="Note 2 21 3" xfId="11601"/>
    <cellStyle name="Note 2 21 4" xfId="11602"/>
    <cellStyle name="Note 2 21 5" xfId="11603"/>
    <cellStyle name="Note 2 22" xfId="11604"/>
    <cellStyle name="Note 2 22 2" xfId="11605"/>
    <cellStyle name="Note 2 22 3" xfId="11606"/>
    <cellStyle name="Note 2 22 4" xfId="11607"/>
    <cellStyle name="Note 2 22 5" xfId="11608"/>
    <cellStyle name="Note 2 23" xfId="11609"/>
    <cellStyle name="Note 2 23 2" xfId="11610"/>
    <cellStyle name="Note 2 23 3" xfId="11611"/>
    <cellStyle name="Note 2 23 4" xfId="11612"/>
    <cellStyle name="Note 2 23 5" xfId="11613"/>
    <cellStyle name="Note 2 24" xfId="11614"/>
    <cellStyle name="Note 2 24 2" xfId="11615"/>
    <cellStyle name="Note 2 24 3" xfId="11616"/>
    <cellStyle name="Note 2 24 4" xfId="11617"/>
    <cellStyle name="Note 2 24 5" xfId="11618"/>
    <cellStyle name="Note 2 25" xfId="11619"/>
    <cellStyle name="Note 2 25 2" xfId="11620"/>
    <cellStyle name="Note 2 25 3" xfId="11621"/>
    <cellStyle name="Note 2 25 4" xfId="11622"/>
    <cellStyle name="Note 2 25 5" xfId="11623"/>
    <cellStyle name="Note 2 26" xfId="11624"/>
    <cellStyle name="Note 2 26 2" xfId="11625"/>
    <cellStyle name="Note 2 26 3" xfId="11626"/>
    <cellStyle name="Note 2 26 4" xfId="11627"/>
    <cellStyle name="Note 2 26 5" xfId="11628"/>
    <cellStyle name="Note 2 27" xfId="11629"/>
    <cellStyle name="Note 2 27 2" xfId="11630"/>
    <cellStyle name="Note 2 27 3" xfId="11631"/>
    <cellStyle name="Note 2 27 4" xfId="11632"/>
    <cellStyle name="Note 2 27 5" xfId="11633"/>
    <cellStyle name="Note 2 28" xfId="11634"/>
    <cellStyle name="Note 2 28 2" xfId="11635"/>
    <cellStyle name="Note 2 28 3" xfId="11636"/>
    <cellStyle name="Note 2 28 4" xfId="11637"/>
    <cellStyle name="Note 2 28 5" xfId="11638"/>
    <cellStyle name="Note 2 29" xfId="11639"/>
    <cellStyle name="Note 2 29 2" xfId="11640"/>
    <cellStyle name="Note 2 29 3" xfId="11641"/>
    <cellStyle name="Note 2 29 4" xfId="11642"/>
    <cellStyle name="Note 2 29 5" xfId="11643"/>
    <cellStyle name="Note 2 3" xfId="11644"/>
    <cellStyle name="Note 2 3 10" xfId="11645"/>
    <cellStyle name="Note 2 3 2" xfId="11646"/>
    <cellStyle name="Note 2 3 2 2" xfId="11647"/>
    <cellStyle name="Note 2 3 2 3" xfId="11648"/>
    <cellStyle name="Note 2 3 2 4" xfId="11649"/>
    <cellStyle name="Note 2 3 2 5" xfId="11650"/>
    <cellStyle name="Note 2 3 2 6" xfId="11651"/>
    <cellStyle name="Note 2 3 2 7" xfId="11652"/>
    <cellStyle name="Note 2 3 3" xfId="11653"/>
    <cellStyle name="Note 2 3 3 2" xfId="11654"/>
    <cellStyle name="Note 2 3 3 3" xfId="11655"/>
    <cellStyle name="Note 2 3 3 4" xfId="11656"/>
    <cellStyle name="Note 2 3 3 5" xfId="11657"/>
    <cellStyle name="Note 2 3 4" xfId="11658"/>
    <cellStyle name="Note 2 3 4 2" xfId="11659"/>
    <cellStyle name="Note 2 3 4 3" xfId="11660"/>
    <cellStyle name="Note 2 3 4 4" xfId="11661"/>
    <cellStyle name="Note 2 3 4 5" xfId="11662"/>
    <cellStyle name="Note 2 3 5" xfId="11663"/>
    <cellStyle name="Note 2 3 6" xfId="11664"/>
    <cellStyle name="Note 2 3 7" xfId="11665"/>
    <cellStyle name="Note 2 3 8" xfId="11666"/>
    <cellStyle name="Note 2 3 9" xfId="11667"/>
    <cellStyle name="Note 2 30" xfId="11668"/>
    <cellStyle name="Note 2 30 2" xfId="11669"/>
    <cellStyle name="Note 2 30 3" xfId="11670"/>
    <cellStyle name="Note 2 30 4" xfId="11671"/>
    <cellStyle name="Note 2 30 5" xfId="11672"/>
    <cellStyle name="Note 2 31" xfId="11673"/>
    <cellStyle name="Note 2 31 2" xfId="11674"/>
    <cellStyle name="Note 2 31 3" xfId="11675"/>
    <cellStyle name="Note 2 31 4" xfId="11676"/>
    <cellStyle name="Note 2 31 5" xfId="11677"/>
    <cellStyle name="Note 2 32" xfId="11678"/>
    <cellStyle name="Note 2 32 2" xfId="11679"/>
    <cellStyle name="Note 2 32 3" xfId="11680"/>
    <cellStyle name="Note 2 32 4" xfId="11681"/>
    <cellStyle name="Note 2 32 5" xfId="11682"/>
    <cellStyle name="Note 2 33" xfId="11683"/>
    <cellStyle name="Note 2 33 2" xfId="11684"/>
    <cellStyle name="Note 2 33 3" xfId="11685"/>
    <cellStyle name="Note 2 33 4" xfId="11686"/>
    <cellStyle name="Note 2 33 5" xfId="11687"/>
    <cellStyle name="Note 2 34" xfId="11688"/>
    <cellStyle name="Note 2 34 2" xfId="11689"/>
    <cellStyle name="Note 2 34 3" xfId="11690"/>
    <cellStyle name="Note 2 34 4" xfId="11691"/>
    <cellStyle name="Note 2 34 5" xfId="11692"/>
    <cellStyle name="Note 2 35" xfId="11693"/>
    <cellStyle name="Note 2 35 2" xfId="11694"/>
    <cellStyle name="Note 2 35 3" xfId="11695"/>
    <cellStyle name="Note 2 35 4" xfId="11696"/>
    <cellStyle name="Note 2 35 5" xfId="11697"/>
    <cellStyle name="Note 2 36" xfId="11698"/>
    <cellStyle name="Note 2 36 2" xfId="11699"/>
    <cellStyle name="Note 2 36 3" xfId="11700"/>
    <cellStyle name="Note 2 36 4" xfId="11701"/>
    <cellStyle name="Note 2 36 5" xfId="11702"/>
    <cellStyle name="Note 2 37" xfId="11703"/>
    <cellStyle name="Note 2 37 2" xfId="11704"/>
    <cellStyle name="Note 2 37 3" xfId="11705"/>
    <cellStyle name="Note 2 37 4" xfId="11706"/>
    <cellStyle name="Note 2 37 5" xfId="11707"/>
    <cellStyle name="Note 2 38" xfId="11708"/>
    <cellStyle name="Note 2 38 2" xfId="11709"/>
    <cellStyle name="Note 2 38 3" xfId="11710"/>
    <cellStyle name="Note 2 38 4" xfId="11711"/>
    <cellStyle name="Note 2 38 5" xfId="11712"/>
    <cellStyle name="Note 2 39" xfId="11713"/>
    <cellStyle name="Note 2 39 2" xfId="11714"/>
    <cellStyle name="Note 2 39 3" xfId="11715"/>
    <cellStyle name="Note 2 39 4" xfId="11716"/>
    <cellStyle name="Note 2 39 5" xfId="11717"/>
    <cellStyle name="Note 2 4" xfId="11718"/>
    <cellStyle name="Note 2 4 2" xfId="11719"/>
    <cellStyle name="Note 2 4 3" xfId="11720"/>
    <cellStyle name="Note 2 4 4" xfId="11721"/>
    <cellStyle name="Note 2 4 5" xfId="11722"/>
    <cellStyle name="Note 2 4 6" xfId="11723"/>
    <cellStyle name="Note 2 4 7" xfId="11724"/>
    <cellStyle name="Note 2 40" xfId="11725"/>
    <cellStyle name="Note 2 40 2" xfId="11726"/>
    <cellStyle name="Note 2 40 3" xfId="11727"/>
    <cellStyle name="Note 2 40 4" xfId="11728"/>
    <cellStyle name="Note 2 40 5" xfId="11729"/>
    <cellStyle name="Note 2 41" xfId="11730"/>
    <cellStyle name="Note 2 41 2" xfId="11731"/>
    <cellStyle name="Note 2 41 3" xfId="11732"/>
    <cellStyle name="Note 2 41 4" xfId="11733"/>
    <cellStyle name="Note 2 41 5" xfId="11734"/>
    <cellStyle name="Note 2 42" xfId="11735"/>
    <cellStyle name="Note 2 42 2" xfId="11736"/>
    <cellStyle name="Note 2 42 3" xfId="11737"/>
    <cellStyle name="Note 2 42 4" xfId="11738"/>
    <cellStyle name="Note 2 42 5" xfId="11739"/>
    <cellStyle name="Note 2 43" xfId="11740"/>
    <cellStyle name="Note 2 43 2" xfId="11741"/>
    <cellStyle name="Note 2 43 3" xfId="11742"/>
    <cellStyle name="Note 2 43 4" xfId="11743"/>
    <cellStyle name="Note 2 43 5" xfId="11744"/>
    <cellStyle name="Note 2 44" xfId="11745"/>
    <cellStyle name="Note 2 44 2" xfId="11746"/>
    <cellStyle name="Note 2 44 3" xfId="11747"/>
    <cellStyle name="Note 2 44 4" xfId="11748"/>
    <cellStyle name="Note 2 44 5" xfId="11749"/>
    <cellStyle name="Note 2 45" xfId="11750"/>
    <cellStyle name="Note 2 45 2" xfId="11751"/>
    <cellStyle name="Note 2 45 3" xfId="11752"/>
    <cellStyle name="Note 2 45 4" xfId="11753"/>
    <cellStyle name="Note 2 45 5" xfId="11754"/>
    <cellStyle name="Note 2 46" xfId="11755"/>
    <cellStyle name="Note 2 46 2" xfId="11756"/>
    <cellStyle name="Note 2 46 3" xfId="11757"/>
    <cellStyle name="Note 2 46 4" xfId="11758"/>
    <cellStyle name="Note 2 46 5" xfId="11759"/>
    <cellStyle name="Note 2 47" xfId="11760"/>
    <cellStyle name="Note 2 47 2" xfId="11761"/>
    <cellStyle name="Note 2 47 3" xfId="11762"/>
    <cellStyle name="Note 2 47 4" xfId="11763"/>
    <cellStyle name="Note 2 47 5" xfId="11764"/>
    <cellStyle name="Note 2 48" xfId="11765"/>
    <cellStyle name="Note 2 48 2" xfId="11766"/>
    <cellStyle name="Note 2 48 3" xfId="11767"/>
    <cellStyle name="Note 2 48 4" xfId="11768"/>
    <cellStyle name="Note 2 48 5" xfId="11769"/>
    <cellStyle name="Note 2 49" xfId="11770"/>
    <cellStyle name="Note 2 49 2" xfId="11771"/>
    <cellStyle name="Note 2 49 3" xfId="11772"/>
    <cellStyle name="Note 2 49 4" xfId="11773"/>
    <cellStyle name="Note 2 49 5" xfId="11774"/>
    <cellStyle name="Note 2 5" xfId="11775"/>
    <cellStyle name="Note 2 5 2" xfId="11776"/>
    <cellStyle name="Note 2 5 3" xfId="11777"/>
    <cellStyle name="Note 2 5 4" xfId="11778"/>
    <cellStyle name="Note 2 5 5" xfId="11779"/>
    <cellStyle name="Note 2 5 6" xfId="11780"/>
    <cellStyle name="Note 2 5 7" xfId="11781"/>
    <cellStyle name="Note 2 50" xfId="11782"/>
    <cellStyle name="Note 2 50 2" xfId="11783"/>
    <cellStyle name="Note 2 50 3" xfId="11784"/>
    <cellStyle name="Note 2 50 4" xfId="11785"/>
    <cellStyle name="Note 2 50 5" xfId="11786"/>
    <cellStyle name="Note 2 51" xfId="11787"/>
    <cellStyle name="Note 2 51 2" xfId="11788"/>
    <cellStyle name="Note 2 51 2 2" xfId="11789"/>
    <cellStyle name="Note 2 51 2 3" xfId="11790"/>
    <cellStyle name="Note 2 51 2 4" xfId="11791"/>
    <cellStyle name="Note 2 51 2 5" xfId="11792"/>
    <cellStyle name="Note 2 51 3" xfId="11793"/>
    <cellStyle name="Note 2 51 4" xfId="11794"/>
    <cellStyle name="Note 2 51 5" xfId="11795"/>
    <cellStyle name="Note 2 51 6" xfId="11796"/>
    <cellStyle name="Note 2 52" xfId="11797"/>
    <cellStyle name="Note 2 52 2" xfId="11798"/>
    <cellStyle name="Note 2 52 3" xfId="11799"/>
    <cellStyle name="Note 2 52 4" xfId="11800"/>
    <cellStyle name="Note 2 52 5" xfId="11801"/>
    <cellStyle name="Note 2 53" xfId="11802"/>
    <cellStyle name="Note 2 53 2" xfId="11803"/>
    <cellStyle name="Note 2 53 3" xfId="11804"/>
    <cellStyle name="Note 2 53 4" xfId="11805"/>
    <cellStyle name="Note 2 53 5" xfId="11806"/>
    <cellStyle name="Note 2 54" xfId="11807"/>
    <cellStyle name="Note 2 54 2" xfId="11808"/>
    <cellStyle name="Note 2 54 3" xfId="11809"/>
    <cellStyle name="Note 2 54 4" xfId="11810"/>
    <cellStyle name="Note 2 54 5" xfId="11811"/>
    <cellStyle name="Note 2 55" xfId="11812"/>
    <cellStyle name="Note 2 55 2" xfId="11813"/>
    <cellStyle name="Note 2 55 3" xfId="11814"/>
    <cellStyle name="Note 2 55 4" xfId="11815"/>
    <cellStyle name="Note 2 55 5" xfId="11816"/>
    <cellStyle name="Note 2 56" xfId="11817"/>
    <cellStyle name="Note 2 56 2" xfId="11818"/>
    <cellStyle name="Note 2 56 3" xfId="11819"/>
    <cellStyle name="Note 2 56 4" xfId="11820"/>
    <cellStyle name="Note 2 56 5" xfId="11821"/>
    <cellStyle name="Note 2 57" xfId="11822"/>
    <cellStyle name="Note 2 57 2" xfId="11823"/>
    <cellStyle name="Note 2 57 3" xfId="11824"/>
    <cellStyle name="Note 2 57 4" xfId="11825"/>
    <cellStyle name="Note 2 57 5" xfId="11826"/>
    <cellStyle name="Note 2 58" xfId="11827"/>
    <cellStyle name="Note 2 58 2" xfId="11828"/>
    <cellStyle name="Note 2 58 3" xfId="11829"/>
    <cellStyle name="Note 2 58 4" xfId="11830"/>
    <cellStyle name="Note 2 58 5" xfId="11831"/>
    <cellStyle name="Note 2 59" xfId="11832"/>
    <cellStyle name="Note 2 59 2" xfId="11833"/>
    <cellStyle name="Note 2 59 3" xfId="11834"/>
    <cellStyle name="Note 2 59 4" xfId="11835"/>
    <cellStyle name="Note 2 59 5" xfId="11836"/>
    <cellStyle name="Note 2 6" xfId="11837"/>
    <cellStyle name="Note 2 6 2" xfId="11838"/>
    <cellStyle name="Note 2 6 3" xfId="11839"/>
    <cellStyle name="Note 2 6 4" xfId="11840"/>
    <cellStyle name="Note 2 6 5" xfId="11841"/>
    <cellStyle name="Note 2 6 6" xfId="11842"/>
    <cellStyle name="Note 2 6 7" xfId="11843"/>
    <cellStyle name="Note 2 60" xfId="11844"/>
    <cellStyle name="Note 2 60 2" xfId="11845"/>
    <cellStyle name="Note 2 60 3" xfId="11846"/>
    <cellStyle name="Note 2 60 4" xfId="11847"/>
    <cellStyle name="Note 2 60 5" xfId="11848"/>
    <cellStyle name="Note 2 61" xfId="11849"/>
    <cellStyle name="Note 2 61 2" xfId="11850"/>
    <cellStyle name="Note 2 61 3" xfId="11851"/>
    <cellStyle name="Note 2 61 4" xfId="11852"/>
    <cellStyle name="Note 2 61 5" xfId="11853"/>
    <cellStyle name="Note 2 62" xfId="11854"/>
    <cellStyle name="Note 2 63" xfId="11855"/>
    <cellStyle name="Note 2 64" xfId="11856"/>
    <cellStyle name="Note 2 65" xfId="11857"/>
    <cellStyle name="Note 2 7" xfId="11858"/>
    <cellStyle name="Note 2 7 2" xfId="11859"/>
    <cellStyle name="Note 2 7 3" xfId="11860"/>
    <cellStyle name="Note 2 7 4" xfId="11861"/>
    <cellStyle name="Note 2 7 5" xfId="11862"/>
    <cellStyle name="Note 2 7 6" xfId="11863"/>
    <cellStyle name="Note 2 7 7" xfId="11864"/>
    <cellStyle name="Note 2 8" xfId="11865"/>
    <cellStyle name="Note 2 8 2" xfId="11866"/>
    <cellStyle name="Note 2 8 3" xfId="11867"/>
    <cellStyle name="Note 2 8 4" xfId="11868"/>
    <cellStyle name="Note 2 8 5" xfId="11869"/>
    <cellStyle name="Note 2 8 6" xfId="11870"/>
    <cellStyle name="Note 2 8 7" xfId="11871"/>
    <cellStyle name="Note 2 9" xfId="11872"/>
    <cellStyle name="Note 2 9 2" xfId="11873"/>
    <cellStyle name="Note 2 9 3" xfId="11874"/>
    <cellStyle name="Note 2 9 4" xfId="11875"/>
    <cellStyle name="Note 2 9 5" xfId="11876"/>
    <cellStyle name="Note 2 9 6" xfId="11877"/>
    <cellStyle name="Note 2 9 7" xfId="11878"/>
    <cellStyle name="Note 2_lt" xfId="11879"/>
    <cellStyle name="Note 20" xfId="11880"/>
    <cellStyle name="Note 20 2" xfId="11881"/>
    <cellStyle name="Note 20 2 2" xfId="11882"/>
    <cellStyle name="Note 20 3" xfId="11883"/>
    <cellStyle name="Note 21" xfId="11884"/>
    <cellStyle name="Note 21 2" xfId="11885"/>
    <cellStyle name="Note 21 2 2" xfId="11886"/>
    <cellStyle name="Note 21 3" xfId="11887"/>
    <cellStyle name="Note 22" xfId="11888"/>
    <cellStyle name="Note 22 2" xfId="11889"/>
    <cellStyle name="Note 22 2 2" xfId="11890"/>
    <cellStyle name="Note 22 3" xfId="11891"/>
    <cellStyle name="Note 23" xfId="11892"/>
    <cellStyle name="Note 23 2" xfId="11893"/>
    <cellStyle name="Note 23 2 2" xfId="11894"/>
    <cellStyle name="Note 23 3" xfId="11895"/>
    <cellStyle name="Note 24" xfId="11896"/>
    <cellStyle name="Note 24 2" xfId="11897"/>
    <cellStyle name="Note 24 2 2" xfId="11898"/>
    <cellStyle name="Note 24 3" xfId="11899"/>
    <cellStyle name="Note 25" xfId="11900"/>
    <cellStyle name="Note 25 2" xfId="11901"/>
    <cellStyle name="Note 25 2 2" xfId="11902"/>
    <cellStyle name="Note 25 3" xfId="11903"/>
    <cellStyle name="Note 26" xfId="11904"/>
    <cellStyle name="Note 26 2" xfId="11905"/>
    <cellStyle name="Note 26 2 2" xfId="11906"/>
    <cellStyle name="Note 26 3" xfId="11907"/>
    <cellStyle name="Note 27" xfId="11908"/>
    <cellStyle name="Note 27 2" xfId="11909"/>
    <cellStyle name="Note 27 2 2" xfId="11910"/>
    <cellStyle name="Note 27 3" xfId="11911"/>
    <cellStyle name="Note 28" xfId="11912"/>
    <cellStyle name="Note 28 2" xfId="11913"/>
    <cellStyle name="Note 28 2 2" xfId="11914"/>
    <cellStyle name="Note 28 3" xfId="11915"/>
    <cellStyle name="Note 29" xfId="11916"/>
    <cellStyle name="Note 29 2" xfId="11917"/>
    <cellStyle name="Note 29 2 2" xfId="11918"/>
    <cellStyle name="Note 29 3" xfId="11919"/>
    <cellStyle name="Note 3" xfId="11920"/>
    <cellStyle name="Note 3 10" xfId="11921"/>
    <cellStyle name="Note 3 10 2" xfId="11922"/>
    <cellStyle name="Note 3 10 3" xfId="11923"/>
    <cellStyle name="Note 3 10 4" xfId="11924"/>
    <cellStyle name="Note 3 10 5" xfId="11925"/>
    <cellStyle name="Note 3 11" xfId="11926"/>
    <cellStyle name="Note 3 11 2" xfId="11927"/>
    <cellStyle name="Note 3 11 3" xfId="11928"/>
    <cellStyle name="Note 3 11 4" xfId="11929"/>
    <cellStyle name="Note 3 11 5" xfId="11930"/>
    <cellStyle name="Note 3 12" xfId="11931"/>
    <cellStyle name="Note 3 12 2" xfId="11932"/>
    <cellStyle name="Note 3 12 3" xfId="11933"/>
    <cellStyle name="Note 3 12 4" xfId="11934"/>
    <cellStyle name="Note 3 12 5" xfId="11935"/>
    <cellStyle name="Note 3 13" xfId="11936"/>
    <cellStyle name="Note 3 13 2" xfId="11937"/>
    <cellStyle name="Note 3 13 3" xfId="11938"/>
    <cellStyle name="Note 3 13 4" xfId="11939"/>
    <cellStyle name="Note 3 13 5" xfId="11940"/>
    <cellStyle name="Note 3 14" xfId="11941"/>
    <cellStyle name="Note 3 14 2" xfId="11942"/>
    <cellStyle name="Note 3 14 3" xfId="11943"/>
    <cellStyle name="Note 3 14 4" xfId="11944"/>
    <cellStyle name="Note 3 14 5" xfId="11945"/>
    <cellStyle name="Note 3 15" xfId="11946"/>
    <cellStyle name="Note 3 15 2" xfId="11947"/>
    <cellStyle name="Note 3 15 3" xfId="11948"/>
    <cellStyle name="Note 3 15 4" xfId="11949"/>
    <cellStyle name="Note 3 15 5" xfId="11950"/>
    <cellStyle name="Note 3 16" xfId="11951"/>
    <cellStyle name="Note 3 16 2" xfId="11952"/>
    <cellStyle name="Note 3 16 3" xfId="11953"/>
    <cellStyle name="Note 3 16 4" xfId="11954"/>
    <cellStyle name="Note 3 16 5" xfId="11955"/>
    <cellStyle name="Note 3 17" xfId="11956"/>
    <cellStyle name="Note 3 17 2" xfId="11957"/>
    <cellStyle name="Note 3 17 3" xfId="11958"/>
    <cellStyle name="Note 3 17 4" xfId="11959"/>
    <cellStyle name="Note 3 17 5" xfId="11960"/>
    <cellStyle name="Note 3 18" xfId="11961"/>
    <cellStyle name="Note 3 18 2" xfId="11962"/>
    <cellStyle name="Note 3 18 3" xfId="11963"/>
    <cellStyle name="Note 3 18 4" xfId="11964"/>
    <cellStyle name="Note 3 18 5" xfId="11965"/>
    <cellStyle name="Note 3 19" xfId="11966"/>
    <cellStyle name="Note 3 19 2" xfId="11967"/>
    <cellStyle name="Note 3 19 3" xfId="11968"/>
    <cellStyle name="Note 3 19 4" xfId="11969"/>
    <cellStyle name="Note 3 19 5" xfId="11970"/>
    <cellStyle name="Note 3 2" xfId="11971"/>
    <cellStyle name="Note 3 2 2" xfId="11972"/>
    <cellStyle name="Note 3 2 2 2" xfId="11973"/>
    <cellStyle name="Note 3 2 2 3" xfId="11974"/>
    <cellStyle name="Note 3 2 2 4" xfId="11975"/>
    <cellStyle name="Note 3 2 2 5" xfId="11976"/>
    <cellStyle name="Note 3 2 2 6" xfId="11977"/>
    <cellStyle name="Note 3 2 2 7" xfId="11978"/>
    <cellStyle name="Note 3 2 2 8" xfId="11979"/>
    <cellStyle name="Note 3 2 3" xfId="11980"/>
    <cellStyle name="Note 3 2 3 2" xfId="11981"/>
    <cellStyle name="Note 3 2 3 3" xfId="11982"/>
    <cellStyle name="Note 3 2 3 4" xfId="11983"/>
    <cellStyle name="Note 3 2 3 5" xfId="11984"/>
    <cellStyle name="Note 3 2 3 6" xfId="11985"/>
    <cellStyle name="Note 3 2 3 7" xfId="11986"/>
    <cellStyle name="Note 3 2 4" xfId="11987"/>
    <cellStyle name="Note 3 2 5" xfId="11988"/>
    <cellStyle name="Note 3 2 6" xfId="11989"/>
    <cellStyle name="Note 3 2 7" xfId="11990"/>
    <cellStyle name="Note 3 20" xfId="11991"/>
    <cellStyle name="Note 3 20 2" xfId="11992"/>
    <cellStyle name="Note 3 20 3" xfId="11993"/>
    <cellStyle name="Note 3 20 4" xfId="11994"/>
    <cellStyle name="Note 3 20 5" xfId="11995"/>
    <cellStyle name="Note 3 21" xfId="11996"/>
    <cellStyle name="Note 3 21 2" xfId="11997"/>
    <cellStyle name="Note 3 21 3" xfId="11998"/>
    <cellStyle name="Note 3 21 4" xfId="11999"/>
    <cellStyle name="Note 3 21 5" xfId="12000"/>
    <cellStyle name="Note 3 22" xfId="12001"/>
    <cellStyle name="Note 3 22 2" xfId="12002"/>
    <cellStyle name="Note 3 22 3" xfId="12003"/>
    <cellStyle name="Note 3 22 4" xfId="12004"/>
    <cellStyle name="Note 3 22 5" xfId="12005"/>
    <cellStyle name="Note 3 23" xfId="12006"/>
    <cellStyle name="Note 3 23 2" xfId="12007"/>
    <cellStyle name="Note 3 23 3" xfId="12008"/>
    <cellStyle name="Note 3 23 4" xfId="12009"/>
    <cellStyle name="Note 3 23 5" xfId="12010"/>
    <cellStyle name="Note 3 24" xfId="12011"/>
    <cellStyle name="Note 3 24 2" xfId="12012"/>
    <cellStyle name="Note 3 24 3" xfId="12013"/>
    <cellStyle name="Note 3 24 4" xfId="12014"/>
    <cellStyle name="Note 3 24 5" xfId="12015"/>
    <cellStyle name="Note 3 25" xfId="12016"/>
    <cellStyle name="Note 3 25 2" xfId="12017"/>
    <cellStyle name="Note 3 25 2 2" xfId="12018"/>
    <cellStyle name="Note 3 25 2 3" xfId="12019"/>
    <cellStyle name="Note 3 25 2 4" xfId="12020"/>
    <cellStyle name="Note 3 25 2 5" xfId="12021"/>
    <cellStyle name="Note 3 25 3" xfId="12022"/>
    <cellStyle name="Note 3 25 4" xfId="12023"/>
    <cellStyle name="Note 3 25 5" xfId="12024"/>
    <cellStyle name="Note 3 25 6" xfId="12025"/>
    <cellStyle name="Note 3 26" xfId="12026"/>
    <cellStyle name="Note 3 26 2" xfId="12027"/>
    <cellStyle name="Note 3 26 3" xfId="12028"/>
    <cellStyle name="Note 3 26 4" xfId="12029"/>
    <cellStyle name="Note 3 26 5" xfId="12030"/>
    <cellStyle name="Note 3 27" xfId="12031"/>
    <cellStyle name="Note 3 27 2" xfId="12032"/>
    <cellStyle name="Note 3 27 3" xfId="12033"/>
    <cellStyle name="Note 3 27 4" xfId="12034"/>
    <cellStyle name="Note 3 27 5" xfId="12035"/>
    <cellStyle name="Note 3 28" xfId="12036"/>
    <cellStyle name="Note 3 28 2" xfId="12037"/>
    <cellStyle name="Note 3 28 3" xfId="12038"/>
    <cellStyle name="Note 3 28 4" xfId="12039"/>
    <cellStyle name="Note 3 28 5" xfId="12040"/>
    <cellStyle name="Note 3 29" xfId="12041"/>
    <cellStyle name="Note 3 29 2" xfId="12042"/>
    <cellStyle name="Note 3 29 3" xfId="12043"/>
    <cellStyle name="Note 3 29 4" xfId="12044"/>
    <cellStyle name="Note 3 29 5" xfId="12045"/>
    <cellStyle name="Note 3 3" xfId="12046"/>
    <cellStyle name="Note 3 3 2" xfId="12047"/>
    <cellStyle name="Note 3 3 2 2" xfId="12048"/>
    <cellStyle name="Note 3 3 2 3" xfId="12049"/>
    <cellStyle name="Note 3 3 2 4" xfId="12050"/>
    <cellStyle name="Note 3 3 2 5" xfId="12051"/>
    <cellStyle name="Note 3 3 3" xfId="12052"/>
    <cellStyle name="Note 3 3 3 2" xfId="12053"/>
    <cellStyle name="Note 3 3 3 3" xfId="12054"/>
    <cellStyle name="Note 3 3 3 4" xfId="12055"/>
    <cellStyle name="Note 3 3 3 5" xfId="12056"/>
    <cellStyle name="Note 3 3 4" xfId="12057"/>
    <cellStyle name="Note 3 3 5" xfId="12058"/>
    <cellStyle name="Note 3 3 6" xfId="12059"/>
    <cellStyle name="Note 3 3 7" xfId="12060"/>
    <cellStyle name="Note 3 3 8" xfId="12061"/>
    <cellStyle name="Note 3 3 9" xfId="12062"/>
    <cellStyle name="Note 3 30" xfId="12063"/>
    <cellStyle name="Note 3 30 2" xfId="12064"/>
    <cellStyle name="Note 3 30 3" xfId="12065"/>
    <cellStyle name="Note 3 30 4" xfId="12066"/>
    <cellStyle name="Note 3 30 5" xfId="12067"/>
    <cellStyle name="Note 3 31" xfId="12068"/>
    <cellStyle name="Note 3 31 2" xfId="12069"/>
    <cellStyle name="Note 3 31 3" xfId="12070"/>
    <cellStyle name="Note 3 31 4" xfId="12071"/>
    <cellStyle name="Note 3 31 5" xfId="12072"/>
    <cellStyle name="Note 3 32" xfId="12073"/>
    <cellStyle name="Note 3 32 2" xfId="12074"/>
    <cellStyle name="Note 3 32 3" xfId="12075"/>
    <cellStyle name="Note 3 32 4" xfId="12076"/>
    <cellStyle name="Note 3 32 5" xfId="12077"/>
    <cellStyle name="Note 3 33" xfId="12078"/>
    <cellStyle name="Note 3 33 2" xfId="12079"/>
    <cellStyle name="Note 3 33 3" xfId="12080"/>
    <cellStyle name="Note 3 33 4" xfId="12081"/>
    <cellStyle name="Note 3 33 5" xfId="12082"/>
    <cellStyle name="Note 3 34" xfId="12083"/>
    <cellStyle name="Note 3 34 2" xfId="12084"/>
    <cellStyle name="Note 3 34 3" xfId="12085"/>
    <cellStyle name="Note 3 34 4" xfId="12086"/>
    <cellStyle name="Note 3 34 5" xfId="12087"/>
    <cellStyle name="Note 3 35" xfId="12088"/>
    <cellStyle name="Note 3 35 2" xfId="12089"/>
    <cellStyle name="Note 3 35 3" xfId="12090"/>
    <cellStyle name="Note 3 35 4" xfId="12091"/>
    <cellStyle name="Note 3 35 5" xfId="12092"/>
    <cellStyle name="Note 3 36" xfId="12093"/>
    <cellStyle name="Note 3 36 2" xfId="12094"/>
    <cellStyle name="Note 3 36 3" xfId="12095"/>
    <cellStyle name="Note 3 36 4" xfId="12096"/>
    <cellStyle name="Note 3 36 5" xfId="12097"/>
    <cellStyle name="Note 3 37" xfId="12098"/>
    <cellStyle name="Note 3 38" xfId="12099"/>
    <cellStyle name="Note 3 39" xfId="12100"/>
    <cellStyle name="Note 3 4" xfId="12101"/>
    <cellStyle name="Note 3 4 2" xfId="12102"/>
    <cellStyle name="Note 3 4 3" xfId="12103"/>
    <cellStyle name="Note 3 4 4" xfId="12104"/>
    <cellStyle name="Note 3 4 5" xfId="12105"/>
    <cellStyle name="Note 3 40" xfId="12106"/>
    <cellStyle name="Note 3 41" xfId="12107"/>
    <cellStyle name="Note 3 5" xfId="12108"/>
    <cellStyle name="Note 3 5 2" xfId="12109"/>
    <cellStyle name="Note 3 5 3" xfId="12110"/>
    <cellStyle name="Note 3 5 4" xfId="12111"/>
    <cellStyle name="Note 3 5 5" xfId="12112"/>
    <cellStyle name="Note 3 6" xfId="12113"/>
    <cellStyle name="Note 3 6 2" xfId="12114"/>
    <cellStyle name="Note 3 6 3" xfId="12115"/>
    <cellStyle name="Note 3 6 4" xfId="12116"/>
    <cellStyle name="Note 3 6 5" xfId="12117"/>
    <cellStyle name="Note 3 6 6" xfId="12118"/>
    <cellStyle name="Note 3 6 7" xfId="12119"/>
    <cellStyle name="Note 3 7" xfId="12120"/>
    <cellStyle name="Note 3 7 2" xfId="12121"/>
    <cellStyle name="Note 3 7 3" xfId="12122"/>
    <cellStyle name="Note 3 7 4" xfId="12123"/>
    <cellStyle name="Note 3 7 5" xfId="12124"/>
    <cellStyle name="Note 3 8" xfId="12125"/>
    <cellStyle name="Note 3 8 2" xfId="12126"/>
    <cellStyle name="Note 3 8 3" xfId="12127"/>
    <cellStyle name="Note 3 8 4" xfId="12128"/>
    <cellStyle name="Note 3 8 5" xfId="12129"/>
    <cellStyle name="Note 3 9" xfId="12130"/>
    <cellStyle name="Note 3 9 2" xfId="12131"/>
    <cellStyle name="Note 3 9 3" xfId="12132"/>
    <cellStyle name="Note 3 9 4" xfId="12133"/>
    <cellStyle name="Note 3 9 5" xfId="12134"/>
    <cellStyle name="Note 3_lt" xfId="12135"/>
    <cellStyle name="Note 30" xfId="12136"/>
    <cellStyle name="Note 30 2" xfId="12137"/>
    <cellStyle name="Note 30 2 2" xfId="12138"/>
    <cellStyle name="Note 30 3" xfId="12139"/>
    <cellStyle name="Note 31" xfId="12140"/>
    <cellStyle name="Note 31 2" xfId="12141"/>
    <cellStyle name="Note 31 2 2" xfId="12142"/>
    <cellStyle name="Note 31 3" xfId="12143"/>
    <cellStyle name="Note 32" xfId="12144"/>
    <cellStyle name="Note 32 2" xfId="12145"/>
    <cellStyle name="Note 32 2 2" xfId="12146"/>
    <cellStyle name="Note 32 3" xfId="12147"/>
    <cellStyle name="Note 33" xfId="12148"/>
    <cellStyle name="Note 33 2" xfId="12149"/>
    <cellStyle name="Note 33 2 2" xfId="12150"/>
    <cellStyle name="Note 33 3" xfId="12151"/>
    <cellStyle name="Note 34" xfId="12152"/>
    <cellStyle name="Note 34 2" xfId="12153"/>
    <cellStyle name="Note 34 2 2" xfId="12154"/>
    <cellStyle name="Note 34 3" xfId="12155"/>
    <cellStyle name="Note 35" xfId="12156"/>
    <cellStyle name="Note 35 2" xfId="12157"/>
    <cellStyle name="Note 35 2 2" xfId="12158"/>
    <cellStyle name="Note 35 3" xfId="12159"/>
    <cellStyle name="Note 36" xfId="12160"/>
    <cellStyle name="Note 36 2" xfId="12161"/>
    <cellStyle name="Note 36 2 2" xfId="12162"/>
    <cellStyle name="Note 36 3" xfId="12163"/>
    <cellStyle name="Note 37" xfId="12164"/>
    <cellStyle name="Note 37 2" xfId="12165"/>
    <cellStyle name="Note 37 2 2" xfId="12166"/>
    <cellStyle name="Note 37 3" xfId="12167"/>
    <cellStyle name="Note 38" xfId="12168"/>
    <cellStyle name="Note 38 2" xfId="12169"/>
    <cellStyle name="Note 38 2 2" xfId="12170"/>
    <cellStyle name="Note 38 3" xfId="12171"/>
    <cellStyle name="Note 39" xfId="12172"/>
    <cellStyle name="Note 39 2" xfId="12173"/>
    <cellStyle name="Note 39 2 2" xfId="12174"/>
    <cellStyle name="Note 39 3" xfId="12175"/>
    <cellStyle name="Note 4" xfId="12176"/>
    <cellStyle name="Note 4 10" xfId="12177"/>
    <cellStyle name="Note 4 10 2" xfId="12178"/>
    <cellStyle name="Note 4 10 3" xfId="12179"/>
    <cellStyle name="Note 4 10 4" xfId="12180"/>
    <cellStyle name="Note 4 10 5" xfId="12181"/>
    <cellStyle name="Note 4 11" xfId="12182"/>
    <cellStyle name="Note 4 11 2" xfId="12183"/>
    <cellStyle name="Note 4 11 3" xfId="12184"/>
    <cellStyle name="Note 4 11 4" xfId="12185"/>
    <cellStyle name="Note 4 11 5" xfId="12186"/>
    <cellStyle name="Note 4 12" xfId="12187"/>
    <cellStyle name="Note 4 12 2" xfId="12188"/>
    <cellStyle name="Note 4 12 3" xfId="12189"/>
    <cellStyle name="Note 4 12 4" xfId="12190"/>
    <cellStyle name="Note 4 12 5" xfId="12191"/>
    <cellStyle name="Note 4 13" xfId="12192"/>
    <cellStyle name="Note 4 13 2" xfId="12193"/>
    <cellStyle name="Note 4 13 3" xfId="12194"/>
    <cellStyle name="Note 4 13 4" xfId="12195"/>
    <cellStyle name="Note 4 13 5" xfId="12196"/>
    <cellStyle name="Note 4 14" xfId="12197"/>
    <cellStyle name="Note 4 14 2" xfId="12198"/>
    <cellStyle name="Note 4 14 3" xfId="12199"/>
    <cellStyle name="Note 4 14 4" xfId="12200"/>
    <cellStyle name="Note 4 14 5" xfId="12201"/>
    <cellStyle name="Note 4 15" xfId="12202"/>
    <cellStyle name="Note 4 15 2" xfId="12203"/>
    <cellStyle name="Note 4 15 3" xfId="12204"/>
    <cellStyle name="Note 4 15 4" xfId="12205"/>
    <cellStyle name="Note 4 15 5" xfId="12206"/>
    <cellStyle name="Note 4 16" xfId="12207"/>
    <cellStyle name="Note 4 16 2" xfId="12208"/>
    <cellStyle name="Note 4 16 3" xfId="12209"/>
    <cellStyle name="Note 4 16 4" xfId="12210"/>
    <cellStyle name="Note 4 16 5" xfId="12211"/>
    <cellStyle name="Note 4 17" xfId="12212"/>
    <cellStyle name="Note 4 17 2" xfId="12213"/>
    <cellStyle name="Note 4 17 3" xfId="12214"/>
    <cellStyle name="Note 4 17 4" xfId="12215"/>
    <cellStyle name="Note 4 17 5" xfId="12216"/>
    <cellStyle name="Note 4 18" xfId="12217"/>
    <cellStyle name="Note 4 18 2" xfId="12218"/>
    <cellStyle name="Note 4 18 3" xfId="12219"/>
    <cellStyle name="Note 4 18 4" xfId="12220"/>
    <cellStyle name="Note 4 18 5" xfId="12221"/>
    <cellStyle name="Note 4 19" xfId="12222"/>
    <cellStyle name="Note 4 19 2" xfId="12223"/>
    <cellStyle name="Note 4 19 3" xfId="12224"/>
    <cellStyle name="Note 4 19 4" xfId="12225"/>
    <cellStyle name="Note 4 19 5" xfId="12226"/>
    <cellStyle name="Note 4 2" xfId="12227"/>
    <cellStyle name="Note 4 2 2" xfId="12228"/>
    <cellStyle name="Note 4 2 2 2" xfId="12229"/>
    <cellStyle name="Note 4 2 3" xfId="12230"/>
    <cellStyle name="Note 4 2 4" xfId="12231"/>
    <cellStyle name="Note 4 2 5" xfId="12232"/>
    <cellStyle name="Note 4 2 6" xfId="12233"/>
    <cellStyle name="Note 4 2 7" xfId="12234"/>
    <cellStyle name="Note 4 20" xfId="12235"/>
    <cellStyle name="Note 4 20 2" xfId="12236"/>
    <cellStyle name="Note 4 20 3" xfId="12237"/>
    <cellStyle name="Note 4 20 4" xfId="12238"/>
    <cellStyle name="Note 4 20 5" xfId="12239"/>
    <cellStyle name="Note 4 21" xfId="12240"/>
    <cellStyle name="Note 4 21 2" xfId="12241"/>
    <cellStyle name="Note 4 21 3" xfId="12242"/>
    <cellStyle name="Note 4 21 4" xfId="12243"/>
    <cellStyle name="Note 4 21 5" xfId="12244"/>
    <cellStyle name="Note 4 22" xfId="12245"/>
    <cellStyle name="Note 4 22 2" xfId="12246"/>
    <cellStyle name="Note 4 22 3" xfId="12247"/>
    <cellStyle name="Note 4 22 4" xfId="12248"/>
    <cellStyle name="Note 4 22 5" xfId="12249"/>
    <cellStyle name="Note 4 23" xfId="12250"/>
    <cellStyle name="Note 4 23 2" xfId="12251"/>
    <cellStyle name="Note 4 23 3" xfId="12252"/>
    <cellStyle name="Note 4 23 4" xfId="12253"/>
    <cellStyle name="Note 4 23 5" xfId="12254"/>
    <cellStyle name="Note 4 24" xfId="12255"/>
    <cellStyle name="Note 4 24 2" xfId="12256"/>
    <cellStyle name="Note 4 24 3" xfId="12257"/>
    <cellStyle name="Note 4 24 4" xfId="12258"/>
    <cellStyle name="Note 4 24 5" xfId="12259"/>
    <cellStyle name="Note 4 25" xfId="12260"/>
    <cellStyle name="Note 4 25 2" xfId="12261"/>
    <cellStyle name="Note 4 25 3" xfId="12262"/>
    <cellStyle name="Note 4 25 4" xfId="12263"/>
    <cellStyle name="Note 4 25 5" xfId="12264"/>
    <cellStyle name="Note 4 26" xfId="12265"/>
    <cellStyle name="Note 4 26 2" xfId="12266"/>
    <cellStyle name="Note 4 26 3" xfId="12267"/>
    <cellStyle name="Note 4 26 4" xfId="12268"/>
    <cellStyle name="Note 4 26 5" xfId="12269"/>
    <cellStyle name="Note 4 27" xfId="12270"/>
    <cellStyle name="Note 4 28" xfId="12271"/>
    <cellStyle name="Note 4 29" xfId="12272"/>
    <cellStyle name="Note 4 3" xfId="12273"/>
    <cellStyle name="Note 4 3 2" xfId="12274"/>
    <cellStyle name="Note 4 3 3" xfId="12275"/>
    <cellStyle name="Note 4 3 4" xfId="12276"/>
    <cellStyle name="Note 4 3 5" xfId="12277"/>
    <cellStyle name="Note 4 3 6" xfId="12278"/>
    <cellStyle name="Note 4 3 7" xfId="12279"/>
    <cellStyle name="Note 4 30" xfId="12280"/>
    <cellStyle name="Note 4 4" xfId="12281"/>
    <cellStyle name="Note 4 4 2" xfId="12282"/>
    <cellStyle name="Note 4 4 3" xfId="12283"/>
    <cellStyle name="Note 4 4 4" xfId="12284"/>
    <cellStyle name="Note 4 4 5" xfId="12285"/>
    <cellStyle name="Note 4 5" xfId="12286"/>
    <cellStyle name="Note 4 5 2" xfId="12287"/>
    <cellStyle name="Note 4 5 3" xfId="12288"/>
    <cellStyle name="Note 4 5 4" xfId="12289"/>
    <cellStyle name="Note 4 5 5" xfId="12290"/>
    <cellStyle name="Note 4 6" xfId="12291"/>
    <cellStyle name="Note 4 6 2" xfId="12292"/>
    <cellStyle name="Note 4 6 3" xfId="12293"/>
    <cellStyle name="Note 4 6 4" xfId="12294"/>
    <cellStyle name="Note 4 6 5" xfId="12295"/>
    <cellStyle name="Note 4 7" xfId="12296"/>
    <cellStyle name="Note 4 7 2" xfId="12297"/>
    <cellStyle name="Note 4 7 3" xfId="12298"/>
    <cellStyle name="Note 4 7 4" xfId="12299"/>
    <cellStyle name="Note 4 7 5" xfId="12300"/>
    <cellStyle name="Note 4 8" xfId="12301"/>
    <cellStyle name="Note 4 8 2" xfId="12302"/>
    <cellStyle name="Note 4 8 3" xfId="12303"/>
    <cellStyle name="Note 4 8 4" xfId="12304"/>
    <cellStyle name="Note 4 8 5" xfId="12305"/>
    <cellStyle name="Note 4 9" xfId="12306"/>
    <cellStyle name="Note 4 9 2" xfId="12307"/>
    <cellStyle name="Note 4 9 3" xfId="12308"/>
    <cellStyle name="Note 4 9 4" xfId="12309"/>
    <cellStyle name="Note 4 9 5" xfId="12310"/>
    <cellStyle name="Note 4_lt" xfId="12311"/>
    <cellStyle name="Note 40" xfId="12312"/>
    <cellStyle name="Note 40 2" xfId="12313"/>
    <cellStyle name="Note 40 2 2" xfId="12314"/>
    <cellStyle name="Note 40 3" xfId="12315"/>
    <cellStyle name="Note 41" xfId="12316"/>
    <cellStyle name="Note 41 2" xfId="12317"/>
    <cellStyle name="Note 41 2 2" xfId="12318"/>
    <cellStyle name="Note 41 3" xfId="12319"/>
    <cellStyle name="Note 42" xfId="12320"/>
    <cellStyle name="Note 42 2" xfId="12321"/>
    <cellStyle name="Note 42 2 2" xfId="12322"/>
    <cellStyle name="Note 42 3" xfId="12323"/>
    <cellStyle name="Note 43" xfId="12324"/>
    <cellStyle name="Note 43 2" xfId="12325"/>
    <cellStyle name="Note 43 2 2" xfId="12326"/>
    <cellStyle name="Note 43 3" xfId="12327"/>
    <cellStyle name="Note 44" xfId="12328"/>
    <cellStyle name="Note 44 2" xfId="12329"/>
    <cellStyle name="Note 44 2 2" xfId="12330"/>
    <cellStyle name="Note 44 3" xfId="12331"/>
    <cellStyle name="Note 45" xfId="12332"/>
    <cellStyle name="Note 45 2" xfId="12333"/>
    <cellStyle name="Note 45 2 2" xfId="12334"/>
    <cellStyle name="Note 45 3" xfId="12335"/>
    <cellStyle name="Note 46" xfId="12336"/>
    <cellStyle name="Note 46 2" xfId="12337"/>
    <cellStyle name="Note 46 2 2" xfId="12338"/>
    <cellStyle name="Note 46 3" xfId="12339"/>
    <cellStyle name="Note 47" xfId="12340"/>
    <cellStyle name="Note 47 2" xfId="12341"/>
    <cellStyle name="Note 47 2 2" xfId="12342"/>
    <cellStyle name="Note 47 3" xfId="12343"/>
    <cellStyle name="Note 48" xfId="12344"/>
    <cellStyle name="Note 48 2" xfId="12345"/>
    <cellStyle name="Note 48 2 2" xfId="12346"/>
    <cellStyle name="Note 48 3" xfId="12347"/>
    <cellStyle name="Note 49" xfId="12348"/>
    <cellStyle name="Note 49 2" xfId="12349"/>
    <cellStyle name="Note 49 2 2" xfId="12350"/>
    <cellStyle name="Note 49 3" xfId="12351"/>
    <cellStyle name="Note 5" xfId="12352"/>
    <cellStyle name="Note 5 10" xfId="12353"/>
    <cellStyle name="Note 5 10 2" xfId="12354"/>
    <cellStyle name="Note 5 10 3" xfId="12355"/>
    <cellStyle name="Note 5 10 4" xfId="12356"/>
    <cellStyle name="Note 5 10 5" xfId="12357"/>
    <cellStyle name="Note 5 11" xfId="12358"/>
    <cellStyle name="Note 5 11 2" xfId="12359"/>
    <cellStyle name="Note 5 11 3" xfId="12360"/>
    <cellStyle name="Note 5 11 4" xfId="12361"/>
    <cellStyle name="Note 5 11 5" xfId="12362"/>
    <cellStyle name="Note 5 12" xfId="12363"/>
    <cellStyle name="Note 5 12 2" xfId="12364"/>
    <cellStyle name="Note 5 12 3" xfId="12365"/>
    <cellStyle name="Note 5 12 4" xfId="12366"/>
    <cellStyle name="Note 5 12 5" xfId="12367"/>
    <cellStyle name="Note 5 13" xfId="12368"/>
    <cellStyle name="Note 5 13 2" xfId="12369"/>
    <cellStyle name="Note 5 13 3" xfId="12370"/>
    <cellStyle name="Note 5 13 4" xfId="12371"/>
    <cellStyle name="Note 5 13 5" xfId="12372"/>
    <cellStyle name="Note 5 14" xfId="12373"/>
    <cellStyle name="Note 5 14 2" xfId="12374"/>
    <cellStyle name="Note 5 14 3" xfId="12375"/>
    <cellStyle name="Note 5 14 4" xfId="12376"/>
    <cellStyle name="Note 5 14 5" xfId="12377"/>
    <cellStyle name="Note 5 15" xfId="12378"/>
    <cellStyle name="Note 5 15 2" xfId="12379"/>
    <cellStyle name="Note 5 15 3" xfId="12380"/>
    <cellStyle name="Note 5 15 4" xfId="12381"/>
    <cellStyle name="Note 5 15 5" xfId="12382"/>
    <cellStyle name="Note 5 16" xfId="12383"/>
    <cellStyle name="Note 5 16 2" xfId="12384"/>
    <cellStyle name="Note 5 16 3" xfId="12385"/>
    <cellStyle name="Note 5 16 4" xfId="12386"/>
    <cellStyle name="Note 5 16 5" xfId="12387"/>
    <cellStyle name="Note 5 17" xfId="12388"/>
    <cellStyle name="Note 5 17 2" xfId="12389"/>
    <cellStyle name="Note 5 17 3" xfId="12390"/>
    <cellStyle name="Note 5 17 4" xfId="12391"/>
    <cellStyle name="Note 5 17 5" xfId="12392"/>
    <cellStyle name="Note 5 18" xfId="12393"/>
    <cellStyle name="Note 5 18 2" xfId="12394"/>
    <cellStyle name="Note 5 18 3" xfId="12395"/>
    <cellStyle name="Note 5 18 4" xfId="12396"/>
    <cellStyle name="Note 5 18 5" xfId="12397"/>
    <cellStyle name="Note 5 19" xfId="12398"/>
    <cellStyle name="Note 5 19 2" xfId="12399"/>
    <cellStyle name="Note 5 19 3" xfId="12400"/>
    <cellStyle name="Note 5 19 4" xfId="12401"/>
    <cellStyle name="Note 5 19 5" xfId="12402"/>
    <cellStyle name="Note 5 2" xfId="12403"/>
    <cellStyle name="Note 5 2 2" xfId="12404"/>
    <cellStyle name="Note 5 2 2 2" xfId="12405"/>
    <cellStyle name="Note 5 2 3" xfId="12406"/>
    <cellStyle name="Note 5 2 4" xfId="12407"/>
    <cellStyle name="Note 5 2 5" xfId="12408"/>
    <cellStyle name="Note 5 2 6" xfId="12409"/>
    <cellStyle name="Note 5 2 7" xfId="12410"/>
    <cellStyle name="Note 5 20" xfId="12411"/>
    <cellStyle name="Note 5 20 2" xfId="12412"/>
    <cellStyle name="Note 5 20 3" xfId="12413"/>
    <cellStyle name="Note 5 20 4" xfId="12414"/>
    <cellStyle name="Note 5 20 5" xfId="12415"/>
    <cellStyle name="Note 5 21" xfId="12416"/>
    <cellStyle name="Note 5 21 2" xfId="12417"/>
    <cellStyle name="Note 5 21 3" xfId="12418"/>
    <cellStyle name="Note 5 21 4" xfId="12419"/>
    <cellStyle name="Note 5 21 5" xfId="12420"/>
    <cellStyle name="Note 5 22" xfId="12421"/>
    <cellStyle name="Note 5 22 2" xfId="12422"/>
    <cellStyle name="Note 5 22 3" xfId="12423"/>
    <cellStyle name="Note 5 22 4" xfId="12424"/>
    <cellStyle name="Note 5 22 5" xfId="12425"/>
    <cellStyle name="Note 5 23" xfId="12426"/>
    <cellStyle name="Note 5 23 2" xfId="12427"/>
    <cellStyle name="Note 5 23 3" xfId="12428"/>
    <cellStyle name="Note 5 23 4" xfId="12429"/>
    <cellStyle name="Note 5 23 5" xfId="12430"/>
    <cellStyle name="Note 5 24" xfId="12431"/>
    <cellStyle name="Note 5 24 2" xfId="12432"/>
    <cellStyle name="Note 5 24 3" xfId="12433"/>
    <cellStyle name="Note 5 24 4" xfId="12434"/>
    <cellStyle name="Note 5 24 5" xfId="12435"/>
    <cellStyle name="Note 5 25" xfId="12436"/>
    <cellStyle name="Note 5 25 2" xfId="12437"/>
    <cellStyle name="Note 5 25 3" xfId="12438"/>
    <cellStyle name="Note 5 25 4" xfId="12439"/>
    <cellStyle name="Note 5 25 5" xfId="12440"/>
    <cellStyle name="Note 5 26" xfId="12441"/>
    <cellStyle name="Note 5 26 2" xfId="12442"/>
    <cellStyle name="Note 5 26 3" xfId="12443"/>
    <cellStyle name="Note 5 26 4" xfId="12444"/>
    <cellStyle name="Note 5 26 5" xfId="12445"/>
    <cellStyle name="Note 5 27" xfId="12446"/>
    <cellStyle name="Note 5 28" xfId="12447"/>
    <cellStyle name="Note 5 29" xfId="12448"/>
    <cellStyle name="Note 5 3" xfId="12449"/>
    <cellStyle name="Note 5 3 2" xfId="12450"/>
    <cellStyle name="Note 5 3 3" xfId="12451"/>
    <cellStyle name="Note 5 3 4" xfId="12452"/>
    <cellStyle name="Note 5 3 5" xfId="12453"/>
    <cellStyle name="Note 5 3 6" xfId="12454"/>
    <cellStyle name="Note 5 3 7" xfId="12455"/>
    <cellStyle name="Note 5 30" xfId="12456"/>
    <cellStyle name="Note 5 4" xfId="12457"/>
    <cellStyle name="Note 5 4 2" xfId="12458"/>
    <cellStyle name="Note 5 4 3" xfId="12459"/>
    <cellStyle name="Note 5 4 4" xfId="12460"/>
    <cellStyle name="Note 5 4 5" xfId="12461"/>
    <cellStyle name="Note 5 5" xfId="12462"/>
    <cellStyle name="Note 5 5 2" xfId="12463"/>
    <cellStyle name="Note 5 5 3" xfId="12464"/>
    <cellStyle name="Note 5 5 4" xfId="12465"/>
    <cellStyle name="Note 5 5 5" xfId="12466"/>
    <cellStyle name="Note 5 6" xfId="12467"/>
    <cellStyle name="Note 5 6 2" xfId="12468"/>
    <cellStyle name="Note 5 6 3" xfId="12469"/>
    <cellStyle name="Note 5 6 4" xfId="12470"/>
    <cellStyle name="Note 5 6 5" xfId="12471"/>
    <cellStyle name="Note 5 7" xfId="12472"/>
    <cellStyle name="Note 5 7 2" xfId="12473"/>
    <cellStyle name="Note 5 7 3" xfId="12474"/>
    <cellStyle name="Note 5 7 4" xfId="12475"/>
    <cellStyle name="Note 5 7 5" xfId="12476"/>
    <cellStyle name="Note 5 8" xfId="12477"/>
    <cellStyle name="Note 5 8 2" xfId="12478"/>
    <cellStyle name="Note 5 8 3" xfId="12479"/>
    <cellStyle name="Note 5 8 4" xfId="12480"/>
    <cellStyle name="Note 5 8 5" xfId="12481"/>
    <cellStyle name="Note 5 9" xfId="12482"/>
    <cellStyle name="Note 5 9 2" xfId="12483"/>
    <cellStyle name="Note 5 9 3" xfId="12484"/>
    <cellStyle name="Note 5 9 4" xfId="12485"/>
    <cellStyle name="Note 5 9 5" xfId="12486"/>
    <cellStyle name="Note 50" xfId="12487"/>
    <cellStyle name="Note 50 2" xfId="12488"/>
    <cellStyle name="Note 50 2 2" xfId="12489"/>
    <cellStyle name="Note 50 3" xfId="12490"/>
    <cellStyle name="Note 51" xfId="12491"/>
    <cellStyle name="Note 51 2" xfId="12492"/>
    <cellStyle name="Note 51 2 2" xfId="12493"/>
    <cellStyle name="Note 51 3" xfId="12494"/>
    <cellStyle name="Note 52" xfId="12495"/>
    <cellStyle name="Note 52 2" xfId="12496"/>
    <cellStyle name="Note 52 2 2" xfId="12497"/>
    <cellStyle name="Note 52 3" xfId="12498"/>
    <cellStyle name="Note 53" xfId="12499"/>
    <cellStyle name="Note 53 2" xfId="12500"/>
    <cellStyle name="Note 53 2 2" xfId="12501"/>
    <cellStyle name="Note 53 3" xfId="12502"/>
    <cellStyle name="Note 54" xfId="12503"/>
    <cellStyle name="Note 54 2" xfId="12504"/>
    <cellStyle name="Note 6" xfId="12505"/>
    <cellStyle name="Note 6 10" xfId="12506"/>
    <cellStyle name="Note 6 10 2" xfId="12507"/>
    <cellStyle name="Note 6 10 3" xfId="12508"/>
    <cellStyle name="Note 6 10 4" xfId="12509"/>
    <cellStyle name="Note 6 10 5" xfId="12510"/>
    <cellStyle name="Note 6 11" xfId="12511"/>
    <cellStyle name="Note 6 11 2" xfId="12512"/>
    <cellStyle name="Note 6 11 3" xfId="12513"/>
    <cellStyle name="Note 6 11 4" xfId="12514"/>
    <cellStyle name="Note 6 11 5" xfId="12515"/>
    <cellStyle name="Note 6 12" xfId="12516"/>
    <cellStyle name="Note 6 12 2" xfId="12517"/>
    <cellStyle name="Note 6 12 3" xfId="12518"/>
    <cellStyle name="Note 6 12 4" xfId="12519"/>
    <cellStyle name="Note 6 12 5" xfId="12520"/>
    <cellStyle name="Note 6 13" xfId="12521"/>
    <cellStyle name="Note 6 13 2" xfId="12522"/>
    <cellStyle name="Note 6 13 3" xfId="12523"/>
    <cellStyle name="Note 6 13 4" xfId="12524"/>
    <cellStyle name="Note 6 13 5" xfId="12525"/>
    <cellStyle name="Note 6 14" xfId="12526"/>
    <cellStyle name="Note 6 14 2" xfId="12527"/>
    <cellStyle name="Note 6 14 3" xfId="12528"/>
    <cellStyle name="Note 6 14 4" xfId="12529"/>
    <cellStyle name="Note 6 14 5" xfId="12530"/>
    <cellStyle name="Note 6 15" xfId="12531"/>
    <cellStyle name="Note 6 15 2" xfId="12532"/>
    <cellStyle name="Note 6 15 3" xfId="12533"/>
    <cellStyle name="Note 6 15 4" xfId="12534"/>
    <cellStyle name="Note 6 15 5" xfId="12535"/>
    <cellStyle name="Note 6 16" xfId="12536"/>
    <cellStyle name="Note 6 16 2" xfId="12537"/>
    <cellStyle name="Note 6 16 3" xfId="12538"/>
    <cellStyle name="Note 6 16 4" xfId="12539"/>
    <cellStyle name="Note 6 16 5" xfId="12540"/>
    <cellStyle name="Note 6 17" xfId="12541"/>
    <cellStyle name="Note 6 17 2" xfId="12542"/>
    <cellStyle name="Note 6 17 3" xfId="12543"/>
    <cellStyle name="Note 6 17 4" xfId="12544"/>
    <cellStyle name="Note 6 17 5" xfId="12545"/>
    <cellStyle name="Note 6 18" xfId="12546"/>
    <cellStyle name="Note 6 18 2" xfId="12547"/>
    <cellStyle name="Note 6 18 3" xfId="12548"/>
    <cellStyle name="Note 6 18 4" xfId="12549"/>
    <cellStyle name="Note 6 18 5" xfId="12550"/>
    <cellStyle name="Note 6 19" xfId="12551"/>
    <cellStyle name="Note 6 19 2" xfId="12552"/>
    <cellStyle name="Note 6 19 3" xfId="12553"/>
    <cellStyle name="Note 6 19 4" xfId="12554"/>
    <cellStyle name="Note 6 19 5" xfId="12555"/>
    <cellStyle name="Note 6 2" xfId="12556"/>
    <cellStyle name="Note 6 2 2" xfId="12557"/>
    <cellStyle name="Note 6 2 2 2" xfId="12558"/>
    <cellStyle name="Note 6 2 3" xfId="12559"/>
    <cellStyle name="Note 6 2 4" xfId="12560"/>
    <cellStyle name="Note 6 2 5" xfId="12561"/>
    <cellStyle name="Note 6 2 6" xfId="12562"/>
    <cellStyle name="Note 6 2 7" xfId="12563"/>
    <cellStyle name="Note 6 20" xfId="12564"/>
    <cellStyle name="Note 6 20 2" xfId="12565"/>
    <cellStyle name="Note 6 20 3" xfId="12566"/>
    <cellStyle name="Note 6 20 4" xfId="12567"/>
    <cellStyle name="Note 6 20 5" xfId="12568"/>
    <cellStyle name="Note 6 21" xfId="12569"/>
    <cellStyle name="Note 6 21 2" xfId="12570"/>
    <cellStyle name="Note 6 21 3" xfId="12571"/>
    <cellStyle name="Note 6 21 4" xfId="12572"/>
    <cellStyle name="Note 6 21 5" xfId="12573"/>
    <cellStyle name="Note 6 22" xfId="12574"/>
    <cellStyle name="Note 6 22 2" xfId="12575"/>
    <cellStyle name="Note 6 22 3" xfId="12576"/>
    <cellStyle name="Note 6 22 4" xfId="12577"/>
    <cellStyle name="Note 6 22 5" xfId="12578"/>
    <cellStyle name="Note 6 23" xfId="12579"/>
    <cellStyle name="Note 6 23 2" xfId="12580"/>
    <cellStyle name="Note 6 23 3" xfId="12581"/>
    <cellStyle name="Note 6 23 4" xfId="12582"/>
    <cellStyle name="Note 6 23 5" xfId="12583"/>
    <cellStyle name="Note 6 24" xfId="12584"/>
    <cellStyle name="Note 6 24 2" xfId="12585"/>
    <cellStyle name="Note 6 24 3" xfId="12586"/>
    <cellStyle name="Note 6 24 4" xfId="12587"/>
    <cellStyle name="Note 6 24 5" xfId="12588"/>
    <cellStyle name="Note 6 25" xfId="12589"/>
    <cellStyle name="Note 6 25 2" xfId="12590"/>
    <cellStyle name="Note 6 25 3" xfId="12591"/>
    <cellStyle name="Note 6 25 4" xfId="12592"/>
    <cellStyle name="Note 6 25 5" xfId="12593"/>
    <cellStyle name="Note 6 26" xfId="12594"/>
    <cellStyle name="Note 6 26 2" xfId="12595"/>
    <cellStyle name="Note 6 26 3" xfId="12596"/>
    <cellStyle name="Note 6 26 4" xfId="12597"/>
    <cellStyle name="Note 6 26 5" xfId="12598"/>
    <cellStyle name="Note 6 27" xfId="12599"/>
    <cellStyle name="Note 6 28" xfId="12600"/>
    <cellStyle name="Note 6 29" xfId="12601"/>
    <cellStyle name="Note 6 3" xfId="12602"/>
    <cellStyle name="Note 6 3 2" xfId="12603"/>
    <cellStyle name="Note 6 3 3" xfId="12604"/>
    <cellStyle name="Note 6 3 4" xfId="12605"/>
    <cellStyle name="Note 6 3 5" xfId="12606"/>
    <cellStyle name="Note 6 3 6" xfId="12607"/>
    <cellStyle name="Note 6 3 7" xfId="12608"/>
    <cellStyle name="Note 6 30" xfId="12609"/>
    <cellStyle name="Note 6 31" xfId="12610"/>
    <cellStyle name="Note 6 4" xfId="12611"/>
    <cellStyle name="Note 6 4 2" xfId="12612"/>
    <cellStyle name="Note 6 4 3" xfId="12613"/>
    <cellStyle name="Note 6 4 4" xfId="12614"/>
    <cellStyle name="Note 6 4 5" xfId="12615"/>
    <cellStyle name="Note 6 5" xfId="12616"/>
    <cellStyle name="Note 6 5 2" xfId="12617"/>
    <cellStyle name="Note 6 5 3" xfId="12618"/>
    <cellStyle name="Note 6 5 4" xfId="12619"/>
    <cellStyle name="Note 6 5 5" xfId="12620"/>
    <cellStyle name="Note 6 6" xfId="12621"/>
    <cellStyle name="Note 6 6 2" xfId="12622"/>
    <cellStyle name="Note 6 6 3" xfId="12623"/>
    <cellStyle name="Note 6 6 4" xfId="12624"/>
    <cellStyle name="Note 6 6 5" xfId="12625"/>
    <cellStyle name="Note 6 7" xfId="12626"/>
    <cellStyle name="Note 6 7 2" xfId="12627"/>
    <cellStyle name="Note 6 7 3" xfId="12628"/>
    <cellStyle name="Note 6 7 4" xfId="12629"/>
    <cellStyle name="Note 6 7 5" xfId="12630"/>
    <cellStyle name="Note 6 8" xfId="12631"/>
    <cellStyle name="Note 6 8 2" xfId="12632"/>
    <cellStyle name="Note 6 8 3" xfId="12633"/>
    <cellStyle name="Note 6 8 4" xfId="12634"/>
    <cellStyle name="Note 6 8 5" xfId="12635"/>
    <cellStyle name="Note 6 9" xfId="12636"/>
    <cellStyle name="Note 6 9 2" xfId="12637"/>
    <cellStyle name="Note 6 9 3" xfId="12638"/>
    <cellStyle name="Note 6 9 4" xfId="12639"/>
    <cellStyle name="Note 6 9 5" xfId="12640"/>
    <cellStyle name="Note 7" xfId="12641"/>
    <cellStyle name="Note 7 10" xfId="12642"/>
    <cellStyle name="Note 7 11" xfId="12643"/>
    <cellStyle name="Note 7 12" xfId="12644"/>
    <cellStyle name="Note 7 13" xfId="12645"/>
    <cellStyle name="Note 7 14" xfId="12646"/>
    <cellStyle name="Note 7 2" xfId="12647"/>
    <cellStyle name="Note 7 2 2" xfId="12648"/>
    <cellStyle name="Note 7 2 2 2" xfId="12649"/>
    <cellStyle name="Note 7 2 2 3" xfId="12650"/>
    <cellStyle name="Note 7 2 2 4" xfId="12651"/>
    <cellStyle name="Note 7 2 2 5" xfId="12652"/>
    <cellStyle name="Note 7 2 2 6" xfId="12653"/>
    <cellStyle name="Note 7 2 3" xfId="12654"/>
    <cellStyle name="Note 7 2 4" xfId="12655"/>
    <cellStyle name="Note 7 2 5" xfId="12656"/>
    <cellStyle name="Note 7 2 6" xfId="12657"/>
    <cellStyle name="Note 7 2 7" xfId="12658"/>
    <cellStyle name="Note 7 3" xfId="12659"/>
    <cellStyle name="Note 7 3 2" xfId="12660"/>
    <cellStyle name="Note 7 3 3" xfId="12661"/>
    <cellStyle name="Note 7 3 4" xfId="12662"/>
    <cellStyle name="Note 7 3 5" xfId="12663"/>
    <cellStyle name="Note 7 3 6" xfId="12664"/>
    <cellStyle name="Note 7 3 7" xfId="12665"/>
    <cellStyle name="Note 7 4" xfId="12666"/>
    <cellStyle name="Note 7 4 2" xfId="12667"/>
    <cellStyle name="Note 7 4 3" xfId="12668"/>
    <cellStyle name="Note 7 4 4" xfId="12669"/>
    <cellStyle name="Note 7 4 5" xfId="12670"/>
    <cellStyle name="Note 7 5" xfId="12671"/>
    <cellStyle name="Note 7 5 2" xfId="12672"/>
    <cellStyle name="Note 7 5 3" xfId="12673"/>
    <cellStyle name="Note 7 5 4" xfId="12674"/>
    <cellStyle name="Note 7 5 5" xfId="12675"/>
    <cellStyle name="Note 7 6" xfId="12676"/>
    <cellStyle name="Note 7 6 2" xfId="12677"/>
    <cellStyle name="Note 7 6 3" xfId="12678"/>
    <cellStyle name="Note 7 6 4" xfId="12679"/>
    <cellStyle name="Note 7 6 5" xfId="12680"/>
    <cellStyle name="Note 7 7" xfId="12681"/>
    <cellStyle name="Note 7 7 2" xfId="12682"/>
    <cellStyle name="Note 7 7 3" xfId="12683"/>
    <cellStyle name="Note 7 7 4" xfId="12684"/>
    <cellStyle name="Note 7 7 5" xfId="12685"/>
    <cellStyle name="Note 7 8" xfId="12686"/>
    <cellStyle name="Note 7 8 2" xfId="12687"/>
    <cellStyle name="Note 7 8 3" xfId="12688"/>
    <cellStyle name="Note 7 8 4" xfId="12689"/>
    <cellStyle name="Note 7 8 5" xfId="12690"/>
    <cellStyle name="Note 7 9" xfId="12691"/>
    <cellStyle name="Note 7 9 2" xfId="12692"/>
    <cellStyle name="Note 7 9 3" xfId="12693"/>
    <cellStyle name="Note 7 9 4" xfId="12694"/>
    <cellStyle name="Note 7 9 5" xfId="12695"/>
    <cellStyle name="Note 8" xfId="12696"/>
    <cellStyle name="Note 8 10" xfId="12697"/>
    <cellStyle name="Note 8 11" xfId="12698"/>
    <cellStyle name="Note 8 12" xfId="12699"/>
    <cellStyle name="Note 8 13" xfId="12700"/>
    <cellStyle name="Note 8 14" xfId="12701"/>
    <cellStyle name="Note 8 2" xfId="12702"/>
    <cellStyle name="Note 8 2 2" xfId="12703"/>
    <cellStyle name="Note 8 2 2 2" xfId="12704"/>
    <cellStyle name="Note 8 2 2 3" xfId="12705"/>
    <cellStyle name="Note 8 2 2 4" xfId="12706"/>
    <cellStyle name="Note 8 2 2 5" xfId="12707"/>
    <cellStyle name="Note 8 2 2 6" xfId="12708"/>
    <cellStyle name="Note 8 2 3" xfId="12709"/>
    <cellStyle name="Note 8 2 4" xfId="12710"/>
    <cellStyle name="Note 8 2 5" xfId="12711"/>
    <cellStyle name="Note 8 2 6" xfId="12712"/>
    <cellStyle name="Note 8 2 7" xfId="12713"/>
    <cellStyle name="Note 8 3" xfId="12714"/>
    <cellStyle name="Note 8 3 2" xfId="12715"/>
    <cellStyle name="Note 8 3 3" xfId="12716"/>
    <cellStyle name="Note 8 3 4" xfId="12717"/>
    <cellStyle name="Note 8 3 5" xfId="12718"/>
    <cellStyle name="Note 8 3 6" xfId="12719"/>
    <cellStyle name="Note 8 3 7" xfId="12720"/>
    <cellStyle name="Note 8 4" xfId="12721"/>
    <cellStyle name="Note 8 4 2" xfId="12722"/>
    <cellStyle name="Note 8 4 3" xfId="12723"/>
    <cellStyle name="Note 8 4 4" xfId="12724"/>
    <cellStyle name="Note 8 4 5" xfId="12725"/>
    <cellStyle name="Note 8 5" xfId="12726"/>
    <cellStyle name="Note 8 5 2" xfId="12727"/>
    <cellStyle name="Note 8 5 3" xfId="12728"/>
    <cellStyle name="Note 8 5 4" xfId="12729"/>
    <cellStyle name="Note 8 5 5" xfId="12730"/>
    <cellStyle name="Note 8 6" xfId="12731"/>
    <cellStyle name="Note 8 6 2" xfId="12732"/>
    <cellStyle name="Note 8 6 3" xfId="12733"/>
    <cellStyle name="Note 8 6 4" xfId="12734"/>
    <cellStyle name="Note 8 6 5" xfId="12735"/>
    <cellStyle name="Note 8 7" xfId="12736"/>
    <cellStyle name="Note 8 7 2" xfId="12737"/>
    <cellStyle name="Note 8 7 3" xfId="12738"/>
    <cellStyle name="Note 8 7 4" xfId="12739"/>
    <cellStyle name="Note 8 7 5" xfId="12740"/>
    <cellStyle name="Note 8 8" xfId="12741"/>
    <cellStyle name="Note 8 8 2" xfId="12742"/>
    <cellStyle name="Note 8 8 3" xfId="12743"/>
    <cellStyle name="Note 8 8 4" xfId="12744"/>
    <cellStyle name="Note 8 8 5" xfId="12745"/>
    <cellStyle name="Note 8 9" xfId="12746"/>
    <cellStyle name="Note 8 9 2" xfId="12747"/>
    <cellStyle name="Note 8 9 3" xfId="12748"/>
    <cellStyle name="Note 8 9 4" xfId="12749"/>
    <cellStyle name="Note 8 9 5" xfId="12750"/>
    <cellStyle name="Note 9" xfId="12751"/>
    <cellStyle name="Note 9 2" xfId="12752"/>
    <cellStyle name="Note 9 2 2" xfId="12753"/>
    <cellStyle name="Note 9 2 2 2" xfId="12754"/>
    <cellStyle name="Note 9 2 3" xfId="12755"/>
    <cellStyle name="Note 9 2 4" xfId="12756"/>
    <cellStyle name="Note 9 2 5" xfId="12757"/>
    <cellStyle name="Note 9 2 6" xfId="12758"/>
    <cellStyle name="Note 9 2 7" xfId="12759"/>
    <cellStyle name="Note 9 3" xfId="12760"/>
    <cellStyle name="Note 9 4" xfId="12761"/>
    <cellStyle name="Note 9 5" xfId="12762"/>
    <cellStyle name="Note 9 6" xfId="12763"/>
    <cellStyle name="Note 9 7" xfId="12764"/>
    <cellStyle name="Note 9 8" xfId="12765"/>
    <cellStyle name="Œ…‹æØ‚è [0.00]_Region Orders (2)" xfId="12766"/>
    <cellStyle name="Œ…‹æØ‚è_Region Orders (2)" xfId="12767"/>
    <cellStyle name="OffSheet" xfId="12768"/>
    <cellStyle name="OffSheet 2" xfId="12769"/>
    <cellStyle name="OffSheet 3" xfId="12770"/>
    <cellStyle name="OffSheet 4" xfId="12771"/>
    <cellStyle name="OffSheet 5" xfId="12772"/>
    <cellStyle name="OffSheet 6" xfId="12773"/>
    <cellStyle name="Output 10" xfId="12774"/>
    <cellStyle name="Output 10 2" xfId="12775"/>
    <cellStyle name="Output 11" xfId="12776"/>
    <cellStyle name="Output 11 2" xfId="12777"/>
    <cellStyle name="Output 12" xfId="12778"/>
    <cellStyle name="Output 12 2" xfId="12779"/>
    <cellStyle name="Output 13" xfId="12780"/>
    <cellStyle name="Output 13 2" xfId="12781"/>
    <cellStyle name="Output 14" xfId="12782"/>
    <cellStyle name="Output 14 2" xfId="12783"/>
    <cellStyle name="Output 15" xfId="12784"/>
    <cellStyle name="Output 15 2" xfId="12785"/>
    <cellStyle name="Output 16" xfId="12786"/>
    <cellStyle name="Output 16 2" xfId="12787"/>
    <cellStyle name="Output 17" xfId="12788"/>
    <cellStyle name="Output 17 2" xfId="12789"/>
    <cellStyle name="Output 18" xfId="12790"/>
    <cellStyle name="Output 18 2" xfId="12791"/>
    <cellStyle name="Output 19" xfId="12792"/>
    <cellStyle name="Output 19 2" xfId="12793"/>
    <cellStyle name="Output 2" xfId="12794"/>
    <cellStyle name="Output 2 10" xfId="12795"/>
    <cellStyle name="Output 2 10 2" xfId="12796"/>
    <cellStyle name="Output 2 10 3" xfId="12797"/>
    <cellStyle name="Output 2 10 4" xfId="12798"/>
    <cellStyle name="Output 2 10 5" xfId="12799"/>
    <cellStyle name="Output 2 10 6" xfId="12800"/>
    <cellStyle name="Output 2 10 7" xfId="12801"/>
    <cellStyle name="Output 2 11" xfId="12802"/>
    <cellStyle name="Output 2 11 2" xfId="12803"/>
    <cellStyle name="Output 2 11 3" xfId="12804"/>
    <cellStyle name="Output 2 11 4" xfId="12805"/>
    <cellStyle name="Output 2 11 5" xfId="12806"/>
    <cellStyle name="Output 2 11 6" xfId="12807"/>
    <cellStyle name="Output 2 11 7" xfId="12808"/>
    <cellStyle name="Output 2 12" xfId="12809"/>
    <cellStyle name="Output 2 12 2" xfId="12810"/>
    <cellStyle name="Output 2 12 3" xfId="12811"/>
    <cellStyle name="Output 2 12 4" xfId="12812"/>
    <cellStyle name="Output 2 12 5" xfId="12813"/>
    <cellStyle name="Output 2 12 6" xfId="12814"/>
    <cellStyle name="Output 2 12 7" xfId="12815"/>
    <cellStyle name="Output 2 13" xfId="12816"/>
    <cellStyle name="Output 2 13 2" xfId="12817"/>
    <cellStyle name="Output 2 13 3" xfId="12818"/>
    <cellStyle name="Output 2 13 4" xfId="12819"/>
    <cellStyle name="Output 2 13 5" xfId="12820"/>
    <cellStyle name="Output 2 13 6" xfId="12821"/>
    <cellStyle name="Output 2 13 7" xfId="12822"/>
    <cellStyle name="Output 2 14" xfId="12823"/>
    <cellStyle name="Output 2 14 2" xfId="12824"/>
    <cellStyle name="Output 2 14 3" xfId="12825"/>
    <cellStyle name="Output 2 14 4" xfId="12826"/>
    <cellStyle name="Output 2 14 5" xfId="12827"/>
    <cellStyle name="Output 2 14 6" xfId="12828"/>
    <cellStyle name="Output 2 14 7" xfId="12829"/>
    <cellStyle name="Output 2 15" xfId="12830"/>
    <cellStyle name="Output 2 15 2" xfId="12831"/>
    <cellStyle name="Output 2 15 3" xfId="12832"/>
    <cellStyle name="Output 2 15 4" xfId="12833"/>
    <cellStyle name="Output 2 15 5" xfId="12834"/>
    <cellStyle name="Output 2 16" xfId="12835"/>
    <cellStyle name="Output 2 16 2" xfId="12836"/>
    <cellStyle name="Output 2 16 3" xfId="12837"/>
    <cellStyle name="Output 2 16 4" xfId="12838"/>
    <cellStyle name="Output 2 16 5" xfId="12839"/>
    <cellStyle name="Output 2 17" xfId="12840"/>
    <cellStyle name="Output 2 18" xfId="12841"/>
    <cellStyle name="Output 2 19" xfId="12842"/>
    <cellStyle name="Output 2 2" xfId="12843"/>
    <cellStyle name="Output 2 2 10" xfId="12844"/>
    <cellStyle name="Output 2 2 11" xfId="12845"/>
    <cellStyle name="Output 2 2 12" xfId="12846"/>
    <cellStyle name="Output 2 2 13" xfId="12847"/>
    <cellStyle name="Output 2 2 14" xfId="12848"/>
    <cellStyle name="Output 2 2 15" xfId="12849"/>
    <cellStyle name="Output 2 2 16" xfId="12850"/>
    <cellStyle name="Output 2 2 2" xfId="12851"/>
    <cellStyle name="Output 2 2 2 2" xfId="12852"/>
    <cellStyle name="Output 2 2 2 3" xfId="12853"/>
    <cellStyle name="Output 2 2 2 4" xfId="12854"/>
    <cellStyle name="Output 2 2 2 5" xfId="12855"/>
    <cellStyle name="Output 2 2 2 6" xfId="12856"/>
    <cellStyle name="Output 2 2 2 7" xfId="12857"/>
    <cellStyle name="Output 2 2 2 8" xfId="12858"/>
    <cellStyle name="Output 2 2 3" xfId="12859"/>
    <cellStyle name="Output 2 2 4" xfId="12860"/>
    <cellStyle name="Output 2 2 5" xfId="12861"/>
    <cellStyle name="Output 2 2 6" xfId="12862"/>
    <cellStyle name="Output 2 2 7" xfId="12863"/>
    <cellStyle name="Output 2 2 8" xfId="12864"/>
    <cellStyle name="Output 2 2 9" xfId="12865"/>
    <cellStyle name="Output 2 20" xfId="12866"/>
    <cellStyle name="Output 2 3" xfId="12867"/>
    <cellStyle name="Output 2 3 2" xfId="12868"/>
    <cellStyle name="Output 2 3 3" xfId="12869"/>
    <cellStyle name="Output 2 3 4" xfId="12870"/>
    <cellStyle name="Output 2 3 5" xfId="12871"/>
    <cellStyle name="Output 2 3 6" xfId="12872"/>
    <cellStyle name="Output 2 3 7" xfId="12873"/>
    <cellStyle name="Output 2 3 8" xfId="12874"/>
    <cellStyle name="Output 2 4" xfId="12875"/>
    <cellStyle name="Output 2 4 2" xfId="12876"/>
    <cellStyle name="Output 2 4 3" xfId="12877"/>
    <cellStyle name="Output 2 4 4" xfId="12878"/>
    <cellStyle name="Output 2 4 5" xfId="12879"/>
    <cellStyle name="Output 2 4 6" xfId="12880"/>
    <cellStyle name="Output 2 4 7" xfId="12881"/>
    <cellStyle name="Output 2 4 8" xfId="12882"/>
    <cellStyle name="Output 2 5" xfId="12883"/>
    <cellStyle name="Output 2 5 2" xfId="12884"/>
    <cellStyle name="Output 2 5 3" xfId="12885"/>
    <cellStyle name="Output 2 5 4" xfId="12886"/>
    <cellStyle name="Output 2 5 5" xfId="12887"/>
    <cellStyle name="Output 2 5 6" xfId="12888"/>
    <cellStyle name="Output 2 5 7" xfId="12889"/>
    <cellStyle name="Output 2 6" xfId="12890"/>
    <cellStyle name="Output 2 6 2" xfId="12891"/>
    <cellStyle name="Output 2 6 3" xfId="12892"/>
    <cellStyle name="Output 2 6 4" xfId="12893"/>
    <cellStyle name="Output 2 6 5" xfId="12894"/>
    <cellStyle name="Output 2 6 6" xfId="12895"/>
    <cellStyle name="Output 2 6 7" xfId="12896"/>
    <cellStyle name="Output 2 7" xfId="12897"/>
    <cellStyle name="Output 2 7 2" xfId="12898"/>
    <cellStyle name="Output 2 7 3" xfId="12899"/>
    <cellStyle name="Output 2 7 4" xfId="12900"/>
    <cellStyle name="Output 2 7 5" xfId="12901"/>
    <cellStyle name="Output 2 7 6" xfId="12902"/>
    <cellStyle name="Output 2 7 7" xfId="12903"/>
    <cellStyle name="Output 2 8" xfId="12904"/>
    <cellStyle name="Output 2 8 2" xfId="12905"/>
    <cellStyle name="Output 2 8 3" xfId="12906"/>
    <cellStyle name="Output 2 8 4" xfId="12907"/>
    <cellStyle name="Output 2 8 5" xfId="12908"/>
    <cellStyle name="Output 2 8 6" xfId="12909"/>
    <cellStyle name="Output 2 8 7" xfId="12910"/>
    <cellStyle name="Output 2 9" xfId="12911"/>
    <cellStyle name="Output 2 9 2" xfId="12912"/>
    <cellStyle name="Output 2 9 3" xfId="12913"/>
    <cellStyle name="Output 2 9 4" xfId="12914"/>
    <cellStyle name="Output 2 9 5" xfId="12915"/>
    <cellStyle name="Output 2 9 6" xfId="12916"/>
    <cellStyle name="Output 2 9 7" xfId="12917"/>
    <cellStyle name="Output 2_C-1  to C-3 Foramt" xfId="12918"/>
    <cellStyle name="Output 20" xfId="12919"/>
    <cellStyle name="Output 20 2" xfId="12920"/>
    <cellStyle name="Output 21" xfId="12921"/>
    <cellStyle name="Output 21 2" xfId="12922"/>
    <cellStyle name="Output 22" xfId="12923"/>
    <cellStyle name="Output 22 2" xfId="12924"/>
    <cellStyle name="Output 23" xfId="12925"/>
    <cellStyle name="Output 23 2" xfId="12926"/>
    <cellStyle name="Output 24" xfId="12927"/>
    <cellStyle name="Output 24 2" xfId="12928"/>
    <cellStyle name="Output 25" xfId="12929"/>
    <cellStyle name="Output 25 2" xfId="12930"/>
    <cellStyle name="Output 26" xfId="12931"/>
    <cellStyle name="Output 26 2" xfId="12932"/>
    <cellStyle name="Output 27" xfId="12933"/>
    <cellStyle name="Output 27 2" xfId="12934"/>
    <cellStyle name="Output 28" xfId="12935"/>
    <cellStyle name="Output 28 2" xfId="12936"/>
    <cellStyle name="Output 29" xfId="12937"/>
    <cellStyle name="Output 29 2" xfId="12938"/>
    <cellStyle name="Output 3" xfId="12939"/>
    <cellStyle name="Output 3 10" xfId="12940"/>
    <cellStyle name="Output 3 10 2" xfId="12941"/>
    <cellStyle name="Output 3 10 3" xfId="12942"/>
    <cellStyle name="Output 3 10 4" xfId="12943"/>
    <cellStyle name="Output 3 10 5" xfId="12944"/>
    <cellStyle name="Output 3 11" xfId="12945"/>
    <cellStyle name="Output 3 11 2" xfId="12946"/>
    <cellStyle name="Output 3 11 3" xfId="12947"/>
    <cellStyle name="Output 3 11 4" xfId="12948"/>
    <cellStyle name="Output 3 11 5" xfId="12949"/>
    <cellStyle name="Output 3 12" xfId="12950"/>
    <cellStyle name="Output 3 12 2" xfId="12951"/>
    <cellStyle name="Output 3 12 3" xfId="12952"/>
    <cellStyle name="Output 3 12 4" xfId="12953"/>
    <cellStyle name="Output 3 12 5" xfId="12954"/>
    <cellStyle name="Output 3 13" xfId="12955"/>
    <cellStyle name="Output 3 13 2" xfId="12956"/>
    <cellStyle name="Output 3 13 3" xfId="12957"/>
    <cellStyle name="Output 3 13 4" xfId="12958"/>
    <cellStyle name="Output 3 13 5" xfId="12959"/>
    <cellStyle name="Output 3 14" xfId="12960"/>
    <cellStyle name="Output 3 14 2" xfId="12961"/>
    <cellStyle name="Output 3 14 3" xfId="12962"/>
    <cellStyle name="Output 3 14 4" xfId="12963"/>
    <cellStyle name="Output 3 14 5" xfId="12964"/>
    <cellStyle name="Output 3 15" xfId="12965"/>
    <cellStyle name="Output 3 16" xfId="12966"/>
    <cellStyle name="Output 3 17" xfId="12967"/>
    <cellStyle name="Output 3 18" xfId="12968"/>
    <cellStyle name="Output 3 19" xfId="12969"/>
    <cellStyle name="Output 3 2" xfId="12970"/>
    <cellStyle name="Output 3 2 2" xfId="12971"/>
    <cellStyle name="Output 3 2 3" xfId="12972"/>
    <cellStyle name="Output 3 2 4" xfId="12973"/>
    <cellStyle name="Output 3 2 5" xfId="12974"/>
    <cellStyle name="Output 3 2 6" xfId="12975"/>
    <cellStyle name="Output 3 3" xfId="12976"/>
    <cellStyle name="Output 3 3 2" xfId="12977"/>
    <cellStyle name="Output 3 3 3" xfId="12978"/>
    <cellStyle name="Output 3 3 4" xfId="12979"/>
    <cellStyle name="Output 3 3 5" xfId="12980"/>
    <cellStyle name="Output 3 3 6" xfId="12981"/>
    <cellStyle name="Output 3 3 7" xfId="12982"/>
    <cellStyle name="Output 3 3 8" xfId="12983"/>
    <cellStyle name="Output 3 4" xfId="12984"/>
    <cellStyle name="Output 3 4 2" xfId="12985"/>
    <cellStyle name="Output 3 4 3" xfId="12986"/>
    <cellStyle name="Output 3 4 4" xfId="12987"/>
    <cellStyle name="Output 3 4 5" xfId="12988"/>
    <cellStyle name="Output 3 5" xfId="12989"/>
    <cellStyle name="Output 3 5 2" xfId="12990"/>
    <cellStyle name="Output 3 5 3" xfId="12991"/>
    <cellStyle name="Output 3 5 4" xfId="12992"/>
    <cellStyle name="Output 3 5 5" xfId="12993"/>
    <cellStyle name="Output 3 6" xfId="12994"/>
    <cellStyle name="Output 3 6 2" xfId="12995"/>
    <cellStyle name="Output 3 6 3" xfId="12996"/>
    <cellStyle name="Output 3 6 4" xfId="12997"/>
    <cellStyle name="Output 3 6 5" xfId="12998"/>
    <cellStyle name="Output 3 7" xfId="12999"/>
    <cellStyle name="Output 3 7 2" xfId="13000"/>
    <cellStyle name="Output 3 7 3" xfId="13001"/>
    <cellStyle name="Output 3 7 4" xfId="13002"/>
    <cellStyle name="Output 3 7 5" xfId="13003"/>
    <cellStyle name="Output 3 8" xfId="13004"/>
    <cellStyle name="Output 3 8 2" xfId="13005"/>
    <cellStyle name="Output 3 8 3" xfId="13006"/>
    <cellStyle name="Output 3 8 4" xfId="13007"/>
    <cellStyle name="Output 3 8 5" xfId="13008"/>
    <cellStyle name="Output 3 9" xfId="13009"/>
    <cellStyle name="Output 3 9 2" xfId="13010"/>
    <cellStyle name="Output 3 9 3" xfId="13011"/>
    <cellStyle name="Output 3 9 4" xfId="13012"/>
    <cellStyle name="Output 3 9 5" xfId="13013"/>
    <cellStyle name="Output 3_C-1  to C-3 Foramt" xfId="13014"/>
    <cellStyle name="Output 30" xfId="13015"/>
    <cellStyle name="Output 30 2" xfId="13016"/>
    <cellStyle name="Output 31" xfId="13017"/>
    <cellStyle name="Output 31 2" xfId="13018"/>
    <cellStyle name="Output 32" xfId="13019"/>
    <cellStyle name="Output 32 2" xfId="13020"/>
    <cellStyle name="Output 33" xfId="13021"/>
    <cellStyle name="Output 33 2" xfId="13022"/>
    <cellStyle name="Output 34" xfId="13023"/>
    <cellStyle name="Output 34 2" xfId="13024"/>
    <cellStyle name="Output 35" xfId="13025"/>
    <cellStyle name="Output 35 2" xfId="13026"/>
    <cellStyle name="Output 36" xfId="13027"/>
    <cellStyle name="Output 36 2" xfId="13028"/>
    <cellStyle name="Output 37" xfId="13029"/>
    <cellStyle name="Output 37 2" xfId="13030"/>
    <cellStyle name="Output 38" xfId="13031"/>
    <cellStyle name="Output 38 2" xfId="13032"/>
    <cellStyle name="Output 39" xfId="13033"/>
    <cellStyle name="Output 39 2" xfId="13034"/>
    <cellStyle name="Output 4" xfId="13035"/>
    <cellStyle name="Output 4 10" xfId="13036"/>
    <cellStyle name="Output 4 10 2" xfId="13037"/>
    <cellStyle name="Output 4 10 3" xfId="13038"/>
    <cellStyle name="Output 4 10 4" xfId="13039"/>
    <cellStyle name="Output 4 10 5" xfId="13040"/>
    <cellStyle name="Output 4 11" xfId="13041"/>
    <cellStyle name="Output 4 11 2" xfId="13042"/>
    <cellStyle name="Output 4 11 3" xfId="13043"/>
    <cellStyle name="Output 4 11 4" xfId="13044"/>
    <cellStyle name="Output 4 11 5" xfId="13045"/>
    <cellStyle name="Output 4 12" xfId="13046"/>
    <cellStyle name="Output 4 12 2" xfId="13047"/>
    <cellStyle name="Output 4 12 3" xfId="13048"/>
    <cellStyle name="Output 4 12 4" xfId="13049"/>
    <cellStyle name="Output 4 12 5" xfId="13050"/>
    <cellStyle name="Output 4 13" xfId="13051"/>
    <cellStyle name="Output 4 13 2" xfId="13052"/>
    <cellStyle name="Output 4 13 3" xfId="13053"/>
    <cellStyle name="Output 4 13 4" xfId="13054"/>
    <cellStyle name="Output 4 13 5" xfId="13055"/>
    <cellStyle name="Output 4 14" xfId="13056"/>
    <cellStyle name="Output 4 14 2" xfId="13057"/>
    <cellStyle name="Output 4 14 3" xfId="13058"/>
    <cellStyle name="Output 4 14 4" xfId="13059"/>
    <cellStyle name="Output 4 14 5" xfId="13060"/>
    <cellStyle name="Output 4 15" xfId="13061"/>
    <cellStyle name="Output 4 16" xfId="13062"/>
    <cellStyle name="Output 4 17" xfId="13063"/>
    <cellStyle name="Output 4 18" xfId="13064"/>
    <cellStyle name="Output 4 2" xfId="13065"/>
    <cellStyle name="Output 4 2 2" xfId="13066"/>
    <cellStyle name="Output 4 2 3" xfId="13067"/>
    <cellStyle name="Output 4 2 4" xfId="13068"/>
    <cellStyle name="Output 4 2 5" xfId="13069"/>
    <cellStyle name="Output 4 3" xfId="13070"/>
    <cellStyle name="Output 4 3 2" xfId="13071"/>
    <cellStyle name="Output 4 3 3" xfId="13072"/>
    <cellStyle name="Output 4 3 4" xfId="13073"/>
    <cellStyle name="Output 4 3 5" xfId="13074"/>
    <cellStyle name="Output 4 4" xfId="13075"/>
    <cellStyle name="Output 4 4 2" xfId="13076"/>
    <cellStyle name="Output 4 4 3" xfId="13077"/>
    <cellStyle name="Output 4 4 4" xfId="13078"/>
    <cellStyle name="Output 4 4 5" xfId="13079"/>
    <cellStyle name="Output 4 5" xfId="13080"/>
    <cellStyle name="Output 4 5 2" xfId="13081"/>
    <cellStyle name="Output 4 5 3" xfId="13082"/>
    <cellStyle name="Output 4 5 4" xfId="13083"/>
    <cellStyle name="Output 4 5 5" xfId="13084"/>
    <cellStyle name="Output 4 6" xfId="13085"/>
    <cellStyle name="Output 4 6 2" xfId="13086"/>
    <cellStyle name="Output 4 6 3" xfId="13087"/>
    <cellStyle name="Output 4 6 4" xfId="13088"/>
    <cellStyle name="Output 4 6 5" xfId="13089"/>
    <cellStyle name="Output 4 7" xfId="13090"/>
    <cellStyle name="Output 4 7 2" xfId="13091"/>
    <cellStyle name="Output 4 7 3" xfId="13092"/>
    <cellStyle name="Output 4 7 4" xfId="13093"/>
    <cellStyle name="Output 4 7 5" xfId="13094"/>
    <cellStyle name="Output 4 8" xfId="13095"/>
    <cellStyle name="Output 4 8 2" xfId="13096"/>
    <cellStyle name="Output 4 8 3" xfId="13097"/>
    <cellStyle name="Output 4 8 4" xfId="13098"/>
    <cellStyle name="Output 4 8 5" xfId="13099"/>
    <cellStyle name="Output 4 9" xfId="13100"/>
    <cellStyle name="Output 4 9 2" xfId="13101"/>
    <cellStyle name="Output 4 9 3" xfId="13102"/>
    <cellStyle name="Output 4 9 4" xfId="13103"/>
    <cellStyle name="Output 4 9 5" xfId="13104"/>
    <cellStyle name="Output 4_lt" xfId="13105"/>
    <cellStyle name="Output 40" xfId="13106"/>
    <cellStyle name="Output 40 2" xfId="13107"/>
    <cellStyle name="Output 41" xfId="13108"/>
    <cellStyle name="Output 41 2" xfId="13109"/>
    <cellStyle name="Output 42" xfId="13110"/>
    <cellStyle name="Output 42 2" xfId="13111"/>
    <cellStyle name="Output 43" xfId="13112"/>
    <cellStyle name="Output 43 2" xfId="13113"/>
    <cellStyle name="Output 44" xfId="13114"/>
    <cellStyle name="Output 44 2" xfId="13115"/>
    <cellStyle name="Output 45" xfId="13116"/>
    <cellStyle name="Output 45 2" xfId="13117"/>
    <cellStyle name="Output 46" xfId="13118"/>
    <cellStyle name="Output 46 2" xfId="13119"/>
    <cellStyle name="Output 47" xfId="13120"/>
    <cellStyle name="Output 47 2" xfId="13121"/>
    <cellStyle name="Output 48" xfId="13122"/>
    <cellStyle name="Output 48 2" xfId="13123"/>
    <cellStyle name="Output 49" xfId="13124"/>
    <cellStyle name="Output 49 2" xfId="13125"/>
    <cellStyle name="Output 5" xfId="13126"/>
    <cellStyle name="Output 5 10" xfId="13127"/>
    <cellStyle name="Output 5 11" xfId="13128"/>
    <cellStyle name="Output 5 12" xfId="13129"/>
    <cellStyle name="Output 5 13" xfId="13130"/>
    <cellStyle name="Output 5 2" xfId="13131"/>
    <cellStyle name="Output 5 2 2" xfId="13132"/>
    <cellStyle name="Output 5 2 3" xfId="13133"/>
    <cellStyle name="Output 5 2 4" xfId="13134"/>
    <cellStyle name="Output 5 2 5" xfId="13135"/>
    <cellStyle name="Output 5 3" xfId="13136"/>
    <cellStyle name="Output 5 3 2" xfId="13137"/>
    <cellStyle name="Output 5 3 3" xfId="13138"/>
    <cellStyle name="Output 5 3 4" xfId="13139"/>
    <cellStyle name="Output 5 3 5" xfId="13140"/>
    <cellStyle name="Output 5 4" xfId="13141"/>
    <cellStyle name="Output 5 4 2" xfId="13142"/>
    <cellStyle name="Output 5 4 3" xfId="13143"/>
    <cellStyle name="Output 5 4 4" xfId="13144"/>
    <cellStyle name="Output 5 4 5" xfId="13145"/>
    <cellStyle name="Output 5 5" xfId="13146"/>
    <cellStyle name="Output 5 5 2" xfId="13147"/>
    <cellStyle name="Output 5 5 3" xfId="13148"/>
    <cellStyle name="Output 5 5 4" xfId="13149"/>
    <cellStyle name="Output 5 5 5" xfId="13150"/>
    <cellStyle name="Output 5 6" xfId="13151"/>
    <cellStyle name="Output 5 6 2" xfId="13152"/>
    <cellStyle name="Output 5 6 3" xfId="13153"/>
    <cellStyle name="Output 5 6 4" xfId="13154"/>
    <cellStyle name="Output 5 6 5" xfId="13155"/>
    <cellStyle name="Output 5 7" xfId="13156"/>
    <cellStyle name="Output 5 7 2" xfId="13157"/>
    <cellStyle name="Output 5 7 3" xfId="13158"/>
    <cellStyle name="Output 5 7 4" xfId="13159"/>
    <cellStyle name="Output 5 7 5" xfId="13160"/>
    <cellStyle name="Output 5 8" xfId="13161"/>
    <cellStyle name="Output 5 8 2" xfId="13162"/>
    <cellStyle name="Output 5 8 3" xfId="13163"/>
    <cellStyle name="Output 5 8 4" xfId="13164"/>
    <cellStyle name="Output 5 8 5" xfId="13165"/>
    <cellStyle name="Output 5 9" xfId="13166"/>
    <cellStyle name="Output 5 9 2" xfId="13167"/>
    <cellStyle name="Output 5 9 3" xfId="13168"/>
    <cellStyle name="Output 5 9 4" xfId="13169"/>
    <cellStyle name="Output 5 9 5" xfId="13170"/>
    <cellStyle name="Output 50" xfId="13171"/>
    <cellStyle name="Output 50 2" xfId="13172"/>
    <cellStyle name="Output 51" xfId="13173"/>
    <cellStyle name="Output 51 2" xfId="13174"/>
    <cellStyle name="Output 52" xfId="13175"/>
    <cellStyle name="Output 52 2" xfId="13176"/>
    <cellStyle name="Output 53" xfId="13177"/>
    <cellStyle name="Output 53 2" xfId="13178"/>
    <cellStyle name="Output 54" xfId="13179"/>
    <cellStyle name="Output 54 2" xfId="13180"/>
    <cellStyle name="Output 6" xfId="13181"/>
    <cellStyle name="Output 6 2" xfId="13182"/>
    <cellStyle name="Output 6 3" xfId="13183"/>
    <cellStyle name="Output 6 4" xfId="13184"/>
    <cellStyle name="Output 6 5" xfId="13185"/>
    <cellStyle name="Output 6 6" xfId="13186"/>
    <cellStyle name="Output 7" xfId="13187"/>
    <cellStyle name="Output 7 2" xfId="13188"/>
    <cellStyle name="Output 7 3" xfId="13189"/>
    <cellStyle name="Output 7 4" xfId="13190"/>
    <cellStyle name="Output 7 5" xfId="13191"/>
    <cellStyle name="Output 7 6" xfId="13192"/>
    <cellStyle name="Output 8" xfId="13193"/>
    <cellStyle name="Output 8 2" xfId="13194"/>
    <cellStyle name="Output 8 3" xfId="13195"/>
    <cellStyle name="Output 8 4" xfId="13196"/>
    <cellStyle name="Output 8 5" xfId="13197"/>
    <cellStyle name="Output 8 6" xfId="13198"/>
    <cellStyle name="Output 9" xfId="13199"/>
    <cellStyle name="Output 9 2" xfId="13200"/>
    <cellStyle name="Output 9 3" xfId="13201"/>
    <cellStyle name="Output 9 4" xfId="13202"/>
    <cellStyle name="Output 9 5" xfId="13203"/>
    <cellStyle name="Output 9 6" xfId="13204"/>
    <cellStyle name="per.style" xfId="13205"/>
    <cellStyle name="Percent [0]_#6 Temps &amp; Contractors" xfId="13206"/>
    <cellStyle name="Percent [2]" xfId="13207"/>
    <cellStyle name="Percent [2] 2" xfId="13208"/>
    <cellStyle name="Percent [2] 2 2" xfId="13209"/>
    <cellStyle name="Percent [2] 2 3" xfId="13210"/>
    <cellStyle name="Percent [2] 3" xfId="13211"/>
    <cellStyle name="Percent [2] 3 2" xfId="13212"/>
    <cellStyle name="Percent [2] 3 3" xfId="13213"/>
    <cellStyle name="Percent [2] 4" xfId="13214"/>
    <cellStyle name="Percent [2] 4 2" xfId="13215"/>
    <cellStyle name="Percent [2] 4 3" xfId="13216"/>
    <cellStyle name="Percent [2] 5" xfId="13217"/>
    <cellStyle name="Percent [2] 6" xfId="13218"/>
    <cellStyle name="Percent [2] 7" xfId="13219"/>
    <cellStyle name="Percent [2] 8" xfId="13220"/>
    <cellStyle name="Percent [2] 9" xfId="13221"/>
    <cellStyle name="Percent 10" xfId="13222"/>
    <cellStyle name="Percent 10 2" xfId="13223"/>
    <cellStyle name="Percent 10 2 2" xfId="13224"/>
    <cellStyle name="Percent 10 2 2 2" xfId="13225"/>
    <cellStyle name="Percent 10 3" xfId="13226"/>
    <cellStyle name="Percent 10 4" xfId="13227"/>
    <cellStyle name="Percent 10 5" xfId="13228"/>
    <cellStyle name="Percent 11" xfId="13229"/>
    <cellStyle name="Percent 11 2" xfId="13230"/>
    <cellStyle name="Percent 11 3" xfId="13231"/>
    <cellStyle name="Percent 11 4" xfId="13232"/>
    <cellStyle name="Percent 11 5" xfId="13233"/>
    <cellStyle name="Percent 12" xfId="13234"/>
    <cellStyle name="Percent 12 2" xfId="13235"/>
    <cellStyle name="Percent 12 3" xfId="13236"/>
    <cellStyle name="Percent 13" xfId="13237"/>
    <cellStyle name="Percent 13 2" xfId="13238"/>
    <cellStyle name="Percent 13 3" xfId="13239"/>
    <cellStyle name="Percent 14" xfId="13240"/>
    <cellStyle name="Percent 14 2" xfId="13241"/>
    <cellStyle name="Percent 14 3" xfId="13242"/>
    <cellStyle name="Percent 15" xfId="13243"/>
    <cellStyle name="Percent 15 2" xfId="13244"/>
    <cellStyle name="Percent 15 3" xfId="13245"/>
    <cellStyle name="Percent 16" xfId="13246"/>
    <cellStyle name="Percent 16 2" xfId="13247"/>
    <cellStyle name="Percent 16 3" xfId="13248"/>
    <cellStyle name="Percent 17" xfId="13249"/>
    <cellStyle name="Percent 17 2" xfId="13250"/>
    <cellStyle name="Percent 17 3" xfId="13251"/>
    <cellStyle name="Percent 18" xfId="13252"/>
    <cellStyle name="Percent 18 2" xfId="13253"/>
    <cellStyle name="Percent 19" xfId="13254"/>
    <cellStyle name="Percent 19 2" xfId="13255"/>
    <cellStyle name="Percent 19 3" xfId="13256"/>
    <cellStyle name="Percent 2" xfId="13257"/>
    <cellStyle name="Percent 2 10" xfId="13258"/>
    <cellStyle name="Percent 2 11" xfId="13259"/>
    <cellStyle name="Percent 2 12" xfId="13260"/>
    <cellStyle name="Percent 2 13" xfId="13261"/>
    <cellStyle name="Percent 2 14" xfId="13262"/>
    <cellStyle name="Percent 2 15" xfId="13263"/>
    <cellStyle name="Percent 2 16" xfId="13264"/>
    <cellStyle name="Percent 2 17" xfId="13265"/>
    <cellStyle name="Percent 2 2" xfId="13266"/>
    <cellStyle name="Percent 2 2 10" xfId="13267"/>
    <cellStyle name="Percent 2 2 2" xfId="13268"/>
    <cellStyle name="Percent 2 2 2 2" xfId="13269"/>
    <cellStyle name="Percent 2 2 2 3" xfId="13270"/>
    <cellStyle name="Percent 2 2 3" xfId="13271"/>
    <cellStyle name="Percent 2 2 4" xfId="13272"/>
    <cellStyle name="Percent 2 2 5" xfId="13273"/>
    <cellStyle name="Percent 2 2 6" xfId="13274"/>
    <cellStyle name="Percent 2 2 7" xfId="13275"/>
    <cellStyle name="Percent 2 2 8" xfId="13276"/>
    <cellStyle name="Percent 2 2 9" xfId="13277"/>
    <cellStyle name="Percent 2 3" xfId="13278"/>
    <cellStyle name="Percent 2 3 2" xfId="13279"/>
    <cellStyle name="Percent 2 3 3" xfId="13280"/>
    <cellStyle name="Percent 2 3 4" xfId="13281"/>
    <cellStyle name="Percent 2 4" xfId="13282"/>
    <cellStyle name="Percent 2 4 2" xfId="13283"/>
    <cellStyle name="Percent 2 4 3" xfId="13284"/>
    <cellStyle name="Percent 2 5" xfId="13285"/>
    <cellStyle name="Percent 2 6" xfId="13286"/>
    <cellStyle name="Percent 2 7" xfId="13287"/>
    <cellStyle name="Percent 2 8" xfId="13288"/>
    <cellStyle name="Percent 2 9" xfId="13289"/>
    <cellStyle name="Percent 20" xfId="13290"/>
    <cellStyle name="Percent 20 2" xfId="13291"/>
    <cellStyle name="Percent 20 3" xfId="13292"/>
    <cellStyle name="Percent 21" xfId="13293"/>
    <cellStyle name="Percent 21 2" xfId="13294"/>
    <cellStyle name="Percent 21 3" xfId="13295"/>
    <cellStyle name="Percent 22" xfId="13296"/>
    <cellStyle name="Percent 22 2" xfId="13297"/>
    <cellStyle name="Percent 22 3" xfId="13298"/>
    <cellStyle name="Percent 23" xfId="13299"/>
    <cellStyle name="Percent 23 2" xfId="13300"/>
    <cellStyle name="Percent 23 3" xfId="13301"/>
    <cellStyle name="Percent 24" xfId="13302"/>
    <cellStyle name="Percent 24 2" xfId="13303"/>
    <cellStyle name="Percent 24 3" xfId="13304"/>
    <cellStyle name="Percent 25" xfId="13305"/>
    <cellStyle name="Percent 25 2" xfId="13306"/>
    <cellStyle name="Percent 25 3" xfId="13307"/>
    <cellStyle name="Percent 26" xfId="13308"/>
    <cellStyle name="Percent 26 2" xfId="13309"/>
    <cellStyle name="Percent 26 3" xfId="13310"/>
    <cellStyle name="Percent 27" xfId="13311"/>
    <cellStyle name="Percent 27 2" xfId="13312"/>
    <cellStyle name="Percent 27 3" xfId="13313"/>
    <cellStyle name="Percent 28" xfId="13314"/>
    <cellStyle name="Percent 28 2" xfId="13315"/>
    <cellStyle name="Percent 28 3" xfId="13316"/>
    <cellStyle name="Percent 29" xfId="13317"/>
    <cellStyle name="Percent 29 2" xfId="13318"/>
    <cellStyle name="Percent 29 3" xfId="13319"/>
    <cellStyle name="Percent 3" xfId="13320"/>
    <cellStyle name="Percent 3 10" xfId="13321"/>
    <cellStyle name="Percent 3 11" xfId="13322"/>
    <cellStyle name="Percent 3 12" xfId="13323"/>
    <cellStyle name="Percent 3 13" xfId="13324"/>
    <cellStyle name="Percent 3 14" xfId="13325"/>
    <cellStyle name="Percent 3 15" xfId="13326"/>
    <cellStyle name="Percent 3 16" xfId="13327"/>
    <cellStyle name="Percent 3 17" xfId="13328"/>
    <cellStyle name="Percent 3 2" xfId="13329"/>
    <cellStyle name="Percent 3 2 10" xfId="13330"/>
    <cellStyle name="Percent 3 2 11" xfId="13331"/>
    <cellStyle name="Percent 3 2 2" xfId="13332"/>
    <cellStyle name="Percent 3 2 2 2" xfId="13333"/>
    <cellStyle name="Percent 3 2 3" xfId="13334"/>
    <cellStyle name="Percent 3 2 4" xfId="13335"/>
    <cellStyle name="Percent 3 2 5" xfId="13336"/>
    <cellStyle name="Percent 3 2 6" xfId="13337"/>
    <cellStyle name="Percent 3 2 7" xfId="13338"/>
    <cellStyle name="Percent 3 2 8" xfId="13339"/>
    <cellStyle name="Percent 3 2 9" xfId="13340"/>
    <cellStyle name="Percent 3 3" xfId="13341"/>
    <cellStyle name="Percent 3 3 2" xfId="13342"/>
    <cellStyle name="Percent 3 3 3" xfId="13343"/>
    <cellStyle name="Percent 3 3 4" xfId="13344"/>
    <cellStyle name="Percent 3 3 5" xfId="13345"/>
    <cellStyle name="Percent 3 4" xfId="13346"/>
    <cellStyle name="Percent 3 5" xfId="13347"/>
    <cellStyle name="Percent 3 6" xfId="13348"/>
    <cellStyle name="Percent 3 7" xfId="13349"/>
    <cellStyle name="Percent 3 8" xfId="13350"/>
    <cellStyle name="Percent 3 9" xfId="13351"/>
    <cellStyle name="Percent 30" xfId="13352"/>
    <cellStyle name="Percent 30 2" xfId="13353"/>
    <cellStyle name="Percent 30 3" xfId="13354"/>
    <cellStyle name="Percent 31" xfId="13355"/>
    <cellStyle name="Percent 32" xfId="13356"/>
    <cellStyle name="Percent 33" xfId="13357"/>
    <cellStyle name="Percent 34" xfId="13358"/>
    <cellStyle name="Percent 35" xfId="13359"/>
    <cellStyle name="Percent 36" xfId="13360"/>
    <cellStyle name="Percent 37" xfId="13361"/>
    <cellStyle name="Percent 38" xfId="13362"/>
    <cellStyle name="Percent 39" xfId="13363"/>
    <cellStyle name="Percent 4" xfId="13364"/>
    <cellStyle name="Percent 4 2" xfId="13365"/>
    <cellStyle name="Percent 4 2 2" xfId="13366"/>
    <cellStyle name="Percent 4 2 2 2" xfId="13367"/>
    <cellStyle name="Percent 4 2 2 3" xfId="13368"/>
    <cellStyle name="Percent 4 2 3" xfId="13369"/>
    <cellStyle name="Percent 4 2 4" xfId="13370"/>
    <cellStyle name="Percent 4 3" xfId="13371"/>
    <cellStyle name="Percent 4 3 2" xfId="13372"/>
    <cellStyle name="Percent 4 3 3" xfId="13373"/>
    <cellStyle name="Percent 4 3 4" xfId="13374"/>
    <cellStyle name="Percent 4 4" xfId="13375"/>
    <cellStyle name="Percent 4 5" xfId="13376"/>
    <cellStyle name="Percent 4 6" xfId="13377"/>
    <cellStyle name="Percent 4 7" xfId="13378"/>
    <cellStyle name="Percent 4 8" xfId="13379"/>
    <cellStyle name="Percent 40" xfId="13380"/>
    <cellStyle name="Percent 41" xfId="13381"/>
    <cellStyle name="Percent 5" xfId="13382"/>
    <cellStyle name="Percent 5 2" xfId="13383"/>
    <cellStyle name="Percent 5 2 2" xfId="13384"/>
    <cellStyle name="Percent 5 2 2 2" xfId="13385"/>
    <cellStyle name="Percent 5 2 3" xfId="13386"/>
    <cellStyle name="Percent 5 3" xfId="13387"/>
    <cellStyle name="Percent 5 3 2" xfId="13388"/>
    <cellStyle name="Percent 5 4" xfId="13389"/>
    <cellStyle name="Percent 5 5" xfId="13390"/>
    <cellStyle name="Percent 5 6" xfId="13391"/>
    <cellStyle name="Percent 6" xfId="13392"/>
    <cellStyle name="Percent 6 2" xfId="13393"/>
    <cellStyle name="Percent 6 2 2" xfId="13394"/>
    <cellStyle name="Percent 6 2 3" xfId="13395"/>
    <cellStyle name="Percent 6 3" xfId="13396"/>
    <cellStyle name="Percent 6 3 2" xfId="13397"/>
    <cellStyle name="Percent 6 3 3" xfId="13398"/>
    <cellStyle name="Percent 7" xfId="13399"/>
    <cellStyle name="Percent 7 2" xfId="13400"/>
    <cellStyle name="Percent 7 2 2" xfId="13401"/>
    <cellStyle name="Percent 7 3" xfId="13402"/>
    <cellStyle name="Percent 7 4" xfId="13403"/>
    <cellStyle name="Percent 8" xfId="13404"/>
    <cellStyle name="Percent 8 2" xfId="13405"/>
    <cellStyle name="Percent 8 2 2" xfId="13406"/>
    <cellStyle name="Percent 8 2 3" xfId="13407"/>
    <cellStyle name="Percent 8 3" xfId="13408"/>
    <cellStyle name="Percent 8 4" xfId="13409"/>
    <cellStyle name="Percent 9" xfId="13410"/>
    <cellStyle name="Percent 9 2" xfId="13411"/>
    <cellStyle name="Percent 9 2 2" xfId="13412"/>
    <cellStyle name="Percent 9 3" xfId="13413"/>
    <cellStyle name="Percent 9 4" xfId="13414"/>
    <cellStyle name="Percent 9 5" xfId="13415"/>
    <cellStyle name="Percentage" xfId="13416"/>
    <cellStyle name="Percentage 2" xfId="13417"/>
    <cellStyle name="Percentage 2 2" xfId="13418"/>
    <cellStyle name="Percentage 2 3" xfId="13419"/>
    <cellStyle name="Percentage 3" xfId="13420"/>
    <cellStyle name="Percentage 3 2" xfId="13421"/>
    <cellStyle name="Percentage 3 3" xfId="13422"/>
    <cellStyle name="Percentage 4" xfId="13423"/>
    <cellStyle name="Percentage 4 2" xfId="13424"/>
    <cellStyle name="Percentage 4 3" xfId="13425"/>
    <cellStyle name="Percentage 5" xfId="13426"/>
    <cellStyle name="Percentage 6" xfId="13427"/>
    <cellStyle name="Popis" xfId="13428"/>
    <cellStyle name="Popis 2" xfId="13429"/>
    <cellStyle name="Popis 3" xfId="13430"/>
    <cellStyle name="pricing" xfId="13431"/>
    <cellStyle name="Prosent_Ark1" xfId="13432"/>
    <cellStyle name="PSChar" xfId="13433"/>
    <cellStyle name="PSChar 2" xfId="13434"/>
    <cellStyle name="PSChar 3" xfId="13435"/>
    <cellStyle name="PSChar 4" xfId="13436"/>
    <cellStyle name="PSChar 5" xfId="13437"/>
    <cellStyle name="PSChar 6" xfId="13438"/>
    <cellStyle name="Query" xfId="13439"/>
    <cellStyle name="Query 2" xfId="13440"/>
    <cellStyle name="Query 3" xfId="13441"/>
    <cellStyle name="Query 4" xfId="13442"/>
    <cellStyle name="Query 5" xfId="13443"/>
    <cellStyle name="Query 6" xfId="13444"/>
    <cellStyle name="Ratio" xfId="13445"/>
    <cellStyle name="Ratio 2" xfId="13446"/>
    <cellStyle name="Ratio 2 2" xfId="13447"/>
    <cellStyle name="Ratio 2 3" xfId="13448"/>
    <cellStyle name="Ratio 3" xfId="13449"/>
    <cellStyle name="Ratio 3 2" xfId="13450"/>
    <cellStyle name="Ratio 3 3" xfId="13451"/>
    <cellStyle name="Ratio 4" xfId="13452"/>
    <cellStyle name="Ratio 4 2" xfId="13453"/>
    <cellStyle name="Ratio 4 3" xfId="13454"/>
    <cellStyle name="Ratio 5" xfId="13455"/>
    <cellStyle name="Ratio 6" xfId="13456"/>
    <cellStyle name="Result" xfId="13457"/>
    <cellStyle name="Result2" xfId="13458"/>
    <cellStyle name="RevList" xfId="13459"/>
    <cellStyle name="RevList 2" xfId="13460"/>
    <cellStyle name="RevList 2 2" xfId="13461"/>
    <cellStyle name="RevList 2 3" xfId="13462"/>
    <cellStyle name="RevList 3" xfId="13463"/>
    <cellStyle name="RevList 3 2" xfId="13464"/>
    <cellStyle name="RevList 3 3" xfId="13465"/>
    <cellStyle name="RevList 4" xfId="13466"/>
    <cellStyle name="RevList 4 2" xfId="13467"/>
    <cellStyle name="RevList 4 3" xfId="13468"/>
    <cellStyle name="RevList 5" xfId="13469"/>
    <cellStyle name="RevList 6" xfId="13470"/>
    <cellStyle name="Rs." xfId="13471"/>
    <cellStyle name="Rs. 10" xfId="13472"/>
    <cellStyle name="Rs. 11" xfId="13473"/>
    <cellStyle name="Rs. 12" xfId="13474"/>
    <cellStyle name="Rs. 13" xfId="13475"/>
    <cellStyle name="Rs. 14" xfId="13476"/>
    <cellStyle name="Rs. 15" xfId="13477"/>
    <cellStyle name="Rs. 16" xfId="13478"/>
    <cellStyle name="Rs. 17" xfId="13479"/>
    <cellStyle name="Rs. 18" xfId="13480"/>
    <cellStyle name="Rs. 19" xfId="13481"/>
    <cellStyle name="Rs. 2" xfId="13482"/>
    <cellStyle name="Rs. 2 2" xfId="13483"/>
    <cellStyle name="Rs. 20" xfId="13484"/>
    <cellStyle name="Rs. 21" xfId="13485"/>
    <cellStyle name="Rs. 22" xfId="13486"/>
    <cellStyle name="Rs. 23" xfId="13487"/>
    <cellStyle name="Rs. 24" xfId="13488"/>
    <cellStyle name="Rs. 25" xfId="13489"/>
    <cellStyle name="Rs. 26" xfId="13490"/>
    <cellStyle name="Rs. 26 2" xfId="13491"/>
    <cellStyle name="Rs. 26 3" xfId="13492"/>
    <cellStyle name="Rs. 26 4" xfId="13493"/>
    <cellStyle name="Rs. 26 5" xfId="13494"/>
    <cellStyle name="Rs. 3" xfId="13495"/>
    <cellStyle name="Rs. 4" xfId="13496"/>
    <cellStyle name="Rs. 5" xfId="13497"/>
    <cellStyle name="Rs. 6" xfId="13498"/>
    <cellStyle name="Rs. 7" xfId="13499"/>
    <cellStyle name="Rs. 8" xfId="13500"/>
    <cellStyle name="Rs. 9" xfId="13501"/>
    <cellStyle name="Rs._Copy of ATC  FY-2010 to 2011 of Kolar Division." xfId="13502"/>
    <cellStyle name="SheetHeader1" xfId="13503"/>
    <cellStyle name="SheetHeader2" xfId="13504"/>
    <cellStyle name="SheetHeader3" xfId="13505"/>
    <cellStyle name="Sledovaný hypertextový odkaz" xfId="13506"/>
    <cellStyle name="Sledovaný hypertextový odkaz 10" xfId="13507"/>
    <cellStyle name="Sledovaný hypertextový odkaz 11" xfId="13508"/>
    <cellStyle name="Sledovaný hypertextový odkaz 12" xfId="13509"/>
    <cellStyle name="Sledovaný hypertextový odkaz 13" xfId="13510"/>
    <cellStyle name="Sledovaný hypertextový odkaz 14" xfId="13511"/>
    <cellStyle name="Sledovaný hypertextový odkaz 15" xfId="13512"/>
    <cellStyle name="Sledovaný hypertextový odkaz 16" xfId="13513"/>
    <cellStyle name="Sledovaný hypertextový odkaz 17" xfId="13514"/>
    <cellStyle name="Sledovaný hypertextový odkaz 18" xfId="13515"/>
    <cellStyle name="Sledovaný hypertextový odkaz 19" xfId="13516"/>
    <cellStyle name="Sledovaný hypertextový odkaz 2" xfId="13517"/>
    <cellStyle name="Sledovaný hypertextový odkaz 2 2" xfId="13518"/>
    <cellStyle name="Sledovaný hypertextový odkaz 20" xfId="13519"/>
    <cellStyle name="Sledovaný hypertextový odkaz 21" xfId="13520"/>
    <cellStyle name="Sledovaný hypertextový odkaz 22" xfId="13521"/>
    <cellStyle name="Sledovaný hypertextový odkaz 23" xfId="13522"/>
    <cellStyle name="Sledovaný hypertextový odkaz 24" xfId="13523"/>
    <cellStyle name="Sledovaný hypertextový odkaz 25" xfId="13524"/>
    <cellStyle name="Sledovaný hypertextový odkaz 26" xfId="13525"/>
    <cellStyle name="Sledovaný hypertextový odkaz 3" xfId="13526"/>
    <cellStyle name="Sledovaný hypertextový odkaz 4" xfId="13527"/>
    <cellStyle name="Sledovaný hypertextový odkaz 5" xfId="13528"/>
    <cellStyle name="Sledovaný hypertextový odkaz 6" xfId="13529"/>
    <cellStyle name="Sledovaný hypertextový odkaz 7" xfId="13530"/>
    <cellStyle name="Sledovaný hypertextový odkaz 8" xfId="13531"/>
    <cellStyle name="Sledovaný hypertextový odkaz 9" xfId="13532"/>
    <cellStyle name="Sledovaný hypertextový odkaz_Copy of ATC  FY-2010 to 2011 of Kolar Division." xfId="13533"/>
    <cellStyle name="Standard_BS14" xfId="13534"/>
    <cellStyle name="Style 1" xfId="13535"/>
    <cellStyle name="Style 1 10" xfId="13536"/>
    <cellStyle name="Style 1 10 2" xfId="13537"/>
    <cellStyle name="Style 1 10 2 2" xfId="13538"/>
    <cellStyle name="Style 1 11" xfId="13539"/>
    <cellStyle name="Style 1 12" xfId="13540"/>
    <cellStyle name="Style 1 13" xfId="13541"/>
    <cellStyle name="Style 1 14" xfId="13542"/>
    <cellStyle name="Style 1 15" xfId="13543"/>
    <cellStyle name="Style 1 16" xfId="13544"/>
    <cellStyle name="Style 1 17" xfId="13545"/>
    <cellStyle name="Style 1 18" xfId="13546"/>
    <cellStyle name="Style 1 19" xfId="13547"/>
    <cellStyle name="Style 1 2" xfId="13548"/>
    <cellStyle name="Style 1 2 2" xfId="13549"/>
    <cellStyle name="Style 1 2 3" xfId="13550"/>
    <cellStyle name="Style 1 2 4" xfId="13551"/>
    <cellStyle name="Style 1 2_Capex additional budget required in KMLD" xfId="13552"/>
    <cellStyle name="Style 1 20" xfId="13553"/>
    <cellStyle name="Style 1 21" xfId="13554"/>
    <cellStyle name="Style 1 22" xfId="13555"/>
    <cellStyle name="Style 1 23" xfId="13556"/>
    <cellStyle name="Style 1 24" xfId="13557"/>
    <cellStyle name="Style 1 25" xfId="13558"/>
    <cellStyle name="Style 1 26" xfId="13559"/>
    <cellStyle name="Style 1 27" xfId="13560"/>
    <cellStyle name="Style 1 28" xfId="13561"/>
    <cellStyle name="Style 1 29" xfId="13562"/>
    <cellStyle name="Style 1 3" xfId="13563"/>
    <cellStyle name="Style 1 3 2" xfId="13564"/>
    <cellStyle name="Style 1 3 3" xfId="13565"/>
    <cellStyle name="Style 1 30" xfId="13566"/>
    <cellStyle name="Style 1 31" xfId="13567"/>
    <cellStyle name="Style 1 32" xfId="13568"/>
    <cellStyle name="Style 1 33" xfId="13569"/>
    <cellStyle name="Style 1 34" xfId="13570"/>
    <cellStyle name="Style 1 35" xfId="13571"/>
    <cellStyle name="Style 1 36" xfId="13572"/>
    <cellStyle name="Style 1 37" xfId="13573"/>
    <cellStyle name="Style 1 38" xfId="13574"/>
    <cellStyle name="Style 1 39" xfId="13575"/>
    <cellStyle name="Style 1 4" xfId="13576"/>
    <cellStyle name="Style 1 40" xfId="13577"/>
    <cellStyle name="Style 1 41" xfId="13578"/>
    <cellStyle name="Style 1 42" xfId="13579"/>
    <cellStyle name="Style 1 43" xfId="13580"/>
    <cellStyle name="Style 1 44" xfId="13581"/>
    <cellStyle name="Style 1 45" xfId="13582"/>
    <cellStyle name="Style 1 46" xfId="13583"/>
    <cellStyle name="Style 1 47" xfId="13584"/>
    <cellStyle name="Style 1 48" xfId="13585"/>
    <cellStyle name="Style 1 49" xfId="13586"/>
    <cellStyle name="Style 1 5" xfId="13587"/>
    <cellStyle name="Style 1 50" xfId="13588"/>
    <cellStyle name="Style 1 51" xfId="13589"/>
    <cellStyle name="Style 1 52" xfId="13590"/>
    <cellStyle name="Style 1 53" xfId="13591"/>
    <cellStyle name="Style 1 54" xfId="13592"/>
    <cellStyle name="Style 1 6" xfId="13593"/>
    <cellStyle name="Style 1 7" xfId="13594"/>
    <cellStyle name="Style 1 8" xfId="13595"/>
    <cellStyle name="Style 1 9" xfId="13596"/>
    <cellStyle name="Style 1_(Kolar Circle) Format_Meeting DECEMBER _ 2010" xfId="13597"/>
    <cellStyle name="Style 2" xfId="13598"/>
    <cellStyle name="Subtotal" xfId="13599"/>
    <cellStyle name="Table Heading 3" xfId="13600"/>
    <cellStyle name="Table Total" xfId="13601"/>
    <cellStyle name="Table_Heading" xfId="13602"/>
    <cellStyle name="Technical_Input" xfId="13603"/>
    <cellStyle name="Times New Roman" xfId="13604"/>
    <cellStyle name="Title 10" xfId="13605"/>
    <cellStyle name="Title 11" xfId="13606"/>
    <cellStyle name="Title 12" xfId="13607"/>
    <cellStyle name="Title 13" xfId="13608"/>
    <cellStyle name="Title 14" xfId="13609"/>
    <cellStyle name="Title 15" xfId="13610"/>
    <cellStyle name="Title 16" xfId="13611"/>
    <cellStyle name="Title 17" xfId="13612"/>
    <cellStyle name="Title 18" xfId="13613"/>
    <cellStyle name="Title 19" xfId="13614"/>
    <cellStyle name="Title 2" xfId="13615"/>
    <cellStyle name="Title 2 10" xfId="13616"/>
    <cellStyle name="Title 2 11" xfId="13617"/>
    <cellStyle name="Title 2 12" xfId="13618"/>
    <cellStyle name="Title 2 13" xfId="13619"/>
    <cellStyle name="Title 2 14" xfId="13620"/>
    <cellStyle name="Title 2 15" xfId="13621"/>
    <cellStyle name="Title 2 16" xfId="13622"/>
    <cellStyle name="Title 2 17" xfId="13623"/>
    <cellStyle name="Title 2 2" xfId="13624"/>
    <cellStyle name="Title 2 3" xfId="13625"/>
    <cellStyle name="Title 2 3 2" xfId="13626"/>
    <cellStyle name="Title 2 3 3" xfId="13627"/>
    <cellStyle name="Title 2 4" xfId="13628"/>
    <cellStyle name="Title 2 5" xfId="13629"/>
    <cellStyle name="Title 2 6" xfId="13630"/>
    <cellStyle name="Title 2 7" xfId="13631"/>
    <cellStyle name="Title 2 8" xfId="13632"/>
    <cellStyle name="Title 2 9" xfId="13633"/>
    <cellStyle name="Title 2_C-1  to C-3 Foramt" xfId="13634"/>
    <cellStyle name="Title 20" xfId="13635"/>
    <cellStyle name="Title 21" xfId="13636"/>
    <cellStyle name="Title 22" xfId="13637"/>
    <cellStyle name="Title 23" xfId="13638"/>
    <cellStyle name="Title 24" xfId="13639"/>
    <cellStyle name="Title 25" xfId="13640"/>
    <cellStyle name="Title 26" xfId="13641"/>
    <cellStyle name="Title 27" xfId="13642"/>
    <cellStyle name="Title 28" xfId="13643"/>
    <cellStyle name="Title 29" xfId="13644"/>
    <cellStyle name="Title 3" xfId="13645"/>
    <cellStyle name="Title 3 10" xfId="13646"/>
    <cellStyle name="Title 3 11" xfId="13647"/>
    <cellStyle name="Title 3 12" xfId="13648"/>
    <cellStyle name="Title 3 13" xfId="13649"/>
    <cellStyle name="Title 3 14" xfId="13650"/>
    <cellStyle name="Title 3 2" xfId="13651"/>
    <cellStyle name="Title 3 2 2" xfId="13652"/>
    <cellStyle name="Title 3 3" xfId="13653"/>
    <cellStyle name="Title 3 3 2" xfId="13654"/>
    <cellStyle name="Title 3 3 3" xfId="13655"/>
    <cellStyle name="Title 3 4" xfId="13656"/>
    <cellStyle name="Title 3 5" xfId="13657"/>
    <cellStyle name="Title 3 6" xfId="13658"/>
    <cellStyle name="Title 3 7" xfId="13659"/>
    <cellStyle name="Title 3 8" xfId="13660"/>
    <cellStyle name="Title 3 9" xfId="13661"/>
    <cellStyle name="Title 3_C-1  to C-3 Foramt" xfId="13662"/>
    <cellStyle name="Title 30" xfId="13663"/>
    <cellStyle name="Title 31" xfId="13664"/>
    <cellStyle name="Title 32" xfId="13665"/>
    <cellStyle name="Title 33" xfId="13666"/>
    <cellStyle name="Title 34" xfId="13667"/>
    <cellStyle name="Title 35" xfId="13668"/>
    <cellStyle name="Title 36" xfId="13669"/>
    <cellStyle name="Title 37" xfId="13670"/>
    <cellStyle name="Title 38" xfId="13671"/>
    <cellStyle name="Title 39" xfId="13672"/>
    <cellStyle name="Title 4" xfId="13673"/>
    <cellStyle name="Title 4 10" xfId="13674"/>
    <cellStyle name="Title 4 11" xfId="13675"/>
    <cellStyle name="Title 4 12" xfId="13676"/>
    <cellStyle name="Title 4 13" xfId="13677"/>
    <cellStyle name="Title 4 14" xfId="13678"/>
    <cellStyle name="Title 4 2" xfId="13679"/>
    <cellStyle name="Title 4 3" xfId="13680"/>
    <cellStyle name="Title 4 4" xfId="13681"/>
    <cellStyle name="Title 4 5" xfId="13682"/>
    <cellStyle name="Title 4 6" xfId="13683"/>
    <cellStyle name="Title 4 7" xfId="13684"/>
    <cellStyle name="Title 4 8" xfId="13685"/>
    <cellStyle name="Title 4 9" xfId="13686"/>
    <cellStyle name="Title 40" xfId="13687"/>
    <cellStyle name="Title 41" xfId="13688"/>
    <cellStyle name="Title 42" xfId="13689"/>
    <cellStyle name="Title 43" xfId="13690"/>
    <cellStyle name="Title 44" xfId="13691"/>
    <cellStyle name="Title 45" xfId="13692"/>
    <cellStyle name="Title 46" xfId="13693"/>
    <cellStyle name="Title 47" xfId="13694"/>
    <cellStyle name="Title 48" xfId="13695"/>
    <cellStyle name="Title 49" xfId="13696"/>
    <cellStyle name="Title 5" xfId="13697"/>
    <cellStyle name="Title 5 2" xfId="13698"/>
    <cellStyle name="Title 5 3" xfId="13699"/>
    <cellStyle name="Title 5 4" xfId="13700"/>
    <cellStyle name="Title 5 5" xfId="13701"/>
    <cellStyle name="Title 5 6" xfId="13702"/>
    <cellStyle name="Title 5 7" xfId="13703"/>
    <cellStyle name="Title 5 8" xfId="13704"/>
    <cellStyle name="Title 5 9" xfId="13705"/>
    <cellStyle name="Title 50" xfId="13706"/>
    <cellStyle name="Title 51" xfId="13707"/>
    <cellStyle name="Title 52" xfId="13708"/>
    <cellStyle name="Title 53" xfId="13709"/>
    <cellStyle name="Title 54" xfId="13710"/>
    <cellStyle name="Title 6" xfId="13711"/>
    <cellStyle name="Title 7" xfId="13712"/>
    <cellStyle name="Title 8" xfId="13713"/>
    <cellStyle name="Title 9" xfId="13714"/>
    <cellStyle name="Total 10" xfId="13715"/>
    <cellStyle name="Total 10 2" xfId="13716"/>
    <cellStyle name="Total 11" xfId="13717"/>
    <cellStyle name="Total 11 2" xfId="13718"/>
    <cellStyle name="Total 12" xfId="13719"/>
    <cellStyle name="Total 12 2" xfId="13720"/>
    <cellStyle name="Total 13" xfId="13721"/>
    <cellStyle name="Total 13 2" xfId="13722"/>
    <cellStyle name="Total 14" xfId="13723"/>
    <cellStyle name="Total 14 2" xfId="13724"/>
    <cellStyle name="Total 15" xfId="13725"/>
    <cellStyle name="Total 15 2" xfId="13726"/>
    <cellStyle name="Total 16" xfId="13727"/>
    <cellStyle name="Total 16 2" xfId="13728"/>
    <cellStyle name="Total 17" xfId="13729"/>
    <cellStyle name="Total 17 2" xfId="13730"/>
    <cellStyle name="Total 18" xfId="13731"/>
    <cellStyle name="Total 18 2" xfId="13732"/>
    <cellStyle name="Total 19" xfId="13733"/>
    <cellStyle name="Total 19 2" xfId="13734"/>
    <cellStyle name="Total 2" xfId="13735"/>
    <cellStyle name="Total 2 10" xfId="13736"/>
    <cellStyle name="Total 2 10 2" xfId="13737"/>
    <cellStyle name="Total 2 10 3" xfId="13738"/>
    <cellStyle name="Total 2 10 4" xfId="13739"/>
    <cellStyle name="Total 2 10 5" xfId="13740"/>
    <cellStyle name="Total 2 10 6" xfId="13741"/>
    <cellStyle name="Total 2 10 7" xfId="13742"/>
    <cellStyle name="Total 2 11" xfId="13743"/>
    <cellStyle name="Total 2 11 2" xfId="13744"/>
    <cellStyle name="Total 2 11 3" xfId="13745"/>
    <cellStyle name="Total 2 11 4" xfId="13746"/>
    <cellStyle name="Total 2 11 5" xfId="13747"/>
    <cellStyle name="Total 2 11 6" xfId="13748"/>
    <cellStyle name="Total 2 11 7" xfId="13749"/>
    <cellStyle name="Total 2 12" xfId="13750"/>
    <cellStyle name="Total 2 12 2" xfId="13751"/>
    <cellStyle name="Total 2 12 3" xfId="13752"/>
    <cellStyle name="Total 2 12 4" xfId="13753"/>
    <cellStyle name="Total 2 12 5" xfId="13754"/>
    <cellStyle name="Total 2 12 6" xfId="13755"/>
    <cellStyle name="Total 2 12 7" xfId="13756"/>
    <cellStyle name="Total 2 13" xfId="13757"/>
    <cellStyle name="Total 2 13 2" xfId="13758"/>
    <cellStyle name="Total 2 13 3" xfId="13759"/>
    <cellStyle name="Total 2 13 4" xfId="13760"/>
    <cellStyle name="Total 2 13 5" xfId="13761"/>
    <cellStyle name="Total 2 14" xfId="13762"/>
    <cellStyle name="Total 2 14 2" xfId="13763"/>
    <cellStyle name="Total 2 14 3" xfId="13764"/>
    <cellStyle name="Total 2 14 4" xfId="13765"/>
    <cellStyle name="Total 2 14 5" xfId="13766"/>
    <cellStyle name="Total 2 15" xfId="13767"/>
    <cellStyle name="Total 2 15 2" xfId="13768"/>
    <cellStyle name="Total 2 15 3" xfId="13769"/>
    <cellStyle name="Total 2 15 4" xfId="13770"/>
    <cellStyle name="Total 2 15 5" xfId="13771"/>
    <cellStyle name="Total 2 16" xfId="13772"/>
    <cellStyle name="Total 2 16 2" xfId="13773"/>
    <cellStyle name="Total 2 16 3" xfId="13774"/>
    <cellStyle name="Total 2 16 4" xfId="13775"/>
    <cellStyle name="Total 2 16 5" xfId="13776"/>
    <cellStyle name="Total 2 17" xfId="13777"/>
    <cellStyle name="Total 2 18" xfId="13778"/>
    <cellStyle name="Total 2 19" xfId="13779"/>
    <cellStyle name="Total 2 2" xfId="13780"/>
    <cellStyle name="Total 2 2 10" xfId="13781"/>
    <cellStyle name="Total 2 2 11" xfId="13782"/>
    <cellStyle name="Total 2 2 12" xfId="13783"/>
    <cellStyle name="Total 2 2 13" xfId="13784"/>
    <cellStyle name="Total 2 2 14" xfId="13785"/>
    <cellStyle name="Total 2 2 15" xfId="13786"/>
    <cellStyle name="Total 2 2 2" xfId="13787"/>
    <cellStyle name="Total 2 2 2 2" xfId="13788"/>
    <cellStyle name="Total 2 2 3" xfId="13789"/>
    <cellStyle name="Total 2 2 4" xfId="13790"/>
    <cellStyle name="Total 2 2 5" xfId="13791"/>
    <cellStyle name="Total 2 2 6" xfId="13792"/>
    <cellStyle name="Total 2 2 7" xfId="13793"/>
    <cellStyle name="Total 2 2 8" xfId="13794"/>
    <cellStyle name="Total 2 2 9" xfId="13795"/>
    <cellStyle name="Total 2 20" xfId="13796"/>
    <cellStyle name="Total 2 21" xfId="13797"/>
    <cellStyle name="Total 2 3" xfId="13798"/>
    <cellStyle name="Total 2 3 2" xfId="13799"/>
    <cellStyle name="Total 2 3 3" xfId="13800"/>
    <cellStyle name="Total 2 3 4" xfId="13801"/>
    <cellStyle name="Total 2 3 5" xfId="13802"/>
    <cellStyle name="Total 2 3 6" xfId="13803"/>
    <cellStyle name="Total 2 3 7" xfId="13804"/>
    <cellStyle name="Total 2 3 8" xfId="13805"/>
    <cellStyle name="Total 2 4" xfId="13806"/>
    <cellStyle name="Total 2 4 2" xfId="13807"/>
    <cellStyle name="Total 2 4 3" xfId="13808"/>
    <cellStyle name="Total 2 4 4" xfId="13809"/>
    <cellStyle name="Total 2 4 5" xfId="13810"/>
    <cellStyle name="Total 2 4 6" xfId="13811"/>
    <cellStyle name="Total 2 4 7" xfId="13812"/>
    <cellStyle name="Total 2 5" xfId="13813"/>
    <cellStyle name="Total 2 5 2" xfId="13814"/>
    <cellStyle name="Total 2 5 3" xfId="13815"/>
    <cellStyle name="Total 2 5 4" xfId="13816"/>
    <cellStyle name="Total 2 5 5" xfId="13817"/>
    <cellStyle name="Total 2 5 6" xfId="13818"/>
    <cellStyle name="Total 2 5 7" xfId="13819"/>
    <cellStyle name="Total 2 6" xfId="13820"/>
    <cellStyle name="Total 2 6 2" xfId="13821"/>
    <cellStyle name="Total 2 6 3" xfId="13822"/>
    <cellStyle name="Total 2 6 4" xfId="13823"/>
    <cellStyle name="Total 2 6 5" xfId="13824"/>
    <cellStyle name="Total 2 6 6" xfId="13825"/>
    <cellStyle name="Total 2 6 7" xfId="13826"/>
    <cellStyle name="Total 2 7" xfId="13827"/>
    <cellStyle name="Total 2 7 2" xfId="13828"/>
    <cellStyle name="Total 2 7 3" xfId="13829"/>
    <cellStyle name="Total 2 7 4" xfId="13830"/>
    <cellStyle name="Total 2 7 5" xfId="13831"/>
    <cellStyle name="Total 2 7 6" xfId="13832"/>
    <cellStyle name="Total 2 7 7" xfId="13833"/>
    <cellStyle name="Total 2 8" xfId="13834"/>
    <cellStyle name="Total 2 8 2" xfId="13835"/>
    <cellStyle name="Total 2 8 3" xfId="13836"/>
    <cellStyle name="Total 2 8 4" xfId="13837"/>
    <cellStyle name="Total 2 8 5" xfId="13838"/>
    <cellStyle name="Total 2 8 6" xfId="13839"/>
    <cellStyle name="Total 2 8 7" xfId="13840"/>
    <cellStyle name="Total 2 9" xfId="13841"/>
    <cellStyle name="Total 2 9 2" xfId="13842"/>
    <cellStyle name="Total 2 9 3" xfId="13843"/>
    <cellStyle name="Total 2 9 4" xfId="13844"/>
    <cellStyle name="Total 2 9 5" xfId="13845"/>
    <cellStyle name="Total 2 9 6" xfId="13846"/>
    <cellStyle name="Total 2 9 7" xfId="13847"/>
    <cellStyle name="Total 2_C-1  to C-3 Foramt" xfId="13848"/>
    <cellStyle name="Total 20" xfId="13849"/>
    <cellStyle name="Total 20 2" xfId="13850"/>
    <cellStyle name="Total 21" xfId="13851"/>
    <cellStyle name="Total 21 2" xfId="13852"/>
    <cellStyle name="Total 22" xfId="13853"/>
    <cellStyle name="Total 22 2" xfId="13854"/>
    <cellStyle name="Total 23" xfId="13855"/>
    <cellStyle name="Total 23 2" xfId="13856"/>
    <cellStyle name="Total 24" xfId="13857"/>
    <cellStyle name="Total 24 2" xfId="13858"/>
    <cellStyle name="Total 25" xfId="13859"/>
    <cellStyle name="Total 25 2" xfId="13860"/>
    <cellStyle name="Total 26" xfId="13861"/>
    <cellStyle name="Total 26 2" xfId="13862"/>
    <cellStyle name="Total 27" xfId="13863"/>
    <cellStyle name="Total 27 2" xfId="13864"/>
    <cellStyle name="Total 28" xfId="13865"/>
    <cellStyle name="Total 28 2" xfId="13866"/>
    <cellStyle name="Total 29" xfId="13867"/>
    <cellStyle name="Total 29 2" xfId="13868"/>
    <cellStyle name="Total 3" xfId="13869"/>
    <cellStyle name="Total 3 10" xfId="13870"/>
    <cellStyle name="Total 3 10 2" xfId="13871"/>
    <cellStyle name="Total 3 10 3" xfId="13872"/>
    <cellStyle name="Total 3 10 4" xfId="13873"/>
    <cellStyle name="Total 3 10 5" xfId="13874"/>
    <cellStyle name="Total 3 11" xfId="13875"/>
    <cellStyle name="Total 3 11 2" xfId="13876"/>
    <cellStyle name="Total 3 11 3" xfId="13877"/>
    <cellStyle name="Total 3 11 4" xfId="13878"/>
    <cellStyle name="Total 3 11 5" xfId="13879"/>
    <cellStyle name="Total 3 12" xfId="13880"/>
    <cellStyle name="Total 3 12 2" xfId="13881"/>
    <cellStyle name="Total 3 12 3" xfId="13882"/>
    <cellStyle name="Total 3 12 4" xfId="13883"/>
    <cellStyle name="Total 3 12 5" xfId="13884"/>
    <cellStyle name="Total 3 13" xfId="13885"/>
    <cellStyle name="Total 3 13 2" xfId="13886"/>
    <cellStyle name="Total 3 13 3" xfId="13887"/>
    <cellStyle name="Total 3 13 4" xfId="13888"/>
    <cellStyle name="Total 3 13 5" xfId="13889"/>
    <cellStyle name="Total 3 14" xfId="13890"/>
    <cellStyle name="Total 3 14 2" xfId="13891"/>
    <cellStyle name="Total 3 14 3" xfId="13892"/>
    <cellStyle name="Total 3 14 4" xfId="13893"/>
    <cellStyle name="Total 3 14 5" xfId="13894"/>
    <cellStyle name="Total 3 15" xfId="13895"/>
    <cellStyle name="Total 3 16" xfId="13896"/>
    <cellStyle name="Total 3 17" xfId="13897"/>
    <cellStyle name="Total 3 18" xfId="13898"/>
    <cellStyle name="Total 3 19" xfId="13899"/>
    <cellStyle name="Total 3 2" xfId="13900"/>
    <cellStyle name="Total 3 2 2" xfId="13901"/>
    <cellStyle name="Total 3 2 3" xfId="13902"/>
    <cellStyle name="Total 3 2 4" xfId="13903"/>
    <cellStyle name="Total 3 2 5" xfId="13904"/>
    <cellStyle name="Total 3 2 6" xfId="13905"/>
    <cellStyle name="Total 3 3" xfId="13906"/>
    <cellStyle name="Total 3 3 2" xfId="13907"/>
    <cellStyle name="Total 3 3 3" xfId="13908"/>
    <cellStyle name="Total 3 3 4" xfId="13909"/>
    <cellStyle name="Total 3 3 5" xfId="13910"/>
    <cellStyle name="Total 3 3 6" xfId="13911"/>
    <cellStyle name="Total 3 3 7" xfId="13912"/>
    <cellStyle name="Total 3 3 8" xfId="13913"/>
    <cellStyle name="Total 3 4" xfId="13914"/>
    <cellStyle name="Total 3 4 2" xfId="13915"/>
    <cellStyle name="Total 3 4 3" xfId="13916"/>
    <cellStyle name="Total 3 4 4" xfId="13917"/>
    <cellStyle name="Total 3 4 5" xfId="13918"/>
    <cellStyle name="Total 3 5" xfId="13919"/>
    <cellStyle name="Total 3 5 2" xfId="13920"/>
    <cellStyle name="Total 3 5 3" xfId="13921"/>
    <cellStyle name="Total 3 5 4" xfId="13922"/>
    <cellStyle name="Total 3 5 5" xfId="13923"/>
    <cellStyle name="Total 3 6" xfId="13924"/>
    <cellStyle name="Total 3 6 2" xfId="13925"/>
    <cellStyle name="Total 3 6 3" xfId="13926"/>
    <cellStyle name="Total 3 6 4" xfId="13927"/>
    <cellStyle name="Total 3 6 5" xfId="13928"/>
    <cellStyle name="Total 3 7" xfId="13929"/>
    <cellStyle name="Total 3 7 2" xfId="13930"/>
    <cellStyle name="Total 3 7 3" xfId="13931"/>
    <cellStyle name="Total 3 7 4" xfId="13932"/>
    <cellStyle name="Total 3 7 5" xfId="13933"/>
    <cellStyle name="Total 3 8" xfId="13934"/>
    <cellStyle name="Total 3 8 2" xfId="13935"/>
    <cellStyle name="Total 3 8 3" xfId="13936"/>
    <cellStyle name="Total 3 8 4" xfId="13937"/>
    <cellStyle name="Total 3 8 5" xfId="13938"/>
    <cellStyle name="Total 3 9" xfId="13939"/>
    <cellStyle name="Total 3 9 2" xfId="13940"/>
    <cellStyle name="Total 3 9 3" xfId="13941"/>
    <cellStyle name="Total 3 9 4" xfId="13942"/>
    <cellStyle name="Total 3 9 5" xfId="13943"/>
    <cellStyle name="Total 3_C-1  to C-3 Foramt" xfId="13944"/>
    <cellStyle name="Total 30" xfId="13945"/>
    <cellStyle name="Total 30 2" xfId="13946"/>
    <cellStyle name="Total 31" xfId="13947"/>
    <cellStyle name="Total 31 2" xfId="13948"/>
    <cellStyle name="Total 32" xfId="13949"/>
    <cellStyle name="Total 32 2" xfId="13950"/>
    <cellStyle name="Total 33" xfId="13951"/>
    <cellStyle name="Total 33 2" xfId="13952"/>
    <cellStyle name="Total 34" xfId="13953"/>
    <cellStyle name="Total 34 2" xfId="13954"/>
    <cellStyle name="Total 35" xfId="13955"/>
    <cellStyle name="Total 35 2" xfId="13956"/>
    <cellStyle name="Total 36" xfId="13957"/>
    <cellStyle name="Total 36 2" xfId="13958"/>
    <cellStyle name="Total 37" xfId="13959"/>
    <cellStyle name="Total 37 2" xfId="13960"/>
    <cellStyle name="Total 38" xfId="13961"/>
    <cellStyle name="Total 38 2" xfId="13962"/>
    <cellStyle name="Total 39" xfId="13963"/>
    <cellStyle name="Total 39 2" xfId="13964"/>
    <cellStyle name="Total 4" xfId="13965"/>
    <cellStyle name="Total 4 10" xfId="13966"/>
    <cellStyle name="Total 4 10 2" xfId="13967"/>
    <cellStyle name="Total 4 10 3" xfId="13968"/>
    <cellStyle name="Total 4 10 4" xfId="13969"/>
    <cellStyle name="Total 4 10 5" xfId="13970"/>
    <cellStyle name="Total 4 11" xfId="13971"/>
    <cellStyle name="Total 4 11 2" xfId="13972"/>
    <cellStyle name="Total 4 11 3" xfId="13973"/>
    <cellStyle name="Total 4 11 4" xfId="13974"/>
    <cellStyle name="Total 4 11 5" xfId="13975"/>
    <cellStyle name="Total 4 12" xfId="13976"/>
    <cellStyle name="Total 4 12 2" xfId="13977"/>
    <cellStyle name="Total 4 12 3" xfId="13978"/>
    <cellStyle name="Total 4 12 4" xfId="13979"/>
    <cellStyle name="Total 4 12 5" xfId="13980"/>
    <cellStyle name="Total 4 13" xfId="13981"/>
    <cellStyle name="Total 4 13 2" xfId="13982"/>
    <cellStyle name="Total 4 13 3" xfId="13983"/>
    <cellStyle name="Total 4 13 4" xfId="13984"/>
    <cellStyle name="Total 4 13 5" xfId="13985"/>
    <cellStyle name="Total 4 14" xfId="13986"/>
    <cellStyle name="Total 4 14 2" xfId="13987"/>
    <cellStyle name="Total 4 14 3" xfId="13988"/>
    <cellStyle name="Total 4 14 4" xfId="13989"/>
    <cellStyle name="Total 4 14 5" xfId="13990"/>
    <cellStyle name="Total 4 15" xfId="13991"/>
    <cellStyle name="Total 4 16" xfId="13992"/>
    <cellStyle name="Total 4 17" xfId="13993"/>
    <cellStyle name="Total 4 18" xfId="13994"/>
    <cellStyle name="Total 4 19" xfId="13995"/>
    <cellStyle name="Total 4 2" xfId="13996"/>
    <cellStyle name="Total 4 2 2" xfId="13997"/>
    <cellStyle name="Total 4 2 3" xfId="13998"/>
    <cellStyle name="Total 4 2 4" xfId="13999"/>
    <cellStyle name="Total 4 2 5" xfId="14000"/>
    <cellStyle name="Total 4 3" xfId="14001"/>
    <cellStyle name="Total 4 3 2" xfId="14002"/>
    <cellStyle name="Total 4 3 3" xfId="14003"/>
    <cellStyle name="Total 4 3 4" xfId="14004"/>
    <cellStyle name="Total 4 3 5" xfId="14005"/>
    <cellStyle name="Total 4 4" xfId="14006"/>
    <cellStyle name="Total 4 4 2" xfId="14007"/>
    <cellStyle name="Total 4 4 3" xfId="14008"/>
    <cellStyle name="Total 4 4 4" xfId="14009"/>
    <cellStyle name="Total 4 4 5" xfId="14010"/>
    <cellStyle name="Total 4 5" xfId="14011"/>
    <cellStyle name="Total 4 5 2" xfId="14012"/>
    <cellStyle name="Total 4 5 3" xfId="14013"/>
    <cellStyle name="Total 4 5 4" xfId="14014"/>
    <cellStyle name="Total 4 5 5" xfId="14015"/>
    <cellStyle name="Total 4 6" xfId="14016"/>
    <cellStyle name="Total 4 6 2" xfId="14017"/>
    <cellStyle name="Total 4 6 3" xfId="14018"/>
    <cellStyle name="Total 4 6 4" xfId="14019"/>
    <cellStyle name="Total 4 6 5" xfId="14020"/>
    <cellStyle name="Total 4 7" xfId="14021"/>
    <cellStyle name="Total 4 7 2" xfId="14022"/>
    <cellStyle name="Total 4 7 3" xfId="14023"/>
    <cellStyle name="Total 4 7 4" xfId="14024"/>
    <cellStyle name="Total 4 7 5" xfId="14025"/>
    <cellStyle name="Total 4 8" xfId="14026"/>
    <cellStyle name="Total 4 8 2" xfId="14027"/>
    <cellStyle name="Total 4 8 3" xfId="14028"/>
    <cellStyle name="Total 4 8 4" xfId="14029"/>
    <cellStyle name="Total 4 8 5" xfId="14030"/>
    <cellStyle name="Total 4 9" xfId="14031"/>
    <cellStyle name="Total 4 9 2" xfId="14032"/>
    <cellStyle name="Total 4 9 3" xfId="14033"/>
    <cellStyle name="Total 4 9 4" xfId="14034"/>
    <cellStyle name="Total 4 9 5" xfId="14035"/>
    <cellStyle name="Total 4_hyr" xfId="14036"/>
    <cellStyle name="Total 40" xfId="14037"/>
    <cellStyle name="Total 40 2" xfId="14038"/>
    <cellStyle name="Total 41" xfId="14039"/>
    <cellStyle name="Total 41 2" xfId="14040"/>
    <cellStyle name="Total 42" xfId="14041"/>
    <cellStyle name="Total 42 2" xfId="14042"/>
    <cellStyle name="Total 43" xfId="14043"/>
    <cellStyle name="Total 43 2" xfId="14044"/>
    <cellStyle name="Total 44" xfId="14045"/>
    <cellStyle name="Total 44 2" xfId="14046"/>
    <cellStyle name="Total 45" xfId="14047"/>
    <cellStyle name="Total 45 2" xfId="14048"/>
    <cellStyle name="Total 46" xfId="14049"/>
    <cellStyle name="Total 46 2" xfId="14050"/>
    <cellStyle name="Total 47" xfId="14051"/>
    <cellStyle name="Total 47 2" xfId="14052"/>
    <cellStyle name="Total 48" xfId="14053"/>
    <cellStyle name="Total 48 2" xfId="14054"/>
    <cellStyle name="Total 49" xfId="14055"/>
    <cellStyle name="Total 49 2" xfId="14056"/>
    <cellStyle name="Total 5" xfId="14057"/>
    <cellStyle name="Total 5 10" xfId="14058"/>
    <cellStyle name="Total 5 11" xfId="14059"/>
    <cellStyle name="Total 5 12" xfId="14060"/>
    <cellStyle name="Total 5 13" xfId="14061"/>
    <cellStyle name="Total 5 2" xfId="14062"/>
    <cellStyle name="Total 5 2 2" xfId="14063"/>
    <cellStyle name="Total 5 2 3" xfId="14064"/>
    <cellStyle name="Total 5 2 4" xfId="14065"/>
    <cellStyle name="Total 5 2 5" xfId="14066"/>
    <cellStyle name="Total 5 3" xfId="14067"/>
    <cellStyle name="Total 5 3 2" xfId="14068"/>
    <cellStyle name="Total 5 3 3" xfId="14069"/>
    <cellStyle name="Total 5 3 4" xfId="14070"/>
    <cellStyle name="Total 5 3 5" xfId="14071"/>
    <cellStyle name="Total 5 4" xfId="14072"/>
    <cellStyle name="Total 5 4 2" xfId="14073"/>
    <cellStyle name="Total 5 4 3" xfId="14074"/>
    <cellStyle name="Total 5 4 4" xfId="14075"/>
    <cellStyle name="Total 5 4 5" xfId="14076"/>
    <cellStyle name="Total 5 5" xfId="14077"/>
    <cellStyle name="Total 5 5 2" xfId="14078"/>
    <cellStyle name="Total 5 5 3" xfId="14079"/>
    <cellStyle name="Total 5 5 4" xfId="14080"/>
    <cellStyle name="Total 5 5 5" xfId="14081"/>
    <cellStyle name="Total 5 6" xfId="14082"/>
    <cellStyle name="Total 5 6 2" xfId="14083"/>
    <cellStyle name="Total 5 6 3" xfId="14084"/>
    <cellStyle name="Total 5 6 4" xfId="14085"/>
    <cellStyle name="Total 5 6 5" xfId="14086"/>
    <cellStyle name="Total 5 7" xfId="14087"/>
    <cellStyle name="Total 5 7 2" xfId="14088"/>
    <cellStyle name="Total 5 7 3" xfId="14089"/>
    <cellStyle name="Total 5 7 4" xfId="14090"/>
    <cellStyle name="Total 5 7 5" xfId="14091"/>
    <cellStyle name="Total 5 8" xfId="14092"/>
    <cellStyle name="Total 5 8 2" xfId="14093"/>
    <cellStyle name="Total 5 8 3" xfId="14094"/>
    <cellStyle name="Total 5 8 4" xfId="14095"/>
    <cellStyle name="Total 5 8 5" xfId="14096"/>
    <cellStyle name="Total 5 9" xfId="14097"/>
    <cellStyle name="Total 5 9 2" xfId="14098"/>
    <cellStyle name="Total 5 9 3" xfId="14099"/>
    <cellStyle name="Total 5 9 4" xfId="14100"/>
    <cellStyle name="Total 5 9 5" xfId="14101"/>
    <cellStyle name="Total 50" xfId="14102"/>
    <cellStyle name="Total 50 2" xfId="14103"/>
    <cellStyle name="Total 51" xfId="14104"/>
    <cellStyle name="Total 51 2" xfId="14105"/>
    <cellStyle name="Total 52" xfId="14106"/>
    <cellStyle name="Total 52 2" xfId="14107"/>
    <cellStyle name="Total 53" xfId="14108"/>
    <cellStyle name="Total 53 2" xfId="14109"/>
    <cellStyle name="Total 54" xfId="14110"/>
    <cellStyle name="Total 54 2" xfId="14111"/>
    <cellStyle name="Total 6" xfId="14112"/>
    <cellStyle name="Total 6 2" xfId="14113"/>
    <cellStyle name="Total 6 3" xfId="14114"/>
    <cellStyle name="Total 6 4" xfId="14115"/>
    <cellStyle name="Total 6 5" xfId="14116"/>
    <cellStyle name="Total 6 6" xfId="14117"/>
    <cellStyle name="Total 7" xfId="14118"/>
    <cellStyle name="Total 7 2" xfId="14119"/>
    <cellStyle name="Total 7 3" xfId="14120"/>
    <cellStyle name="Total 7 4" xfId="14121"/>
    <cellStyle name="Total 7 5" xfId="14122"/>
    <cellStyle name="Total 7 6" xfId="14123"/>
    <cellStyle name="Total 8" xfId="14124"/>
    <cellStyle name="Total 8 2" xfId="14125"/>
    <cellStyle name="Total 8 3" xfId="14126"/>
    <cellStyle name="Total 8 4" xfId="14127"/>
    <cellStyle name="Total 8 5" xfId="14128"/>
    <cellStyle name="Total 8 6" xfId="14129"/>
    <cellStyle name="Total 9" xfId="14130"/>
    <cellStyle name="Total 9 2" xfId="14131"/>
    <cellStyle name="Total 9 3" xfId="14132"/>
    <cellStyle name="Total 9 4" xfId="14133"/>
    <cellStyle name="Total 9 5" xfId="14134"/>
    <cellStyle name="Total 9 6" xfId="14135"/>
    <cellStyle name="Tusenskille [0]_Ark1" xfId="14136"/>
    <cellStyle name="Tusenskille_Ark1" xfId="14137"/>
    <cellStyle name="Tusental (0)_pldt" xfId="14138"/>
    <cellStyle name="Tusental_pldt" xfId="14139"/>
    <cellStyle name="unit" xfId="14140"/>
    <cellStyle name="Valuta (0)_pldt" xfId="14141"/>
    <cellStyle name="Valuta [0]_Ark1" xfId="14142"/>
    <cellStyle name="Valuta_Ark1" xfId="14143"/>
    <cellStyle name="Warning Text 10" xfId="14144"/>
    <cellStyle name="Warning Text 11" xfId="14145"/>
    <cellStyle name="Warning Text 12" xfId="14146"/>
    <cellStyle name="Warning Text 13" xfId="14147"/>
    <cellStyle name="Warning Text 14" xfId="14148"/>
    <cellStyle name="Warning Text 15" xfId="14149"/>
    <cellStyle name="Warning Text 16" xfId="14150"/>
    <cellStyle name="Warning Text 17" xfId="14151"/>
    <cellStyle name="Warning Text 18" xfId="14152"/>
    <cellStyle name="Warning Text 19" xfId="14153"/>
    <cellStyle name="Warning Text 2" xfId="14154"/>
    <cellStyle name="Warning Text 2 10" xfId="14155"/>
    <cellStyle name="Warning Text 2 11" xfId="14156"/>
    <cellStyle name="Warning Text 2 12" xfId="14157"/>
    <cellStyle name="Warning Text 2 13" xfId="14158"/>
    <cellStyle name="Warning Text 2 14" xfId="14159"/>
    <cellStyle name="Warning Text 2 15" xfId="14160"/>
    <cellStyle name="Warning Text 2 16" xfId="14161"/>
    <cellStyle name="Warning Text 2 17" xfId="14162"/>
    <cellStyle name="Warning Text 2 2" xfId="14163"/>
    <cellStyle name="Warning Text 2 3" xfId="14164"/>
    <cellStyle name="Warning Text 2 4" xfId="14165"/>
    <cellStyle name="Warning Text 2 5" xfId="14166"/>
    <cellStyle name="Warning Text 2 6" xfId="14167"/>
    <cellStyle name="Warning Text 2 7" xfId="14168"/>
    <cellStyle name="Warning Text 2 8" xfId="14169"/>
    <cellStyle name="Warning Text 2 9" xfId="14170"/>
    <cellStyle name="Warning Text 2_C-1  to C-3 Foramt" xfId="14171"/>
    <cellStyle name="Warning Text 20" xfId="14172"/>
    <cellStyle name="Warning Text 21" xfId="14173"/>
    <cellStyle name="Warning Text 22" xfId="14174"/>
    <cellStyle name="Warning Text 23" xfId="14175"/>
    <cellStyle name="Warning Text 24" xfId="14176"/>
    <cellStyle name="Warning Text 25" xfId="14177"/>
    <cellStyle name="Warning Text 26" xfId="14178"/>
    <cellStyle name="Warning Text 27" xfId="14179"/>
    <cellStyle name="Warning Text 28" xfId="14180"/>
    <cellStyle name="Warning Text 29" xfId="14181"/>
    <cellStyle name="Warning Text 3" xfId="14182"/>
    <cellStyle name="Warning Text 3 10" xfId="14183"/>
    <cellStyle name="Warning Text 3 11" xfId="14184"/>
    <cellStyle name="Warning Text 3 12" xfId="14185"/>
    <cellStyle name="Warning Text 3 13" xfId="14186"/>
    <cellStyle name="Warning Text 3 14" xfId="14187"/>
    <cellStyle name="Warning Text 3 2" xfId="14188"/>
    <cellStyle name="Warning Text 3 3" xfId="14189"/>
    <cellStyle name="Warning Text 3 4" xfId="14190"/>
    <cellStyle name="Warning Text 3 5" xfId="14191"/>
    <cellStyle name="Warning Text 3 6" xfId="14192"/>
    <cellStyle name="Warning Text 3 7" xfId="14193"/>
    <cellStyle name="Warning Text 3 8" xfId="14194"/>
    <cellStyle name="Warning Text 3 9" xfId="14195"/>
    <cellStyle name="Warning Text 3_C-1  to C-3 Foramt" xfId="14196"/>
    <cellStyle name="Warning Text 30" xfId="14197"/>
    <cellStyle name="Warning Text 31" xfId="14198"/>
    <cellStyle name="Warning Text 32" xfId="14199"/>
    <cellStyle name="Warning Text 33" xfId="14200"/>
    <cellStyle name="Warning Text 34" xfId="14201"/>
    <cellStyle name="Warning Text 35" xfId="14202"/>
    <cellStyle name="Warning Text 36" xfId="14203"/>
    <cellStyle name="Warning Text 37" xfId="14204"/>
    <cellStyle name="Warning Text 38" xfId="14205"/>
    <cellStyle name="Warning Text 39" xfId="14206"/>
    <cellStyle name="Warning Text 4" xfId="14207"/>
    <cellStyle name="Warning Text 4 10" xfId="14208"/>
    <cellStyle name="Warning Text 4 11" xfId="14209"/>
    <cellStyle name="Warning Text 4 12" xfId="14210"/>
    <cellStyle name="Warning Text 4 13" xfId="14211"/>
    <cellStyle name="Warning Text 4 14" xfId="14212"/>
    <cellStyle name="Warning Text 4 2" xfId="14213"/>
    <cellStyle name="Warning Text 4 3" xfId="14214"/>
    <cellStyle name="Warning Text 4 4" xfId="14215"/>
    <cellStyle name="Warning Text 4 5" xfId="14216"/>
    <cellStyle name="Warning Text 4 6" xfId="14217"/>
    <cellStyle name="Warning Text 4 7" xfId="14218"/>
    <cellStyle name="Warning Text 4 8" xfId="14219"/>
    <cellStyle name="Warning Text 4 9" xfId="14220"/>
    <cellStyle name="Warning Text 40" xfId="14221"/>
    <cellStyle name="Warning Text 41" xfId="14222"/>
    <cellStyle name="Warning Text 42" xfId="14223"/>
    <cellStyle name="Warning Text 43" xfId="14224"/>
    <cellStyle name="Warning Text 44" xfId="14225"/>
    <cellStyle name="Warning Text 45" xfId="14226"/>
    <cellStyle name="Warning Text 46" xfId="14227"/>
    <cellStyle name="Warning Text 47" xfId="14228"/>
    <cellStyle name="Warning Text 48" xfId="14229"/>
    <cellStyle name="Warning Text 49" xfId="14230"/>
    <cellStyle name="Warning Text 5" xfId="14231"/>
    <cellStyle name="Warning Text 5 2" xfId="14232"/>
    <cellStyle name="Warning Text 5 3" xfId="14233"/>
    <cellStyle name="Warning Text 5 4" xfId="14234"/>
    <cellStyle name="Warning Text 5 5" xfId="14235"/>
    <cellStyle name="Warning Text 5 6" xfId="14236"/>
    <cellStyle name="Warning Text 5 7" xfId="14237"/>
    <cellStyle name="Warning Text 5 8" xfId="14238"/>
    <cellStyle name="Warning Text 5 9" xfId="14239"/>
    <cellStyle name="Warning Text 50" xfId="14240"/>
    <cellStyle name="Warning Text 51" xfId="14241"/>
    <cellStyle name="Warning Text 52" xfId="14242"/>
    <cellStyle name="Warning Text 53" xfId="14243"/>
    <cellStyle name="Warning Text 54" xfId="14244"/>
    <cellStyle name="Warning Text 6" xfId="14245"/>
    <cellStyle name="Warning Text 7" xfId="14246"/>
    <cellStyle name="Warning Text 8" xfId="14247"/>
    <cellStyle name="Warning Text 9" xfId="14248"/>
    <cellStyle name="WIP" xfId="14249"/>
    <cellStyle name="WIP 2" xfId="14250"/>
    <cellStyle name="WIP 3" xfId="14251"/>
    <cellStyle name="WIP 4" xfId="14252"/>
    <cellStyle name="WIP 5" xfId="14253"/>
    <cellStyle name="WIP 6" xfId="14254"/>
    <cellStyle name="अच्छा" xfId="14255"/>
    <cellStyle name="आउटपुट" xfId="14256"/>
    <cellStyle name="आउटपुट 2" xfId="14257"/>
    <cellStyle name="आउटपुट 3" xfId="14258"/>
    <cellStyle name="आउटपुट 4" xfId="14259"/>
    <cellStyle name="आउटपुट 5" xfId="14260"/>
    <cellStyle name="इनपुट" xfId="14261"/>
    <cellStyle name="इनपुट 2" xfId="14262"/>
    <cellStyle name="इनपुट 3" xfId="14263"/>
    <cellStyle name="इनपुट 4" xfId="14264"/>
    <cellStyle name="इनपुट 5" xfId="14265"/>
    <cellStyle name="एक्सेंट1" xfId="14266"/>
    <cellStyle name="एक्सेंट2" xfId="14267"/>
    <cellStyle name="एक्सेंट3" xfId="14268"/>
    <cellStyle name="एक्सेंट4" xfId="14269"/>
    <cellStyle name="एक्सेंट5" xfId="14270"/>
    <cellStyle name="एक्सेंट6" xfId="14271"/>
    <cellStyle name="कक्ष जाँचें" xfId="14272"/>
    <cellStyle name="कुल" xfId="14273"/>
    <cellStyle name="कुल 2" xfId="14274"/>
    <cellStyle name="कुल 3" xfId="14275"/>
    <cellStyle name="कुल 4" xfId="14276"/>
    <cellStyle name="कुल 5" xfId="14277"/>
    <cellStyle name="चेतावनी पाठ" xfId="14278"/>
    <cellStyle name="नोट" xfId="14279"/>
    <cellStyle name="नोट 2" xfId="14280"/>
    <cellStyle name="नोट 3" xfId="14281"/>
    <cellStyle name="नोट 4" xfId="14282"/>
    <cellStyle name="नोट 5" xfId="14283"/>
    <cellStyle name="न्यूट्रल" xfId="14284"/>
    <cellStyle name="परिकलन" xfId="14285"/>
    <cellStyle name="परिकलन 2" xfId="14286"/>
    <cellStyle name="परिकलन 3" xfId="14287"/>
    <cellStyle name="परिकलन 4" xfId="14288"/>
    <cellStyle name="परिकलन 5" xfId="14289"/>
    <cellStyle name="बुरा" xfId="14290"/>
    <cellStyle name="लिंक्ड कक्ष" xfId="14291"/>
    <cellStyle name="व्याख्यात्मक पाठ" xfId="14292"/>
    <cellStyle name="शीर्ष 1" xfId="14293"/>
    <cellStyle name="शीर्ष 2" xfId="14294"/>
    <cellStyle name="शीर्ष 3" xfId="14295"/>
    <cellStyle name="शीर्ष 4" xfId="14296"/>
    <cellStyle name="शीर्षक" xfId="14297"/>
    <cellStyle name="साधारण 2" xfId="14298"/>
    <cellStyle name="백분율_95" xfId="14299"/>
    <cellStyle name="콤마 [0]_95" xfId="14300"/>
    <cellStyle name="콤마_95" xfId="14301"/>
    <cellStyle name="통화 [0]_95" xfId="14302"/>
    <cellStyle name="통화_95" xfId="14303"/>
    <cellStyle name="표준_2차(A4)-잔여물량정리" xfId="143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der%20wise%20EA%20feb%20%20input%20mar-25%20s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-6%20(ATC%20&amp;%20OTHERS)\AT&amp;C\ATC%20April-2011%20to%20March-2012\Data\ICEA\EMR%20YEARLY\EMR2005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BAS\ON%20THE%20JOB\Cost%20Accounting%20Formats\Poorv%20Discom\CAR%20Model\BS\Raw%20TB%20Data%20&amp;%20Cap-CAU%20as%20G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201-04REL-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laita-\C\Documents%20and%20Settings\Lalitha1\My%20Documents\Malathi\Realibility%20Index\Vital%20Stats%20for%20SEE\Jahnavi\Statistics%20(Technical)\STATS-INST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Shilpa%20C-6\AT&amp;C\2010-11%20ATC%20received\October%2010%20ATC%20from%20dvns\ATC_oct_10_hyr_dn_org\OCT%2010\ATC\BAS\ON%20THE%20JOB\Cost%20Accounting%20Formats\Poorv%20Discom\CAR%20Model\BS\Raw%20TB%20Data%20&amp;%20Cap-CAU%20as%20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Shilpa%20C-6\AT&amp;C\2010-11%20ATC%20received\October%2010%20ATC%20from%20dvns\ATC_oct_10_hyr_dn_org\OCT%2010\ATC\201-04REL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E-2\TECH\Documents%20and%20Settings\binary\Local%20Settings\Temporary%20Internet%20Files\Content.IE5\O3KFERS3\Iterr\int-BCN-July-09-MD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Databank\1-Projects%20In%20Hand\DFID\ARR%202003-04\Arr%20Petition%202003-04\For%20Submission\ARR%20Forms%20For%20Submis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Documents%20and%20Settings\gangira\Desktop\KPMG\Financial%20Mo\Final%20Model\PF_Modelling_KPMG%20v3.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Sameer's%20folder\MSEB\Tariff%20Filing%202003-04\Outputs\Models\Working%20Models\old\Dispatch%202.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AC2A501\ARR%20Forms%20For%20Submis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Users\accounts2\AppData\Local\Microsoft\Windows\Temporary%20Internet%20Files\Content.IE5\40NK7NJN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Energy"/>
      <sheetName val="Feeder Details"/>
      <sheetName val="T&amp;D Loss Abstract "/>
      <sheetName val="AT&amp;C Loss Abstract"/>
      <sheetName val="Feederwise Energy Audit"/>
      <sheetName val="EHT Installations"/>
      <sheetName val="Wheeled Energy"/>
      <sheetName val="Open Access"/>
      <sheetName val=" IPP"/>
      <sheetName val="CF"/>
      <sheetName val="Comparisio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O3">
            <v>764420</v>
          </cell>
        </row>
        <row r="4">
          <cell r="O4">
            <v>1188474</v>
          </cell>
        </row>
        <row r="6">
          <cell r="O6">
            <v>270000</v>
          </cell>
        </row>
        <row r="8">
          <cell r="O8">
            <v>2231453</v>
          </cell>
        </row>
        <row r="10">
          <cell r="O10">
            <v>1996427.5</v>
          </cell>
        </row>
        <row r="12">
          <cell r="N12">
            <v>127740</v>
          </cell>
        </row>
        <row r="13">
          <cell r="N13">
            <v>0</v>
          </cell>
        </row>
        <row r="14">
          <cell r="O14">
            <v>1198330</v>
          </cell>
        </row>
        <row r="15">
          <cell r="O15">
            <v>341101</v>
          </cell>
        </row>
        <row r="19">
          <cell r="N19">
            <v>52680</v>
          </cell>
        </row>
        <row r="20">
          <cell r="N20">
            <v>210000</v>
          </cell>
        </row>
        <row r="22">
          <cell r="N22">
            <v>135000</v>
          </cell>
        </row>
        <row r="23">
          <cell r="N23">
            <v>120729</v>
          </cell>
        </row>
        <row r="26">
          <cell r="O26">
            <v>32900</v>
          </cell>
        </row>
        <row r="27">
          <cell r="N27">
            <v>34230</v>
          </cell>
          <cell r="O27">
            <v>34230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BillingEffi"/>
      <sheetName val="STN WISE EMR"/>
      <sheetName val="A 3.7"/>
      <sheetName val="Sheet4"/>
      <sheetName val="04REL"/>
      <sheetName val="Cat_Ser_load"/>
      <sheetName val="ser released caste wise"/>
      <sheetName val="BREAKUP OF OIL"/>
      <sheetName val="data"/>
      <sheetName val="Costing"/>
      <sheetName val="Bgk SC"/>
      <sheetName val="Bgk ST"/>
      <sheetName val="GLD sc"/>
      <sheetName val="GLD ST"/>
      <sheetName val="ILK SC"/>
      <sheetName val="ILK ST"/>
      <sheetName val="Sheet1"/>
      <sheetName val="Inputs"/>
      <sheetName val="Global model 28th Feb.xls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P&amp;L"/>
      <sheetName val="Addl.40"/>
      <sheetName val="66kv "/>
      <sheetName val="dpc cost"/>
      <sheetName val="SUMMERY"/>
      <sheetName val="R.Hrs. Since Comm"/>
      <sheetName val="Formulas"/>
      <sheetName val="Directors"/>
      <sheetName val="Comp"/>
      <sheetName val="2020-21 ABST"/>
      <sheetName val="Madhugiri"/>
      <sheetName val="qosws "/>
      <sheetName val="j"/>
      <sheetName val="coalmine"/>
      <sheetName val="Supply Cluster-3"/>
      <sheetName val="ATC_Loss_Red1"/>
      <sheetName val="ser_released_caste_wise1"/>
      <sheetName val="A_3_72"/>
      <sheetName val="Stationwise_Thermal_&amp;_Hydel_Ge2"/>
      <sheetName val="Executive_Summary_-Thermal2"/>
      <sheetName val="BREAKUP_OF_OIL2"/>
      <sheetName val="STN_WISE_EMR2"/>
      <sheetName val="ATC_Loss_Red2"/>
      <sheetName val="ser_released_caste_wise2"/>
      <sheetName val="Measurement_Sheet_(2)_05_10_20"/>
      <sheetName val="Supply_Cluster-3"/>
      <sheetName val="Format-15(A)"/>
      <sheetName val="INDEX"/>
      <sheetName val="Stationwise_Thermal_&amp;_Hydel_Ge3"/>
      <sheetName val="Executive_Summary_-Thermal3"/>
      <sheetName val="ATC_Loss_Red3"/>
      <sheetName val="STN_WISE_EMR3"/>
      <sheetName val="ser_released_caste_wise3"/>
      <sheetName val="A_3_73"/>
      <sheetName val="BREAKUP_OF_OIL3"/>
      <sheetName val="Bgk_SC"/>
      <sheetName val="Bgk_ST"/>
      <sheetName val="GLD_sc"/>
      <sheetName val="GLD_ST"/>
      <sheetName val="ILK_SC"/>
      <sheetName val="ILK_ST"/>
      <sheetName val="Global_model_28th_Feb_xls"/>
      <sheetName val="Addl_40"/>
      <sheetName val="66kv_"/>
      <sheetName val="dpc_cost"/>
      <sheetName val="R_Hrs__Since_Comm"/>
      <sheetName val="2020-21_ABST"/>
      <sheetName val="qosws_"/>
      <sheetName val="dv"/>
      <sheetName val="report"/>
      <sheetName val="n format-5"/>
      <sheetName val="a1-continuous"/>
      <sheetName val="ip assessment_august.08"/>
      <sheetName val="Bgk_SC1"/>
      <sheetName val="Bgk_ST1"/>
      <sheetName val="GLD_sc1"/>
      <sheetName val="GLD_ST1"/>
      <sheetName val="ILK_SC1"/>
      <sheetName val="ILK_ST1"/>
      <sheetName val="Global_model_28th_Feb_xls1"/>
      <sheetName val="2020-21_ABST1"/>
      <sheetName val="qosws_1"/>
      <sheetName val="#REF"/>
      <sheetName val="ESS -Status"/>
      <sheetName val="Malegaon"/>
      <sheetName val="Nandurbar"/>
      <sheetName val="Kalyan"/>
      <sheetName val="Malegaon PO upto 21.12.17"/>
      <sheetName val="PO Status (2nd Inden MLG )"/>
      <sheetName val="Nandurbar PO 21.12.17"/>
      <sheetName val="(NDB) Urgent Indent 31.12.17"/>
      <sheetName val="PO Status (2nd Indent NDB)"/>
      <sheetName val="Kalyan PO upto 21.12.17"/>
      <sheetName val="PO Status(2nd Indent Kalyan)"/>
      <sheetName val="Pending Payment 21.12.17"/>
      <sheetName val="Pending Insp.21.12.17"/>
      <sheetName val="30% Cost of Mat"/>
      <sheetName val="B-Chart"/>
      <sheetName val="Sheet5"/>
      <sheetName val="DCB CON."/>
      <sheetName val="C.B.ANAL."/>
      <sheetName val="DCB_CON_"/>
      <sheetName val="C_B_ANAL_"/>
      <sheetName val="QFC"/>
      <sheetName val="de"/>
      <sheetName val="2019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DLC"/>
      <sheetName val="C.S.GENERATION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EX_SUMM_PS2"/>
      <sheetName val="EX__SUMM_GEN2"/>
      <sheetName val="Maintenance_2"/>
      <sheetName val="CENTRAL_SECTOR2"/>
      <sheetName val="GP_Ther2"/>
      <sheetName val="GP_Hyd2"/>
      <sheetName val="Fuel_Cons_2"/>
      <sheetName val="Unitwise_TPI2"/>
      <sheetName val="Stnwise_TPI2"/>
      <sheetName val="Monthwise_TPI2"/>
      <sheetName val="PLF_aprsep2"/>
      <sheetName val="PLF_OctMar2"/>
      <sheetName val="Monthwise_Sp_oil_Cons_2"/>
      <sheetName val="Oil_Cons__Account2"/>
      <sheetName val="TIME_DURATION_CAUSE_ANALYSIS2"/>
      <sheetName val="R_Hrs__Since_Comm4"/>
      <sheetName val="MORNING,EVENING_PEAK2"/>
      <sheetName val="COMP,UNRESTRICTED_DEMAND2"/>
      <sheetName val="CSG_01-022"/>
      <sheetName val="SUPPLY_HRS2"/>
      <sheetName val="MPSEB90-01MONTHLY_GENPLF2"/>
      <sheetName val="400KV_LOD2"/>
      <sheetName val="Energy_Audit_At_PS2"/>
      <sheetName val="All_India_PLF_1991-92_onwards2"/>
      <sheetName val="R_Hrs__Since_Comm5"/>
      <sheetName val="BREAKUP_OF_OIL2"/>
      <sheetName val="STN_WISE_EMR2"/>
      <sheetName val="ATC_Loss_Red1"/>
      <sheetName val="C_S_GENERATION2"/>
      <sheetName val="Report"/>
      <sheetName val="data"/>
      <sheetName val="INSTALLATIONS-99-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Discom Details"/>
      <sheetName val="R.Hrs. Since Comm"/>
      <sheetName val="Executive Summary -Thermal"/>
      <sheetName val="Stationwise Thermal &amp; Hydel Gen"/>
      <sheetName val="TWELVE"/>
      <sheetName val="04REL"/>
      <sheetName val="INSTALLATIONS-99-00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ata"/>
      <sheetName val="INSTALLATIONS-99-00"/>
      <sheetName val="BREAKUP OF OIL"/>
      <sheetName val="R.Hrs. Since Comm"/>
      <sheetName val="Addl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data"/>
      <sheetName val="Sheet1"/>
      <sheetName val="EDWise"/>
      <sheetName val="DLC"/>
      <sheetName val="Executive Summary -Thermal"/>
      <sheetName val="Stationwise Thermal &amp; Hydel Gen"/>
      <sheetName val="TWELVE"/>
      <sheetName val="A1-Continuous"/>
      <sheetName val="CASH-FLOW"/>
      <sheetName val="04REL"/>
      <sheetName val="Salient1"/>
      <sheetName val="IP Assessment_June.08"/>
      <sheetName val="Design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  <sheetName val="dpc cost"/>
      <sheetName val="SUMMERY"/>
      <sheetName val="Balance Sheet"/>
      <sheetName val="Ref codes"/>
      <sheetName val="Inputs"/>
      <sheetName val="Validations"/>
      <sheetName val="C.S.GENERATION"/>
      <sheetName val="Addl.40"/>
      <sheetName val="Setup Variables"/>
      <sheetName val="PACK (B)"/>
      <sheetName val="Dom"/>
      <sheetName val="01.11.2004"/>
      <sheetName val="Loss_of_Generation2"/>
      <sheetName val="No_of_Tube_Leakage2"/>
      <sheetName val="EB_PS2"/>
      <sheetName val="400_KV2"/>
      <sheetName val="LONG_DURATION_OUTAGE2"/>
      <sheetName val="TIME_DURATION_CAUSE_ANALYSIS2"/>
      <sheetName val="CAUSE_ANALYSIS2"/>
      <sheetName val="BREAKUP_OF_OIL2"/>
      <sheetName val="PARTIAL_LOSS2"/>
      <sheetName val="STN_WISE_EMR2"/>
      <sheetName val="R_Hrs__Since_Comm2"/>
      <sheetName val="ATC_Loss_Red1"/>
      <sheetName val="Demand_Raised_wrt_adj_targe_1"/>
      <sheetName val="Executive_Summary_-Thermal1"/>
      <sheetName val="Stationwise_Thermal_&amp;_Hydel_Ge1"/>
      <sheetName val="Material_Reciept_Status"/>
      <sheetName val="01_11_2004"/>
      <sheetName val="Loss_of_Generation3"/>
      <sheetName val="No_of_Tube_Leakage3"/>
      <sheetName val="EB_PS3"/>
      <sheetName val="400_KV3"/>
      <sheetName val="LONG_DURATION_OUTAGE3"/>
      <sheetName val="TIME_DURATION_CAUSE_ANALYSIS3"/>
      <sheetName val="CAUSE_ANALYSIS3"/>
      <sheetName val="BREAKUP_OF_OIL3"/>
      <sheetName val="PARTIAL_LOSS3"/>
      <sheetName val="STN_WISE_EMR3"/>
      <sheetName val="R_Hrs__Since_Comm3"/>
      <sheetName val="ATC_Loss_Red2"/>
      <sheetName val="Demand_Raised_wrt_adj_targe_2"/>
      <sheetName val="Executive_Summary_-Thermal2"/>
      <sheetName val="Stationwise_Thermal_&amp;_Hydel_Ge2"/>
      <sheetName val="Material_Reciept_Status1"/>
      <sheetName val="01_11_20041"/>
      <sheetName val="TABLES"/>
      <sheetName val="Loss_of_Generation4"/>
      <sheetName val="No_of_Tube_Leakage4"/>
      <sheetName val="EB_PS4"/>
      <sheetName val="400_KV4"/>
      <sheetName val="LONG_DURATION_OUTAGE4"/>
      <sheetName val="TIME_DURATION_CAUSE_ANALYSIS4"/>
      <sheetName val="CAUSE_ANALYSIS4"/>
      <sheetName val="BREAKUP_OF_OIL4"/>
      <sheetName val="PARTIAL_LOSS4"/>
      <sheetName val="STN_WISE_EMR4"/>
      <sheetName val="R_Hrs__Since_Comm4"/>
      <sheetName val="ATC_Loss_Red3"/>
      <sheetName val="Demand_Raised_wrt_adj_targe_3"/>
      <sheetName val="Executive_Summary_-Thermal3"/>
      <sheetName val="Stationwise_Thermal_&amp;_Hydel_Ge3"/>
      <sheetName val="Material_Reciept_Status2"/>
      <sheetName val="01_11_20042"/>
      <sheetName val="List"/>
      <sheetName val="IP_Assessment_June_08"/>
      <sheetName val="dpc_cost"/>
      <sheetName val="Balance_Sheet"/>
      <sheetName val="Ref_codes"/>
      <sheetName val="C_S_GENERATION"/>
      <sheetName val="Addl_40"/>
      <sheetName val="Setup_Variables"/>
      <sheetName val="PACK_(B)"/>
      <sheetName val="INSTALLATIONS-99-00"/>
      <sheetName val="Code"/>
      <sheetName val="Basis"/>
      <sheetName val="7.11 p1"/>
      <sheetName val="Sec-1a"/>
      <sheetName val="Sec-5a"/>
      <sheetName val="Sec-8d"/>
      <sheetName val="Sec-3a"/>
      <sheetName val="Sec-1b"/>
      <sheetName val="Sec-1c"/>
      <sheetName val="Sec-8c"/>
      <sheetName val="Lead statement-VJA"/>
      <sheetName val="Mortars"/>
      <sheetName val="Lead "/>
      <sheetName val="Lead statement"/>
      <sheetName val="Labour charges"/>
      <sheetName val="Sept "/>
      <sheetName val="Form_A"/>
      <sheetName val="Newabstract"/>
      <sheetName val="Detail Estt."/>
      <sheetName val="SS-III &amp; SS-V"/>
      <sheetName val="cls"/>
      <sheetName val="Lead statement-Tpt"/>
      <sheetName val="MO EY"/>
      <sheetName val="MO CY"/>
      <sheetName val="Data 2010-11"/>
      <sheetName val="QTY"/>
      <sheetName val="Cost Reco data download"/>
      <sheetName val="Directors"/>
      <sheetName val="Comp"/>
      <sheetName val="ANNEXURE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Kannada"/>
      <sheetName val="INSTALLATIONS-99-00"/>
      <sheetName val="INSTALLATIONS-00-01"/>
      <sheetName val="INSTALLATIONS-01-02"/>
      <sheetName val="Addl.40"/>
      <sheetName val="Addl_40"/>
      <sheetName val="BREAKUP OF OIL"/>
      <sheetName val="04REL"/>
      <sheetName val="data"/>
      <sheetName val="Executive Summary -Thermal"/>
      <sheetName val="Stationwise Thermal &amp; Hydel Gen"/>
      <sheetName val="TWELV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DLC"/>
      <sheetName val="agl-pump-sets"/>
      <sheetName val="EG"/>
      <sheetName val="pump-sets(AI)"/>
      <sheetName val="installes-capacity"/>
      <sheetName val="per-capita"/>
      <sheetName val="towns&amp;villages"/>
      <sheetName val="A"/>
      <sheetName val="Coalmine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Assessment Sheet"/>
      <sheetName val="1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"/>
      <sheetName val="a1-continuous"/>
      <sheetName val="Design"/>
      <sheetName val="TTL"/>
      <sheetName val="Ref codes"/>
      <sheetName val="STN WISE EMR"/>
      <sheetName val="Validations"/>
      <sheetName val="OpTrack"/>
      <sheetName val="Setup Variables"/>
      <sheetName val="Balance Sheet"/>
      <sheetName val="Report"/>
      <sheetName val="qosws "/>
      <sheetName val="cost reco data download"/>
      <sheetName val="INSTALLATIONS-99-00"/>
      <sheetName val="Executive_Summary_-Thermal2"/>
      <sheetName val="MPEB_Performance2"/>
      <sheetName val="Stationwise_Thermal_&amp;_Hydel_Ge2"/>
      <sheetName val="Fuel_Oil_&amp;_Aux__Cons_2"/>
      <sheetName val="Yearly_Thermal2"/>
      <sheetName val="Yearly_Hydel2"/>
      <sheetName val="MPSEB90-01MONTHLY_GENPLF2"/>
      <sheetName val="UNITWISE_GEN_&amp;_FACTORS_(S)2"/>
      <sheetName val="TARGET_97-982"/>
      <sheetName val="TARGET_98-992"/>
      <sheetName val="TARGET_99-002"/>
      <sheetName val="TARGET_00-012"/>
      <sheetName val="Executive_Summary__Thermal2"/>
      <sheetName val="Stationwise_Thermal___Hydel_Ge2"/>
      <sheetName val="C_S_GENERATION2"/>
      <sheetName val="BREAKUP_OF_OIL2"/>
      <sheetName val="R_Hrs__Since_Comm2"/>
      <sheetName val="Sept_2"/>
      <sheetName val="A_3_71"/>
      <sheetName val="Vol_IV_b1"/>
      <sheetName val="STN_WISE_EMR"/>
      <sheetName val="Addl.40"/>
      <sheetName val="Executive_Summary_-Thermal3"/>
      <sheetName val="MPEB_Performance3"/>
      <sheetName val="Stationwise_Thermal_&amp;_Hydel_Ge3"/>
      <sheetName val="Fuel_Oil_&amp;_Aux__Cons_3"/>
      <sheetName val="Yearly_Thermal3"/>
      <sheetName val="Yearly_Hydel3"/>
      <sheetName val="MPSEB90-01MONTHLY_GENPLF3"/>
      <sheetName val="UNITWISE_GEN_&amp;_FACTORS_(S)3"/>
      <sheetName val="TARGET_97-983"/>
      <sheetName val="TARGET_98-993"/>
      <sheetName val="TARGET_99-003"/>
      <sheetName val="TARGET_00-013"/>
      <sheetName val="Executive_Summary__Thermal3"/>
      <sheetName val="Stationwise_Thermal___Hydel_Ge3"/>
      <sheetName val="C_S_GENERATION3"/>
      <sheetName val="BREAKUP_OF_OIL3"/>
      <sheetName val="R_Hrs__Since_Comm3"/>
      <sheetName val="Sept_3"/>
      <sheetName val="Assessment_Sheet"/>
      <sheetName val="Ref_codes"/>
      <sheetName val="Setup_Variables"/>
      <sheetName val="Balance_Sheet"/>
      <sheetName val="qosws_"/>
      <sheetName val="cost_reco_data_download"/>
      <sheetName val="timesheet"/>
      <sheetName val="ip assessment_june.08"/>
      <sheetName val="Assessment_Sheet1"/>
      <sheetName val="qosws_1"/>
      <sheetName val="cost_reco_data_download1"/>
      <sheetName val="FIX DATA"/>
      <sheetName val="wt"/>
      <sheetName val="Sheet1"/>
      <sheetName val="7.11 p1"/>
      <sheetName val="Schedule SS4-Old"/>
      <sheetName val="ZKOK6"/>
      <sheetName val="Lead "/>
      <sheetName val="Labour charges"/>
      <sheetName val="Newabstract"/>
      <sheetName val="A2-02-03"/>
      <sheetName val="cls"/>
      <sheetName val="Addl_40"/>
      <sheetName val="Discom Details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>
            <v>16071.34375</v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>
            <v>16620</v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>
            <v>96.6988525390625</v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>
            <v>12.599998474121094</v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>
            <v>10.171646118164062</v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  <cell r="I37">
            <v>239</v>
          </cell>
          <cell r="J37">
            <v>11.081282832357346</v>
          </cell>
          <cell r="K37">
            <v>11.081275939941406</v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>
            <v>12.5736083984375</v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>
            <v>12.43994140625</v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>
            <v>12.079330444335938</v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  <cell r="I51" t="str">
            <v>AUXILIARY CONSUMPTION</v>
          </cell>
          <cell r="K51" t="str">
            <v>MAXIMUM DEMAND</v>
          </cell>
          <cell r="L51" t="str">
            <v>COAL IN MT</v>
          </cell>
          <cell r="N51" t="str">
            <v>COAL CONSUMED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  <cell r="I53">
            <v>77.66998291015625</v>
          </cell>
          <cell r="J53">
            <v>0</v>
          </cell>
          <cell r="K53">
            <v>420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  <cell r="I54">
            <v>205</v>
          </cell>
          <cell r="J54">
            <v>8.6503730209634409</v>
          </cell>
          <cell r="K54">
            <v>430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  <cell r="I55">
            <v>212.26</v>
          </cell>
          <cell r="J55">
            <v>9.2593723553686562</v>
          </cell>
          <cell r="K55">
            <v>435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  <cell r="I56">
            <v>255</v>
          </cell>
          <cell r="J56">
            <v>9.7792197333149247</v>
          </cell>
          <cell r="K56">
            <v>415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  <cell r="I57">
            <v>224.43</v>
          </cell>
          <cell r="J57">
            <v>9.3276587962943722</v>
          </cell>
          <cell r="K57">
            <v>425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  <cell r="I58">
            <v>254.25299999999999</v>
          </cell>
          <cell r="J58">
            <v>10.150225557906502</v>
          </cell>
          <cell r="K58">
            <v>440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  <cell r="I59">
            <v>253</v>
          </cell>
          <cell r="J59">
            <v>10.616869492236676</v>
          </cell>
          <cell r="K59">
            <v>420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  <cell r="I60">
            <v>267.8</v>
          </cell>
          <cell r="J60">
            <v>10.159332321699544</v>
          </cell>
          <cell r="K60">
            <v>420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  <cell r="I61">
            <v>250.7</v>
          </cell>
          <cell r="J61">
            <v>9.2423963133640559</v>
          </cell>
          <cell r="K61">
            <v>440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  <cell r="I62">
            <v>268.755</v>
          </cell>
          <cell r="J62">
            <v>9.7471765448307366</v>
          </cell>
          <cell r="K62">
            <v>435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  <cell r="I63">
            <v>266.60000000000002</v>
          </cell>
          <cell r="J63">
            <v>9.7890543244781458</v>
          </cell>
          <cell r="K63">
            <v>430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  <cell r="I64">
            <v>260.7</v>
          </cell>
          <cell r="J64">
            <v>10</v>
          </cell>
          <cell r="K64">
            <v>420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  <cell r="I65">
            <v>267.75</v>
          </cell>
          <cell r="J65">
            <v>9.59</v>
          </cell>
          <cell r="K65">
            <v>420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  <cell r="I67">
            <v>669</v>
          </cell>
          <cell r="J67">
            <v>0</v>
          </cell>
          <cell r="K67">
            <v>405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  <cell r="I68">
            <v>149</v>
          </cell>
          <cell r="J68">
            <v>8.8501882892407853</v>
          </cell>
          <cell r="K68">
            <v>420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  <cell r="I69">
            <v>260.75</v>
          </cell>
          <cell r="J69">
            <v>9.4181854958137379</v>
          </cell>
          <cell r="K69">
            <v>420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  <cell r="I70">
            <v>189.16</v>
          </cell>
          <cell r="J70">
            <v>9.2642384527605142</v>
          </cell>
          <cell r="K70">
            <v>420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  <cell r="I71">
            <v>229.96</v>
          </cell>
          <cell r="J71">
            <v>9.3963241723667323</v>
          </cell>
          <cell r="K71">
            <v>420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  <cell r="I72">
            <v>241.17</v>
          </cell>
          <cell r="J72">
            <v>9.9037833709083287</v>
          </cell>
          <cell r="K72">
            <v>425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  <cell r="I73">
            <v>207</v>
          </cell>
          <cell r="J73">
            <v>9.9903474903474905</v>
          </cell>
          <cell r="K73">
            <v>420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  <cell r="I74">
            <v>200</v>
          </cell>
          <cell r="J74">
            <v>9.8775187672856575</v>
          </cell>
          <cell r="K74">
            <v>420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  <cell r="I75">
            <v>221.2</v>
          </cell>
          <cell r="J75">
            <v>10.051804053439971</v>
          </cell>
          <cell r="K75">
            <v>415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  <cell r="I76">
            <v>227.755</v>
          </cell>
          <cell r="J76">
            <v>10.015787436894229</v>
          </cell>
          <cell r="K76">
            <v>440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  <cell r="I77">
            <v>265</v>
          </cell>
          <cell r="J77">
            <v>10.213048036011594</v>
          </cell>
          <cell r="K77">
            <v>420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  <cell r="I78">
            <v>228</v>
          </cell>
          <cell r="J78">
            <v>9.5</v>
          </cell>
          <cell r="K78">
            <v>415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  <cell r="I79">
            <v>216.61</v>
          </cell>
          <cell r="J79">
            <v>10.01</v>
          </cell>
          <cell r="K79">
            <v>410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>
            <v>8.7333602905273437</v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>
            <v>9.3462448120117188</v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>
            <v>9.5530548095703125</v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>
            <v>9.3622817993164062</v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  <cell r="I97" t="str">
            <v>AUXILIARY CONSUMPTION</v>
          </cell>
          <cell r="K97" t="str">
            <v>MAXIMUM DEMAND</v>
          </cell>
          <cell r="L97" t="str">
            <v>COAL IN MT</v>
          </cell>
          <cell r="N97" t="str">
            <v>COAL CONSUMED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>
            <v>71.40789794921875</v>
          </cell>
          <cell r="J99">
            <v>0</v>
          </cell>
          <cell r="K99">
            <v>61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  <cell r="I100">
            <v>1288.94921875</v>
          </cell>
          <cell r="J100">
            <v>0</v>
          </cell>
          <cell r="K100">
            <v>60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  <cell r="I101">
            <v>21.16</v>
          </cell>
          <cell r="J101">
            <v>9.9557730309588788</v>
          </cell>
          <cell r="K101">
            <v>58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  <cell r="I102">
            <v>17.46</v>
          </cell>
          <cell r="J102">
            <v>10.477676428228518</v>
          </cell>
          <cell r="K102">
            <v>30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  <cell r="I103">
            <v>29.54</v>
          </cell>
          <cell r="J103">
            <v>10.371826831923036</v>
          </cell>
          <cell r="K103">
            <v>50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  <cell r="I104">
            <v>32.345314999999999</v>
          </cell>
          <cell r="J104">
            <v>10.614452513544823</v>
          </cell>
          <cell r="K104">
            <v>50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  <cell r="I105">
            <v>31.2</v>
          </cell>
          <cell r="J105">
            <v>10.249671484888305</v>
          </cell>
          <cell r="K105">
            <v>50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  <cell r="I106">
            <v>32.299999999999997</v>
          </cell>
          <cell r="J106">
            <v>10.971467391304348</v>
          </cell>
          <cell r="K106">
            <v>50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  <cell r="I107">
            <v>29</v>
          </cell>
          <cell r="J107">
            <v>11.201235998455003</v>
          </cell>
          <cell r="K107">
            <v>49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  <cell r="I108">
            <v>30.628</v>
          </cell>
          <cell r="J108">
            <v>12.155415327221496</v>
          </cell>
          <cell r="K108">
            <v>50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  <cell r="I109">
            <v>25.5</v>
          </cell>
          <cell r="J109">
            <v>12.613147351239057</v>
          </cell>
          <cell r="K109">
            <v>49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  <cell r="I110">
            <v>29.3</v>
          </cell>
          <cell r="J110">
            <v>11.804995970991136</v>
          </cell>
          <cell r="K110">
            <v>50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  <cell r="I111">
            <v>23.72</v>
          </cell>
          <cell r="J111">
            <v>13.1078691423519</v>
          </cell>
          <cell r="K111">
            <v>49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  <cell r="I112">
            <v>27.6296</v>
          </cell>
          <cell r="J112">
            <v>12.176532758051719</v>
          </cell>
          <cell r="K112">
            <v>49.4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  <cell r="I113">
            <v>152.762939453125</v>
          </cell>
          <cell r="J113">
            <v>0</v>
          </cell>
          <cell r="K113">
            <v>230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  <cell r="I115">
            <v>87.17</v>
          </cell>
          <cell r="J115">
            <v>11.014796750022112</v>
          </cell>
          <cell r="K115">
            <v>190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  <cell r="I116">
            <v>96.78</v>
          </cell>
          <cell r="J116">
            <v>10.727824949564368</v>
          </cell>
          <cell r="K116">
            <v>195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  <cell r="I117">
            <v>106.47</v>
          </cell>
          <cell r="J117">
            <v>10.741091965618821</v>
          </cell>
          <cell r="K117">
            <v>211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  <cell r="I123">
            <v>97.4</v>
          </cell>
          <cell r="J123">
            <v>9.7624536433797733</v>
          </cell>
          <cell r="K123">
            <v>220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  <cell r="I124">
            <v>105.9</v>
          </cell>
          <cell r="J124">
            <v>10.09725400457666</v>
          </cell>
          <cell r="K124">
            <v>200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  <cell r="I125">
            <v>95.83</v>
          </cell>
          <cell r="J125">
            <v>9.8898830717153263</v>
          </cell>
          <cell r="K125">
            <v>200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  <cell r="I126">
            <v>78.753599999999992</v>
          </cell>
          <cell r="J126">
            <v>9.9780718101059911</v>
          </cell>
          <cell r="K126">
            <v>189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  <cell r="I128">
            <v>103</v>
          </cell>
          <cell r="J128">
            <v>7.7041026216388042</v>
          </cell>
          <cell r="K128">
            <v>7.7041015625</v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  <cell r="I129">
            <v>108.33</v>
          </cell>
          <cell r="J129">
            <v>10.790592969629357</v>
          </cell>
          <cell r="K129">
            <v>10.79058837890625</v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>
            <v>10.688819885253906</v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  <cell r="I131">
            <v>136.01</v>
          </cell>
          <cell r="J131">
            <v>10.65867324948082</v>
          </cell>
          <cell r="K131">
            <v>10.658668518066406</v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  <cell r="I132">
            <v>136.81231500000001</v>
          </cell>
          <cell r="J132">
            <v>9.9482139546044532</v>
          </cell>
          <cell r="K132">
            <v>9.948211669921875</v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  <cell r="I133">
            <v>138.1</v>
          </cell>
          <cell r="J133">
            <v>9.6756112940517056</v>
          </cell>
          <cell r="K133">
            <v>9.6756057739257813</v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  <cell r="I138">
            <v>135.19999999999999</v>
          </cell>
          <cell r="J138">
            <v>10.424055512721663</v>
          </cell>
          <cell r="K138">
            <v>235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>AUXILIARY CONSUMPTION</v>
          </cell>
          <cell r="K143" t="str">
            <v>MAXIMUM DEMAND</v>
          </cell>
          <cell r="L143" t="str">
            <v>COAL IN MT</v>
          </cell>
          <cell r="N143" t="str">
            <v>COAL CONSUMED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>
            <v>92.85491943359375</v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>
            <v>95.17144775390625</v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>
            <v>90.05908203125</v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>
            <v>86.408447265625</v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>
            <v>93.23553466796875</v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>
            <v>88.75994873046875</v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>
            <v>99.66253662109375</v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>
            <v>95.91058349609375</v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>
            <v>99.07611083984375</v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>
            <v>62.086212158203125</v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>
            <v>1.6688070297241211</v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>
            <v>8.9609222412109375</v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>
            <v>11.539840698242188</v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>
            <v>10.856361389160156</v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>
            <v>9.3172531127929687</v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>
            <v>9.3264999389648437</v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>
            <v>6.4423828125</v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>
            <v>8.1485671997070312</v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>
            <v>6.1566505432128906</v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>
            <v>13.446174621582031</v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>
            <v>12.457786560058594</v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>
            <v>8.8373794555664062</v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>
            <v>5.3205757141113281</v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>
            <v>71.3599853515625</v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3">
          <cell r="A3" t="str">
            <v>STATION NAME</v>
          </cell>
        </row>
      </sheetData>
      <sheetData sheetId="40">
        <row r="3">
          <cell r="A3" t="str">
            <v>STATION NAME</v>
          </cell>
        </row>
      </sheetData>
      <sheetData sheetId="41">
        <row r="3">
          <cell r="A3" t="str">
            <v>STATION NAME</v>
          </cell>
        </row>
      </sheetData>
      <sheetData sheetId="42">
        <row r="3">
          <cell r="A3" t="str">
            <v>STATION NAME</v>
          </cell>
        </row>
      </sheetData>
      <sheetData sheetId="43">
        <row r="3">
          <cell r="A3" t="str">
            <v>STATION NAME</v>
          </cell>
        </row>
      </sheetData>
      <sheetData sheetId="44">
        <row r="3">
          <cell r="A3" t="str">
            <v>STATION NAME</v>
          </cell>
        </row>
      </sheetData>
      <sheetData sheetId="45">
        <row r="3">
          <cell r="A3" t="str">
            <v>STATION NAME</v>
          </cell>
        </row>
      </sheetData>
      <sheetData sheetId="46">
        <row r="3">
          <cell r="A3" t="str">
            <v>STATION NAME</v>
          </cell>
        </row>
      </sheetData>
      <sheetData sheetId="47">
        <row r="3">
          <cell r="A3" t="str">
            <v>STATION NAME</v>
          </cell>
        </row>
      </sheetData>
      <sheetData sheetId="48">
        <row r="3">
          <cell r="A3" t="str">
            <v>STATION NAME</v>
          </cell>
        </row>
      </sheetData>
      <sheetData sheetId="49">
        <row r="3">
          <cell r="A3" t="str">
            <v>STATION NAME</v>
          </cell>
        </row>
      </sheetData>
      <sheetData sheetId="50">
        <row r="3">
          <cell r="A3" t="str">
            <v>STATION NAME</v>
          </cell>
        </row>
      </sheetData>
      <sheetData sheetId="51">
        <row r="3">
          <cell r="A3" t="str">
            <v>STATION NAME</v>
          </cell>
        </row>
      </sheetData>
      <sheetData sheetId="52">
        <row r="3">
          <cell r="A3" t="str">
            <v>STATION NAME</v>
          </cell>
        </row>
      </sheetData>
      <sheetData sheetId="53">
        <row r="3">
          <cell r="A3" t="str">
            <v>STATION NAME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">
          <cell r="A3" t="str">
            <v>STATION NAME</v>
          </cell>
        </row>
      </sheetData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>
        <row r="3">
          <cell r="A3" t="str">
            <v>STATION NAME</v>
          </cell>
        </row>
      </sheetData>
      <sheetData sheetId="78">
        <row r="3">
          <cell r="A3" t="str">
            <v>STATION NAME</v>
          </cell>
        </row>
      </sheetData>
      <sheetData sheetId="79">
        <row r="3">
          <cell r="A3" t="str">
            <v>STATION NAME</v>
          </cell>
        </row>
      </sheetData>
      <sheetData sheetId="80">
        <row r="3">
          <cell r="A3" t="str">
            <v>STATION NAME</v>
          </cell>
        </row>
      </sheetData>
      <sheetData sheetId="81">
        <row r="3">
          <cell r="A3" t="str">
            <v>STATION NAME</v>
          </cell>
        </row>
      </sheetData>
      <sheetData sheetId="82" refreshError="1"/>
      <sheetData sheetId="83" refreshError="1"/>
      <sheetData sheetId="84">
        <row r="3">
          <cell r="A3" t="str">
            <v>STATION NAME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3">
          <cell r="A3" t="str">
            <v>STATION NAME</v>
          </cell>
        </row>
      </sheetData>
      <sheetData sheetId="117">
        <row r="3">
          <cell r="A3" t="str">
            <v>STATION NAME</v>
          </cell>
        </row>
      </sheetData>
      <sheetData sheetId="118">
        <row r="3">
          <cell r="A3" t="str">
            <v>STATION NAME</v>
          </cell>
        </row>
      </sheetData>
      <sheetData sheetId="119">
        <row r="3">
          <cell r="A3" t="str">
            <v>STATION NAME</v>
          </cell>
        </row>
      </sheetData>
      <sheetData sheetId="120">
        <row r="3">
          <cell r="A3" t="str">
            <v>STATION NAME</v>
          </cell>
        </row>
      </sheetData>
      <sheetData sheetId="121">
        <row r="3">
          <cell r="A3" t="str">
            <v>STATION NAME</v>
          </cell>
        </row>
      </sheetData>
      <sheetData sheetId="122">
        <row r="3">
          <cell r="A3" t="str">
            <v>STATION NAME</v>
          </cell>
        </row>
      </sheetData>
      <sheetData sheetId="123">
        <row r="3">
          <cell r="A3" t="str">
            <v>STATION NAME</v>
          </cell>
        </row>
      </sheetData>
      <sheetData sheetId="124">
        <row r="3">
          <cell r="A3" t="str">
            <v>STATION NAME</v>
          </cell>
        </row>
      </sheetData>
      <sheetData sheetId="125">
        <row r="3">
          <cell r="A3" t="str">
            <v>STATION NAME</v>
          </cell>
        </row>
      </sheetData>
      <sheetData sheetId="126">
        <row r="3">
          <cell r="A3" t="str">
            <v>STATION NAME</v>
          </cell>
        </row>
      </sheetData>
      <sheetData sheetId="127">
        <row r="3">
          <cell r="A3" t="str">
            <v>STATION NAME</v>
          </cell>
        </row>
      </sheetData>
      <sheetData sheetId="128">
        <row r="3">
          <cell r="A3" t="str">
            <v>STATION NAME</v>
          </cell>
        </row>
      </sheetData>
      <sheetData sheetId="129">
        <row r="3">
          <cell r="A3" t="str">
            <v>STATION NAME</v>
          </cell>
        </row>
      </sheetData>
      <sheetData sheetId="130">
        <row r="3">
          <cell r="A3" t="str">
            <v>STATION NAME</v>
          </cell>
        </row>
      </sheetData>
      <sheetData sheetId="131">
        <row r="3">
          <cell r="A3" t="str">
            <v>STATION NAME</v>
          </cell>
        </row>
      </sheetData>
      <sheetData sheetId="132">
        <row r="3">
          <cell r="A3" t="str">
            <v>STATION NAME</v>
          </cell>
        </row>
      </sheetData>
      <sheetData sheetId="133">
        <row r="3">
          <cell r="A3" t="str">
            <v>STATION NAME</v>
          </cell>
        </row>
      </sheetData>
      <sheetData sheetId="134">
        <row r="3">
          <cell r="A3" t="str">
            <v>STATION NAME</v>
          </cell>
        </row>
      </sheetData>
      <sheetData sheetId="135">
        <row r="3">
          <cell r="A3" t="str">
            <v>STATION NAME</v>
          </cell>
        </row>
      </sheetData>
      <sheetData sheetId="136">
        <row r="3">
          <cell r="A3" t="str">
            <v>STATION NAME</v>
          </cell>
        </row>
      </sheetData>
      <sheetData sheetId="137">
        <row r="3">
          <cell r="A3" t="str">
            <v>STATION NAME</v>
          </cell>
        </row>
      </sheetData>
      <sheetData sheetId="138">
        <row r="3">
          <cell r="A3" t="str">
            <v>STATION NAME</v>
          </cell>
        </row>
      </sheetData>
      <sheetData sheetId="139">
        <row r="3">
          <cell r="A3" t="str">
            <v>STATION NAME</v>
          </cell>
        </row>
      </sheetData>
      <sheetData sheetId="140">
        <row r="3">
          <cell r="A3" t="str">
            <v>STATION NAME</v>
          </cell>
        </row>
      </sheetData>
      <sheetData sheetId="141">
        <row r="3">
          <cell r="A3" t="str">
            <v>STATION NAME</v>
          </cell>
        </row>
      </sheetData>
      <sheetData sheetId="142" refreshError="1"/>
      <sheetData sheetId="143" refreshError="1"/>
      <sheetData sheetId="144" refreshError="1"/>
      <sheetData sheetId="145" refreshError="1"/>
      <sheetData sheetId="146">
        <row r="3">
          <cell r="A3" t="str">
            <v>STATION NAME</v>
          </cell>
        </row>
      </sheetData>
      <sheetData sheetId="147">
        <row r="3">
          <cell r="A3" t="str">
            <v>STATION NAME</v>
          </cell>
        </row>
      </sheetData>
      <sheetData sheetId="148">
        <row r="3">
          <cell r="A3" t="str">
            <v>STATION NAME</v>
          </cell>
        </row>
      </sheetData>
      <sheetData sheetId="149">
        <row r="3">
          <cell r="A3" t="str">
            <v>STATION NAME</v>
          </cell>
        </row>
      </sheetData>
      <sheetData sheetId="150">
        <row r="3">
          <cell r="A3" t="str">
            <v>STATION NAME</v>
          </cell>
        </row>
      </sheetData>
      <sheetData sheetId="151">
        <row r="3">
          <cell r="A3" t="str">
            <v>STATION NAME</v>
          </cell>
        </row>
      </sheetData>
      <sheetData sheetId="152">
        <row r="3">
          <cell r="A3" t="str">
            <v>STATION NAME</v>
          </cell>
        </row>
      </sheetData>
      <sheetData sheetId="153">
        <row r="3">
          <cell r="A3" t="str">
            <v>STATION NAME</v>
          </cell>
        </row>
      </sheetData>
      <sheetData sheetId="154" refreshError="1"/>
      <sheetData sheetId="155" refreshError="1"/>
      <sheetData sheetId="156" refreshError="1"/>
      <sheetData sheetId="157" refreshError="1"/>
      <sheetData sheetId="158">
        <row r="3">
          <cell r="A3" t="str">
            <v>STATION NAME</v>
          </cell>
        </row>
      </sheetData>
      <sheetData sheetId="15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Executive Summary -Thermal"/>
      <sheetName val="Stationwise Thermal &amp; Hydel Gen"/>
      <sheetName val="TWELVE"/>
      <sheetName val="C.S.GENERATION"/>
      <sheetName val="Dom"/>
      <sheetName val="BREAKUP OF OI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04REL"/>
      <sheetName val="Code"/>
      <sheetName val="cls"/>
      <sheetName val="SUMMERY"/>
      <sheetName val="Sheet1"/>
      <sheetName val="PACK (B)"/>
      <sheetName val="dpc cost"/>
      <sheetName val="Discom Details"/>
      <sheetName val="Coalmine"/>
      <sheetName val="UK"/>
      <sheetName val="Cat_Ser_load"/>
      <sheetName val="R_Abstract"/>
      <sheetName val="Schema_x0000__x0000__x0000__x0000__x0000__x0000_&quot;[Global model 28th"/>
      <sheetName val="Timesheet"/>
      <sheetName val="Schema_x005f_x0000__x005f_x0000__x005f_x0000__x00"/>
      <sheetName val="Schema_x0000__x0000__x0000__x00"/>
      <sheetName val="A1-Continuous"/>
      <sheetName val="Schema_x005f_x005f_x005f_x0000__x005f_x005f_x0000"/>
      <sheetName val="Schema_x005f_x005f_x005f_x005f_x005f_x005f_x005f_x0000_"/>
      <sheetName val="Setup Variable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STN WISE EMR"/>
      <sheetName val="3"/>
      <sheetName val="40"/>
      <sheetName val="Formulas"/>
      <sheetName val="C.S.GENERATION"/>
      <sheetName val="Schema_x005f_x0000__x005f_x005f_x0000"/>
      <sheetName val="Schema_x005f_x005f_x005f_x0000_"/>
      <sheetName val="Bongaon"/>
      <sheetName val="Jeerat"/>
      <sheetName val="NJP"/>
      <sheetName val="QOSWS "/>
      <sheetName val="final abstract"/>
      <sheetName val="Inputs"/>
      <sheetName val="R15_00-012"/>
      <sheetName val="Base_Year2"/>
      <sheetName val="Dom-sup_2"/>
      <sheetName val="HT_Ind2"/>
      <sheetName val="Growth_Rates2"/>
      <sheetName val="High_Sens_2"/>
      <sheetName val="Low_Sens_2"/>
      <sheetName val="MODI_MPSEB_ASSESS2"/>
      <sheetName val="Assump-Sens_2"/>
      <sheetName val="Stationwise_Thermal_&amp;_Hydel_Ge2"/>
      <sheetName val="Executive_Summary_-Thermal2"/>
      <sheetName val="BREAKUP_OF_OIL2"/>
      <sheetName val="A_3_72"/>
      <sheetName val="PACK_(B)1"/>
      <sheetName val="dpc_cost1"/>
      <sheetName val="Discom_Details1"/>
      <sheetName val="220_11__bs_"/>
      <sheetName val="Material_Reciept_Status"/>
      <sheetName val="R15_00-013"/>
      <sheetName val="Base_Year3"/>
      <sheetName val="Dom-sup_3"/>
      <sheetName val="HT_Ind3"/>
      <sheetName val="Growth_Rates3"/>
      <sheetName val="High_Sens_3"/>
      <sheetName val="Low_Sens_3"/>
      <sheetName val="MODI_MPSEB_ASSESS3"/>
      <sheetName val="Assump-Sens_3"/>
      <sheetName val="Stationwise_Thermal_&amp;_Hydel_Ge3"/>
      <sheetName val="Executive_Summary_-Thermal3"/>
      <sheetName val="BREAKUP_OF_OIL3"/>
      <sheetName val="A_3_73"/>
      <sheetName val="PACK_(B)2"/>
      <sheetName val="dpc_cost2"/>
      <sheetName val="Discom_Details2"/>
      <sheetName val="220_11__bs_1"/>
      <sheetName val="Material_Reciept_Status1"/>
      <sheetName val="CASH-FLOW"/>
      <sheetName val="R15_00-014"/>
      <sheetName val="Base_Year4"/>
      <sheetName val="Dom-sup_4"/>
      <sheetName val="HT_Ind4"/>
      <sheetName val="Growth_Rates4"/>
      <sheetName val="High_Sens_4"/>
      <sheetName val="Low_Sens_4"/>
      <sheetName val="MODI_MPSEB_ASSESS4"/>
      <sheetName val="Assump-Sens_4"/>
      <sheetName val="Stationwise_Thermal_&amp;_Hydel_Ge4"/>
      <sheetName val="Executive_Summary_-Thermal4"/>
      <sheetName val="BREAKUP_OF_OIL4"/>
      <sheetName val="A_3_74"/>
      <sheetName val="PACK_(B)3"/>
      <sheetName val="dpc_cost3"/>
      <sheetName val="Discom_Details3"/>
      <sheetName val="220_11__bs_2"/>
      <sheetName val="Material_Reciept_Status2"/>
      <sheetName val="#REF"/>
      <sheetName val="DSLP"/>
      <sheetName val="Schema&quot;[Global model 28th"/>
      <sheetName val="Schema_x00"/>
      <sheetName val="Schema_x005f_x005f_x005F"/>
      <sheetName val="Schema_x005f_x0000_"/>
      <sheetName val="newabstract"/>
      <sheetName val="QFC"/>
      <sheetName val="de"/>
      <sheetName val="j"/>
      <sheetName val="btb"/>
      <sheetName val="cf"/>
      <sheetName val="orders"/>
      <sheetName val="Schema&quot;_Global model 28th"/>
      <sheetName val="Schema&quot;[Global_model_28th"/>
      <sheetName val="Setup_Variables"/>
      <sheetName val="STN_WISE_EMR"/>
      <sheetName val="C_S_GENERATION"/>
      <sheetName val="QOSWS_"/>
      <sheetName val="Schema&quot;_Global_model_28th"/>
      <sheetName val="SS-III &amp; SS-V"/>
      <sheetName val="7.11 p1"/>
      <sheetName val="Lead Statement"/>
      <sheetName val="Labour charges"/>
      <sheetName val="Detailed Estimate"/>
      <sheetName val="Sheet3"/>
      <sheetName val="ZKOK6"/>
      <sheetName val="Form_A"/>
      <sheetName val="Lead "/>
      <sheetName val="DLC"/>
      <sheetName val="Sept "/>
      <sheetName val="EG"/>
      <sheetName val="pump-sets(AI)"/>
      <sheetName val="per-capita"/>
      <sheetName val="towns&amp;villages"/>
      <sheetName val="Sec-1a"/>
      <sheetName val="1"/>
      <sheetName val="ft-05-02isobom"/>
      <sheetName val="Cash2"/>
      <sheetName val="Z"/>
      <sheetName val="ANNEXURE-A"/>
      <sheetName val="Schema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9">
          <cell r="E9" t="str">
            <v>Material Code</v>
          </cell>
        </row>
      </sheetData>
      <sheetData sheetId="65">
        <row r="9">
          <cell r="E9" t="str">
            <v>Material Code</v>
          </cell>
        </row>
      </sheetData>
      <sheetData sheetId="66">
        <row r="9">
          <cell r="E9" t="str">
            <v>Material Code</v>
          </cell>
        </row>
      </sheetData>
      <sheetData sheetId="67" refreshError="1"/>
      <sheetData sheetId="68" refreshError="1"/>
      <sheetData sheetId="69">
        <row r="9">
          <cell r="E9" t="str">
            <v>Material Code</v>
          </cell>
        </row>
      </sheetData>
      <sheetData sheetId="70">
        <row r="9">
          <cell r="E9" t="str">
            <v>Material Code</v>
          </cell>
        </row>
      </sheetData>
      <sheetData sheetId="71">
        <row r="9">
          <cell r="E9" t="str">
            <v>Material Code</v>
          </cell>
        </row>
      </sheetData>
      <sheetData sheetId="72">
        <row r="9">
          <cell r="E9" t="str">
            <v>Material Code</v>
          </cell>
        </row>
      </sheetData>
      <sheetData sheetId="73">
        <row r="9">
          <cell r="E9" t="str">
            <v>Material Code</v>
          </cell>
        </row>
      </sheetData>
      <sheetData sheetId="74">
        <row r="9">
          <cell r="E9" t="str">
            <v>Material Code</v>
          </cell>
        </row>
      </sheetData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>
        <row r="9">
          <cell r="E9" t="str">
            <v>Material Code</v>
          </cell>
        </row>
      </sheetData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>
        <row r="9">
          <cell r="E9" t="str">
            <v>Material Code</v>
          </cell>
        </row>
      </sheetData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9">
          <cell r="E9" t="str">
            <v>Material Code</v>
          </cell>
        </row>
      </sheetData>
      <sheetData sheetId="131">
        <row r="9">
          <cell r="E9" t="str">
            <v>Material Code</v>
          </cell>
        </row>
      </sheetData>
      <sheetData sheetId="132">
        <row r="9">
          <cell r="E9" t="str">
            <v>Material Code</v>
          </cell>
        </row>
      </sheetData>
      <sheetData sheetId="133">
        <row r="9">
          <cell r="E9" t="str">
            <v>Material Code</v>
          </cell>
        </row>
      </sheetData>
      <sheetData sheetId="134">
        <row r="9">
          <cell r="E9" t="str">
            <v>Material Code</v>
          </cell>
        </row>
      </sheetData>
      <sheetData sheetId="135">
        <row r="9">
          <cell r="E9" t="str">
            <v>Material Code</v>
          </cell>
        </row>
      </sheetData>
      <sheetData sheetId="136">
        <row r="9">
          <cell r="E9" t="str">
            <v>Material Code</v>
          </cell>
        </row>
      </sheetData>
      <sheetData sheetId="137">
        <row r="9">
          <cell r="E9" t="str">
            <v>Material Code</v>
          </cell>
        </row>
      </sheetData>
      <sheetData sheetId="138">
        <row r="9">
          <cell r="E9" t="str">
            <v>Material Code</v>
          </cell>
        </row>
      </sheetData>
      <sheetData sheetId="139">
        <row r="9">
          <cell r="E9" t="str">
            <v>Material Code</v>
          </cell>
        </row>
      </sheetData>
      <sheetData sheetId="140">
        <row r="9">
          <cell r="E9" t="str">
            <v>Material Code</v>
          </cell>
        </row>
      </sheetData>
      <sheetData sheetId="141">
        <row r="9">
          <cell r="E9" t="str">
            <v>Material Code</v>
          </cell>
        </row>
      </sheetData>
      <sheetData sheetId="142">
        <row r="9">
          <cell r="E9" t="str">
            <v>Material Code</v>
          </cell>
        </row>
      </sheetData>
      <sheetData sheetId="143">
        <row r="9">
          <cell r="E9" t="str">
            <v>Material Code</v>
          </cell>
        </row>
      </sheetData>
      <sheetData sheetId="144">
        <row r="9">
          <cell r="E9" t="str">
            <v>Material Code</v>
          </cell>
        </row>
      </sheetData>
      <sheetData sheetId="145">
        <row r="9">
          <cell r="E9" t="str">
            <v>Material Code</v>
          </cell>
        </row>
      </sheetData>
      <sheetData sheetId="146">
        <row r="9">
          <cell r="E9" t="str">
            <v>Material Code</v>
          </cell>
        </row>
      </sheetData>
      <sheetData sheetId="147">
        <row r="9">
          <cell r="E9" t="str">
            <v>Material Code</v>
          </cell>
        </row>
      </sheetData>
      <sheetData sheetId="148">
        <row r="9">
          <cell r="E9" t="str">
            <v>Material Code</v>
          </cell>
        </row>
      </sheetData>
      <sheetData sheetId="149">
        <row r="9">
          <cell r="E9" t="str">
            <v>Material Code</v>
          </cell>
        </row>
      </sheetData>
      <sheetData sheetId="150">
        <row r="9">
          <cell r="E9" t="str">
            <v>Material Code</v>
          </cell>
        </row>
      </sheetData>
      <sheetData sheetId="151">
        <row r="9">
          <cell r="E9" t="str">
            <v>Material Code</v>
          </cell>
        </row>
      </sheetData>
      <sheetData sheetId="152">
        <row r="9">
          <cell r="E9" t="str">
            <v>Material Code</v>
          </cell>
        </row>
      </sheetData>
      <sheetData sheetId="153">
        <row r="9">
          <cell r="E9" t="str">
            <v>Material Code</v>
          </cell>
        </row>
      </sheetData>
      <sheetData sheetId="154">
        <row r="9">
          <cell r="E9" t="str">
            <v>Material Code</v>
          </cell>
        </row>
      </sheetData>
      <sheetData sheetId="155">
        <row r="9">
          <cell r="E9" t="str">
            <v>Material Code</v>
          </cell>
        </row>
      </sheetData>
      <sheetData sheetId="156">
        <row r="9">
          <cell r="E9" t="str">
            <v>Material Code</v>
          </cell>
        </row>
      </sheetData>
      <sheetData sheetId="157">
        <row r="9">
          <cell r="E9" t="str">
            <v>Material Code</v>
          </cell>
        </row>
      </sheetData>
      <sheetData sheetId="158">
        <row r="9">
          <cell r="E9" t="str">
            <v>Material Code</v>
          </cell>
        </row>
      </sheetData>
      <sheetData sheetId="159">
        <row r="9">
          <cell r="E9" t="str">
            <v>Material Code</v>
          </cell>
        </row>
      </sheetData>
      <sheetData sheetId="160">
        <row r="9">
          <cell r="E9" t="str">
            <v>Material Code</v>
          </cell>
        </row>
      </sheetData>
      <sheetData sheetId="161">
        <row r="9">
          <cell r="E9" t="str">
            <v>Material Code</v>
          </cell>
        </row>
      </sheetData>
      <sheetData sheetId="162">
        <row r="9">
          <cell r="E9" t="str">
            <v>Material Code</v>
          </cell>
        </row>
      </sheetData>
      <sheetData sheetId="163">
        <row r="9">
          <cell r="E9" t="str">
            <v>Material Code</v>
          </cell>
        </row>
      </sheetData>
      <sheetData sheetId="164">
        <row r="9">
          <cell r="E9" t="str">
            <v>Material Code</v>
          </cell>
        </row>
      </sheetData>
      <sheetData sheetId="165">
        <row r="9">
          <cell r="E9" t="str">
            <v>Material Code</v>
          </cell>
        </row>
      </sheetData>
      <sheetData sheetId="166">
        <row r="9">
          <cell r="E9" t="str">
            <v>Material Code</v>
          </cell>
        </row>
      </sheetData>
      <sheetData sheetId="167">
        <row r="9">
          <cell r="E9" t="str">
            <v>Material Code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9">
          <cell r="E9" t="str">
            <v>Material Code</v>
          </cell>
        </row>
      </sheetData>
      <sheetData sheetId="181">
        <row r="9">
          <cell r="E9" t="str">
            <v>Material Code</v>
          </cell>
        </row>
      </sheetData>
      <sheetData sheetId="182">
        <row r="9">
          <cell r="E9" t="str">
            <v>Material Code</v>
          </cell>
        </row>
      </sheetData>
      <sheetData sheetId="183">
        <row r="9">
          <cell r="E9" t="str">
            <v>Material Code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>
        <row r="9">
          <cell r="E9" t="str">
            <v>Material Code</v>
          </cell>
        </row>
      </sheetData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om"/>
      <sheetName val="Inter. BCN"/>
      <sheetName val="Addl.40"/>
      <sheetName val="INSTALLATIONS-99-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04REL"/>
      <sheetName val="A 3_7"/>
      <sheetName val="Salient1"/>
      <sheetName val="Cat_Ser_load"/>
      <sheetName val="data"/>
      <sheetName val="Sheet1"/>
      <sheetName val="Inputs"/>
      <sheetName val="132kv DCDS"/>
      <sheetName val=""/>
      <sheetName val="Scheme Area Details_Block__ C2"/>
      <sheetName val="New33KVSS_E3"/>
      <sheetName val="Prop aug of Ex 33KVSS_E3a"/>
      <sheetName val="UK"/>
      <sheetName val="A"/>
      <sheetName val="Data base Feb 09"/>
      <sheetName val="grid"/>
      <sheetName val="Unit_Rate"/>
      <sheetName val="160MVA_Addl"/>
      <sheetName val="220KV_FB"/>
      <sheetName val="315MVA_Addl"/>
      <sheetName val="Addl_401"/>
      <sheetName val="Addl_20"/>
      <sheetName val="Addl_63_(2)"/>
      <sheetName val="Coalmine"/>
      <sheetName val="Dom"/>
      <sheetName val="R_Hrs_ Since Comm"/>
      <sheetName val="A_3_7"/>
      <sheetName val="ATP"/>
      <sheetName val="Basis"/>
      <sheetName val="QOSWS "/>
      <sheetName val="QFC"/>
      <sheetName val="DE"/>
      <sheetName val="J"/>
      <sheetName val="Work_sheet"/>
      <sheetName val="dpc cost"/>
      <sheetName val="SUMMERY"/>
      <sheetName val="C.S.GENERATION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R.Hrs. Since Comm"/>
      <sheetName val="Executive Summary -Thermal"/>
      <sheetName val="Stationwise Thermal &amp; Hydel Gen"/>
      <sheetName val="TWELVE"/>
      <sheetName val="Setup Variables"/>
      <sheetName val="P&amp;L"/>
      <sheetName val="Directors"/>
      <sheetName val="Comp"/>
      <sheetName val="BREAKUP OF OIL"/>
      <sheetName val="DLC"/>
      <sheetName val="1"/>
      <sheetName val="Flight-1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Scheme_Area_Details_Block___C22"/>
      <sheetName val="Prop_aug_of_Ex_33KVSS_E3a2"/>
      <sheetName val="R_Hrs__Since_Comm1"/>
      <sheetName val="STN_WISE_EMR1"/>
      <sheetName val="Latest_revised_Cost_Estimates_f"/>
      <sheetName val="Form_6"/>
      <sheetName val="220Kv_(2)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132kv_DCDS3"/>
      <sheetName val="Data_base_Feb_093"/>
      <sheetName val="QOSWS_"/>
      <sheetName val="dpc_cost"/>
      <sheetName val="C_S_GENERATION"/>
      <sheetName val="R_Hrs__Since_Comm2"/>
      <sheetName val="Executive_Summary_-Thermal"/>
      <sheetName val="Stationwise_Thermal_&amp;_Hydel_Gen"/>
      <sheetName val="Setup_Variables"/>
      <sheetName val="BREAKUP_OF_OIL"/>
      <sheetName val="Koldam"/>
      <sheetName val="Sch-3"/>
      <sheetName val="Format-5"/>
      <sheetName val="ip assessment_june.08"/>
      <sheetName val="QOSWS_1"/>
      <sheetName val="dpc_cost1"/>
      <sheetName val="Survey Status_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Balance Sheet"/>
      <sheetName val="Balance_Sheet"/>
      <sheetName val="Ref codes"/>
      <sheetName val="FT-05-02IsoBOM"/>
      <sheetName val="OMA Lists"/>
      <sheetName val="A 3.7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 t="str">
            <v/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 t="str">
            <v/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 t="str">
            <v/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>
        <row r="38">
          <cell r="A38" t="str">
            <v xml:space="preserve">ESTIMATE FOR INSTALLATION OF ADDITIONAL 1X40MVA 132/33KV TRANSFORMER AT EXISTING EHV SUBSTATION </v>
          </cell>
        </row>
      </sheetData>
      <sheetData sheetId="57">
        <row r="38">
          <cell r="A38" t="str">
            <v xml:space="preserve">ESTIMATE FOR INSTALLATION OF ADDITIONAL 1X40MVA 132/33KV TRANSFORMER AT EXISTING EHV SUBSTATION 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 t="str">
            <v xml:space="preserve">ESTIMATE FOR INSTALLATION OF ADDITIONAL 1X40MVA 132/33KV TRANSFORMER AT EXISTING EHV SUBSTATION 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>
        <row r="38">
          <cell r="A38" t="str">
            <v xml:space="preserve">ESTIMATE FOR INSTALLATION OF ADDITIONAL 1X40MVA 132/33KV TRANSFORMER AT EXISTING EHV SUBSTATION </v>
          </cell>
        </row>
      </sheetData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>
        <row r="38">
          <cell r="A38" t="str">
            <v xml:space="preserve">ESTIMATE FOR INSTALLATION OF ADDITIONAL 1X40MVA 132/33KV TRANSFORMER AT EXISTING EHV SUBSTATION </v>
          </cell>
        </row>
      </sheetData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>
        <row r="38">
          <cell r="A38" t="str">
            <v xml:space="preserve">ESTIMATE FOR INSTALLATION OF ADDITIONAL 1X40MVA 132/33KV TRANSFORMER AT EXISTING EHV SUBSTATION </v>
          </cell>
        </row>
      </sheetData>
      <sheetData sheetId="127">
        <row r="38">
          <cell r="A38" t="str">
            <v xml:space="preserve">ESTIMATE FOR INSTALLATION OF ADDITIONAL 1X40MVA 132/33KV TRANSFORMER AT EXISTING EHV SUBSTATION </v>
          </cell>
        </row>
      </sheetData>
      <sheetData sheetId="128">
        <row r="38">
          <cell r="A38" t="str">
            <v xml:space="preserve">ESTIMATE FOR INSTALLATION OF ADDITIONAL 1X40MVA 132/33KV TRANSFORMER AT EXISTING EHV SUBSTATION </v>
          </cell>
        </row>
      </sheetData>
      <sheetData sheetId="129">
        <row r="38">
          <cell r="A38" t="str">
            <v xml:space="preserve">ESTIMATE FOR INSTALLATION OF ADDITIONAL 1X40MVA 132/33KV TRANSFORMER AT EXISTING EHV SUBSTATION </v>
          </cell>
        </row>
      </sheetData>
      <sheetData sheetId="130">
        <row r="38">
          <cell r="A38" t="str">
            <v xml:space="preserve">ESTIMATE FOR INSTALLATION OF ADDITIONAL 1X40MVA 132/33KV TRANSFORMER AT EXISTING EHV SUBSTATION </v>
          </cell>
        </row>
      </sheetData>
      <sheetData sheetId="131">
        <row r="38">
          <cell r="A38" t="str">
            <v xml:space="preserve">ESTIMATE FOR INSTALLATION OF ADDITIONAL 1X40MVA 132/33KV TRANSFORMER AT EXISTING EHV SUBSTATION </v>
          </cell>
        </row>
      </sheetData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38">
          <cell r="A38" t="str">
            <v xml:space="preserve">ESTIMATE FOR INSTALLATION OF ADDITIONAL 1X40MVA 132/33KV TRANSFORMER AT EXISTING EHV SUBSTATION </v>
          </cell>
        </row>
      </sheetData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"/>
      <sheetName val="R.Hrs. Since Comm"/>
      <sheetName val="all"/>
      <sheetName val="RevenueInput"/>
      <sheetName val="cover1"/>
      <sheetName val="2004"/>
      <sheetName val="Addl.40"/>
      <sheetName val="04REL"/>
      <sheetName val="220 11  BS "/>
      <sheetName val="Sheet1"/>
      <sheetName val="Discom Details"/>
      <sheetName val="Dom"/>
      <sheetName val="BTB"/>
      <sheetName val="cf"/>
      <sheetName val="orders"/>
      <sheetName val="DETAILED  BOQ"/>
      <sheetName val="Data base Feb 09"/>
      <sheetName val="A 3.7"/>
      <sheetName val="Design"/>
      <sheetName val="Salient1"/>
      <sheetName val="CSD"/>
      <sheetName val="Addl_40"/>
      <sheetName val="Form-C4"/>
      <sheetName val=" AT-1-220 "/>
      <sheetName val=" BC-220"/>
      <sheetName val="Report"/>
      <sheetName val="QOSWS "/>
      <sheetName val="Staff Acco."/>
      <sheetName val="ANNEXURE-A"/>
      <sheetName val="STN WISE EMR"/>
      <sheetName val="travel_per"/>
      <sheetName val="Stationwise Thermal &amp; Hydel Gen"/>
      <sheetName val="Executive Summary -Thermal"/>
      <sheetName val="TWELVE"/>
      <sheetName val="cap all"/>
      <sheetName val="Ref codes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  <sheetName val="Assessment Sheet"/>
      <sheetName val="Non Plan "/>
      <sheetName val="Balance Sheet"/>
      <sheetName val="1"/>
      <sheetName val="Directors"/>
      <sheetName val="Comp"/>
      <sheetName val="dpc cost"/>
      <sheetName val="SUMMERY"/>
      <sheetName val="Data"/>
      <sheetName val="List (08-09) SC.."/>
      <sheetName val="P&amp;L"/>
      <sheetName val="66kv "/>
      <sheetName val="C_S_GENERATION3"/>
      <sheetName val="INTER-REGIONAL_ENERGY_EXHANGE2"/>
      <sheetName val="R_Hrs__Since_Comm2"/>
      <sheetName val="220_11__BS_2"/>
      <sheetName val="Addl_402"/>
      <sheetName val="Discom_Details2"/>
      <sheetName val="_AT-1-220_1"/>
      <sheetName val="_BC-2201"/>
      <sheetName val="Data_base_Feb_092"/>
      <sheetName val="A_3_72"/>
      <sheetName val="Stationwise_Thermal_&amp;_Hydel_Ge1"/>
      <sheetName val="Executive_Summary_-Thermal1"/>
      <sheetName val="DETAILED__BOQ1"/>
      <sheetName val="Staff_Acco_"/>
      <sheetName val="QOSWS_"/>
      <sheetName val="STN_WISE_EMR"/>
      <sheetName val="cap_all"/>
      <sheetName val="Ref_codes"/>
      <sheetName val="Assessment_Sheet"/>
      <sheetName val="Non_Plan_"/>
      <sheetName val="Balance_Sheet"/>
      <sheetName val="dpc_cost"/>
      <sheetName val="List_(08-09)_SC__"/>
      <sheetName val="66kv_"/>
      <sheetName val="BREAKUP OF OIL"/>
      <sheetName val="RAJU ASSO"/>
      <sheetName val="Format-A (B)"/>
      <sheetName val="Format-A"/>
      <sheetName val="Format-A (HQ)"/>
      <sheetName val="Sheet2 (2)"/>
      <sheetName val="Format-A (S)"/>
      <sheetName val="QOSWS_1"/>
      <sheetName val="Staff_Acco_1"/>
      <sheetName val="STN_WISE_EMR1"/>
      <sheetName val="cap_all1"/>
      <sheetName val="Bongaon"/>
      <sheetName val="Jeerat"/>
      <sheetName val="NJP"/>
      <sheetName val="ANNEXURE XIII A"/>
      <sheetName val="ATP"/>
      <sheetName val="ZKOK6"/>
      <sheetName val="indapsp"/>
      <sheetName val="indapep"/>
      <sheetName val="indapnp"/>
      <sheetName val="SS-III &amp; SS-V"/>
      <sheetName val="Sheet3"/>
      <sheetName val="Labour charges"/>
      <sheetName val="Lead Statement"/>
      <sheetName val="A2-02-03"/>
      <sheetName val="Mortars"/>
      <sheetName val="Lead statement-Tpt"/>
      <sheetName val="7.11 p1"/>
      <sheetName val="Sheet4"/>
      <sheetName val="acd piv25.9"/>
      <sheetName val="ac"/>
      <sheetName val="bba 9-15"/>
      <sheetName val="PIV30.9"/>
      <sheetName val="PIV F"/>
      <sheetName val="LEDGER"/>
      <sheetName val="Timesheet"/>
      <sheetName val="CREV"/>
      <sheetName val="OMA Lists"/>
      <sheetName val="Mapping"/>
      <sheetName val="FT-05-02IsoBOM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C.S.GENERATION"/>
      <sheetName val="Dom"/>
      <sheetName val="Inter. BCN"/>
      <sheetName val="CREV"/>
      <sheetName val="Staff Acco."/>
      <sheetName val="FT-05-02IsoBOM"/>
      <sheetName val="SUMMERY"/>
    </sheetNames>
    <sheetDataSet>
      <sheetData sheetId="0" refreshError="1">
        <row r="721">
          <cell r="F7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Format"/>
      <sheetName val="Sheet1"/>
      <sheetName val="Inter. BCN"/>
      <sheetName val="Pivot"/>
      <sheetName val="Absract"/>
      <sheetName val="Absract-2"/>
      <sheetName val="MD"/>
      <sheetName val="Sheet3"/>
      <sheetName val="Discom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Discom Details"/>
      <sheetName val="Sheet1"/>
      <sheetName val="C.S.GENERATION"/>
      <sheetName val="all"/>
      <sheetName val="Sch-3"/>
      <sheetName val="General"/>
      <sheetName val="RAJ"/>
      <sheetName val="04REL"/>
      <sheetName val="Bombaybazar(Remark)"/>
      <sheetName val="strain"/>
      <sheetName val="data"/>
      <sheetName val="7.11 p1"/>
      <sheetName val="HLY_-99-00"/>
      <sheetName val="Hydro_Data"/>
      <sheetName val="dpc_cost"/>
      <sheetName val="Plant_Availability"/>
      <sheetName val="SCF"/>
      <sheetName val="Discom_Details"/>
      <sheetName val="Form-B"/>
      <sheetName val="DCL AUG 12"/>
      <sheetName val="Dispatch 2.0"/>
      <sheetName val="Report"/>
      <sheetName val="DETAILED  BOQ"/>
      <sheetName val="QOSWS "/>
      <sheetName val="Codes"/>
      <sheetName val="Design"/>
      <sheetName val="Format-15(A)"/>
      <sheetName val="INDEX"/>
      <sheetName val="oct-06"/>
      <sheetName val="travel_per"/>
      <sheetName val="Cash Flow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Addl.40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1"/>
      <sheetName val="Ref codes"/>
      <sheetName val="P&amp;L"/>
      <sheetName val="May '10"/>
      <sheetName val="June '10"/>
      <sheetName val="July '10"/>
      <sheetName val="August '10"/>
      <sheetName val="September '10"/>
      <sheetName val="October '10"/>
      <sheetName val="November '10"/>
      <sheetName val="Inter. BCN"/>
      <sheetName val="CFL-KIM"/>
      <sheetName val="7_11_p11"/>
      <sheetName val="HLY_-99-003"/>
      <sheetName val="Hydro_Data3"/>
      <sheetName val="dpc_cost3"/>
      <sheetName val="Plant_Availability3"/>
      <sheetName val="Discom_Details2"/>
      <sheetName val="A_3_72"/>
      <sheetName val="C_S_GENERATION2"/>
      <sheetName val="7_11_p12"/>
      <sheetName val="DETAILED__BOQ1"/>
      <sheetName val="DCL_AUG_121"/>
      <sheetName val="Index_Feb_091"/>
      <sheetName val="Data_base_Feb_091"/>
      <sheetName val="Cash_Flow1"/>
      <sheetName val="Dispatch_2_01"/>
      <sheetName val="Conductor_Size"/>
      <sheetName val="Addl_401"/>
      <sheetName val="Staff_Acco_"/>
      <sheetName val="Format-A (B)"/>
      <sheetName val="Format-A"/>
      <sheetName val="Format-A (HQ)"/>
      <sheetName val="Sheet2 (2)"/>
      <sheetName val="Format-A (S)"/>
      <sheetName val="HLY_-99-004"/>
      <sheetName val="Hydro_Data4"/>
      <sheetName val="dpc_cost4"/>
      <sheetName val="Plant_Availability4"/>
      <sheetName val="Discom_Details3"/>
      <sheetName val="A_3_73"/>
      <sheetName val="C_S_GENERATION3"/>
      <sheetName val="7_11_p13"/>
      <sheetName val="QOSWS_"/>
      <sheetName val="Ref_codes"/>
      <sheetName val="May_'10"/>
      <sheetName val="June_'10"/>
      <sheetName val="July_'10"/>
      <sheetName val="August_'10"/>
      <sheetName val="September_'10"/>
      <sheetName val="October_'10"/>
      <sheetName val="November_'10"/>
      <sheetName val="Inter__BCN"/>
      <sheetName val="Inputs"/>
      <sheetName val="DSLP"/>
      <sheetName val="BREAKUP OF OIL"/>
      <sheetName val="UK"/>
      <sheetName val="OB DEM Pay Bal"/>
      <sheetName val="QOSWS_1"/>
      <sheetName val="May_'101"/>
      <sheetName val="June_'101"/>
      <sheetName val="July_'101"/>
      <sheetName val="August_'101"/>
      <sheetName val="September_'101"/>
      <sheetName val="October_'101"/>
      <sheetName val="November_'101"/>
      <sheetName val="Energy_bal"/>
      <sheetName val="STN WISE EMR"/>
      <sheetName val="STN_WISE_EMR"/>
      <sheetName val="PRECAST lightconc-II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">
          <cell r="D1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>
        <row r="1">
          <cell r="D1">
            <v>0</v>
          </cell>
        </row>
      </sheetData>
      <sheetData sheetId="55">
        <row r="1">
          <cell r="D1">
            <v>0</v>
          </cell>
        </row>
      </sheetData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>
        <row r="1">
          <cell r="D1">
            <v>0</v>
          </cell>
        </row>
      </sheetData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">
          <cell r="D1">
            <v>0</v>
          </cell>
        </row>
      </sheetData>
      <sheetData sheetId="102" refreshError="1"/>
      <sheetData sheetId="103" refreshError="1"/>
      <sheetData sheetId="104" refreshError="1"/>
      <sheetData sheetId="105">
        <row r="1">
          <cell r="D1">
            <v>0</v>
          </cell>
        </row>
      </sheetData>
      <sheetData sheetId="106">
        <row r="1">
          <cell r="D1">
            <v>0</v>
          </cell>
        </row>
      </sheetData>
      <sheetData sheetId="107">
        <row r="1">
          <cell r="D1">
            <v>0</v>
          </cell>
        </row>
      </sheetData>
      <sheetData sheetId="108">
        <row r="1">
          <cell r="D1">
            <v>0</v>
          </cell>
        </row>
      </sheetData>
      <sheetData sheetId="109"/>
      <sheetData sheetId="110"/>
      <sheetData sheetId="111">
        <row r="1">
          <cell r="D1">
            <v>0</v>
          </cell>
        </row>
      </sheetData>
      <sheetData sheetId="112">
        <row r="1">
          <cell r="D1">
            <v>0</v>
          </cell>
        </row>
      </sheetData>
      <sheetData sheetId="113">
        <row r="1">
          <cell r="D1">
            <v>0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D1">
            <v>0</v>
          </cell>
        </row>
      </sheetData>
      <sheetData sheetId="122">
        <row r="1">
          <cell r="D1">
            <v>0</v>
          </cell>
        </row>
      </sheetData>
      <sheetData sheetId="123">
        <row r="1">
          <cell r="D1">
            <v>0</v>
          </cell>
        </row>
      </sheetData>
      <sheetData sheetId="124">
        <row r="1">
          <cell r="D1">
            <v>0</v>
          </cell>
        </row>
      </sheetData>
      <sheetData sheetId="125"/>
      <sheetData sheetId="126">
        <row r="1">
          <cell r="D1">
            <v>0</v>
          </cell>
        </row>
      </sheetData>
      <sheetData sheetId="127">
        <row r="1">
          <cell r="D1">
            <v>0</v>
          </cell>
        </row>
      </sheetData>
      <sheetData sheetId="128">
        <row r="1">
          <cell r="D1">
            <v>0</v>
          </cell>
        </row>
      </sheetData>
      <sheetData sheetId="129">
        <row r="1">
          <cell r="D1">
            <v>0</v>
          </cell>
        </row>
      </sheetData>
      <sheetData sheetId="130"/>
      <sheetData sheetId="131">
        <row r="1">
          <cell r="D1">
            <v>0</v>
          </cell>
        </row>
      </sheetData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INSTALLATIONS-99-00"/>
      <sheetName val="Inter. BCN"/>
      <sheetName val="dpc cost"/>
      <sheetName val="SUMMERY"/>
      <sheetName val="C.S.GENERATION"/>
      <sheetName val="Discom Details"/>
      <sheetName val="PROG_DATA"/>
      <sheetName val="annexture-g1"/>
      <sheetName val="List (08-09) SC.."/>
      <sheetName val="Cover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Executive Summary -Thermal"/>
      <sheetName val="TWELVE"/>
      <sheetName val="Stationwise Thermal &amp; Hydel Gen"/>
      <sheetName val="dpc cost"/>
      <sheetName val="SUMMERY"/>
      <sheetName val="A 3.7"/>
      <sheetName val="Discom Details"/>
      <sheetName val="STN WISE EMR"/>
      <sheetName val="water prop."/>
      <sheetName val="Design"/>
      <sheetName val="Cover sheet"/>
      <sheetName val="Infosys Services"/>
    </sheetNames>
    <sheetDataSet>
      <sheetData sheetId="0">
        <row r="140">
          <cell r="E140" t="str">
            <v>Oil Co</v>
          </cell>
        </row>
      </sheetData>
      <sheetData sheetId="1"/>
      <sheetData sheetId="2"/>
      <sheetData sheetId="3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data"/>
      <sheetName val="A 3.7"/>
      <sheetName val="Inputs"/>
      <sheetName val="Discom Details"/>
      <sheetName val="Vendor List"/>
      <sheetName val="water prop."/>
      <sheetName val="purpose&amp;input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om"/>
      <sheetName val="Inputs"/>
      <sheetName val="purpose&amp;input"/>
      <sheetName val="SUMM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om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W134"/>
  <sheetViews>
    <sheetView tabSelected="1" zoomScale="70" zoomScaleNormal="70" zoomScaleSheetLayoutView="55" workbookViewId="0">
      <pane xSplit="9" ySplit="5" topLeftCell="AK6" activePane="bottomRight" state="frozen"/>
      <selection pane="topRight"/>
      <selection pane="bottomLeft"/>
      <selection pane="bottomRight" activeCell="G16" sqref="G16"/>
    </sheetView>
  </sheetViews>
  <sheetFormatPr defaultColWidth="9.140625" defaultRowHeight="36" customHeight="1"/>
  <cols>
    <col min="1" max="1" width="8.85546875" style="104" customWidth="1"/>
    <col min="2" max="2" width="18.5703125" style="104" hidden="1" customWidth="1"/>
    <col min="3" max="3" width="11.5703125" style="104" hidden="1" customWidth="1"/>
    <col min="4" max="4" width="14.85546875" style="152" hidden="1" customWidth="1"/>
    <col min="5" max="5" width="23.5703125" style="136" hidden="1" customWidth="1"/>
    <col min="6" max="7" width="39.28515625" style="136" customWidth="1"/>
    <col min="8" max="8" width="27.85546875" style="104" customWidth="1"/>
    <col min="9" max="9" width="28.28515625" style="136" customWidth="1"/>
    <col min="10" max="12" width="15.28515625" style="136" customWidth="1"/>
    <col min="13" max="14" width="13.85546875" style="104" customWidth="1"/>
    <col min="15" max="15" width="10.7109375" style="104" customWidth="1"/>
    <col min="16" max="16" width="13.28515625" style="104" customWidth="1"/>
    <col min="17" max="17" width="12.85546875" style="104" customWidth="1"/>
    <col min="18" max="18" width="14.42578125" style="104" customWidth="1"/>
    <col min="19" max="19" width="16.5703125" style="104" customWidth="1"/>
    <col min="20" max="20" width="21.7109375" style="104" customWidth="1"/>
    <col min="21" max="21" width="20.7109375" style="104" customWidth="1"/>
    <col min="22" max="23" width="23.28515625" style="104" customWidth="1"/>
    <col min="24" max="24" width="12.28515625" style="104" customWidth="1"/>
    <col min="25" max="25" width="12" style="104" customWidth="1"/>
    <col min="26" max="26" width="15.5703125" style="104" customWidth="1"/>
    <col min="27" max="27" width="18.28515625" style="104" customWidth="1"/>
    <col min="28" max="28" width="24.7109375" style="104" customWidth="1"/>
    <col min="29" max="29" width="20" style="104" customWidth="1"/>
    <col min="30" max="30" width="18" style="104" customWidth="1"/>
    <col min="31" max="31" width="16.7109375" style="104" customWidth="1"/>
    <col min="32" max="32" width="13.28515625" style="104" customWidth="1"/>
    <col min="33" max="33" width="18.5703125" style="104" customWidth="1"/>
    <col min="34" max="34" width="24.7109375" style="104" customWidth="1"/>
    <col min="35" max="35" width="21.140625" style="104" customWidth="1"/>
    <col min="36" max="36" width="21.7109375" style="104" customWidth="1"/>
    <col min="37" max="37" width="17.28515625" style="104" customWidth="1"/>
    <col min="38" max="38" width="18.140625" style="104" customWidth="1"/>
    <col min="39" max="39" width="24.5703125" style="104" customWidth="1"/>
    <col min="40" max="40" width="26.140625" style="104" customWidth="1"/>
    <col min="41" max="41" width="24.28515625" style="153" customWidth="1"/>
    <col min="42" max="42" width="21.42578125" style="104" customWidth="1"/>
    <col min="43" max="43" width="24.28515625" style="104" customWidth="1"/>
    <col min="44" max="47" width="21.140625" style="104" customWidth="1"/>
    <col min="48" max="48" width="22" style="104" customWidth="1"/>
    <col min="49" max="49" width="22" style="104" hidden="1" customWidth="1"/>
    <col min="50" max="51" width="15.42578125" style="104" customWidth="1"/>
    <col min="52" max="52" width="16.5703125" style="104" customWidth="1"/>
    <col min="53" max="54" width="25.5703125" style="104" customWidth="1"/>
    <col min="55" max="55" width="24.140625" style="104" customWidth="1"/>
    <col min="56" max="56" width="23" style="104" customWidth="1"/>
    <col min="57" max="57" width="25.42578125" style="104" customWidth="1"/>
    <col min="58" max="58" width="15" style="104" customWidth="1"/>
    <col min="59" max="65" width="17.5703125" style="104" customWidth="1"/>
    <col min="66" max="66" width="15.7109375" style="104" customWidth="1"/>
    <col min="67" max="67" width="22.28515625" style="104" customWidth="1"/>
    <col min="68" max="68" width="17.5703125" style="104" customWidth="1"/>
    <col min="69" max="69" width="16.28515625" style="104" customWidth="1"/>
    <col min="70" max="70" width="54.85546875" style="136" customWidth="1"/>
    <col min="71" max="74" width="38.7109375" style="104" customWidth="1"/>
    <col min="75" max="75" width="22.28515625" style="104" customWidth="1"/>
    <col min="76" max="16384" width="9.140625" style="104"/>
  </cols>
  <sheetData>
    <row r="1" spans="1:75" s="5" customFormat="1" ht="23.25" customHeight="1">
      <c r="A1" s="1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2"/>
      <c r="BI1" s="2"/>
      <c r="BJ1" s="2"/>
      <c r="BK1" s="2"/>
      <c r="BL1" s="2"/>
      <c r="BM1" s="2"/>
      <c r="BN1" s="2"/>
      <c r="BO1" s="2"/>
      <c r="BP1" s="2"/>
      <c r="BQ1" s="2"/>
      <c r="BR1" s="3"/>
      <c r="BS1" s="4"/>
      <c r="BT1" s="4"/>
      <c r="BU1" s="4"/>
      <c r="BV1" s="4"/>
      <c r="BW1" s="4"/>
    </row>
    <row r="2" spans="1:75" s="20" customFormat="1" ht="25.5" customHeight="1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8"/>
      <c r="H2" s="6" t="s">
        <v>6</v>
      </c>
      <c r="I2" s="6" t="s">
        <v>7</v>
      </c>
      <c r="J2" s="9" t="s">
        <v>8</v>
      </c>
      <c r="K2" s="10"/>
      <c r="L2" s="11"/>
      <c r="M2" s="6" t="s">
        <v>9</v>
      </c>
      <c r="N2" s="9" t="s">
        <v>10</v>
      </c>
      <c r="O2" s="11"/>
      <c r="P2" s="6" t="s">
        <v>11</v>
      </c>
      <c r="Q2" s="6"/>
      <c r="R2" s="6"/>
      <c r="S2" s="6"/>
      <c r="T2" s="6"/>
      <c r="U2" s="8"/>
      <c r="V2" s="8"/>
      <c r="W2" s="8"/>
      <c r="X2" s="6" t="s">
        <v>12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 t="s">
        <v>13</v>
      </c>
      <c r="AK2" s="6" t="s">
        <v>14</v>
      </c>
      <c r="AL2" s="6" t="s">
        <v>15</v>
      </c>
      <c r="AM2" s="12" t="s">
        <v>16</v>
      </c>
      <c r="AN2" s="6" t="s">
        <v>17</v>
      </c>
      <c r="AO2" s="6" t="s">
        <v>18</v>
      </c>
      <c r="AP2" s="6" t="s">
        <v>19</v>
      </c>
      <c r="AQ2" s="6" t="s">
        <v>20</v>
      </c>
      <c r="AR2" s="13" t="s">
        <v>21</v>
      </c>
      <c r="AS2" s="14" t="s">
        <v>22</v>
      </c>
      <c r="AT2" s="14" t="s">
        <v>23</v>
      </c>
      <c r="AU2" s="15"/>
      <c r="AV2" s="6" t="s">
        <v>24</v>
      </c>
      <c r="AW2" s="8"/>
      <c r="AX2" s="16" t="s">
        <v>25</v>
      </c>
      <c r="AY2" s="17" t="s">
        <v>26</v>
      </c>
      <c r="AZ2" s="6" t="s">
        <v>27</v>
      </c>
      <c r="BA2" s="6" t="s">
        <v>28</v>
      </c>
      <c r="BB2" s="18" t="s">
        <v>29</v>
      </c>
      <c r="BC2" s="6" t="s">
        <v>30</v>
      </c>
      <c r="BD2" s="6" t="s">
        <v>31</v>
      </c>
      <c r="BE2" s="6" t="s">
        <v>32</v>
      </c>
      <c r="BF2" s="6" t="s">
        <v>33</v>
      </c>
      <c r="BG2" s="16" t="s">
        <v>34</v>
      </c>
      <c r="BH2" s="17" t="s">
        <v>35</v>
      </c>
      <c r="BI2" s="18" t="s">
        <v>36</v>
      </c>
      <c r="BJ2" s="19" t="s">
        <v>37</v>
      </c>
      <c r="BK2" s="18" t="s">
        <v>38</v>
      </c>
      <c r="BL2" s="18" t="s">
        <v>39</v>
      </c>
      <c r="BM2" s="18" t="s">
        <v>40</v>
      </c>
      <c r="BN2" s="7" t="s">
        <v>41</v>
      </c>
      <c r="BO2" s="7" t="s">
        <v>42</v>
      </c>
      <c r="BP2" s="16" t="s">
        <v>43</v>
      </c>
      <c r="BQ2" s="17" t="s">
        <v>44</v>
      </c>
      <c r="BR2" s="7" t="s">
        <v>45</v>
      </c>
      <c r="BS2" s="6" t="s">
        <v>46</v>
      </c>
      <c r="BT2" s="19" t="s">
        <v>47</v>
      </c>
      <c r="BU2" s="6" t="s">
        <v>48</v>
      </c>
      <c r="BV2" s="6" t="s">
        <v>49</v>
      </c>
      <c r="BW2" s="6"/>
    </row>
    <row r="3" spans="1:75" s="28" customFormat="1" ht="33" customHeight="1">
      <c r="A3" s="6"/>
      <c r="B3" s="21"/>
      <c r="C3" s="6"/>
      <c r="D3" s="6"/>
      <c r="E3" s="6"/>
      <c r="F3" s="6"/>
      <c r="G3" s="8"/>
      <c r="H3" s="6"/>
      <c r="I3" s="6"/>
      <c r="J3" s="22"/>
      <c r="K3" s="23"/>
      <c r="L3" s="24"/>
      <c r="M3" s="6"/>
      <c r="N3" s="22"/>
      <c r="O3" s="24"/>
      <c r="P3" s="6" t="s">
        <v>50</v>
      </c>
      <c r="Q3" s="6" t="s">
        <v>51</v>
      </c>
      <c r="R3" s="6" t="s">
        <v>52</v>
      </c>
      <c r="S3" s="6" t="s">
        <v>53</v>
      </c>
      <c r="T3" s="6" t="s">
        <v>54</v>
      </c>
      <c r="U3" s="6" t="s">
        <v>55</v>
      </c>
      <c r="V3" s="6" t="s">
        <v>56</v>
      </c>
      <c r="W3" s="8"/>
      <c r="X3" s="6" t="s">
        <v>57</v>
      </c>
      <c r="Y3" s="6"/>
      <c r="Z3" s="6"/>
      <c r="AA3" s="6"/>
      <c r="AB3" s="25" t="s">
        <v>58</v>
      </c>
      <c r="AC3" s="7" t="s">
        <v>59</v>
      </c>
      <c r="AD3" s="6" t="s">
        <v>60</v>
      </c>
      <c r="AE3" s="6"/>
      <c r="AF3" s="6"/>
      <c r="AG3" s="6"/>
      <c r="AH3" s="25" t="s">
        <v>61</v>
      </c>
      <c r="AI3" s="7" t="s">
        <v>62</v>
      </c>
      <c r="AJ3" s="6"/>
      <c r="AK3" s="6"/>
      <c r="AL3" s="6"/>
      <c r="AM3" s="12"/>
      <c r="AN3" s="6"/>
      <c r="AO3" s="6"/>
      <c r="AP3" s="6"/>
      <c r="AQ3" s="6"/>
      <c r="AR3" s="13"/>
      <c r="AS3" s="26"/>
      <c r="AT3" s="26"/>
      <c r="AU3" s="15"/>
      <c r="AV3" s="6"/>
      <c r="AW3" s="8"/>
      <c r="AX3" s="16"/>
      <c r="AY3" s="17"/>
      <c r="AZ3" s="6"/>
      <c r="BA3" s="6"/>
      <c r="BB3" s="27"/>
      <c r="BC3" s="6"/>
      <c r="BD3" s="6"/>
      <c r="BE3" s="6"/>
      <c r="BF3" s="6"/>
      <c r="BG3" s="16"/>
      <c r="BH3" s="17"/>
      <c r="BI3" s="27"/>
      <c r="BJ3" s="19"/>
      <c r="BK3" s="27"/>
      <c r="BL3" s="27"/>
      <c r="BM3" s="27"/>
      <c r="BN3" s="21"/>
      <c r="BO3" s="21"/>
      <c r="BP3" s="16"/>
      <c r="BQ3" s="17"/>
      <c r="BR3" s="21"/>
      <c r="BS3" s="6"/>
      <c r="BT3" s="19"/>
      <c r="BU3" s="6"/>
      <c r="BV3" s="6"/>
      <c r="BW3" s="6"/>
    </row>
    <row r="4" spans="1:75" s="28" customFormat="1" ht="53.25" customHeight="1">
      <c r="A4" s="6"/>
      <c r="B4" s="29"/>
      <c r="C4" s="6"/>
      <c r="D4" s="6"/>
      <c r="E4" s="6"/>
      <c r="F4" s="6"/>
      <c r="G4" s="8"/>
      <c r="H4" s="6"/>
      <c r="I4" s="6"/>
      <c r="J4" s="8" t="s">
        <v>63</v>
      </c>
      <c r="K4" s="8" t="s">
        <v>64</v>
      </c>
      <c r="L4" s="8" t="s">
        <v>65</v>
      </c>
      <c r="M4" s="6"/>
      <c r="N4" s="8" t="s">
        <v>66</v>
      </c>
      <c r="O4" s="8" t="s">
        <v>67</v>
      </c>
      <c r="P4" s="6"/>
      <c r="Q4" s="6"/>
      <c r="R4" s="6"/>
      <c r="S4" s="6"/>
      <c r="T4" s="6"/>
      <c r="U4" s="6"/>
      <c r="V4" s="6"/>
      <c r="W4" s="8"/>
      <c r="X4" s="8" t="s">
        <v>50</v>
      </c>
      <c r="Y4" s="8" t="s">
        <v>51</v>
      </c>
      <c r="Z4" s="8" t="s">
        <v>52</v>
      </c>
      <c r="AA4" s="8" t="s">
        <v>68</v>
      </c>
      <c r="AB4" s="30"/>
      <c r="AC4" s="29"/>
      <c r="AD4" s="8" t="s">
        <v>50</v>
      </c>
      <c r="AE4" s="8" t="s">
        <v>51</v>
      </c>
      <c r="AF4" s="8" t="s">
        <v>52</v>
      </c>
      <c r="AG4" s="8" t="s">
        <v>68</v>
      </c>
      <c r="AH4" s="30"/>
      <c r="AI4" s="29"/>
      <c r="AJ4" s="6"/>
      <c r="AK4" s="6"/>
      <c r="AL4" s="6"/>
      <c r="AM4" s="12"/>
      <c r="AN4" s="6"/>
      <c r="AO4" s="6"/>
      <c r="AP4" s="6"/>
      <c r="AQ4" s="6"/>
      <c r="AR4" s="13"/>
      <c r="AS4" s="31"/>
      <c r="AT4" s="31"/>
      <c r="AU4" s="15"/>
      <c r="AV4" s="6"/>
      <c r="AW4" s="8"/>
      <c r="AX4" s="16"/>
      <c r="AY4" s="17"/>
      <c r="AZ4" s="6"/>
      <c r="BA4" s="6"/>
      <c r="BB4" s="32"/>
      <c r="BC4" s="6"/>
      <c r="BD4" s="6"/>
      <c r="BE4" s="6"/>
      <c r="BF4" s="6"/>
      <c r="BG4" s="16"/>
      <c r="BH4" s="17"/>
      <c r="BI4" s="32"/>
      <c r="BJ4" s="19"/>
      <c r="BK4" s="32"/>
      <c r="BL4" s="32"/>
      <c r="BM4" s="32"/>
      <c r="BN4" s="29"/>
      <c r="BO4" s="29"/>
      <c r="BP4" s="16"/>
      <c r="BQ4" s="17"/>
      <c r="BR4" s="29"/>
      <c r="BS4" s="6"/>
      <c r="BT4" s="19"/>
      <c r="BU4" s="6"/>
      <c r="BV4" s="6"/>
      <c r="BW4" s="6"/>
    </row>
    <row r="5" spans="1:75" s="28" customFormat="1" ht="35.25" customHeight="1">
      <c r="A5" s="33">
        <v>1</v>
      </c>
      <c r="B5" s="33" t="s">
        <v>69</v>
      </c>
      <c r="C5" s="33">
        <v>2</v>
      </c>
      <c r="D5" s="33">
        <v>3</v>
      </c>
      <c r="E5" s="33">
        <v>4</v>
      </c>
      <c r="F5" s="33">
        <v>5</v>
      </c>
      <c r="G5" s="33"/>
      <c r="H5" s="33">
        <v>6</v>
      </c>
      <c r="I5" s="33">
        <v>7</v>
      </c>
      <c r="J5" s="33" t="s">
        <v>70</v>
      </c>
      <c r="K5" s="33" t="s">
        <v>71</v>
      </c>
      <c r="L5" s="33" t="s">
        <v>72</v>
      </c>
      <c r="M5" s="33">
        <v>8</v>
      </c>
      <c r="N5" s="33">
        <v>9</v>
      </c>
      <c r="O5" s="33">
        <v>10</v>
      </c>
      <c r="P5" s="33">
        <v>11</v>
      </c>
      <c r="Q5" s="33">
        <v>12</v>
      </c>
      <c r="R5" s="34" t="s">
        <v>73</v>
      </c>
      <c r="S5" s="33">
        <v>14</v>
      </c>
      <c r="T5" s="33" t="s">
        <v>74</v>
      </c>
      <c r="U5" s="33">
        <v>16</v>
      </c>
      <c r="V5" s="33">
        <v>17</v>
      </c>
      <c r="W5" s="33"/>
      <c r="X5" s="33">
        <v>18</v>
      </c>
      <c r="Y5" s="33">
        <v>19</v>
      </c>
      <c r="Z5" s="33" t="s">
        <v>75</v>
      </c>
      <c r="AA5" s="33" t="s">
        <v>76</v>
      </c>
      <c r="AB5" s="33" t="s">
        <v>77</v>
      </c>
      <c r="AC5" s="33" t="s">
        <v>78</v>
      </c>
      <c r="AD5" s="33">
        <v>22</v>
      </c>
      <c r="AE5" s="33">
        <v>23</v>
      </c>
      <c r="AF5" s="33" t="s">
        <v>79</v>
      </c>
      <c r="AG5" s="33" t="s">
        <v>80</v>
      </c>
      <c r="AH5" s="33" t="s">
        <v>81</v>
      </c>
      <c r="AI5" s="33" t="s">
        <v>82</v>
      </c>
      <c r="AJ5" s="33">
        <v>26</v>
      </c>
      <c r="AK5" s="33">
        <v>27</v>
      </c>
      <c r="AL5" s="33">
        <v>28</v>
      </c>
      <c r="AM5" s="35" t="s">
        <v>83</v>
      </c>
      <c r="AN5" s="33">
        <v>30</v>
      </c>
      <c r="AO5" s="33">
        <v>31</v>
      </c>
      <c r="AP5" s="33">
        <v>32</v>
      </c>
      <c r="AQ5" s="33">
        <v>33</v>
      </c>
      <c r="AR5" s="36" t="s">
        <v>84</v>
      </c>
      <c r="AS5" s="36"/>
      <c r="AT5" s="36"/>
      <c r="AU5" s="36"/>
      <c r="AV5" s="33" t="s">
        <v>85</v>
      </c>
      <c r="AW5" s="33"/>
      <c r="AX5" s="37" t="s">
        <v>86</v>
      </c>
      <c r="AY5" s="38"/>
      <c r="AZ5" s="33" t="s">
        <v>87</v>
      </c>
      <c r="BA5" s="33">
        <v>38</v>
      </c>
      <c r="BB5" s="33"/>
      <c r="BC5" s="33">
        <v>39</v>
      </c>
      <c r="BD5" s="33">
        <v>40</v>
      </c>
      <c r="BE5" s="33">
        <v>41</v>
      </c>
      <c r="BF5" s="33" t="s">
        <v>88</v>
      </c>
      <c r="BG5" s="37" t="s">
        <v>89</v>
      </c>
      <c r="BH5" s="38"/>
      <c r="BI5" s="38"/>
      <c r="BJ5" s="38"/>
      <c r="BK5" s="38"/>
      <c r="BL5" s="38"/>
      <c r="BM5" s="38"/>
      <c r="BN5" s="33">
        <v>44</v>
      </c>
      <c r="BO5" s="33" t="s">
        <v>90</v>
      </c>
      <c r="BP5" s="37">
        <v>46</v>
      </c>
      <c r="BQ5" s="39"/>
      <c r="BR5" s="8">
        <v>47</v>
      </c>
      <c r="BS5" s="8">
        <v>48</v>
      </c>
      <c r="BT5" s="40">
        <v>49</v>
      </c>
      <c r="BU5" s="8"/>
      <c r="BV5" s="8"/>
      <c r="BW5" s="8">
        <v>49</v>
      </c>
    </row>
    <row r="6" spans="1:75" s="5" customFormat="1" ht="36" hidden="1" customHeight="1">
      <c r="A6" s="41">
        <v>1</v>
      </c>
      <c r="B6" s="42" t="s">
        <v>91</v>
      </c>
      <c r="C6" s="42" t="s">
        <v>92</v>
      </c>
      <c r="D6" s="42" t="s">
        <v>93</v>
      </c>
      <c r="E6" s="42" t="s">
        <v>94</v>
      </c>
      <c r="F6" s="42" t="s">
        <v>95</v>
      </c>
      <c r="G6" s="42" t="s">
        <v>96</v>
      </c>
      <c r="H6" s="42" t="s">
        <v>97</v>
      </c>
      <c r="I6" s="42" t="s">
        <v>98</v>
      </c>
      <c r="J6" s="43">
        <v>15.4</v>
      </c>
      <c r="K6" s="43">
        <v>6.6</v>
      </c>
      <c r="L6" s="43">
        <f>J6+K6</f>
        <v>22</v>
      </c>
      <c r="M6" s="44">
        <v>77</v>
      </c>
      <c r="N6" s="45">
        <v>118</v>
      </c>
      <c r="O6" s="45">
        <v>387</v>
      </c>
      <c r="P6" s="46">
        <v>765.37300000000005</v>
      </c>
      <c r="Q6" s="46">
        <v>750.45399999999995</v>
      </c>
      <c r="R6" s="46">
        <f>P6-Q6</f>
        <v>14.919000000000096</v>
      </c>
      <c r="S6" s="46">
        <v>20000</v>
      </c>
      <c r="T6" s="46">
        <v>261320</v>
      </c>
      <c r="U6" s="47">
        <v>1</v>
      </c>
      <c r="V6" s="46">
        <v>298380</v>
      </c>
      <c r="W6" s="46">
        <f>V6/1000000</f>
        <v>0.29837999999999998</v>
      </c>
      <c r="X6" s="46" t="s">
        <v>99</v>
      </c>
      <c r="Y6" s="46" t="s">
        <v>99</v>
      </c>
      <c r="Z6" s="46" t="s">
        <v>99</v>
      </c>
      <c r="AA6" s="46" t="s">
        <v>99</v>
      </c>
      <c r="AB6" s="48">
        <v>450000</v>
      </c>
      <c r="AC6" s="48">
        <f>AB6</f>
        <v>450000</v>
      </c>
      <c r="AD6" s="48" t="s">
        <v>99</v>
      </c>
      <c r="AE6" s="48" t="s">
        <v>99</v>
      </c>
      <c r="AF6" s="48" t="s">
        <v>99</v>
      </c>
      <c r="AG6" s="48" t="s">
        <v>99</v>
      </c>
      <c r="AH6" s="48">
        <v>0</v>
      </c>
      <c r="AI6" s="46">
        <f>AH6</f>
        <v>0</v>
      </c>
      <c r="AJ6" s="48"/>
      <c r="AK6" s="48"/>
      <c r="AL6" s="48">
        <v>0</v>
      </c>
      <c r="AM6" s="48">
        <f>V6+AC6-AI6</f>
        <v>748380</v>
      </c>
      <c r="AN6" s="48">
        <v>0</v>
      </c>
      <c r="AO6" s="48">
        <f t="shared" ref="AO6:AO13" si="0">AJ6</f>
        <v>0</v>
      </c>
      <c r="AP6" s="48">
        <v>21286</v>
      </c>
      <c r="AQ6" s="48">
        <v>655997.65</v>
      </c>
      <c r="AR6" s="49">
        <f>AP6+AQ6</f>
        <v>677283.65</v>
      </c>
      <c r="AS6" s="49">
        <v>677283.65000000433</v>
      </c>
      <c r="AT6" s="49">
        <f>AR6-AS6</f>
        <v>-4.3073669075965881E-9</v>
      </c>
      <c r="AU6" s="49">
        <f>AR6/1000000</f>
        <v>0.67728365000000001</v>
      </c>
      <c r="AV6" s="49">
        <f t="shared" ref="AV6:AV60" si="1">AM6-AR6</f>
        <v>71096.349999999977</v>
      </c>
      <c r="AW6" s="49">
        <f>AR6/1000000</f>
        <v>0.67728365000000001</v>
      </c>
      <c r="AX6" s="49">
        <f t="shared" ref="AX6:AX14" si="2">AV6/AM6*100</f>
        <v>9.5000334054891873</v>
      </c>
      <c r="AY6" s="49" t="str">
        <f t="shared" ref="AY6:AY60" si="3">IF(ISBLANK(AX6),"NA",IF(AX6&lt;0,"&lt;0",IF(AND(AX6&gt;=0,AX6&lt;5),"0-5",IF(AND(AX6&gt;=5,AX6&lt;10),"5-10",IF(AND(AX6&gt;=10,AX6&lt;=15),"10-15",IF(AND(AX6&gt;15,AX6&lt;=20),"15-20",IF(AND(AX6&gt;20,AX6&lt;=30),"20-30",IF(AX6&gt;30,"&gt;30","nill"))))))))</f>
        <v>5-10</v>
      </c>
      <c r="AZ6" s="49">
        <f t="shared" ref="AZ6:AZ14" si="4">+AR6/AM6*100</f>
        <v>90.499966594510823</v>
      </c>
      <c r="BA6" s="49">
        <v>44386199.359999999</v>
      </c>
      <c r="BB6" s="49">
        <f>BN6/AM6*100</f>
        <v>0</v>
      </c>
      <c r="BC6" s="49">
        <v>4083765.73</v>
      </c>
      <c r="BD6" s="49">
        <v>4054507.73</v>
      </c>
      <c r="BE6" s="49">
        <f>BA6+BC6-BD6</f>
        <v>44415457.359999999</v>
      </c>
      <c r="BF6" s="49">
        <f>BD6/BC6*100</f>
        <v>99.283553417742212</v>
      </c>
      <c r="BG6" s="49">
        <f>(1-(BF6*AZ6)/10000)*100</f>
        <v>10.148417323099979</v>
      </c>
      <c r="BH6" s="49" t="str">
        <f t="shared" ref="BH6:BH61" si="5">IF(ISBLANK(BG6),"NA",IF(BG6&lt;0,"&lt;0",IF(AND(BG6&gt;=0,BG6&lt;5),"0-5",IF(AND(BG6&gt;=5,BG6&lt;10),"5-10",IF(AND(BG6&gt;=10,BG6&lt;=15),"10-15",IF(AND(BG6&gt;15,BG6&lt;=20),"15-20",IF(AND(BG6&gt;20,BG6&lt;=30),"20-30",IF(BG6&gt;30,"&gt;30","nill"))))))))</f>
        <v>10-15</v>
      </c>
      <c r="BI6" s="49">
        <f>((1-(BB6*BG6)/10000))*100</f>
        <v>100</v>
      </c>
      <c r="BJ6" s="49" t="str">
        <f>IF(ISBLANK(BH6),"NA",IF(BH6&lt;0,"&lt;0",IF(AND(BH6&gt;=0,BH6&lt;5),"0-5",IF(AND(BH6&gt;=5,BH6&lt;10),"5-10",IF(AND(BH6&gt;=10,BH6&lt;=15),"10-15",IF(AND(BH6&gt;15,BH6&lt;=20),"15-20",IF(AND(BH6&gt;20,BH6&lt;=30),"20-30",IF(BH6&gt;30,"&gt;30","nill"))))))))</f>
        <v>&gt;30</v>
      </c>
      <c r="BK6" s="50">
        <f>(IF(((BD6/BC6*100))&gt;100,100,((BD6/BC6*100))))</f>
        <v>99.283553417742212</v>
      </c>
      <c r="BL6" s="50">
        <f>((1-BB6*BK6/10000))*100</f>
        <v>100</v>
      </c>
      <c r="BM6" s="50" t="str">
        <f>IF(ISBLANK(BK6),"NA",IF(BK6&lt;0,"&lt;0",IF(AND(BK6&gt;=0,BK6&lt;5),"0-5",IF(AND(BK6&gt;=5,BK6&lt;10),"5-10",IF(AND(BK6&gt;=10,BK6&lt;=15),"10-15",IF(AND(BK6&gt;15,BK6&lt;=20),"15-20",IF(AND(BK6&gt;20,BK6&lt;=30),"20-30",IF(BK6&gt;30,"&gt;30","nill"))))))))</f>
        <v>&gt;30</v>
      </c>
      <c r="BN6" s="41">
        <v>0</v>
      </c>
      <c r="BO6" s="51">
        <f>BN6+AR6</f>
        <v>677283.65</v>
      </c>
      <c r="BP6" s="52">
        <f>AX6</f>
        <v>9.5000334054891873</v>
      </c>
      <c r="BQ6" s="53" t="str">
        <f t="shared" ref="BQ6:BQ62" si="6">IF(ISBLANK(BP6),"NA",IF(BP6&lt;0,"&lt;0",IF(AND(BP6&gt;=0,BP6&lt;5),"0-5",IF(AND(BP6&gt;=5,BP6&lt;10),"5-10",IF(AND(BP6&gt;=10,BP6&lt;=15),"10-15",IF(AND(BP6&gt;15,BP6&lt;=20),"15-20",IF(AND(BP6&gt;20,BP6&lt;=30),"20-30",IF(BP6&gt;30,"&gt;30","nill"))))))))</f>
        <v>5-10</v>
      </c>
      <c r="BR6" s="40"/>
      <c r="BS6" s="54" t="s">
        <v>100</v>
      </c>
      <c r="BT6" s="40" t="s">
        <v>101</v>
      </c>
      <c r="BU6" s="54"/>
      <c r="BV6" s="54" t="s">
        <v>102</v>
      </c>
      <c r="BW6" s="54"/>
    </row>
    <row r="7" spans="1:75" s="5" customFormat="1" ht="36" customHeight="1">
      <c r="A7" s="41">
        <v>2</v>
      </c>
      <c r="B7" s="42" t="s">
        <v>91</v>
      </c>
      <c r="C7" s="42" t="s">
        <v>92</v>
      </c>
      <c r="D7" s="42" t="s">
        <v>103</v>
      </c>
      <c r="E7" s="42" t="s">
        <v>94</v>
      </c>
      <c r="F7" s="42" t="s">
        <v>104</v>
      </c>
      <c r="G7" s="42" t="s">
        <v>105</v>
      </c>
      <c r="H7" s="42" t="s">
        <v>106</v>
      </c>
      <c r="I7" s="42" t="s">
        <v>107</v>
      </c>
      <c r="J7" s="43">
        <v>1.75</v>
      </c>
      <c r="K7" s="43">
        <v>0.75</v>
      </c>
      <c r="L7" s="43">
        <f t="shared" ref="L7:L60" si="7">J7+K7</f>
        <v>2.5</v>
      </c>
      <c r="M7" s="44">
        <v>23</v>
      </c>
      <c r="N7" s="45">
        <v>140</v>
      </c>
      <c r="O7" s="45">
        <v>0</v>
      </c>
      <c r="P7" s="46">
        <v>2433.9270000000001</v>
      </c>
      <c r="Q7" s="46">
        <v>2394.1190000000001</v>
      </c>
      <c r="R7" s="46">
        <f t="shared" ref="R7:R60" si="8">P7-Q7</f>
        <v>39.807999999999993</v>
      </c>
      <c r="S7" s="46">
        <v>40000</v>
      </c>
      <c r="T7" s="46">
        <v>1698840</v>
      </c>
      <c r="U7" s="47">
        <v>1.0024076406715901</v>
      </c>
      <c r="V7" s="46">
        <v>1592320</v>
      </c>
      <c r="W7" s="46">
        <f t="shared" ref="W7:W60" si="9">V7/1000000</f>
        <v>1.59232</v>
      </c>
      <c r="X7" s="46" t="s">
        <v>99</v>
      </c>
      <c r="Y7" s="46" t="s">
        <v>99</v>
      </c>
      <c r="Z7" s="46" t="s">
        <v>99</v>
      </c>
      <c r="AA7" s="46" t="s">
        <v>99</v>
      </c>
      <c r="AB7" s="48">
        <v>1100540</v>
      </c>
      <c r="AC7" s="48">
        <f t="shared" ref="AC7:AC61" si="10">AB7</f>
        <v>1100540</v>
      </c>
      <c r="AD7" s="48" t="s">
        <v>99</v>
      </c>
      <c r="AE7" s="48" t="s">
        <v>99</v>
      </c>
      <c r="AF7" s="48" t="s">
        <v>99</v>
      </c>
      <c r="AG7" s="48" t="s">
        <v>99</v>
      </c>
      <c r="AH7" s="48">
        <v>0</v>
      </c>
      <c r="AI7" s="46">
        <f t="shared" ref="AI7:AI61" si="11">AH7</f>
        <v>0</v>
      </c>
      <c r="AJ7" s="48">
        <f>'[1]Wheeled Energy'!O3</f>
        <v>764420</v>
      </c>
      <c r="AK7" s="48"/>
      <c r="AL7" s="48">
        <v>0</v>
      </c>
      <c r="AM7" s="48">
        <f t="shared" ref="AM7:AM60" si="12">V7+AC7-AI7</f>
        <v>2692860</v>
      </c>
      <c r="AN7" s="48">
        <v>0</v>
      </c>
      <c r="AO7" s="48">
        <f t="shared" si="0"/>
        <v>764420</v>
      </c>
      <c r="AP7" s="48">
        <v>2661362.75</v>
      </c>
      <c r="AQ7" s="48">
        <v>0</v>
      </c>
      <c r="AR7" s="55">
        <f t="shared" ref="AR7:AR59" si="13">AP7+AQ7</f>
        <v>2661362.75</v>
      </c>
      <c r="AS7" s="55">
        <v>1213619.75</v>
      </c>
      <c r="AT7" s="56">
        <f t="shared" ref="AT7:AT60" si="14">AR7-AS7</f>
        <v>1447743</v>
      </c>
      <c r="AU7" s="49">
        <f t="shared" ref="AU7:AU60" si="15">AR7/1000000</f>
        <v>2.6613627499999999</v>
      </c>
      <c r="AV7" s="49">
        <f t="shared" si="1"/>
        <v>31497.25</v>
      </c>
      <c r="AW7" s="49">
        <f t="shared" ref="AW7:AW58" si="16">AR7/1000000</f>
        <v>2.6613627499999999</v>
      </c>
      <c r="AX7" s="48">
        <f t="shared" si="2"/>
        <v>1.1696579101772837</v>
      </c>
      <c r="AY7" s="48" t="str">
        <f t="shared" si="3"/>
        <v>0-5</v>
      </c>
      <c r="AZ7" s="48">
        <f t="shared" si="4"/>
        <v>98.830342089822722</v>
      </c>
      <c r="BA7" s="49">
        <v>5341408.0999999996</v>
      </c>
      <c r="BB7" s="49">
        <f t="shared" ref="BB7:BB14" si="17">BN7/AM7</f>
        <v>0</v>
      </c>
      <c r="BC7" s="49">
        <v>13997013.449999999</v>
      </c>
      <c r="BD7" s="49">
        <v>14298533.449999999</v>
      </c>
      <c r="BE7" s="49">
        <f t="shared" ref="BE7:BE61" si="18">BA7+BC7-BD7</f>
        <v>5039888.0999999978</v>
      </c>
      <c r="BF7" s="49">
        <f>BD7/BC7*100</f>
        <v>102.15417382484546</v>
      </c>
      <c r="BG7" s="49">
        <f>(1-(BF7*AZ7)/10000)*100</f>
        <v>-0.95931945012690534</v>
      </c>
      <c r="BH7" s="49" t="str">
        <f t="shared" si="5"/>
        <v>&lt;0</v>
      </c>
      <c r="BI7" s="49">
        <f t="shared" ref="BI7:BI60" si="19">((1-(BB7*BG7)/10000))*100</f>
        <v>100</v>
      </c>
      <c r="BJ7" s="49" t="str">
        <f>IF(ISBLANK(BH7),"NA",IF(BH7&lt;0,"&lt;0",IF(AND(BH7&gt;=0,BH7&lt;5),"0-5",IF(AND(BH7&gt;=5,BH7&lt;10),"5-10",IF(AND(BH7&gt;=10,BH7&lt;=15),"10-15",IF(AND(BH7&gt;15,BH7&lt;=20),"15-20",IF(AND(BH7&gt;20,BH7&lt;=30),"20-30",IF(BH7&gt;30,"&gt;30","nill"))))))))</f>
        <v>&gt;30</v>
      </c>
      <c r="BK7" s="50">
        <f t="shared" ref="BK7:BK61" si="20">(IF(((BD7/BC7*100))&gt;100,100,((BD7/BC7*100))))</f>
        <v>100</v>
      </c>
      <c r="BL7" s="50">
        <f t="shared" ref="BL7:BL70" si="21">((1-BB7*BK7/10000))*100</f>
        <v>100</v>
      </c>
      <c r="BM7" s="50" t="str">
        <f t="shared" ref="BM7:BM70" si="22">IF(ISBLANK(BK7),"NA",IF(BK7&lt;0,"&lt;0",IF(AND(BK7&gt;=0,BK7&lt;5),"0-5",IF(AND(BK7&gt;=5,BK7&lt;10),"5-10",IF(AND(BK7&gt;=10,BK7&lt;=15),"10-15",IF(AND(BK7&gt;15,BK7&lt;=20),"15-20",IF(AND(BK7&gt;20,BK7&lt;=30),"20-30",IF(BK7&gt;30,"&gt;30","nill"))))))))</f>
        <v>&gt;30</v>
      </c>
      <c r="BN7" s="41">
        <v>0</v>
      </c>
      <c r="BO7" s="51">
        <f>BN7+AR7</f>
        <v>2661362.75</v>
      </c>
      <c r="BP7" s="52">
        <f t="shared" ref="BP7:BP60" si="23">AX7</f>
        <v>1.1696579101772837</v>
      </c>
      <c r="BQ7" s="53" t="str">
        <f t="shared" si="6"/>
        <v>0-5</v>
      </c>
      <c r="BR7" s="57" t="s">
        <v>108</v>
      </c>
      <c r="BS7" s="54"/>
      <c r="BT7" s="40"/>
      <c r="BU7" s="54"/>
      <c r="BV7" s="54" t="s">
        <v>102</v>
      </c>
      <c r="BW7" s="54"/>
    </row>
    <row r="8" spans="1:75" s="5" customFormat="1" ht="36" hidden="1" customHeight="1">
      <c r="A8" s="41">
        <v>3</v>
      </c>
      <c r="B8" s="42" t="s">
        <v>91</v>
      </c>
      <c r="C8" s="42" t="s">
        <v>92</v>
      </c>
      <c r="D8" s="42" t="s">
        <v>103</v>
      </c>
      <c r="E8" s="42" t="s">
        <v>94</v>
      </c>
      <c r="F8" s="42" t="s">
        <v>109</v>
      </c>
      <c r="G8" s="42" t="s">
        <v>105</v>
      </c>
      <c r="H8" s="42" t="s">
        <v>110</v>
      </c>
      <c r="I8" s="42" t="s">
        <v>107</v>
      </c>
      <c r="J8" s="43">
        <v>1.82</v>
      </c>
      <c r="K8" s="43">
        <v>0.78</v>
      </c>
      <c r="L8" s="43">
        <f t="shared" si="7"/>
        <v>2.6</v>
      </c>
      <c r="M8" s="44">
        <v>100</v>
      </c>
      <c r="N8" s="45">
        <v>103</v>
      </c>
      <c r="O8" s="45">
        <v>0</v>
      </c>
      <c r="P8" s="46">
        <v>1979.85</v>
      </c>
      <c r="Q8" s="46">
        <v>1952.7639999999999</v>
      </c>
      <c r="R8" s="46">
        <f t="shared" si="8"/>
        <v>27.086000000000013</v>
      </c>
      <c r="S8" s="46">
        <v>40000</v>
      </c>
      <c r="T8" s="46">
        <v>1140520</v>
      </c>
      <c r="U8" s="47">
        <v>1.0024076406715901</v>
      </c>
      <c r="V8" s="46">
        <v>1083440</v>
      </c>
      <c r="W8" s="46">
        <f t="shared" si="9"/>
        <v>1.08344</v>
      </c>
      <c r="X8" s="46" t="s">
        <v>99</v>
      </c>
      <c r="Y8" s="46" t="s">
        <v>99</v>
      </c>
      <c r="Z8" s="46" t="s">
        <v>99</v>
      </c>
      <c r="AA8" s="46" t="s">
        <v>99</v>
      </c>
      <c r="AB8" s="48">
        <v>0</v>
      </c>
      <c r="AC8" s="48">
        <f t="shared" si="10"/>
        <v>0</v>
      </c>
      <c r="AD8" s="48" t="s">
        <v>99</v>
      </c>
      <c r="AE8" s="48" t="s">
        <v>99</v>
      </c>
      <c r="AF8" s="48" t="s">
        <v>99</v>
      </c>
      <c r="AG8" s="48" t="s">
        <v>99</v>
      </c>
      <c r="AH8" s="48">
        <v>370000</v>
      </c>
      <c r="AI8" s="46">
        <f t="shared" si="11"/>
        <v>370000</v>
      </c>
      <c r="AJ8" s="48">
        <f>'[1]Wheeled Energy'!O6</f>
        <v>270000</v>
      </c>
      <c r="AK8" s="48"/>
      <c r="AL8" s="48">
        <v>0</v>
      </c>
      <c r="AM8" s="48">
        <f t="shared" si="12"/>
        <v>713440</v>
      </c>
      <c r="AN8" s="48">
        <v>0</v>
      </c>
      <c r="AO8" s="48">
        <f t="shared" si="0"/>
        <v>270000</v>
      </c>
      <c r="AP8" s="48">
        <v>687594</v>
      </c>
      <c r="AQ8" s="48">
        <v>0</v>
      </c>
      <c r="AR8" s="49">
        <f t="shared" si="13"/>
        <v>687594</v>
      </c>
      <c r="AS8" s="49">
        <v>687594</v>
      </c>
      <c r="AT8" s="49">
        <f t="shared" si="14"/>
        <v>0</v>
      </c>
      <c r="AU8" s="49">
        <f t="shared" si="15"/>
        <v>0.68759400000000004</v>
      </c>
      <c r="AV8" s="49">
        <f t="shared" si="1"/>
        <v>25846</v>
      </c>
      <c r="AW8" s="49">
        <f t="shared" si="16"/>
        <v>0.68759400000000004</v>
      </c>
      <c r="AX8" s="48">
        <f t="shared" si="2"/>
        <v>3.6227293115048216</v>
      </c>
      <c r="AY8" s="48" t="str">
        <f t="shared" si="3"/>
        <v>0-5</v>
      </c>
      <c r="AZ8" s="48">
        <f t="shared" si="4"/>
        <v>96.377270688495173</v>
      </c>
      <c r="BA8" s="49">
        <v>660342.75000000093</v>
      </c>
      <c r="BB8" s="49">
        <f t="shared" si="17"/>
        <v>0</v>
      </c>
      <c r="BC8" s="49">
        <v>6420443.6399999997</v>
      </c>
      <c r="BD8" s="49">
        <v>5105116.7</v>
      </c>
      <c r="BE8" s="49">
        <f t="shared" si="18"/>
        <v>1975669.6900000004</v>
      </c>
      <c r="BF8" s="49">
        <f t="shared" ref="BF8:BF58" si="24">BD8/BC8*100</f>
        <v>79.513457110574379</v>
      </c>
      <c r="BG8" s="49">
        <f>(1-(BF8*AZ8)/10000)*100</f>
        <v>23.367100206761215</v>
      </c>
      <c r="BH8" s="49" t="str">
        <f t="shared" si="5"/>
        <v>20-30</v>
      </c>
      <c r="BI8" s="49">
        <f t="shared" si="19"/>
        <v>100</v>
      </c>
      <c r="BJ8" s="49" t="str">
        <f>IF(ISBLANK(BH8),"NA",IF(BH8&lt;0,"&lt;0",IF(AND(BH8&gt;=0,BH8&lt;5),"0-5",IF(AND(BH8&gt;=5,BH8&lt;10),"5-10",IF(AND(BH8&gt;=10,BH8&lt;=15),"10-15",IF(AND(BH8&gt;15,BH8&lt;=20),"15-20",IF(AND(BH8&gt;20,BH8&lt;=30),"20-30",IF(BH8&gt;30,"&gt;30","nill"))))))))</f>
        <v>&gt;30</v>
      </c>
      <c r="BK8" s="50">
        <f t="shared" si="20"/>
        <v>79.513457110574379</v>
      </c>
      <c r="BL8" s="50">
        <f t="shared" si="21"/>
        <v>100</v>
      </c>
      <c r="BM8" s="50" t="str">
        <f t="shared" si="22"/>
        <v>&gt;30</v>
      </c>
      <c r="BN8" s="41">
        <v>0</v>
      </c>
      <c r="BO8" s="51">
        <f t="shared" ref="BO8:BO59" si="25">BN8+AR8</f>
        <v>687594</v>
      </c>
      <c r="BP8" s="52">
        <f t="shared" si="23"/>
        <v>3.6227293115048216</v>
      </c>
      <c r="BQ8" s="53" t="str">
        <f t="shared" si="6"/>
        <v>0-5</v>
      </c>
      <c r="BR8" s="57" t="s">
        <v>111</v>
      </c>
      <c r="BS8" s="54"/>
      <c r="BT8" s="40"/>
      <c r="BU8" s="54"/>
      <c r="BV8" s="54" t="s">
        <v>102</v>
      </c>
      <c r="BW8" s="54"/>
    </row>
    <row r="9" spans="1:75" s="5" customFormat="1" ht="36" hidden="1" customHeight="1">
      <c r="A9" s="41">
        <v>4</v>
      </c>
      <c r="B9" s="42" t="s">
        <v>91</v>
      </c>
      <c r="C9" s="42" t="s">
        <v>92</v>
      </c>
      <c r="D9" s="42" t="s">
        <v>103</v>
      </c>
      <c r="E9" s="42" t="s">
        <v>94</v>
      </c>
      <c r="F9" s="42" t="s">
        <v>112</v>
      </c>
      <c r="G9" s="42" t="s">
        <v>113</v>
      </c>
      <c r="H9" s="42" t="s">
        <v>114</v>
      </c>
      <c r="I9" s="42" t="s">
        <v>98</v>
      </c>
      <c r="J9" s="43">
        <v>10.5</v>
      </c>
      <c r="K9" s="43">
        <v>4.5</v>
      </c>
      <c r="L9" s="43">
        <f t="shared" si="7"/>
        <v>15</v>
      </c>
      <c r="M9" s="44">
        <v>27</v>
      </c>
      <c r="N9" s="45">
        <v>292</v>
      </c>
      <c r="O9" s="45">
        <v>270</v>
      </c>
      <c r="P9" s="46">
        <v>488.13499999999999</v>
      </c>
      <c r="Q9" s="46">
        <v>488.13499999999999</v>
      </c>
      <c r="R9" s="46">
        <f t="shared" si="8"/>
        <v>0</v>
      </c>
      <c r="S9" s="46">
        <v>20000</v>
      </c>
      <c r="T9" s="46">
        <v>0</v>
      </c>
      <c r="U9" s="47">
        <v>1.0024076406715901</v>
      </c>
      <c r="V9" s="46">
        <v>0</v>
      </c>
      <c r="W9" s="46">
        <f t="shared" si="9"/>
        <v>0</v>
      </c>
      <c r="X9" s="46" t="s">
        <v>99</v>
      </c>
      <c r="Y9" s="46" t="s">
        <v>99</v>
      </c>
      <c r="Z9" s="46" t="s">
        <v>99</v>
      </c>
      <c r="AA9" s="46" t="s">
        <v>99</v>
      </c>
      <c r="AB9" s="48">
        <v>570000</v>
      </c>
      <c r="AC9" s="48">
        <f t="shared" si="10"/>
        <v>570000</v>
      </c>
      <c r="AD9" s="48" t="s">
        <v>99</v>
      </c>
      <c r="AE9" s="48" t="s">
        <v>99</v>
      </c>
      <c r="AF9" s="48" t="s">
        <v>99</v>
      </c>
      <c r="AG9" s="48" t="s">
        <v>99</v>
      </c>
      <c r="AH9" s="48">
        <v>0</v>
      </c>
      <c r="AI9" s="46">
        <f t="shared" si="11"/>
        <v>0</v>
      </c>
      <c r="AJ9" s="48"/>
      <c r="AK9" s="48"/>
      <c r="AL9" s="48">
        <v>0</v>
      </c>
      <c r="AM9" s="48">
        <f t="shared" si="12"/>
        <v>570000</v>
      </c>
      <c r="AN9" s="48">
        <v>0</v>
      </c>
      <c r="AO9" s="48">
        <f t="shared" si="0"/>
        <v>0</v>
      </c>
      <c r="AP9" s="48">
        <v>56594</v>
      </c>
      <c r="AQ9" s="48">
        <v>459255.63</v>
      </c>
      <c r="AR9" s="49">
        <f t="shared" si="13"/>
        <v>515849.63</v>
      </c>
      <c r="AS9" s="49">
        <v>515849.63000000169</v>
      </c>
      <c r="AT9" s="49">
        <f t="shared" si="14"/>
        <v>-1.6880221664905548E-9</v>
      </c>
      <c r="AU9" s="49">
        <f t="shared" si="15"/>
        <v>0.51584963000000006</v>
      </c>
      <c r="AV9" s="49">
        <f t="shared" si="1"/>
        <v>54150.369999999995</v>
      </c>
      <c r="AW9" s="49">
        <f t="shared" si="16"/>
        <v>0.51584963000000006</v>
      </c>
      <c r="AX9" s="48">
        <f t="shared" si="2"/>
        <v>9.5000649122807008</v>
      </c>
      <c r="AY9" s="48" t="str">
        <f t="shared" si="3"/>
        <v>5-10</v>
      </c>
      <c r="AZ9" s="48">
        <f t="shared" si="4"/>
        <v>90.499935087719294</v>
      </c>
      <c r="BA9" s="49">
        <v>37899199.349999994</v>
      </c>
      <c r="BB9" s="49">
        <f t="shared" si="17"/>
        <v>0</v>
      </c>
      <c r="BC9" s="49">
        <v>3324854.2349999999</v>
      </c>
      <c r="BD9" s="49">
        <v>3412954.5049999999</v>
      </c>
      <c r="BE9" s="49">
        <f t="shared" si="18"/>
        <v>37811099.079999991</v>
      </c>
      <c r="BF9" s="49">
        <f t="shared" si="24"/>
        <v>102.64974834302774</v>
      </c>
      <c r="BG9" s="49">
        <f t="shared" ref="BG9:BG61" si="26">(1-(BF9*AZ9)/10000)*100</f>
        <v>7.1020443818526786</v>
      </c>
      <c r="BH9" s="49" t="str">
        <f t="shared" si="5"/>
        <v>5-10</v>
      </c>
      <c r="BI9" s="49">
        <f t="shared" si="19"/>
        <v>100</v>
      </c>
      <c r="BJ9" s="49" t="str">
        <f t="shared" ref="BJ9:BJ60" si="27">IF(ISBLANK(BH9),"NA",IF(BH9&lt;0,"&lt;0",IF(AND(BH9&gt;=0,BH9&lt;5),"0-5",IF(AND(BH9&gt;=5,BH9&lt;10),"5-10",IF(AND(BH9&gt;=10,BH9&lt;=15),"10-15",IF(AND(BH9&gt;15,BH9&lt;=20),"15-20",IF(AND(BH9&gt;20,BH9&lt;=30),"20-30",IF(BH9&gt;30,"&gt;30","nill"))))))))</f>
        <v>&gt;30</v>
      </c>
      <c r="BK9" s="50">
        <f t="shared" si="20"/>
        <v>100</v>
      </c>
      <c r="BL9" s="50">
        <f t="shared" si="21"/>
        <v>100</v>
      </c>
      <c r="BM9" s="50" t="str">
        <f t="shared" si="22"/>
        <v>&gt;30</v>
      </c>
      <c r="BN9" s="41">
        <v>0</v>
      </c>
      <c r="BO9" s="51">
        <f t="shared" si="25"/>
        <v>515849.63</v>
      </c>
      <c r="BP9" s="52">
        <f t="shared" si="23"/>
        <v>9.5000649122807008</v>
      </c>
      <c r="BQ9" s="53" t="str">
        <f t="shared" si="6"/>
        <v>5-10</v>
      </c>
      <c r="BR9" s="58"/>
      <c r="BS9" s="54" t="s">
        <v>100</v>
      </c>
      <c r="BT9" s="40" t="s">
        <v>101</v>
      </c>
      <c r="BU9" s="54"/>
      <c r="BV9" s="54" t="s">
        <v>102</v>
      </c>
      <c r="BW9" s="54" t="s">
        <v>115</v>
      </c>
    </row>
    <row r="10" spans="1:75" s="5" customFormat="1" ht="36" hidden="1" customHeight="1">
      <c r="A10" s="41">
        <v>5</v>
      </c>
      <c r="B10" s="42" t="s">
        <v>91</v>
      </c>
      <c r="C10" s="42" t="s">
        <v>92</v>
      </c>
      <c r="D10" s="42" t="s">
        <v>93</v>
      </c>
      <c r="E10" s="42" t="s">
        <v>94</v>
      </c>
      <c r="F10" s="42" t="s">
        <v>116</v>
      </c>
      <c r="G10" s="42" t="s">
        <v>96</v>
      </c>
      <c r="H10" s="42" t="s">
        <v>117</v>
      </c>
      <c r="I10" s="42" t="s">
        <v>98</v>
      </c>
      <c r="J10" s="43">
        <v>13.3</v>
      </c>
      <c r="K10" s="43">
        <v>5.7</v>
      </c>
      <c r="L10" s="43">
        <f t="shared" si="7"/>
        <v>19</v>
      </c>
      <c r="M10" s="44">
        <v>75</v>
      </c>
      <c r="N10" s="45">
        <v>216</v>
      </c>
      <c r="O10" s="45">
        <v>214</v>
      </c>
      <c r="P10" s="46">
        <v>526.84199999999998</v>
      </c>
      <c r="Q10" s="46">
        <v>510.00099999999998</v>
      </c>
      <c r="R10" s="46">
        <f t="shared" si="8"/>
        <v>16.841000000000008</v>
      </c>
      <c r="S10" s="46">
        <v>40000</v>
      </c>
      <c r="T10" s="46">
        <v>582600</v>
      </c>
      <c r="U10" s="47">
        <v>1</v>
      </c>
      <c r="V10" s="46">
        <v>673640</v>
      </c>
      <c r="W10" s="46">
        <f t="shared" si="9"/>
        <v>0.67364000000000002</v>
      </c>
      <c r="X10" s="46" t="s">
        <v>99</v>
      </c>
      <c r="Y10" s="46" t="s">
        <v>99</v>
      </c>
      <c r="Z10" s="46" t="s">
        <v>99</v>
      </c>
      <c r="AA10" s="46" t="s">
        <v>99</v>
      </c>
      <c r="AB10" s="48">
        <v>0</v>
      </c>
      <c r="AC10" s="48">
        <f t="shared" si="10"/>
        <v>0</v>
      </c>
      <c r="AD10" s="48" t="s">
        <v>99</v>
      </c>
      <c r="AE10" s="48" t="s">
        <v>99</v>
      </c>
      <c r="AF10" s="48" t="s">
        <v>99</v>
      </c>
      <c r="AG10" s="48" t="s">
        <v>99</v>
      </c>
      <c r="AH10" s="48">
        <v>252000</v>
      </c>
      <c r="AI10" s="46">
        <f t="shared" si="11"/>
        <v>252000</v>
      </c>
      <c r="AJ10" s="48"/>
      <c r="AK10" s="48"/>
      <c r="AL10" s="48">
        <v>0</v>
      </c>
      <c r="AM10" s="48">
        <f t="shared" si="12"/>
        <v>421640</v>
      </c>
      <c r="AN10" s="48">
        <v>0</v>
      </c>
      <c r="AO10" s="48">
        <f t="shared" si="0"/>
        <v>0</v>
      </c>
      <c r="AP10" s="48">
        <v>22227.200000000001</v>
      </c>
      <c r="AQ10" s="48">
        <v>359356.21</v>
      </c>
      <c r="AR10" s="49">
        <f t="shared" si="13"/>
        <v>381583.41000000003</v>
      </c>
      <c r="AS10" s="49">
        <v>381583.40999999805</v>
      </c>
      <c r="AT10" s="49">
        <f t="shared" si="14"/>
        <v>1.9790604710578918E-9</v>
      </c>
      <c r="AU10" s="49">
        <f t="shared" si="15"/>
        <v>0.38158341000000001</v>
      </c>
      <c r="AV10" s="49">
        <f t="shared" si="1"/>
        <v>40056.589999999967</v>
      </c>
      <c r="AW10" s="49">
        <f t="shared" si="16"/>
        <v>0.38158341000000001</v>
      </c>
      <c r="AX10" s="48">
        <f t="shared" si="2"/>
        <v>9.500187363627731</v>
      </c>
      <c r="AY10" s="48" t="str">
        <f t="shared" si="3"/>
        <v>5-10</v>
      </c>
      <c r="AZ10" s="48">
        <f t="shared" si="4"/>
        <v>90.499812636372269</v>
      </c>
      <c r="BA10" s="49">
        <v>24609011.199999999</v>
      </c>
      <c r="BB10" s="49">
        <f t="shared" si="17"/>
        <v>0</v>
      </c>
      <c r="BC10" s="49">
        <v>2354499.8199999998</v>
      </c>
      <c r="BD10" s="49">
        <v>2336493.63</v>
      </c>
      <c r="BE10" s="49">
        <f t="shared" si="18"/>
        <v>24627017.390000001</v>
      </c>
      <c r="BF10" s="49">
        <f t="shared" si="24"/>
        <v>99.23524351766568</v>
      </c>
      <c r="BG10" s="49">
        <f t="shared" si="26"/>
        <v>10.192290547264804</v>
      </c>
      <c r="BH10" s="49" t="str">
        <f t="shared" si="5"/>
        <v>10-15</v>
      </c>
      <c r="BI10" s="49">
        <f t="shared" si="19"/>
        <v>100</v>
      </c>
      <c r="BJ10" s="49" t="str">
        <f t="shared" si="27"/>
        <v>&gt;30</v>
      </c>
      <c r="BK10" s="50">
        <f t="shared" si="20"/>
        <v>99.23524351766568</v>
      </c>
      <c r="BL10" s="50">
        <f t="shared" si="21"/>
        <v>100</v>
      </c>
      <c r="BM10" s="50" t="str">
        <f t="shared" si="22"/>
        <v>&gt;30</v>
      </c>
      <c r="BN10" s="41">
        <v>0</v>
      </c>
      <c r="BO10" s="51">
        <f t="shared" si="25"/>
        <v>381583.41000000003</v>
      </c>
      <c r="BP10" s="52">
        <f t="shared" si="23"/>
        <v>9.500187363627731</v>
      </c>
      <c r="BQ10" s="53" t="str">
        <f t="shared" si="6"/>
        <v>5-10</v>
      </c>
      <c r="BR10" s="58"/>
      <c r="BS10" s="54" t="s">
        <v>100</v>
      </c>
      <c r="BT10" s="40" t="s">
        <v>101</v>
      </c>
      <c r="BU10" s="54"/>
      <c r="BV10" s="54" t="s">
        <v>102</v>
      </c>
      <c r="BW10" s="54" t="s">
        <v>115</v>
      </c>
    </row>
    <row r="11" spans="1:75" s="5" customFormat="1" ht="36" customHeight="1">
      <c r="A11" s="41">
        <v>6</v>
      </c>
      <c r="B11" s="42" t="s">
        <v>91</v>
      </c>
      <c r="C11" s="42" t="s">
        <v>92</v>
      </c>
      <c r="D11" s="42" t="s">
        <v>103</v>
      </c>
      <c r="E11" s="42" t="s">
        <v>94</v>
      </c>
      <c r="F11" s="42" t="s">
        <v>118</v>
      </c>
      <c r="G11" s="42" t="s">
        <v>105</v>
      </c>
      <c r="H11" s="42" t="s">
        <v>119</v>
      </c>
      <c r="I11" s="42" t="s">
        <v>107</v>
      </c>
      <c r="J11" s="43">
        <v>3.5</v>
      </c>
      <c r="K11" s="43">
        <v>1.5</v>
      </c>
      <c r="L11" s="43">
        <f t="shared" si="7"/>
        <v>5</v>
      </c>
      <c r="M11" s="44">
        <v>28</v>
      </c>
      <c r="N11" s="45">
        <v>897</v>
      </c>
      <c r="O11" s="45">
        <v>0</v>
      </c>
      <c r="P11" s="46">
        <v>3588.5230000000001</v>
      </c>
      <c r="Q11" s="46">
        <v>3508.8870000000002</v>
      </c>
      <c r="R11" s="46">
        <f t="shared" si="8"/>
        <v>79.635999999999967</v>
      </c>
      <c r="S11" s="46">
        <v>20000</v>
      </c>
      <c r="T11" s="46">
        <v>1641160</v>
      </c>
      <c r="U11" s="47">
        <v>1.1763374272856399</v>
      </c>
      <c r="V11" s="46">
        <v>1592720</v>
      </c>
      <c r="W11" s="46">
        <f t="shared" si="9"/>
        <v>1.5927199999999999</v>
      </c>
      <c r="X11" s="46" t="s">
        <v>99</v>
      </c>
      <c r="Y11" s="46" t="s">
        <v>99</v>
      </c>
      <c r="Z11" s="46" t="s">
        <v>99</v>
      </c>
      <c r="AA11" s="46" t="s">
        <v>99</v>
      </c>
      <c r="AB11" s="48">
        <v>0</v>
      </c>
      <c r="AC11" s="48">
        <f t="shared" si="10"/>
        <v>0</v>
      </c>
      <c r="AD11" s="48" t="s">
        <v>99</v>
      </c>
      <c r="AE11" s="48" t="s">
        <v>99</v>
      </c>
      <c r="AF11" s="48" t="s">
        <v>99</v>
      </c>
      <c r="AG11" s="48" t="s">
        <v>99</v>
      </c>
      <c r="AH11" s="48">
        <v>290000</v>
      </c>
      <c r="AI11" s="46">
        <f t="shared" si="11"/>
        <v>290000</v>
      </c>
      <c r="AJ11" s="48">
        <f>'[1]Wheeled Energy'!O26</f>
        <v>32900</v>
      </c>
      <c r="AK11" s="48"/>
      <c r="AL11" s="48">
        <v>0</v>
      </c>
      <c r="AM11" s="48">
        <f t="shared" si="12"/>
        <v>1302720</v>
      </c>
      <c r="AN11" s="48">
        <v>0</v>
      </c>
      <c r="AO11" s="48">
        <f t="shared" si="0"/>
        <v>32900</v>
      </c>
      <c r="AP11" s="48">
        <v>1238571.5</v>
      </c>
      <c r="AQ11" s="48">
        <v>0</v>
      </c>
      <c r="AR11" s="55">
        <f t="shared" si="13"/>
        <v>1238571.5</v>
      </c>
      <c r="AS11" s="55">
        <v>736571.5</v>
      </c>
      <c r="AT11" s="56">
        <f t="shared" si="14"/>
        <v>502000</v>
      </c>
      <c r="AU11" s="49">
        <f t="shared" si="15"/>
        <v>1.2385714999999999</v>
      </c>
      <c r="AV11" s="49">
        <f t="shared" si="1"/>
        <v>64148.5</v>
      </c>
      <c r="AW11" s="49">
        <f t="shared" si="16"/>
        <v>1.2385714999999999</v>
      </c>
      <c r="AX11" s="48">
        <f t="shared" si="2"/>
        <v>4.924197064603292</v>
      </c>
      <c r="AY11" s="48" t="str">
        <f t="shared" si="3"/>
        <v>0-5</v>
      </c>
      <c r="AZ11" s="48">
        <f t="shared" si="4"/>
        <v>95.075802935396709</v>
      </c>
      <c r="BA11" s="49">
        <v>6446981.0899999999</v>
      </c>
      <c r="BB11" s="49">
        <f t="shared" si="17"/>
        <v>0</v>
      </c>
      <c r="BC11" s="49">
        <v>8652522.0800000001</v>
      </c>
      <c r="BD11" s="49">
        <v>9149526.8300000001</v>
      </c>
      <c r="BE11" s="49">
        <f t="shared" si="18"/>
        <v>5949976.3399999999</v>
      </c>
      <c r="BF11" s="49">
        <f t="shared" si="24"/>
        <v>105.74404486235069</v>
      </c>
      <c r="BG11" s="49">
        <f t="shared" si="26"/>
        <v>-0.53699970924603324</v>
      </c>
      <c r="BH11" s="49" t="str">
        <f t="shared" si="5"/>
        <v>&lt;0</v>
      </c>
      <c r="BI11" s="49">
        <f t="shared" si="19"/>
        <v>100</v>
      </c>
      <c r="BJ11" s="49" t="str">
        <f t="shared" si="27"/>
        <v>&gt;30</v>
      </c>
      <c r="BK11" s="50">
        <f t="shared" si="20"/>
        <v>100</v>
      </c>
      <c r="BL11" s="50">
        <f t="shared" si="21"/>
        <v>100</v>
      </c>
      <c r="BM11" s="50" t="str">
        <f t="shared" si="22"/>
        <v>&gt;30</v>
      </c>
      <c r="BN11" s="41">
        <v>0</v>
      </c>
      <c r="BO11" s="51">
        <f t="shared" si="25"/>
        <v>1238571.5</v>
      </c>
      <c r="BP11" s="52">
        <f t="shared" si="23"/>
        <v>4.924197064603292</v>
      </c>
      <c r="BQ11" s="53" t="str">
        <f t="shared" si="6"/>
        <v>0-5</v>
      </c>
      <c r="BR11" s="57" t="s">
        <v>111</v>
      </c>
      <c r="BS11" s="54"/>
      <c r="BT11" s="40" t="s">
        <v>120</v>
      </c>
      <c r="BU11" s="54"/>
      <c r="BV11" s="54" t="s">
        <v>102</v>
      </c>
      <c r="BW11" s="54"/>
    </row>
    <row r="12" spans="1:75" s="5" customFormat="1" ht="36" customHeight="1">
      <c r="A12" s="41">
        <v>7</v>
      </c>
      <c r="B12" s="42" t="s">
        <v>91</v>
      </c>
      <c r="C12" s="42" t="s">
        <v>92</v>
      </c>
      <c r="D12" s="42" t="s">
        <v>103</v>
      </c>
      <c r="E12" s="42" t="s">
        <v>94</v>
      </c>
      <c r="F12" s="42" t="s">
        <v>121</v>
      </c>
      <c r="G12" s="42" t="s">
        <v>105</v>
      </c>
      <c r="H12" s="42" t="s">
        <v>122</v>
      </c>
      <c r="I12" s="42" t="s">
        <v>107</v>
      </c>
      <c r="J12" s="43">
        <v>7.35</v>
      </c>
      <c r="K12" s="43">
        <v>3.15</v>
      </c>
      <c r="L12" s="43">
        <f t="shared" si="7"/>
        <v>10.5</v>
      </c>
      <c r="M12" s="44">
        <v>46</v>
      </c>
      <c r="N12" s="45">
        <v>865</v>
      </c>
      <c r="O12" s="45">
        <v>1</v>
      </c>
      <c r="P12" s="46">
        <v>1093.1020000000001</v>
      </c>
      <c r="Q12" s="46">
        <v>1075.9280000000001</v>
      </c>
      <c r="R12" s="46">
        <f t="shared" si="8"/>
        <v>17.173999999999978</v>
      </c>
      <c r="S12" s="46">
        <v>20000</v>
      </c>
      <c r="T12" s="46">
        <v>362880</v>
      </c>
      <c r="U12" s="47">
        <v>1.1763374272856399</v>
      </c>
      <c r="V12" s="46">
        <v>343480</v>
      </c>
      <c r="W12" s="46">
        <f t="shared" si="9"/>
        <v>0.34348000000000001</v>
      </c>
      <c r="X12" s="46" t="s">
        <v>99</v>
      </c>
      <c r="Y12" s="46" t="s">
        <v>99</v>
      </c>
      <c r="Z12" s="46" t="s">
        <v>99</v>
      </c>
      <c r="AA12" s="46" t="s">
        <v>99</v>
      </c>
      <c r="AB12" s="48">
        <v>96000</v>
      </c>
      <c r="AC12" s="48">
        <f t="shared" si="10"/>
        <v>96000</v>
      </c>
      <c r="AD12" s="48" t="s">
        <v>99</v>
      </c>
      <c r="AE12" s="48" t="s">
        <v>99</v>
      </c>
      <c r="AF12" s="48" t="s">
        <v>99</v>
      </c>
      <c r="AG12" s="48" t="s">
        <v>99</v>
      </c>
      <c r="AH12" s="48">
        <v>0</v>
      </c>
      <c r="AI12" s="46">
        <f t="shared" si="11"/>
        <v>0</v>
      </c>
      <c r="AJ12" s="48"/>
      <c r="AK12" s="48"/>
      <c r="AL12" s="48">
        <v>561</v>
      </c>
      <c r="AM12" s="48">
        <f t="shared" si="12"/>
        <v>439480</v>
      </c>
      <c r="AN12" s="48">
        <v>0</v>
      </c>
      <c r="AO12" s="48">
        <f t="shared" si="0"/>
        <v>0</v>
      </c>
      <c r="AP12" s="48">
        <v>421979.45</v>
      </c>
      <c r="AQ12" s="48">
        <v>1705.45</v>
      </c>
      <c r="AR12" s="55">
        <f t="shared" si="13"/>
        <v>423684.9</v>
      </c>
      <c r="AS12" s="55">
        <v>390784.89999999997</v>
      </c>
      <c r="AT12" s="56">
        <f t="shared" si="14"/>
        <v>32900.000000000058</v>
      </c>
      <c r="AU12" s="49">
        <f t="shared" si="15"/>
        <v>0.42368490000000003</v>
      </c>
      <c r="AV12" s="49">
        <f t="shared" si="1"/>
        <v>15795.099999999977</v>
      </c>
      <c r="AW12" s="49">
        <f t="shared" si="16"/>
        <v>0.42368490000000003</v>
      </c>
      <c r="AX12" s="48">
        <f t="shared" si="2"/>
        <v>3.5940429598616492</v>
      </c>
      <c r="AY12" s="48" t="str">
        <f t="shared" si="3"/>
        <v>0-5</v>
      </c>
      <c r="AZ12" s="48">
        <f t="shared" si="4"/>
        <v>96.405957040138347</v>
      </c>
      <c r="BA12" s="49">
        <v>3394948.7399999984</v>
      </c>
      <c r="BB12" s="49">
        <f t="shared" si="17"/>
        <v>0</v>
      </c>
      <c r="BC12" s="49">
        <v>4017782.2119999998</v>
      </c>
      <c r="BD12" s="49">
        <v>4623506.4019999998</v>
      </c>
      <c r="BE12" s="49">
        <f t="shared" si="18"/>
        <v>2789224.549999998</v>
      </c>
      <c r="BF12" s="49">
        <f t="shared" si="24"/>
        <v>115.07608322299974</v>
      </c>
      <c r="BG12" s="49">
        <f t="shared" si="26"/>
        <v>-10.940199355438974</v>
      </c>
      <c r="BH12" s="49" t="str">
        <f t="shared" si="5"/>
        <v>&lt;0</v>
      </c>
      <c r="BI12" s="49">
        <f t="shared" si="19"/>
        <v>100</v>
      </c>
      <c r="BJ12" s="49" t="str">
        <f t="shared" si="27"/>
        <v>&gt;30</v>
      </c>
      <c r="BK12" s="50">
        <f t="shared" si="20"/>
        <v>100</v>
      </c>
      <c r="BL12" s="50">
        <f t="shared" si="21"/>
        <v>100</v>
      </c>
      <c r="BM12" s="50" t="str">
        <f t="shared" si="22"/>
        <v>&gt;30</v>
      </c>
      <c r="BN12" s="41">
        <v>0</v>
      </c>
      <c r="BO12" s="51">
        <f t="shared" si="25"/>
        <v>423684.9</v>
      </c>
      <c r="BP12" s="52">
        <f t="shared" si="23"/>
        <v>3.5940429598616492</v>
      </c>
      <c r="BQ12" s="53" t="str">
        <f t="shared" si="6"/>
        <v>0-5</v>
      </c>
      <c r="BR12" s="57" t="s">
        <v>123</v>
      </c>
      <c r="BS12" s="54"/>
      <c r="BU12" s="54"/>
      <c r="BV12" s="54" t="s">
        <v>102</v>
      </c>
      <c r="BW12" s="42"/>
    </row>
    <row r="13" spans="1:75" s="5" customFormat="1" ht="36" customHeight="1">
      <c r="A13" s="41">
        <v>8</v>
      </c>
      <c r="B13" s="42" t="s">
        <v>91</v>
      </c>
      <c r="C13" s="42" t="s">
        <v>92</v>
      </c>
      <c r="D13" s="42" t="s">
        <v>103</v>
      </c>
      <c r="E13" s="42" t="s">
        <v>94</v>
      </c>
      <c r="F13" s="42" t="s">
        <v>124</v>
      </c>
      <c r="G13" s="42" t="s">
        <v>105</v>
      </c>
      <c r="H13" s="42" t="s">
        <v>125</v>
      </c>
      <c r="I13" s="42" t="s">
        <v>107</v>
      </c>
      <c r="J13" s="43">
        <v>0.7</v>
      </c>
      <c r="K13" s="43">
        <v>0.3</v>
      </c>
      <c r="L13" s="43">
        <f t="shared" si="7"/>
        <v>1</v>
      </c>
      <c r="M13" s="44">
        <v>0</v>
      </c>
      <c r="N13" s="45">
        <v>4</v>
      </c>
      <c r="O13" s="45">
        <v>0</v>
      </c>
      <c r="P13" s="46">
        <v>1998.001</v>
      </c>
      <c r="Q13" s="46">
        <v>1966.5830000000001</v>
      </c>
      <c r="R13" s="46">
        <f t="shared" si="8"/>
        <v>31.417999999999893</v>
      </c>
      <c r="S13" s="46">
        <v>40000</v>
      </c>
      <c r="T13" s="46">
        <v>1233560</v>
      </c>
      <c r="U13" s="47">
        <v>1.1763374272856399</v>
      </c>
      <c r="V13" s="46">
        <v>1256720</v>
      </c>
      <c r="W13" s="46">
        <f t="shared" si="9"/>
        <v>1.2567200000000001</v>
      </c>
      <c r="X13" s="46" t="s">
        <v>99</v>
      </c>
      <c r="Y13" s="46" t="s">
        <v>99</v>
      </c>
      <c r="Z13" s="46" t="s">
        <v>99</v>
      </c>
      <c r="AA13" s="46" t="s">
        <v>99</v>
      </c>
      <c r="AB13" s="48">
        <v>64000</v>
      </c>
      <c r="AC13" s="48">
        <f t="shared" si="10"/>
        <v>64000</v>
      </c>
      <c r="AD13" s="48" t="s">
        <v>99</v>
      </c>
      <c r="AE13" s="48" t="s">
        <v>99</v>
      </c>
      <c r="AF13" s="48" t="s">
        <v>99</v>
      </c>
      <c r="AG13" s="48" t="s">
        <v>99</v>
      </c>
      <c r="AH13" s="48">
        <v>0</v>
      </c>
      <c r="AI13" s="46">
        <f t="shared" si="11"/>
        <v>0</v>
      </c>
      <c r="AJ13" s="48">
        <f>'[1]Wheeled Energy'!O4</f>
        <v>1188474</v>
      </c>
      <c r="AK13" s="48"/>
      <c r="AL13" s="48">
        <v>0</v>
      </c>
      <c r="AM13" s="48">
        <f t="shared" si="12"/>
        <v>1320720</v>
      </c>
      <c r="AN13" s="48">
        <v>0</v>
      </c>
      <c r="AO13" s="48">
        <f t="shared" si="0"/>
        <v>1188474</v>
      </c>
      <c r="AP13" s="48">
        <v>1269839</v>
      </c>
      <c r="AQ13" s="48">
        <v>0</v>
      </c>
      <c r="AR13" s="55">
        <f t="shared" si="13"/>
        <v>1269839</v>
      </c>
      <c r="AS13" s="55">
        <v>81365</v>
      </c>
      <c r="AT13" s="56">
        <f t="shared" si="14"/>
        <v>1188474</v>
      </c>
      <c r="AU13" s="49">
        <f t="shared" si="15"/>
        <v>1.2698389999999999</v>
      </c>
      <c r="AV13" s="49">
        <f t="shared" si="1"/>
        <v>50881</v>
      </c>
      <c r="AW13" s="49">
        <f t="shared" si="16"/>
        <v>1.2698389999999999</v>
      </c>
      <c r="AX13" s="48">
        <f t="shared" si="2"/>
        <v>3.8525198376643042</v>
      </c>
      <c r="AY13" s="48" t="str">
        <f t="shared" si="3"/>
        <v>0-5</v>
      </c>
      <c r="AZ13" s="48">
        <f t="shared" si="4"/>
        <v>96.147480162335697</v>
      </c>
      <c r="BA13" s="49">
        <v>2577154</v>
      </c>
      <c r="BB13" s="49">
        <f t="shared" si="17"/>
        <v>0</v>
      </c>
      <c r="BC13" s="49">
        <v>3481897</v>
      </c>
      <c r="BD13" s="49">
        <v>3575459</v>
      </c>
      <c r="BE13" s="49">
        <f t="shared" si="18"/>
        <v>2483592</v>
      </c>
      <c r="BF13" s="49">
        <f t="shared" si="24"/>
        <v>102.68709844087864</v>
      </c>
      <c r="BG13" s="49">
        <f t="shared" si="26"/>
        <v>1.2689423972780833</v>
      </c>
      <c r="BH13" s="49" t="str">
        <f t="shared" si="5"/>
        <v>0-5</v>
      </c>
      <c r="BI13" s="49">
        <f t="shared" si="19"/>
        <v>100</v>
      </c>
      <c r="BJ13" s="49" t="str">
        <f t="shared" si="27"/>
        <v>&gt;30</v>
      </c>
      <c r="BK13" s="50">
        <f t="shared" si="20"/>
        <v>100</v>
      </c>
      <c r="BL13" s="50">
        <f t="shared" si="21"/>
        <v>100</v>
      </c>
      <c r="BM13" s="50" t="str">
        <f t="shared" si="22"/>
        <v>&gt;30</v>
      </c>
      <c r="BN13" s="41">
        <v>0</v>
      </c>
      <c r="BO13" s="51">
        <f t="shared" si="25"/>
        <v>1269839</v>
      </c>
      <c r="BP13" s="52">
        <f t="shared" si="23"/>
        <v>3.8525198376643042</v>
      </c>
      <c r="BQ13" s="53" t="str">
        <f t="shared" si="6"/>
        <v>0-5</v>
      </c>
      <c r="BR13" s="57" t="s">
        <v>123</v>
      </c>
      <c r="BS13" s="54"/>
      <c r="BT13" s="40"/>
      <c r="BU13" s="54"/>
      <c r="BV13" s="54" t="s">
        <v>102</v>
      </c>
      <c r="BW13" s="54"/>
    </row>
    <row r="14" spans="1:75" s="5" customFormat="1" ht="36" customHeight="1">
      <c r="A14" s="41">
        <v>9</v>
      </c>
      <c r="B14" s="42" t="s">
        <v>91</v>
      </c>
      <c r="C14" s="42" t="s">
        <v>92</v>
      </c>
      <c r="D14" s="42" t="s">
        <v>103</v>
      </c>
      <c r="E14" s="42" t="s">
        <v>94</v>
      </c>
      <c r="F14" s="42" t="s">
        <v>126</v>
      </c>
      <c r="G14" s="42" t="s">
        <v>105</v>
      </c>
      <c r="H14" s="42" t="s">
        <v>127</v>
      </c>
      <c r="I14" s="42" t="s">
        <v>107</v>
      </c>
      <c r="J14" s="43">
        <v>0.7</v>
      </c>
      <c r="K14" s="43">
        <v>0.3</v>
      </c>
      <c r="L14" s="43">
        <f t="shared" si="7"/>
        <v>1</v>
      </c>
      <c r="M14" s="44">
        <v>27</v>
      </c>
      <c r="N14" s="45">
        <v>354</v>
      </c>
      <c r="O14" s="45">
        <v>0</v>
      </c>
      <c r="P14" s="46">
        <v>1409.174</v>
      </c>
      <c r="Q14" s="46">
        <v>1377.902</v>
      </c>
      <c r="R14" s="46">
        <f t="shared" si="8"/>
        <v>31.271999999999935</v>
      </c>
      <c r="S14" s="46">
        <v>40000</v>
      </c>
      <c r="T14" s="46">
        <v>1343160</v>
      </c>
      <c r="U14" s="47">
        <v>1.0024076406715901</v>
      </c>
      <c r="V14" s="46">
        <v>1250880</v>
      </c>
      <c r="W14" s="46">
        <f t="shared" si="9"/>
        <v>1.25088</v>
      </c>
      <c r="X14" s="46" t="s">
        <v>99</v>
      </c>
      <c r="Y14" s="46" t="s">
        <v>99</v>
      </c>
      <c r="Z14" s="46" t="s">
        <v>99</v>
      </c>
      <c r="AA14" s="46" t="s">
        <v>99</v>
      </c>
      <c r="AB14" s="48">
        <v>0</v>
      </c>
      <c r="AC14" s="48">
        <f t="shared" si="10"/>
        <v>0</v>
      </c>
      <c r="AD14" s="48" t="s">
        <v>99</v>
      </c>
      <c r="AE14" s="48" t="s">
        <v>99</v>
      </c>
      <c r="AF14" s="48" t="s">
        <v>99</v>
      </c>
      <c r="AG14" s="48" t="s">
        <v>99</v>
      </c>
      <c r="AH14" s="48">
        <v>820000</v>
      </c>
      <c r="AI14" s="46">
        <f t="shared" si="11"/>
        <v>820000</v>
      </c>
      <c r="AJ14" s="48">
        <f>'[1]Wheeled Energy'!O27</f>
        <v>34230</v>
      </c>
      <c r="AK14" s="48"/>
      <c r="AL14" s="48">
        <v>0</v>
      </c>
      <c r="AM14" s="48">
        <f t="shared" si="12"/>
        <v>430880</v>
      </c>
      <c r="AN14" s="48">
        <v>0</v>
      </c>
      <c r="AO14" s="48">
        <f>'[1]Wheeled Energy'!N27</f>
        <v>34230</v>
      </c>
      <c r="AP14" s="48">
        <v>423761</v>
      </c>
      <c r="AQ14" s="48">
        <v>0</v>
      </c>
      <c r="AR14" s="55">
        <f t="shared" si="13"/>
        <v>423761</v>
      </c>
      <c r="AS14" s="55">
        <v>389531</v>
      </c>
      <c r="AT14" s="56">
        <f t="shared" si="14"/>
        <v>34230</v>
      </c>
      <c r="AU14" s="49">
        <f t="shared" si="15"/>
        <v>0.423761</v>
      </c>
      <c r="AV14" s="49">
        <f t="shared" si="1"/>
        <v>7119</v>
      </c>
      <c r="AW14" s="49">
        <f t="shared" si="16"/>
        <v>0.423761</v>
      </c>
      <c r="AX14" s="48">
        <f t="shared" si="2"/>
        <v>1.6522001485332343</v>
      </c>
      <c r="AY14" s="48" t="str">
        <f t="shared" si="3"/>
        <v>0-5</v>
      </c>
      <c r="AZ14" s="48">
        <f t="shared" si="4"/>
        <v>98.34779985146676</v>
      </c>
      <c r="BA14" s="49">
        <v>1315202.6500000004</v>
      </c>
      <c r="BB14" s="49">
        <f t="shared" si="17"/>
        <v>0</v>
      </c>
      <c r="BC14" s="49">
        <v>4076825.81</v>
      </c>
      <c r="BD14" s="49">
        <v>4107669.23</v>
      </c>
      <c r="BE14" s="49">
        <f t="shared" si="18"/>
        <v>1284359.2300000009</v>
      </c>
      <c r="BF14" s="49">
        <f t="shared" si="24"/>
        <v>100.75655476680765</v>
      </c>
      <c r="BG14" s="49">
        <f t="shared" si="26"/>
        <v>0.90814518070652106</v>
      </c>
      <c r="BH14" s="49" t="str">
        <f t="shared" si="5"/>
        <v>0-5</v>
      </c>
      <c r="BI14" s="49">
        <f t="shared" si="19"/>
        <v>100</v>
      </c>
      <c r="BJ14" s="49" t="str">
        <f t="shared" si="27"/>
        <v>&gt;30</v>
      </c>
      <c r="BK14" s="50">
        <f t="shared" si="20"/>
        <v>100</v>
      </c>
      <c r="BL14" s="50">
        <f t="shared" si="21"/>
        <v>100</v>
      </c>
      <c r="BM14" s="50" t="str">
        <f t="shared" si="22"/>
        <v>&gt;30</v>
      </c>
      <c r="BN14" s="41">
        <v>0</v>
      </c>
      <c r="BO14" s="51">
        <f t="shared" si="25"/>
        <v>423761</v>
      </c>
      <c r="BP14" s="52">
        <f t="shared" si="23"/>
        <v>1.6522001485332343</v>
      </c>
      <c r="BQ14" s="53" t="str">
        <f t="shared" si="6"/>
        <v>0-5</v>
      </c>
      <c r="BR14" s="57" t="s">
        <v>128</v>
      </c>
      <c r="BS14" s="54"/>
      <c r="BT14" s="40"/>
      <c r="BU14" s="54"/>
      <c r="BV14" s="54" t="s">
        <v>102</v>
      </c>
      <c r="BW14" s="54"/>
    </row>
    <row r="15" spans="1:75" s="5" customFormat="1" ht="36" hidden="1" customHeight="1">
      <c r="A15" s="41">
        <v>10</v>
      </c>
      <c r="B15" s="42" t="s">
        <v>91</v>
      </c>
      <c r="C15" s="42" t="s">
        <v>92</v>
      </c>
      <c r="D15" s="42" t="s">
        <v>103</v>
      </c>
      <c r="E15" s="42" t="s">
        <v>94</v>
      </c>
      <c r="F15" s="42" t="s">
        <v>129</v>
      </c>
      <c r="G15" s="42" t="s">
        <v>105</v>
      </c>
      <c r="H15" s="42" t="s">
        <v>130</v>
      </c>
      <c r="I15" s="42" t="s">
        <v>107</v>
      </c>
      <c r="J15" s="43">
        <v>0.7</v>
      </c>
      <c r="K15" s="43">
        <v>0.3</v>
      </c>
      <c r="L15" s="43">
        <f t="shared" si="7"/>
        <v>1</v>
      </c>
      <c r="M15" s="44">
        <v>0</v>
      </c>
      <c r="N15" s="45">
        <v>1</v>
      </c>
      <c r="O15" s="45">
        <v>0</v>
      </c>
      <c r="P15" s="46">
        <v>1660.5319999999999</v>
      </c>
      <c r="Q15" s="46">
        <v>1660.5319999999999</v>
      </c>
      <c r="R15" s="46">
        <f t="shared" si="8"/>
        <v>0</v>
      </c>
      <c r="S15" s="46">
        <v>40000</v>
      </c>
      <c r="T15" s="46">
        <v>0</v>
      </c>
      <c r="U15" s="47">
        <v>1.1763374272856399</v>
      </c>
      <c r="V15" s="46">
        <v>0</v>
      </c>
      <c r="W15" s="46">
        <f t="shared" si="9"/>
        <v>0</v>
      </c>
      <c r="X15" s="46" t="s">
        <v>99</v>
      </c>
      <c r="Y15" s="46" t="s">
        <v>99</v>
      </c>
      <c r="Z15" s="46" t="s">
        <v>99</v>
      </c>
      <c r="AA15" s="46" t="s">
        <v>99</v>
      </c>
      <c r="AB15" s="48">
        <v>0</v>
      </c>
      <c r="AC15" s="48">
        <f t="shared" si="10"/>
        <v>0</v>
      </c>
      <c r="AD15" s="48" t="s">
        <v>99</v>
      </c>
      <c r="AE15" s="48" t="s">
        <v>99</v>
      </c>
      <c r="AF15" s="48" t="s">
        <v>99</v>
      </c>
      <c r="AG15" s="48" t="s">
        <v>99</v>
      </c>
      <c r="AH15" s="48">
        <v>0</v>
      </c>
      <c r="AI15" s="46">
        <f t="shared" si="11"/>
        <v>0</v>
      </c>
      <c r="AJ15" s="48"/>
      <c r="AK15" s="48"/>
      <c r="AL15" s="48">
        <v>0</v>
      </c>
      <c r="AM15" s="48">
        <f t="shared" si="12"/>
        <v>0</v>
      </c>
      <c r="AN15" s="48">
        <v>0</v>
      </c>
      <c r="AO15" s="48">
        <f t="shared" ref="AO15:AO60" si="28">AJ15</f>
        <v>0</v>
      </c>
      <c r="AP15" s="48">
        <v>0</v>
      </c>
      <c r="AQ15" s="48">
        <v>0</v>
      </c>
      <c r="AR15" s="49">
        <f t="shared" si="13"/>
        <v>0</v>
      </c>
      <c r="AS15" s="49">
        <v>0</v>
      </c>
      <c r="AT15" s="49">
        <f t="shared" si="14"/>
        <v>0</v>
      </c>
      <c r="AU15" s="49">
        <f t="shared" si="15"/>
        <v>0</v>
      </c>
      <c r="AV15" s="49">
        <f t="shared" si="1"/>
        <v>0</v>
      </c>
      <c r="AW15" s="49">
        <f t="shared" si="16"/>
        <v>0</v>
      </c>
      <c r="AX15" s="49" t="s">
        <v>131</v>
      </c>
      <c r="AY15" s="49" t="s">
        <v>131</v>
      </c>
      <c r="AZ15" s="49"/>
      <c r="BA15" s="49">
        <v>394188</v>
      </c>
      <c r="BB15" s="49"/>
      <c r="BC15" s="49">
        <v>107200</v>
      </c>
      <c r="BD15" s="49">
        <v>107200</v>
      </c>
      <c r="BE15" s="49">
        <f t="shared" si="18"/>
        <v>394188</v>
      </c>
      <c r="BF15" s="49" t="s">
        <v>131</v>
      </c>
      <c r="BG15" s="49"/>
      <c r="BH15" s="49" t="str">
        <f t="shared" si="5"/>
        <v>NA</v>
      </c>
      <c r="BI15" s="49">
        <f t="shared" si="19"/>
        <v>100</v>
      </c>
      <c r="BJ15" s="49" t="str">
        <f t="shared" si="27"/>
        <v>&gt;30</v>
      </c>
      <c r="BK15" s="50">
        <f t="shared" si="20"/>
        <v>100</v>
      </c>
      <c r="BL15" s="50">
        <f t="shared" si="21"/>
        <v>100</v>
      </c>
      <c r="BM15" s="50" t="str">
        <f t="shared" si="22"/>
        <v>&gt;30</v>
      </c>
      <c r="BN15" s="41">
        <v>0</v>
      </c>
      <c r="BO15" s="51">
        <f t="shared" si="25"/>
        <v>0</v>
      </c>
      <c r="BP15" s="52" t="str">
        <f t="shared" si="23"/>
        <v>-</v>
      </c>
      <c r="BQ15" s="53" t="str">
        <f t="shared" si="6"/>
        <v>&gt;30</v>
      </c>
      <c r="BR15" s="58" t="s">
        <v>132</v>
      </c>
      <c r="BS15" s="59" t="s">
        <v>133</v>
      </c>
      <c r="BT15" s="60"/>
      <c r="BU15" s="54"/>
      <c r="BV15" s="54" t="s">
        <v>102</v>
      </c>
      <c r="BW15" s="54"/>
    </row>
    <row r="16" spans="1:75" s="5" customFormat="1" ht="36" customHeight="1">
      <c r="A16" s="41">
        <v>11</v>
      </c>
      <c r="B16" s="42" t="s">
        <v>91</v>
      </c>
      <c r="C16" s="42" t="s">
        <v>92</v>
      </c>
      <c r="D16" s="42" t="s">
        <v>103</v>
      </c>
      <c r="E16" s="42" t="s">
        <v>94</v>
      </c>
      <c r="F16" s="42" t="s">
        <v>134</v>
      </c>
      <c r="G16" s="42" t="s">
        <v>105</v>
      </c>
      <c r="H16" s="42" t="s">
        <v>135</v>
      </c>
      <c r="I16" s="42" t="s">
        <v>107</v>
      </c>
      <c r="J16" s="43">
        <v>0.63</v>
      </c>
      <c r="K16" s="43">
        <v>0.27</v>
      </c>
      <c r="L16" s="43">
        <f t="shared" si="7"/>
        <v>0.9</v>
      </c>
      <c r="M16" s="44">
        <v>0</v>
      </c>
      <c r="N16" s="45">
        <v>39</v>
      </c>
      <c r="O16" s="45">
        <v>0</v>
      </c>
      <c r="P16" s="46">
        <v>1000.146</v>
      </c>
      <c r="Q16" s="46">
        <v>994.69100000000003</v>
      </c>
      <c r="R16" s="46">
        <f t="shared" si="8"/>
        <v>5.4549999999999272</v>
      </c>
      <c r="S16" s="46">
        <v>40000</v>
      </c>
      <c r="T16" s="46">
        <v>215040</v>
      </c>
      <c r="U16" s="47">
        <v>1.1763374272856399</v>
      </c>
      <c r="V16" s="46">
        <v>218200</v>
      </c>
      <c r="W16" s="46">
        <f t="shared" si="9"/>
        <v>0.21820000000000001</v>
      </c>
      <c r="X16" s="46" t="s">
        <v>99</v>
      </c>
      <c r="Y16" s="46" t="s">
        <v>99</v>
      </c>
      <c r="Z16" s="46" t="s">
        <v>99</v>
      </c>
      <c r="AA16" s="46" t="s">
        <v>99</v>
      </c>
      <c r="AB16" s="48">
        <v>444000</v>
      </c>
      <c r="AC16" s="48">
        <f t="shared" si="10"/>
        <v>444000</v>
      </c>
      <c r="AD16" s="48" t="s">
        <v>99</v>
      </c>
      <c r="AE16" s="48" t="s">
        <v>99</v>
      </c>
      <c r="AF16" s="48" t="s">
        <v>99</v>
      </c>
      <c r="AG16" s="48" t="s">
        <v>99</v>
      </c>
      <c r="AH16" s="48">
        <v>0</v>
      </c>
      <c r="AI16" s="46">
        <f t="shared" si="11"/>
        <v>0</v>
      </c>
      <c r="AJ16" s="48">
        <f>'[1]Wheeled Energy'!O8</f>
        <v>2231453</v>
      </c>
      <c r="AK16" s="48"/>
      <c r="AL16" s="48">
        <v>0</v>
      </c>
      <c r="AM16" s="48">
        <f t="shared" si="12"/>
        <v>662200</v>
      </c>
      <c r="AN16" s="48">
        <v>0</v>
      </c>
      <c r="AO16" s="48">
        <f t="shared" si="28"/>
        <v>2231453</v>
      </c>
      <c r="AP16" s="48">
        <v>639825.25</v>
      </c>
      <c r="AQ16" s="48">
        <v>0</v>
      </c>
      <c r="AR16" s="55">
        <f t="shared" si="13"/>
        <v>639825.25</v>
      </c>
      <c r="AS16" s="55">
        <v>328085.25</v>
      </c>
      <c r="AT16" s="56">
        <f t="shared" si="14"/>
        <v>311740</v>
      </c>
      <c r="AU16" s="49">
        <f t="shared" si="15"/>
        <v>0.63982525000000001</v>
      </c>
      <c r="AV16" s="49">
        <f t="shared" si="1"/>
        <v>22374.75</v>
      </c>
      <c r="AW16" s="49">
        <f t="shared" si="16"/>
        <v>0.63982525000000001</v>
      </c>
      <c r="AX16" s="48">
        <f t="shared" ref="AX16:AX61" si="29">AV16/AM16*100</f>
        <v>3.3788508003624282</v>
      </c>
      <c r="AY16" s="48" t="str">
        <f t="shared" si="3"/>
        <v>0-5</v>
      </c>
      <c r="AZ16" s="48">
        <f t="shared" ref="AZ16:AZ60" si="30">+AR16/AM16*100</f>
        <v>96.621149199637571</v>
      </c>
      <c r="BA16" s="49">
        <v>2549315.9799999995</v>
      </c>
      <c r="BB16" s="49">
        <f t="shared" ref="BB16:BB60" si="31">BN16/AM16</f>
        <v>0</v>
      </c>
      <c r="BC16" s="49">
        <v>4295457.57</v>
      </c>
      <c r="BD16" s="49">
        <v>4661924.57</v>
      </c>
      <c r="BE16" s="49">
        <f t="shared" si="18"/>
        <v>2182848.9799999995</v>
      </c>
      <c r="BF16" s="49">
        <f t="shared" si="24"/>
        <v>108.5315008710469</v>
      </c>
      <c r="BG16" s="49">
        <f t="shared" si="26"/>
        <v>-4.8643833852201723</v>
      </c>
      <c r="BH16" s="49" t="str">
        <f t="shared" si="5"/>
        <v>&lt;0</v>
      </c>
      <c r="BI16" s="49">
        <f t="shared" si="19"/>
        <v>100</v>
      </c>
      <c r="BJ16" s="49" t="str">
        <f t="shared" si="27"/>
        <v>&gt;30</v>
      </c>
      <c r="BK16" s="50">
        <f t="shared" si="20"/>
        <v>100</v>
      </c>
      <c r="BL16" s="50">
        <f t="shared" si="21"/>
        <v>100</v>
      </c>
      <c r="BM16" s="50" t="str">
        <f t="shared" si="22"/>
        <v>&gt;30</v>
      </c>
      <c r="BN16" s="41">
        <v>0</v>
      </c>
      <c r="BO16" s="51">
        <f t="shared" si="25"/>
        <v>639825.25</v>
      </c>
      <c r="BP16" s="52">
        <f t="shared" si="23"/>
        <v>3.3788508003624282</v>
      </c>
      <c r="BQ16" s="53" t="str">
        <f t="shared" si="6"/>
        <v>0-5</v>
      </c>
      <c r="BR16" s="57" t="s">
        <v>136</v>
      </c>
      <c r="BS16" s="59"/>
      <c r="BT16" s="60" t="s">
        <v>120</v>
      </c>
      <c r="BU16" s="54"/>
      <c r="BV16" s="54" t="s">
        <v>102</v>
      </c>
      <c r="BW16" s="54"/>
    </row>
    <row r="17" spans="1:75" s="5" customFormat="1" ht="36" hidden="1" customHeight="1">
      <c r="A17" s="41">
        <v>12</v>
      </c>
      <c r="B17" s="42" t="s">
        <v>91</v>
      </c>
      <c r="C17" s="42" t="s">
        <v>92</v>
      </c>
      <c r="D17" s="42" t="s">
        <v>103</v>
      </c>
      <c r="E17" s="42" t="s">
        <v>94</v>
      </c>
      <c r="F17" s="42" t="s">
        <v>137</v>
      </c>
      <c r="G17" s="42" t="s">
        <v>105</v>
      </c>
      <c r="H17" s="42" t="s">
        <v>138</v>
      </c>
      <c r="I17" s="42" t="s">
        <v>139</v>
      </c>
      <c r="J17" s="43">
        <v>13.3</v>
      </c>
      <c r="K17" s="43">
        <v>5.7</v>
      </c>
      <c r="L17" s="43">
        <f t="shared" si="7"/>
        <v>19</v>
      </c>
      <c r="M17" s="44">
        <v>140</v>
      </c>
      <c r="N17" s="45">
        <v>4779</v>
      </c>
      <c r="O17" s="45">
        <v>7</v>
      </c>
      <c r="P17" s="46">
        <v>1976.15</v>
      </c>
      <c r="Q17" s="46">
        <v>1943.39</v>
      </c>
      <c r="R17" s="46">
        <f t="shared" si="8"/>
        <v>32.759999999999991</v>
      </c>
      <c r="S17" s="46">
        <v>20000</v>
      </c>
      <c r="T17" s="46">
        <v>623240</v>
      </c>
      <c r="U17" s="47">
        <v>1.1763374272856399</v>
      </c>
      <c r="V17" s="46">
        <v>655200</v>
      </c>
      <c r="W17" s="46">
        <f t="shared" si="9"/>
        <v>0.6552</v>
      </c>
      <c r="X17" s="46" t="s">
        <v>99</v>
      </c>
      <c r="Y17" s="46" t="s">
        <v>99</v>
      </c>
      <c r="Z17" s="46" t="s">
        <v>99</v>
      </c>
      <c r="AA17" s="46" t="s">
        <v>99</v>
      </c>
      <c r="AB17" s="48">
        <v>0</v>
      </c>
      <c r="AC17" s="48">
        <f t="shared" si="10"/>
        <v>0</v>
      </c>
      <c r="AD17" s="48" t="s">
        <v>99</v>
      </c>
      <c r="AE17" s="48" t="s">
        <v>99</v>
      </c>
      <c r="AF17" s="48" t="s">
        <v>99</v>
      </c>
      <c r="AG17" s="48" t="s">
        <v>99</v>
      </c>
      <c r="AH17" s="48">
        <v>179000</v>
      </c>
      <c r="AI17" s="46">
        <f t="shared" si="11"/>
        <v>179000</v>
      </c>
      <c r="AJ17" s="48"/>
      <c r="AK17" s="48"/>
      <c r="AL17" s="48">
        <v>0</v>
      </c>
      <c r="AM17" s="48">
        <f t="shared" si="12"/>
        <v>476200</v>
      </c>
      <c r="AN17" s="48">
        <v>0</v>
      </c>
      <c r="AO17" s="48">
        <f t="shared" si="28"/>
        <v>0</v>
      </c>
      <c r="AP17" s="48">
        <v>429244.5</v>
      </c>
      <c r="AQ17" s="48">
        <v>11938.15</v>
      </c>
      <c r="AR17" s="49">
        <f t="shared" si="13"/>
        <v>441182.65</v>
      </c>
      <c r="AS17" s="49">
        <v>441182.65000000008</v>
      </c>
      <c r="AT17" s="49">
        <f t="shared" si="14"/>
        <v>0</v>
      </c>
      <c r="AU17" s="49">
        <f t="shared" si="15"/>
        <v>0.44118265000000001</v>
      </c>
      <c r="AV17" s="49">
        <f t="shared" si="1"/>
        <v>35017.349999999977</v>
      </c>
      <c r="AW17" s="49">
        <f t="shared" si="16"/>
        <v>0.44118265000000001</v>
      </c>
      <c r="AX17" s="48">
        <f t="shared" si="29"/>
        <v>7.3534964300713934</v>
      </c>
      <c r="AY17" s="48" t="str">
        <f t="shared" si="3"/>
        <v>5-10</v>
      </c>
      <c r="AZ17" s="48">
        <f t="shared" si="30"/>
        <v>92.646503569928612</v>
      </c>
      <c r="BA17" s="49">
        <v>17515438.449999999</v>
      </c>
      <c r="BB17" s="49">
        <f t="shared" si="31"/>
        <v>0</v>
      </c>
      <c r="BC17" s="49">
        <v>4778888.1339999996</v>
      </c>
      <c r="BD17" s="49">
        <v>4832040.0240000002</v>
      </c>
      <c r="BE17" s="49">
        <f t="shared" si="18"/>
        <v>17462286.559999999</v>
      </c>
      <c r="BF17" s="49">
        <f t="shared" si="24"/>
        <v>101.11222293783872</v>
      </c>
      <c r="BG17" s="49">
        <f t="shared" si="26"/>
        <v>6.3230607662610794</v>
      </c>
      <c r="BH17" s="49" t="str">
        <f t="shared" si="5"/>
        <v>5-10</v>
      </c>
      <c r="BI17" s="49">
        <f t="shared" si="19"/>
        <v>100</v>
      </c>
      <c r="BJ17" s="49" t="str">
        <f t="shared" si="27"/>
        <v>&gt;30</v>
      </c>
      <c r="BK17" s="50">
        <f t="shared" si="20"/>
        <v>100</v>
      </c>
      <c r="BL17" s="50">
        <f t="shared" si="21"/>
        <v>100</v>
      </c>
      <c r="BM17" s="50" t="str">
        <f t="shared" si="22"/>
        <v>&gt;30</v>
      </c>
      <c r="BN17" s="41">
        <v>0</v>
      </c>
      <c r="BO17" s="51">
        <f t="shared" si="25"/>
        <v>441182.65</v>
      </c>
      <c r="BP17" s="52">
        <f t="shared" si="23"/>
        <v>7.3534964300713934</v>
      </c>
      <c r="BQ17" s="53" t="str">
        <f t="shared" si="6"/>
        <v>5-10</v>
      </c>
      <c r="BR17" s="57" t="s">
        <v>140</v>
      </c>
      <c r="BS17" s="61"/>
      <c r="BT17" s="60" t="s">
        <v>141</v>
      </c>
      <c r="BU17" s="54"/>
      <c r="BV17" s="54" t="s">
        <v>102</v>
      </c>
      <c r="BW17" s="54" t="s">
        <v>142</v>
      </c>
    </row>
    <row r="18" spans="1:75" s="5" customFormat="1" ht="36" hidden="1" customHeight="1">
      <c r="A18" s="41">
        <v>13</v>
      </c>
      <c r="B18" s="42" t="s">
        <v>91</v>
      </c>
      <c r="C18" s="42" t="s">
        <v>92</v>
      </c>
      <c r="D18" s="42" t="s">
        <v>93</v>
      </c>
      <c r="E18" s="42" t="s">
        <v>94</v>
      </c>
      <c r="F18" s="42" t="s">
        <v>143</v>
      </c>
      <c r="G18" s="42" t="s">
        <v>96</v>
      </c>
      <c r="H18" s="42" t="s">
        <v>144</v>
      </c>
      <c r="I18" s="42" t="s">
        <v>145</v>
      </c>
      <c r="J18" s="43">
        <v>17.5</v>
      </c>
      <c r="K18" s="43">
        <v>7.5</v>
      </c>
      <c r="L18" s="43">
        <f t="shared" si="7"/>
        <v>25</v>
      </c>
      <c r="M18" s="44">
        <v>135</v>
      </c>
      <c r="N18" s="45">
        <v>5290</v>
      </c>
      <c r="O18" s="45">
        <v>185</v>
      </c>
      <c r="P18" s="46">
        <v>1729.808</v>
      </c>
      <c r="Q18" s="46">
        <v>1660.5319999999999</v>
      </c>
      <c r="R18" s="46">
        <f t="shared" si="8"/>
        <v>69.276000000000067</v>
      </c>
      <c r="S18" s="46">
        <v>40000</v>
      </c>
      <c r="T18" s="46">
        <v>557800</v>
      </c>
      <c r="U18" s="47">
        <v>1.0024076406715901</v>
      </c>
      <c r="V18" s="46">
        <v>2771040</v>
      </c>
      <c r="W18" s="46">
        <f t="shared" si="9"/>
        <v>2.7710400000000002</v>
      </c>
      <c r="X18" s="46" t="s">
        <v>99</v>
      </c>
      <c r="Y18" s="46" t="s">
        <v>99</v>
      </c>
      <c r="Z18" s="46" t="s">
        <v>99</v>
      </c>
      <c r="AA18" s="46" t="s">
        <v>99</v>
      </c>
      <c r="AB18" s="48">
        <v>0</v>
      </c>
      <c r="AC18" s="48">
        <f t="shared" si="10"/>
        <v>0</v>
      </c>
      <c r="AD18" s="48" t="s">
        <v>99</v>
      </c>
      <c r="AE18" s="48" t="s">
        <v>99</v>
      </c>
      <c r="AF18" s="48" t="s">
        <v>99</v>
      </c>
      <c r="AG18" s="48" t="s">
        <v>99</v>
      </c>
      <c r="AH18" s="48">
        <v>1400000</v>
      </c>
      <c r="AI18" s="46">
        <f t="shared" si="11"/>
        <v>1400000</v>
      </c>
      <c r="AJ18" s="48"/>
      <c r="AK18" s="48"/>
      <c r="AL18" s="48">
        <v>0</v>
      </c>
      <c r="AM18" s="48">
        <f t="shared" si="12"/>
        <v>1371040</v>
      </c>
      <c r="AN18" s="48">
        <v>0</v>
      </c>
      <c r="AO18" s="48">
        <f t="shared" si="28"/>
        <v>0</v>
      </c>
      <c r="AP18" s="48">
        <v>945229.52</v>
      </c>
      <c r="AQ18" s="48">
        <v>315508.25</v>
      </c>
      <c r="AR18" s="49">
        <f t="shared" si="13"/>
        <v>1260737.77</v>
      </c>
      <c r="AS18" s="49">
        <v>1260737.7699999914</v>
      </c>
      <c r="AT18" s="49">
        <f t="shared" si="14"/>
        <v>8.6147338151931763E-9</v>
      </c>
      <c r="AU18" s="49">
        <f t="shared" si="15"/>
        <v>1.26073777</v>
      </c>
      <c r="AV18" s="49">
        <f t="shared" si="1"/>
        <v>110302.22999999998</v>
      </c>
      <c r="AW18" s="49">
        <f t="shared" si="16"/>
        <v>1.26073777</v>
      </c>
      <c r="AX18" s="48">
        <f t="shared" si="29"/>
        <v>8.0451503967790856</v>
      </c>
      <c r="AY18" s="48" t="str">
        <f t="shared" si="3"/>
        <v>5-10</v>
      </c>
      <c r="AZ18" s="48">
        <f t="shared" si="30"/>
        <v>91.954849603220907</v>
      </c>
      <c r="BA18" s="49">
        <v>49705332.589999996</v>
      </c>
      <c r="BB18" s="49">
        <f t="shared" si="31"/>
        <v>0</v>
      </c>
      <c r="BC18" s="49">
        <v>11179461.119999999</v>
      </c>
      <c r="BD18" s="49">
        <v>10490749.75</v>
      </c>
      <c r="BE18" s="49">
        <f t="shared" si="18"/>
        <v>50394043.959999993</v>
      </c>
      <c r="BF18" s="49">
        <f t="shared" si="24"/>
        <v>93.839494027418752</v>
      </c>
      <c r="BG18" s="49">
        <f t="shared" si="26"/>
        <v>13.710034398663629</v>
      </c>
      <c r="BH18" s="49" t="str">
        <f t="shared" si="5"/>
        <v>10-15</v>
      </c>
      <c r="BI18" s="49">
        <f t="shared" si="19"/>
        <v>100</v>
      </c>
      <c r="BJ18" s="49" t="str">
        <f t="shared" si="27"/>
        <v>&gt;30</v>
      </c>
      <c r="BK18" s="50">
        <f t="shared" si="20"/>
        <v>93.839494027418752</v>
      </c>
      <c r="BL18" s="50">
        <f t="shared" si="21"/>
        <v>100</v>
      </c>
      <c r="BM18" s="50" t="str">
        <f t="shared" si="22"/>
        <v>&gt;30</v>
      </c>
      <c r="BN18" s="41">
        <v>0</v>
      </c>
      <c r="BO18" s="51">
        <f t="shared" si="25"/>
        <v>1260737.77</v>
      </c>
      <c r="BP18" s="52">
        <f t="shared" si="23"/>
        <v>8.0451503967790856</v>
      </c>
      <c r="BQ18" s="53" t="str">
        <f t="shared" si="6"/>
        <v>5-10</v>
      </c>
      <c r="BR18" s="57" t="s">
        <v>146</v>
      </c>
      <c r="BS18" s="61"/>
      <c r="BT18" s="60" t="s">
        <v>141</v>
      </c>
      <c r="BU18" s="54"/>
      <c r="BV18" s="54" t="s">
        <v>102</v>
      </c>
      <c r="BW18" s="54"/>
    </row>
    <row r="19" spans="1:75" s="5" customFormat="1" ht="36" hidden="1" customHeight="1">
      <c r="A19" s="41">
        <v>14</v>
      </c>
      <c r="B19" s="42" t="s">
        <v>91</v>
      </c>
      <c r="C19" s="42" t="s">
        <v>92</v>
      </c>
      <c r="D19" s="42" t="s">
        <v>92</v>
      </c>
      <c r="E19" s="42" t="s">
        <v>94</v>
      </c>
      <c r="F19" s="42" t="s">
        <v>147</v>
      </c>
      <c r="G19" s="42" t="s">
        <v>92</v>
      </c>
      <c r="H19" s="42" t="s">
        <v>148</v>
      </c>
      <c r="I19" s="42" t="s">
        <v>145</v>
      </c>
      <c r="J19" s="43">
        <v>21.2</v>
      </c>
      <c r="K19" s="43">
        <v>8.6999999999999993</v>
      </c>
      <c r="L19" s="43">
        <f t="shared" si="7"/>
        <v>29.9</v>
      </c>
      <c r="M19" s="44">
        <v>145</v>
      </c>
      <c r="N19" s="45">
        <v>12336</v>
      </c>
      <c r="O19" s="45">
        <v>272</v>
      </c>
      <c r="P19" s="46">
        <v>2425.5189999999998</v>
      </c>
      <c r="Q19" s="46">
        <v>2388.893</v>
      </c>
      <c r="R19" s="46">
        <f t="shared" si="8"/>
        <v>36.625999999999749</v>
      </c>
      <c r="S19" s="46">
        <v>40000</v>
      </c>
      <c r="T19" s="46">
        <v>1547600</v>
      </c>
      <c r="U19" s="47">
        <v>1</v>
      </c>
      <c r="V19" s="46">
        <v>1465040</v>
      </c>
      <c r="W19" s="46">
        <f t="shared" si="9"/>
        <v>1.4650399999999999</v>
      </c>
      <c r="X19" s="46" t="s">
        <v>99</v>
      </c>
      <c r="Y19" s="46" t="s">
        <v>99</v>
      </c>
      <c r="Z19" s="46" t="s">
        <v>99</v>
      </c>
      <c r="AA19" s="46" t="s">
        <v>99</v>
      </c>
      <c r="AB19" s="48">
        <v>790000</v>
      </c>
      <c r="AC19" s="48">
        <f t="shared" si="10"/>
        <v>790000</v>
      </c>
      <c r="AD19" s="48" t="s">
        <v>99</v>
      </c>
      <c r="AE19" s="48" t="s">
        <v>99</v>
      </c>
      <c r="AF19" s="48" t="s">
        <v>99</v>
      </c>
      <c r="AG19" s="48" t="s">
        <v>99</v>
      </c>
      <c r="AH19" s="48">
        <v>0</v>
      </c>
      <c r="AI19" s="46">
        <f t="shared" si="11"/>
        <v>0</v>
      </c>
      <c r="AJ19" s="48"/>
      <c r="AK19" s="48"/>
      <c r="AL19" s="48">
        <v>766.02</v>
      </c>
      <c r="AM19" s="48">
        <f t="shared" si="12"/>
        <v>2255040</v>
      </c>
      <c r="AN19" s="48">
        <v>0</v>
      </c>
      <c r="AO19" s="48">
        <f t="shared" si="28"/>
        <v>0</v>
      </c>
      <c r="AP19" s="48">
        <v>1603582.75</v>
      </c>
      <c r="AQ19" s="48">
        <v>459618.77500000002</v>
      </c>
      <c r="AR19" s="49">
        <f t="shared" si="13"/>
        <v>2063201.5249999999</v>
      </c>
      <c r="AS19" s="49">
        <v>2063201.5249999873</v>
      </c>
      <c r="AT19" s="49">
        <f t="shared" si="14"/>
        <v>1.257285475730896E-8</v>
      </c>
      <c r="AU19" s="49">
        <f t="shared" si="15"/>
        <v>2.0632015249999998</v>
      </c>
      <c r="AV19" s="49">
        <f t="shared" si="1"/>
        <v>191838.47500000009</v>
      </c>
      <c r="AW19" s="49">
        <f t="shared" si="16"/>
        <v>2.0632015249999998</v>
      </c>
      <c r="AX19" s="48">
        <f t="shared" si="29"/>
        <v>8.5070985437065456</v>
      </c>
      <c r="AY19" s="48" t="str">
        <f t="shared" si="3"/>
        <v>5-10</v>
      </c>
      <c r="AZ19" s="48">
        <f t="shared" si="30"/>
        <v>91.492901456293453</v>
      </c>
      <c r="BA19" s="49">
        <v>70175416.089999974</v>
      </c>
      <c r="BB19" s="49">
        <f t="shared" si="31"/>
        <v>0</v>
      </c>
      <c r="BC19" s="49">
        <v>21190809.144000001</v>
      </c>
      <c r="BD19" s="49">
        <v>18817325.903999999</v>
      </c>
      <c r="BE19" s="49">
        <f t="shared" si="18"/>
        <v>72548899.329999968</v>
      </c>
      <c r="BF19" s="49">
        <f t="shared" si="24"/>
        <v>88.799468562662071</v>
      </c>
      <c r="BG19" s="49">
        <f t="shared" si="26"/>
        <v>18.754789734251311</v>
      </c>
      <c r="BH19" s="49" t="str">
        <f t="shared" si="5"/>
        <v>15-20</v>
      </c>
      <c r="BI19" s="49">
        <f t="shared" si="19"/>
        <v>100</v>
      </c>
      <c r="BJ19" s="49" t="str">
        <f t="shared" si="27"/>
        <v>&gt;30</v>
      </c>
      <c r="BK19" s="50">
        <f t="shared" si="20"/>
        <v>88.799468562662071</v>
      </c>
      <c r="BL19" s="50">
        <f t="shared" si="21"/>
        <v>100</v>
      </c>
      <c r="BM19" s="50" t="str">
        <f t="shared" si="22"/>
        <v>&gt;30</v>
      </c>
      <c r="BN19" s="41">
        <v>0</v>
      </c>
      <c r="BO19" s="51">
        <f t="shared" si="25"/>
        <v>2063201.5249999999</v>
      </c>
      <c r="BP19" s="52">
        <f t="shared" si="23"/>
        <v>8.5070985437065456</v>
      </c>
      <c r="BQ19" s="53" t="str">
        <f t="shared" si="6"/>
        <v>5-10</v>
      </c>
      <c r="BR19" s="57" t="s">
        <v>149</v>
      </c>
      <c r="BS19" s="61"/>
      <c r="BT19" s="60" t="s">
        <v>141</v>
      </c>
      <c r="BU19" s="54"/>
      <c r="BV19" s="54" t="s">
        <v>102</v>
      </c>
      <c r="BW19" s="54"/>
    </row>
    <row r="20" spans="1:75" s="5" customFormat="1" ht="36" customHeight="1">
      <c r="A20" s="41">
        <v>15</v>
      </c>
      <c r="B20" s="42" t="s">
        <v>91</v>
      </c>
      <c r="C20" s="42" t="s">
        <v>92</v>
      </c>
      <c r="D20" s="42" t="s">
        <v>103</v>
      </c>
      <c r="E20" s="42" t="s">
        <v>94</v>
      </c>
      <c r="F20" s="42" t="s">
        <v>150</v>
      </c>
      <c r="G20" s="42" t="s">
        <v>105</v>
      </c>
      <c r="H20" s="42" t="s">
        <v>151</v>
      </c>
      <c r="I20" s="42" t="s">
        <v>107</v>
      </c>
      <c r="J20" s="43">
        <v>0.84</v>
      </c>
      <c r="K20" s="43">
        <v>0.36</v>
      </c>
      <c r="L20" s="43">
        <f t="shared" si="7"/>
        <v>1.2</v>
      </c>
      <c r="M20" s="44">
        <v>0</v>
      </c>
      <c r="N20" s="45">
        <v>4</v>
      </c>
      <c r="O20" s="45">
        <v>0</v>
      </c>
      <c r="P20" s="46">
        <v>1525.0170000000001</v>
      </c>
      <c r="Q20" s="46">
        <v>1513.7529999999999</v>
      </c>
      <c r="R20" s="46">
        <f t="shared" si="8"/>
        <v>11.264000000000124</v>
      </c>
      <c r="S20" s="46">
        <v>40000</v>
      </c>
      <c r="T20" s="46">
        <v>444560</v>
      </c>
      <c r="U20" s="47">
        <v>1</v>
      </c>
      <c r="V20" s="46">
        <v>450560</v>
      </c>
      <c r="W20" s="46">
        <f t="shared" si="9"/>
        <v>0.45056000000000002</v>
      </c>
      <c r="X20" s="46" t="s">
        <v>99</v>
      </c>
      <c r="Y20" s="46" t="s">
        <v>99</v>
      </c>
      <c r="Z20" s="46" t="s">
        <v>99</v>
      </c>
      <c r="AA20" s="46" t="s">
        <v>99</v>
      </c>
      <c r="AB20" s="48">
        <v>39400</v>
      </c>
      <c r="AC20" s="48">
        <f t="shared" si="10"/>
        <v>39400</v>
      </c>
      <c r="AD20" s="48" t="s">
        <v>99</v>
      </c>
      <c r="AE20" s="48" t="s">
        <v>99</v>
      </c>
      <c r="AF20" s="48" t="s">
        <v>99</v>
      </c>
      <c r="AG20" s="48" t="s">
        <v>99</v>
      </c>
      <c r="AH20" s="48">
        <v>0</v>
      </c>
      <c r="AI20" s="46">
        <f t="shared" si="11"/>
        <v>0</v>
      </c>
      <c r="AJ20" s="48">
        <f>'[1]Wheeled Energy'!O10</f>
        <v>1996427.5</v>
      </c>
      <c r="AK20" s="48"/>
      <c r="AL20" s="48">
        <v>0</v>
      </c>
      <c r="AM20" s="48">
        <f t="shared" si="12"/>
        <v>489960</v>
      </c>
      <c r="AN20" s="48">
        <v>0</v>
      </c>
      <c r="AO20" s="48">
        <f t="shared" si="28"/>
        <v>1996427.5</v>
      </c>
      <c r="AP20" s="48">
        <v>486860</v>
      </c>
      <c r="AQ20" s="48">
        <v>0</v>
      </c>
      <c r="AR20" s="55">
        <f t="shared" si="13"/>
        <v>486860</v>
      </c>
      <c r="AS20" s="55">
        <v>186010</v>
      </c>
      <c r="AT20" s="56">
        <f t="shared" si="14"/>
        <v>300850</v>
      </c>
      <c r="AU20" s="49">
        <f t="shared" si="15"/>
        <v>0.48686000000000001</v>
      </c>
      <c r="AV20" s="49">
        <f t="shared" si="1"/>
        <v>3100</v>
      </c>
      <c r="AW20" s="49">
        <f t="shared" si="16"/>
        <v>0.48686000000000001</v>
      </c>
      <c r="AX20" s="48">
        <f t="shared" si="29"/>
        <v>0.63270471058861943</v>
      </c>
      <c r="AY20" s="48" t="str">
        <f t="shared" si="3"/>
        <v>0-5</v>
      </c>
      <c r="AZ20" s="48">
        <f t="shared" si="30"/>
        <v>99.367295289411388</v>
      </c>
      <c r="BA20" s="49">
        <v>-1002947</v>
      </c>
      <c r="BB20" s="49">
        <f t="shared" si="31"/>
        <v>0</v>
      </c>
      <c r="BC20" s="49">
        <v>2344008</v>
      </c>
      <c r="BD20" s="49">
        <v>2332254</v>
      </c>
      <c r="BE20" s="49">
        <f t="shared" si="18"/>
        <v>-991193</v>
      </c>
      <c r="BF20" s="49">
        <f t="shared" si="24"/>
        <v>99.49855119948397</v>
      </c>
      <c r="BG20" s="49">
        <f t="shared" si="26"/>
        <v>1.1309808209226002</v>
      </c>
      <c r="BH20" s="49" t="str">
        <f t="shared" si="5"/>
        <v>0-5</v>
      </c>
      <c r="BI20" s="49">
        <f t="shared" si="19"/>
        <v>100</v>
      </c>
      <c r="BJ20" s="49" t="str">
        <f t="shared" si="27"/>
        <v>&gt;30</v>
      </c>
      <c r="BK20" s="50">
        <f t="shared" si="20"/>
        <v>99.49855119948397</v>
      </c>
      <c r="BL20" s="50">
        <f t="shared" si="21"/>
        <v>100</v>
      </c>
      <c r="BM20" s="50" t="str">
        <f t="shared" si="22"/>
        <v>&gt;30</v>
      </c>
      <c r="BN20" s="41">
        <v>0</v>
      </c>
      <c r="BO20" s="51">
        <f t="shared" si="25"/>
        <v>486860</v>
      </c>
      <c r="BP20" s="52">
        <f t="shared" si="23"/>
        <v>0.63270471058861943</v>
      </c>
      <c r="BQ20" s="53" t="str">
        <f t="shared" si="6"/>
        <v>0-5</v>
      </c>
      <c r="BR20" s="57" t="s">
        <v>152</v>
      </c>
      <c r="BS20" s="61"/>
      <c r="BT20" s="60"/>
      <c r="BU20" s="54"/>
      <c r="BV20" s="54" t="s">
        <v>102</v>
      </c>
      <c r="BW20" s="54"/>
    </row>
    <row r="21" spans="1:75" s="5" customFormat="1" ht="36" hidden="1" customHeight="1">
      <c r="A21" s="41">
        <v>16</v>
      </c>
      <c r="B21" s="42" t="s">
        <v>91</v>
      </c>
      <c r="C21" s="42" t="s">
        <v>92</v>
      </c>
      <c r="D21" s="42" t="s">
        <v>153</v>
      </c>
      <c r="E21" s="42" t="s">
        <v>94</v>
      </c>
      <c r="F21" s="42" t="s">
        <v>154</v>
      </c>
      <c r="G21" s="42" t="s">
        <v>105</v>
      </c>
      <c r="H21" s="42" t="s">
        <v>155</v>
      </c>
      <c r="I21" s="42" t="s">
        <v>145</v>
      </c>
      <c r="J21" s="43">
        <v>10.15</v>
      </c>
      <c r="K21" s="43">
        <v>4.3499999999999996</v>
      </c>
      <c r="L21" s="43">
        <f t="shared" si="7"/>
        <v>14.5</v>
      </c>
      <c r="M21" s="44">
        <v>113</v>
      </c>
      <c r="N21" s="45">
        <v>4144</v>
      </c>
      <c r="O21" s="45">
        <v>32</v>
      </c>
      <c r="P21" s="46">
        <v>1491.5450000000001</v>
      </c>
      <c r="Q21" s="46">
        <v>1460.519</v>
      </c>
      <c r="R21" s="46">
        <f t="shared" si="8"/>
        <v>31.026000000000067</v>
      </c>
      <c r="S21" s="46">
        <v>40000</v>
      </c>
      <c r="T21" s="46">
        <v>1269520</v>
      </c>
      <c r="U21" s="47">
        <v>1</v>
      </c>
      <c r="V21" s="46">
        <v>1241040</v>
      </c>
      <c r="W21" s="46">
        <f t="shared" si="9"/>
        <v>1.2410399999999999</v>
      </c>
      <c r="X21" s="46" t="s">
        <v>99</v>
      </c>
      <c r="Y21" s="46" t="s">
        <v>99</v>
      </c>
      <c r="Z21" s="46" t="s">
        <v>99</v>
      </c>
      <c r="AA21" s="46" t="s">
        <v>99</v>
      </c>
      <c r="AB21" s="48">
        <v>19645</v>
      </c>
      <c r="AC21" s="48">
        <f t="shared" si="10"/>
        <v>19645</v>
      </c>
      <c r="AD21" s="48" t="s">
        <v>99</v>
      </c>
      <c r="AE21" s="48" t="s">
        <v>99</v>
      </c>
      <c r="AF21" s="48" t="s">
        <v>99</v>
      </c>
      <c r="AG21" s="48" t="s">
        <v>99</v>
      </c>
      <c r="AH21" s="48">
        <v>0</v>
      </c>
      <c r="AI21" s="46">
        <f t="shared" si="11"/>
        <v>0</v>
      </c>
      <c r="AJ21" s="48"/>
      <c r="AK21" s="48"/>
      <c r="AL21" s="48">
        <v>0</v>
      </c>
      <c r="AM21" s="48">
        <f t="shared" si="12"/>
        <v>1260685</v>
      </c>
      <c r="AN21" s="48">
        <v>0</v>
      </c>
      <c r="AO21" s="48">
        <f t="shared" si="28"/>
        <v>0</v>
      </c>
      <c r="AP21" s="48">
        <v>1110408.1000000001</v>
      </c>
      <c r="AQ21" s="48">
        <v>52868.95</v>
      </c>
      <c r="AR21" s="49">
        <f t="shared" si="13"/>
        <v>1163277.05</v>
      </c>
      <c r="AS21" s="49">
        <v>1163277.0499999986</v>
      </c>
      <c r="AT21" s="49">
        <f t="shared" si="14"/>
        <v>0</v>
      </c>
      <c r="AU21" s="49">
        <f t="shared" si="15"/>
        <v>1.16327705</v>
      </c>
      <c r="AV21" s="49">
        <f t="shared" si="1"/>
        <v>97407.949999999953</v>
      </c>
      <c r="AW21" s="49">
        <f t="shared" si="16"/>
        <v>1.16327705</v>
      </c>
      <c r="AX21" s="48">
        <f t="shared" si="29"/>
        <v>7.7265891162344236</v>
      </c>
      <c r="AY21" s="48" t="str">
        <f t="shared" si="3"/>
        <v>5-10</v>
      </c>
      <c r="AZ21" s="48">
        <f t="shared" si="30"/>
        <v>92.273410883765578</v>
      </c>
      <c r="BA21" s="49">
        <v>9915587.1700000055</v>
      </c>
      <c r="BB21" s="49">
        <f t="shared" si="31"/>
        <v>0</v>
      </c>
      <c r="BC21" s="49">
        <v>11015652.092</v>
      </c>
      <c r="BD21" s="49">
        <v>11970612.252</v>
      </c>
      <c r="BE21" s="49">
        <f t="shared" si="18"/>
        <v>8960627.0100000054</v>
      </c>
      <c r="BF21" s="49">
        <f t="shared" si="24"/>
        <v>108.66912055704383</v>
      </c>
      <c r="BG21" s="49">
        <f t="shared" si="26"/>
        <v>-0.27270411537561046</v>
      </c>
      <c r="BH21" s="49" t="str">
        <f t="shared" si="5"/>
        <v>&lt;0</v>
      </c>
      <c r="BI21" s="49">
        <f t="shared" si="19"/>
        <v>100</v>
      </c>
      <c r="BJ21" s="49" t="str">
        <f t="shared" si="27"/>
        <v>&gt;30</v>
      </c>
      <c r="BK21" s="50">
        <f t="shared" si="20"/>
        <v>100</v>
      </c>
      <c r="BL21" s="50">
        <f t="shared" si="21"/>
        <v>100</v>
      </c>
      <c r="BM21" s="50" t="str">
        <f t="shared" si="22"/>
        <v>&gt;30</v>
      </c>
      <c r="BN21" s="41">
        <v>0</v>
      </c>
      <c r="BO21" s="51">
        <f t="shared" si="25"/>
        <v>1163277.05</v>
      </c>
      <c r="BP21" s="52">
        <f t="shared" si="23"/>
        <v>7.7265891162344236</v>
      </c>
      <c r="BQ21" s="53" t="str">
        <f t="shared" si="6"/>
        <v>5-10</v>
      </c>
      <c r="BR21" s="57" t="s">
        <v>152</v>
      </c>
      <c r="BS21" s="61"/>
      <c r="BT21" s="60" t="s">
        <v>141</v>
      </c>
      <c r="BU21" s="54"/>
      <c r="BV21" s="54" t="s">
        <v>102</v>
      </c>
      <c r="BW21" s="54"/>
    </row>
    <row r="22" spans="1:75" s="5" customFormat="1" ht="36" customHeight="1">
      <c r="A22" s="41">
        <v>17</v>
      </c>
      <c r="B22" s="42" t="s">
        <v>91</v>
      </c>
      <c r="C22" s="42" t="s">
        <v>92</v>
      </c>
      <c r="D22" s="42" t="s">
        <v>103</v>
      </c>
      <c r="E22" s="42" t="s">
        <v>94</v>
      </c>
      <c r="F22" s="42" t="s">
        <v>156</v>
      </c>
      <c r="G22" s="42" t="s">
        <v>105</v>
      </c>
      <c r="H22" s="42" t="s">
        <v>157</v>
      </c>
      <c r="I22" s="42" t="s">
        <v>107</v>
      </c>
      <c r="J22" s="43">
        <v>2.4500000000000002</v>
      </c>
      <c r="K22" s="43">
        <v>1.05</v>
      </c>
      <c r="L22" s="43">
        <f t="shared" si="7"/>
        <v>3.5</v>
      </c>
      <c r="M22" s="44">
        <v>39</v>
      </c>
      <c r="N22" s="45">
        <v>1318</v>
      </c>
      <c r="O22" s="45">
        <v>0</v>
      </c>
      <c r="P22" s="46">
        <v>1816.279</v>
      </c>
      <c r="Q22" s="46">
        <v>1795.009</v>
      </c>
      <c r="R22" s="46">
        <f t="shared" si="8"/>
        <v>21.269999999999982</v>
      </c>
      <c r="S22" s="46">
        <v>40000</v>
      </c>
      <c r="T22" s="46">
        <v>891920</v>
      </c>
      <c r="U22" s="47">
        <v>1</v>
      </c>
      <c r="V22" s="46">
        <v>850800</v>
      </c>
      <c r="W22" s="46">
        <f t="shared" si="9"/>
        <v>0.8508</v>
      </c>
      <c r="X22" s="46" t="s">
        <v>99</v>
      </c>
      <c r="Y22" s="46" t="s">
        <v>99</v>
      </c>
      <c r="Z22" s="46" t="s">
        <v>99</v>
      </c>
      <c r="AA22" s="46" t="s">
        <v>99</v>
      </c>
      <c r="AB22" s="48">
        <v>0</v>
      </c>
      <c r="AC22" s="48">
        <f t="shared" si="10"/>
        <v>0</v>
      </c>
      <c r="AD22" s="48" t="s">
        <v>99</v>
      </c>
      <c r="AE22" s="48" t="s">
        <v>99</v>
      </c>
      <c r="AF22" s="48" t="s">
        <v>99</v>
      </c>
      <c r="AG22" s="48" t="s">
        <v>99</v>
      </c>
      <c r="AH22" s="48">
        <v>10340</v>
      </c>
      <c r="AI22" s="46">
        <f t="shared" si="11"/>
        <v>10340</v>
      </c>
      <c r="AJ22" s="48"/>
      <c r="AK22" s="48"/>
      <c r="AL22" s="48">
        <v>0</v>
      </c>
      <c r="AM22" s="48">
        <f t="shared" si="12"/>
        <v>840460</v>
      </c>
      <c r="AN22" s="48">
        <v>0</v>
      </c>
      <c r="AO22" s="48">
        <f t="shared" si="28"/>
        <v>0</v>
      </c>
      <c r="AP22" s="48">
        <v>812631.3</v>
      </c>
      <c r="AQ22" s="48">
        <v>0</v>
      </c>
      <c r="AR22" s="55">
        <f t="shared" si="13"/>
        <v>812631.3</v>
      </c>
      <c r="AS22" s="55">
        <v>797631.3</v>
      </c>
      <c r="AT22" s="56">
        <f t="shared" si="14"/>
        <v>15000</v>
      </c>
      <c r="AU22" s="49">
        <f t="shared" si="15"/>
        <v>0.81263130000000006</v>
      </c>
      <c r="AV22" s="49">
        <f t="shared" si="1"/>
        <v>27828.699999999953</v>
      </c>
      <c r="AW22" s="49">
        <f t="shared" si="16"/>
        <v>0.81263130000000006</v>
      </c>
      <c r="AX22" s="48">
        <f t="shared" si="29"/>
        <v>3.3111272398448408</v>
      </c>
      <c r="AY22" s="48" t="str">
        <f t="shared" si="3"/>
        <v>0-5</v>
      </c>
      <c r="AZ22" s="48">
        <f t="shared" si="30"/>
        <v>96.688872760155149</v>
      </c>
      <c r="BA22" s="49">
        <v>7865059.2800000003</v>
      </c>
      <c r="BB22" s="49">
        <f t="shared" si="31"/>
        <v>0</v>
      </c>
      <c r="BC22" s="49">
        <v>7416665.8300000001</v>
      </c>
      <c r="BD22" s="49">
        <v>8535897.8000000007</v>
      </c>
      <c r="BE22" s="49">
        <f t="shared" si="18"/>
        <v>6745827.3099999987</v>
      </c>
      <c r="BF22" s="49">
        <f t="shared" si="24"/>
        <v>115.09076983720597</v>
      </c>
      <c r="BG22" s="49">
        <f t="shared" si="26"/>
        <v>-11.279968006579089</v>
      </c>
      <c r="BH22" s="49" t="str">
        <f t="shared" si="5"/>
        <v>&lt;0</v>
      </c>
      <c r="BI22" s="49">
        <f t="shared" si="19"/>
        <v>100</v>
      </c>
      <c r="BJ22" s="49" t="str">
        <f t="shared" si="27"/>
        <v>&gt;30</v>
      </c>
      <c r="BK22" s="50">
        <f t="shared" si="20"/>
        <v>100</v>
      </c>
      <c r="BL22" s="50">
        <f t="shared" si="21"/>
        <v>100</v>
      </c>
      <c r="BM22" s="50" t="str">
        <f t="shared" si="22"/>
        <v>&gt;30</v>
      </c>
      <c r="BN22" s="41">
        <v>0</v>
      </c>
      <c r="BO22" s="51">
        <f t="shared" si="25"/>
        <v>812631.3</v>
      </c>
      <c r="BP22" s="52">
        <f t="shared" si="23"/>
        <v>3.3111272398448408</v>
      </c>
      <c r="BQ22" s="53" t="str">
        <f t="shared" si="6"/>
        <v>0-5</v>
      </c>
      <c r="BR22" s="58" t="s">
        <v>99</v>
      </c>
      <c r="BS22" s="61"/>
      <c r="BT22" s="60"/>
      <c r="BU22" s="54"/>
      <c r="BV22" s="54" t="s">
        <v>102</v>
      </c>
      <c r="BW22" s="54"/>
    </row>
    <row r="23" spans="1:75" s="5" customFormat="1" ht="36" hidden="1" customHeight="1">
      <c r="A23" s="41">
        <v>18</v>
      </c>
      <c r="B23" s="42" t="s">
        <v>91</v>
      </c>
      <c r="C23" s="42" t="s">
        <v>92</v>
      </c>
      <c r="D23" s="42" t="s">
        <v>92</v>
      </c>
      <c r="E23" s="42" t="s">
        <v>94</v>
      </c>
      <c r="F23" s="42" t="s">
        <v>158</v>
      </c>
      <c r="G23" s="42" t="s">
        <v>92</v>
      </c>
      <c r="H23" s="42" t="s">
        <v>159</v>
      </c>
      <c r="I23" s="42" t="s">
        <v>145</v>
      </c>
      <c r="J23" s="43">
        <v>15.4</v>
      </c>
      <c r="K23" s="43">
        <v>6.6</v>
      </c>
      <c r="L23" s="43">
        <f t="shared" si="7"/>
        <v>22</v>
      </c>
      <c r="M23" s="44">
        <v>116</v>
      </c>
      <c r="N23" s="45">
        <v>8067</v>
      </c>
      <c r="O23" s="45">
        <v>69</v>
      </c>
      <c r="P23" s="46">
        <v>1508.836</v>
      </c>
      <c r="Q23" s="46">
        <v>1479.009</v>
      </c>
      <c r="R23" s="46">
        <f t="shared" si="8"/>
        <v>29.826999999999998</v>
      </c>
      <c r="S23" s="46">
        <v>40000</v>
      </c>
      <c r="T23" s="46">
        <v>1427520</v>
      </c>
      <c r="U23" s="47">
        <v>1</v>
      </c>
      <c r="V23" s="46">
        <v>1193080</v>
      </c>
      <c r="W23" s="46">
        <f t="shared" si="9"/>
        <v>1.1930799999999999</v>
      </c>
      <c r="X23" s="46" t="s">
        <v>99</v>
      </c>
      <c r="Y23" s="46" t="s">
        <v>99</v>
      </c>
      <c r="Z23" s="46" t="s">
        <v>99</v>
      </c>
      <c r="AA23" s="46" t="s">
        <v>99</v>
      </c>
      <c r="AB23" s="48">
        <v>0</v>
      </c>
      <c r="AC23" s="48">
        <f t="shared" si="10"/>
        <v>0</v>
      </c>
      <c r="AD23" s="48" t="s">
        <v>99</v>
      </c>
      <c r="AE23" s="48" t="s">
        <v>99</v>
      </c>
      <c r="AF23" s="48" t="s">
        <v>99</v>
      </c>
      <c r="AG23" s="48" t="s">
        <v>99</v>
      </c>
      <c r="AH23" s="48">
        <v>310000</v>
      </c>
      <c r="AI23" s="46">
        <f t="shared" si="11"/>
        <v>310000</v>
      </c>
      <c r="AJ23" s="48"/>
      <c r="AK23" s="48"/>
      <c r="AL23" s="48">
        <v>0</v>
      </c>
      <c r="AM23" s="48">
        <f t="shared" si="12"/>
        <v>883080</v>
      </c>
      <c r="AN23" s="48">
        <v>0</v>
      </c>
      <c r="AO23" s="48">
        <f t="shared" si="28"/>
        <v>0</v>
      </c>
      <c r="AP23" s="48">
        <v>754174.65</v>
      </c>
      <c r="AQ23" s="48">
        <v>121086.95</v>
      </c>
      <c r="AR23" s="49">
        <f t="shared" si="13"/>
        <v>875261.6</v>
      </c>
      <c r="AS23" s="49">
        <v>875261.59999999672</v>
      </c>
      <c r="AT23" s="49">
        <f t="shared" si="14"/>
        <v>3.2596290111541748E-9</v>
      </c>
      <c r="AU23" s="49">
        <f t="shared" si="15"/>
        <v>0.87526159999999997</v>
      </c>
      <c r="AV23" s="49">
        <f t="shared" si="1"/>
        <v>7818.4000000000233</v>
      </c>
      <c r="AW23" s="49">
        <f t="shared" si="16"/>
        <v>0.87526159999999997</v>
      </c>
      <c r="AX23" s="48">
        <f t="shared" si="29"/>
        <v>0.88535580015400905</v>
      </c>
      <c r="AY23" s="48" t="str">
        <f t="shared" si="3"/>
        <v>0-5</v>
      </c>
      <c r="AZ23" s="48">
        <f t="shared" si="30"/>
        <v>99.114644199845998</v>
      </c>
      <c r="BA23" s="49">
        <v>16951334.080000006</v>
      </c>
      <c r="BB23" s="49">
        <f t="shared" si="31"/>
        <v>0</v>
      </c>
      <c r="BC23" s="49">
        <v>8185669.432</v>
      </c>
      <c r="BD23" s="49">
        <v>7938466.8619999997</v>
      </c>
      <c r="BE23" s="49">
        <f t="shared" si="18"/>
        <v>17198536.650000006</v>
      </c>
      <c r="BF23" s="49">
        <f t="shared" si="24"/>
        <v>96.980056768068124</v>
      </c>
      <c r="BG23" s="49">
        <f t="shared" si="26"/>
        <v>3.878561789520607</v>
      </c>
      <c r="BH23" s="49" t="str">
        <f t="shared" si="5"/>
        <v>0-5</v>
      </c>
      <c r="BI23" s="49">
        <f t="shared" si="19"/>
        <v>100</v>
      </c>
      <c r="BJ23" s="49" t="str">
        <f t="shared" si="27"/>
        <v>&gt;30</v>
      </c>
      <c r="BK23" s="50">
        <f t="shared" si="20"/>
        <v>96.980056768068124</v>
      </c>
      <c r="BL23" s="50">
        <f t="shared" si="21"/>
        <v>100</v>
      </c>
      <c r="BM23" s="50" t="str">
        <f t="shared" si="22"/>
        <v>&gt;30</v>
      </c>
      <c r="BN23" s="41">
        <v>0</v>
      </c>
      <c r="BO23" s="51">
        <f t="shared" si="25"/>
        <v>875261.6</v>
      </c>
      <c r="BP23" s="52">
        <f t="shared" si="23"/>
        <v>0.88535580015400905</v>
      </c>
      <c r="BQ23" s="53" t="str">
        <f t="shared" si="6"/>
        <v>0-5</v>
      </c>
      <c r="BR23" s="57" t="s">
        <v>160</v>
      </c>
      <c r="BS23" s="61"/>
      <c r="BT23" s="60" t="s">
        <v>141</v>
      </c>
      <c r="BU23" s="54"/>
      <c r="BV23" s="54" t="s">
        <v>102</v>
      </c>
      <c r="BW23" s="54" t="s">
        <v>161</v>
      </c>
    </row>
    <row r="24" spans="1:75" s="5" customFormat="1" ht="36" customHeight="1">
      <c r="A24" s="41">
        <v>19</v>
      </c>
      <c r="B24" s="42" t="s">
        <v>91</v>
      </c>
      <c r="C24" s="42" t="s">
        <v>92</v>
      </c>
      <c r="D24" s="42" t="s">
        <v>93</v>
      </c>
      <c r="E24" s="42" t="s">
        <v>94</v>
      </c>
      <c r="F24" s="42" t="s">
        <v>162</v>
      </c>
      <c r="G24" s="42" t="s">
        <v>96</v>
      </c>
      <c r="H24" s="42" t="s">
        <v>163</v>
      </c>
      <c r="I24" s="42" t="s">
        <v>139</v>
      </c>
      <c r="J24" s="43">
        <v>23.8</v>
      </c>
      <c r="K24" s="43">
        <v>10.199999999999999</v>
      </c>
      <c r="L24" s="43">
        <f t="shared" si="7"/>
        <v>34</v>
      </c>
      <c r="M24" s="44">
        <v>156</v>
      </c>
      <c r="N24" s="45">
        <v>600</v>
      </c>
      <c r="O24" s="45">
        <v>6</v>
      </c>
      <c r="P24" s="46">
        <v>831.08100000000002</v>
      </c>
      <c r="Q24" s="46">
        <v>815.49400000000003</v>
      </c>
      <c r="R24" s="46">
        <f t="shared" si="8"/>
        <v>15.586999999999989</v>
      </c>
      <c r="S24" s="46">
        <v>40000</v>
      </c>
      <c r="T24" s="46">
        <v>1020960</v>
      </c>
      <c r="U24" s="47">
        <v>1</v>
      </c>
      <c r="V24" s="46">
        <v>623480</v>
      </c>
      <c r="W24" s="46">
        <f t="shared" si="9"/>
        <v>0.62348000000000003</v>
      </c>
      <c r="X24" s="46" t="s">
        <v>99</v>
      </c>
      <c r="Y24" s="46" t="s">
        <v>99</v>
      </c>
      <c r="Z24" s="46" t="s">
        <v>99</v>
      </c>
      <c r="AA24" s="46" t="s">
        <v>99</v>
      </c>
      <c r="AB24" s="48">
        <v>231500</v>
      </c>
      <c r="AC24" s="48">
        <f t="shared" si="10"/>
        <v>231500</v>
      </c>
      <c r="AD24" s="48" t="s">
        <v>99</v>
      </c>
      <c r="AE24" s="48" t="s">
        <v>99</v>
      </c>
      <c r="AF24" s="48" t="s">
        <v>99</v>
      </c>
      <c r="AG24" s="48" t="s">
        <v>99</v>
      </c>
      <c r="AH24" s="48">
        <v>0</v>
      </c>
      <c r="AI24" s="46">
        <f t="shared" si="11"/>
        <v>0</v>
      </c>
      <c r="AJ24" s="48"/>
      <c r="AK24" s="48"/>
      <c r="AL24" s="48">
        <v>0</v>
      </c>
      <c r="AM24" s="48">
        <f t="shared" si="12"/>
        <v>854980</v>
      </c>
      <c r="AN24" s="48">
        <v>0</v>
      </c>
      <c r="AO24" s="48">
        <f t="shared" si="28"/>
        <v>0</v>
      </c>
      <c r="AP24" s="48">
        <v>786104.3</v>
      </c>
      <c r="AQ24" s="48">
        <v>5116.3500000000004</v>
      </c>
      <c r="AR24" s="55">
        <f t="shared" si="13"/>
        <v>791220.65</v>
      </c>
      <c r="AS24" s="55">
        <v>521220.65</v>
      </c>
      <c r="AT24" s="56">
        <f t="shared" si="14"/>
        <v>270000</v>
      </c>
      <c r="AU24" s="49">
        <f t="shared" si="15"/>
        <v>0.79122064999999997</v>
      </c>
      <c r="AV24" s="49">
        <f t="shared" si="1"/>
        <v>63759.349999999977</v>
      </c>
      <c r="AW24" s="49">
        <f t="shared" si="16"/>
        <v>0.79122064999999997</v>
      </c>
      <c r="AX24" s="48">
        <f t="shared" si="29"/>
        <v>7.457408360429481</v>
      </c>
      <c r="AY24" s="48" t="str">
        <f t="shared" si="3"/>
        <v>5-10</v>
      </c>
      <c r="AZ24" s="48">
        <f t="shared" si="30"/>
        <v>92.542591639570517</v>
      </c>
      <c r="BA24" s="49">
        <v>5437315.1100000031</v>
      </c>
      <c r="BB24" s="49">
        <f t="shared" si="31"/>
        <v>0</v>
      </c>
      <c r="BC24" s="49">
        <v>6750386.6960000005</v>
      </c>
      <c r="BD24" s="49">
        <v>6396311.4060000004</v>
      </c>
      <c r="BE24" s="49">
        <f t="shared" si="18"/>
        <v>5791390.4000000032</v>
      </c>
      <c r="BF24" s="49">
        <f t="shared" si="24"/>
        <v>94.754740640120502</v>
      </c>
      <c r="BG24" s="49">
        <f t="shared" si="26"/>
        <v>12.311507310279124</v>
      </c>
      <c r="BH24" s="49" t="str">
        <f t="shared" si="5"/>
        <v>10-15</v>
      </c>
      <c r="BI24" s="49">
        <f t="shared" si="19"/>
        <v>100</v>
      </c>
      <c r="BJ24" s="49" t="str">
        <f t="shared" si="27"/>
        <v>&gt;30</v>
      </c>
      <c r="BK24" s="50">
        <f t="shared" si="20"/>
        <v>94.754740640120502</v>
      </c>
      <c r="BL24" s="50">
        <f t="shared" si="21"/>
        <v>100</v>
      </c>
      <c r="BM24" s="50" t="str">
        <f t="shared" si="22"/>
        <v>&gt;30</v>
      </c>
      <c r="BN24" s="41">
        <v>0</v>
      </c>
      <c r="BO24" s="51">
        <f t="shared" si="25"/>
        <v>791220.65</v>
      </c>
      <c r="BP24" s="52">
        <f t="shared" si="23"/>
        <v>7.457408360429481</v>
      </c>
      <c r="BQ24" s="53" t="str">
        <f t="shared" si="6"/>
        <v>5-10</v>
      </c>
      <c r="BR24" s="57" t="s">
        <v>164</v>
      </c>
      <c r="BS24" s="61"/>
      <c r="BT24" s="60" t="s">
        <v>120</v>
      </c>
      <c r="BU24" s="54"/>
      <c r="BV24" s="54" t="s">
        <v>102</v>
      </c>
      <c r="BW24" s="54" t="s">
        <v>142</v>
      </c>
    </row>
    <row r="25" spans="1:75" s="5" customFormat="1" ht="36" hidden="1" customHeight="1">
      <c r="A25" s="41">
        <v>20</v>
      </c>
      <c r="B25" s="42" t="s">
        <v>91</v>
      </c>
      <c r="C25" s="42" t="s">
        <v>92</v>
      </c>
      <c r="D25" s="42" t="s">
        <v>103</v>
      </c>
      <c r="E25" s="42" t="s">
        <v>94</v>
      </c>
      <c r="F25" s="42" t="s">
        <v>165</v>
      </c>
      <c r="G25" s="42" t="s">
        <v>105</v>
      </c>
      <c r="H25" s="42" t="s">
        <v>166</v>
      </c>
      <c r="I25" s="42" t="s">
        <v>145</v>
      </c>
      <c r="J25" s="43">
        <v>3.5</v>
      </c>
      <c r="K25" s="43">
        <v>1.5</v>
      </c>
      <c r="L25" s="43">
        <f t="shared" si="7"/>
        <v>5</v>
      </c>
      <c r="M25" s="44">
        <v>562</v>
      </c>
      <c r="N25" s="45">
        <v>781</v>
      </c>
      <c r="O25" s="45">
        <v>0</v>
      </c>
      <c r="P25" s="46">
        <v>62.24</v>
      </c>
      <c r="Q25" s="46">
        <v>62.24</v>
      </c>
      <c r="R25" s="46">
        <f t="shared" si="8"/>
        <v>0</v>
      </c>
      <c r="S25" s="46">
        <v>20000</v>
      </c>
      <c r="T25" s="46">
        <v>0</v>
      </c>
      <c r="U25" s="47">
        <v>1</v>
      </c>
      <c r="V25" s="46">
        <v>0</v>
      </c>
      <c r="W25" s="46">
        <f t="shared" si="9"/>
        <v>0</v>
      </c>
      <c r="X25" s="46" t="s">
        <v>99</v>
      </c>
      <c r="Y25" s="46" t="s">
        <v>99</v>
      </c>
      <c r="Z25" s="46" t="s">
        <v>99</v>
      </c>
      <c r="AA25" s="46" t="s">
        <v>99</v>
      </c>
      <c r="AB25" s="48">
        <v>82000</v>
      </c>
      <c r="AC25" s="48">
        <f t="shared" si="10"/>
        <v>82000</v>
      </c>
      <c r="AD25" s="48" t="s">
        <v>99</v>
      </c>
      <c r="AE25" s="48" t="s">
        <v>99</v>
      </c>
      <c r="AF25" s="48" t="s">
        <v>99</v>
      </c>
      <c r="AG25" s="48" t="s">
        <v>99</v>
      </c>
      <c r="AH25" s="48">
        <v>0</v>
      </c>
      <c r="AI25" s="46">
        <f t="shared" si="11"/>
        <v>0</v>
      </c>
      <c r="AJ25" s="48"/>
      <c r="AK25" s="48"/>
      <c r="AL25" s="48">
        <v>0</v>
      </c>
      <c r="AM25" s="48">
        <f t="shared" si="12"/>
        <v>82000</v>
      </c>
      <c r="AN25" s="48">
        <v>0</v>
      </c>
      <c r="AO25" s="48">
        <f t="shared" si="28"/>
        <v>0</v>
      </c>
      <c r="AP25" s="48">
        <v>74319.199999999997</v>
      </c>
      <c r="AQ25" s="48">
        <v>0</v>
      </c>
      <c r="AR25" s="49">
        <f t="shared" si="13"/>
        <v>74319.199999999997</v>
      </c>
      <c r="AS25" s="49">
        <v>74319.199999999997</v>
      </c>
      <c r="AT25" s="49">
        <f t="shared" si="14"/>
        <v>0</v>
      </c>
      <c r="AU25" s="49">
        <f t="shared" si="15"/>
        <v>7.4319200000000002E-2</v>
      </c>
      <c r="AV25" s="49">
        <f t="shared" si="1"/>
        <v>7680.8000000000029</v>
      </c>
      <c r="AW25" s="49">
        <f t="shared" si="16"/>
        <v>7.4319200000000002E-2</v>
      </c>
      <c r="AX25" s="48">
        <f t="shared" si="29"/>
        <v>9.3668292682926868</v>
      </c>
      <c r="AY25" s="48" t="str">
        <f t="shared" si="3"/>
        <v>5-10</v>
      </c>
      <c r="AZ25" s="48">
        <f t="shared" si="30"/>
        <v>90.63317073170731</v>
      </c>
      <c r="BA25" s="49">
        <v>1598501.6099999999</v>
      </c>
      <c r="BB25" s="49">
        <f t="shared" si="31"/>
        <v>0</v>
      </c>
      <c r="BC25" s="49">
        <v>787969.07</v>
      </c>
      <c r="BD25" s="49">
        <v>1055978.6100000001</v>
      </c>
      <c r="BE25" s="49">
        <f t="shared" si="18"/>
        <v>1330492.0699999996</v>
      </c>
      <c r="BF25" s="49">
        <f t="shared" si="24"/>
        <v>134.01269798572173</v>
      </c>
      <c r="BG25" s="49">
        <f t="shared" si="26"/>
        <v>-21.459957367566453</v>
      </c>
      <c r="BH25" s="49" t="str">
        <f t="shared" si="5"/>
        <v>&lt;0</v>
      </c>
      <c r="BI25" s="49">
        <f t="shared" si="19"/>
        <v>100</v>
      </c>
      <c r="BJ25" s="49" t="str">
        <f t="shared" si="27"/>
        <v>&gt;30</v>
      </c>
      <c r="BK25" s="50">
        <f t="shared" si="20"/>
        <v>100</v>
      </c>
      <c r="BL25" s="50">
        <f t="shared" si="21"/>
        <v>100</v>
      </c>
      <c r="BM25" s="50" t="str">
        <f t="shared" si="22"/>
        <v>&gt;30</v>
      </c>
      <c r="BN25" s="41">
        <v>0</v>
      </c>
      <c r="BO25" s="51">
        <f t="shared" si="25"/>
        <v>74319.199999999997</v>
      </c>
      <c r="BP25" s="52">
        <f t="shared" si="23"/>
        <v>9.3668292682926868</v>
      </c>
      <c r="BQ25" s="53" t="str">
        <f t="shared" si="6"/>
        <v>5-10</v>
      </c>
      <c r="BR25" s="57" t="s">
        <v>140</v>
      </c>
      <c r="BS25" s="61"/>
      <c r="BT25" s="60"/>
      <c r="BU25" s="54"/>
      <c r="BV25" s="54" t="s">
        <v>102</v>
      </c>
      <c r="BW25" s="54" t="s">
        <v>167</v>
      </c>
    </row>
    <row r="26" spans="1:75" s="5" customFormat="1" ht="36" customHeight="1">
      <c r="A26" s="41">
        <v>21</v>
      </c>
      <c r="B26" s="42" t="s">
        <v>91</v>
      </c>
      <c r="C26" s="42" t="s">
        <v>92</v>
      </c>
      <c r="D26" s="42" t="s">
        <v>103</v>
      </c>
      <c r="E26" s="42" t="s">
        <v>94</v>
      </c>
      <c r="F26" s="42" t="s">
        <v>168</v>
      </c>
      <c r="G26" s="42" t="s">
        <v>105</v>
      </c>
      <c r="H26" s="42" t="s">
        <v>169</v>
      </c>
      <c r="I26" s="42" t="s">
        <v>145</v>
      </c>
      <c r="J26" s="43">
        <v>3.5</v>
      </c>
      <c r="K26" s="43">
        <v>1.5</v>
      </c>
      <c r="L26" s="43">
        <f t="shared" si="7"/>
        <v>5</v>
      </c>
      <c r="M26" s="44">
        <v>38</v>
      </c>
      <c r="N26" s="45">
        <v>2092</v>
      </c>
      <c r="O26" s="45">
        <v>0</v>
      </c>
      <c r="P26" s="46">
        <v>24922</v>
      </c>
      <c r="Q26" s="46">
        <v>24503.3</v>
      </c>
      <c r="R26" s="46">
        <f t="shared" si="8"/>
        <v>418.70000000000073</v>
      </c>
      <c r="S26" s="46">
        <v>2000</v>
      </c>
      <c r="T26" s="46">
        <v>1252600</v>
      </c>
      <c r="U26" s="47">
        <v>1</v>
      </c>
      <c r="V26" s="46">
        <v>837400</v>
      </c>
      <c r="W26" s="46">
        <f t="shared" si="9"/>
        <v>0.83740000000000003</v>
      </c>
      <c r="X26" s="46" t="s">
        <v>99</v>
      </c>
      <c r="Y26" s="46" t="s">
        <v>99</v>
      </c>
      <c r="Z26" s="46" t="s">
        <v>99</v>
      </c>
      <c r="AA26" s="46" t="s">
        <v>99</v>
      </c>
      <c r="AB26" s="48">
        <v>452400</v>
      </c>
      <c r="AC26" s="48">
        <f t="shared" si="10"/>
        <v>452400</v>
      </c>
      <c r="AD26" s="48" t="s">
        <v>99</v>
      </c>
      <c r="AE26" s="48" t="s">
        <v>99</v>
      </c>
      <c r="AF26" s="48" t="s">
        <v>99</v>
      </c>
      <c r="AG26" s="48" t="s">
        <v>99</v>
      </c>
      <c r="AH26" s="48">
        <v>0</v>
      </c>
      <c r="AI26" s="46">
        <f t="shared" si="11"/>
        <v>0</v>
      </c>
      <c r="AJ26" s="48">
        <f>'[1]Wheeled Energy'!O15</f>
        <v>341101</v>
      </c>
      <c r="AK26" s="48"/>
      <c r="AL26" s="48">
        <v>0</v>
      </c>
      <c r="AM26" s="48">
        <f t="shared" si="12"/>
        <v>1289800</v>
      </c>
      <c r="AN26" s="48">
        <v>0</v>
      </c>
      <c r="AO26" s="48">
        <f t="shared" si="28"/>
        <v>341101</v>
      </c>
      <c r="AP26" s="48">
        <v>1189998</v>
      </c>
      <c r="AQ26" s="48">
        <v>0</v>
      </c>
      <c r="AR26" s="55">
        <f t="shared" si="13"/>
        <v>1189998</v>
      </c>
      <c r="AS26" s="55">
        <v>848897</v>
      </c>
      <c r="AT26" s="56">
        <f t="shared" si="14"/>
        <v>341101</v>
      </c>
      <c r="AU26" s="49">
        <f t="shared" si="15"/>
        <v>1.1899979999999999</v>
      </c>
      <c r="AV26" s="49">
        <f t="shared" si="1"/>
        <v>99802</v>
      </c>
      <c r="AW26" s="49">
        <f t="shared" si="16"/>
        <v>1.1899979999999999</v>
      </c>
      <c r="AX26" s="48">
        <f t="shared" si="29"/>
        <v>7.7377888044658087</v>
      </c>
      <c r="AY26" s="48" t="str">
        <f t="shared" si="3"/>
        <v>5-10</v>
      </c>
      <c r="AZ26" s="48">
        <f t="shared" si="30"/>
        <v>92.262211195534192</v>
      </c>
      <c r="BA26" s="49">
        <v>678649.31999999844</v>
      </c>
      <c r="BB26" s="49">
        <f t="shared" si="31"/>
        <v>0</v>
      </c>
      <c r="BC26" s="49">
        <v>10331825.99</v>
      </c>
      <c r="BD26" s="49">
        <v>9140287.2300000004</v>
      </c>
      <c r="BE26" s="49">
        <f t="shared" si="18"/>
        <v>1870188.0799999982</v>
      </c>
      <c r="BF26" s="49">
        <f t="shared" si="24"/>
        <v>88.467297444292328</v>
      </c>
      <c r="BG26" s="49">
        <f t="shared" si="26"/>
        <v>18.378115192965584</v>
      </c>
      <c r="BH26" s="49" t="str">
        <f t="shared" si="5"/>
        <v>15-20</v>
      </c>
      <c r="BI26" s="49">
        <f t="shared" si="19"/>
        <v>100</v>
      </c>
      <c r="BJ26" s="49" t="str">
        <f t="shared" si="27"/>
        <v>&gt;30</v>
      </c>
      <c r="BK26" s="50">
        <f t="shared" si="20"/>
        <v>88.467297444292328</v>
      </c>
      <c r="BL26" s="50">
        <f t="shared" si="21"/>
        <v>100</v>
      </c>
      <c r="BM26" s="50" t="str">
        <f t="shared" si="22"/>
        <v>&gt;30</v>
      </c>
      <c r="BN26" s="41">
        <v>0</v>
      </c>
      <c r="BO26" s="51">
        <f t="shared" si="25"/>
        <v>1189998</v>
      </c>
      <c r="BP26" s="52">
        <f t="shared" si="23"/>
        <v>7.7377888044658087</v>
      </c>
      <c r="BQ26" s="53" t="str">
        <f t="shared" si="6"/>
        <v>5-10</v>
      </c>
      <c r="BR26" s="57" t="s">
        <v>170</v>
      </c>
      <c r="BS26" s="61"/>
      <c r="BT26" s="60"/>
      <c r="BU26" s="54"/>
      <c r="BV26" s="54" t="s">
        <v>102</v>
      </c>
      <c r="BW26" s="54"/>
    </row>
    <row r="27" spans="1:75" s="5" customFormat="1" ht="36" hidden="1" customHeight="1">
      <c r="A27" s="41">
        <v>23</v>
      </c>
      <c r="B27" s="42" t="s">
        <v>91</v>
      </c>
      <c r="C27" s="42" t="s">
        <v>92</v>
      </c>
      <c r="D27" s="42" t="s">
        <v>93</v>
      </c>
      <c r="E27" s="42" t="s">
        <v>94</v>
      </c>
      <c r="F27" s="42" t="s">
        <v>171</v>
      </c>
      <c r="G27" s="42" t="s">
        <v>96</v>
      </c>
      <c r="H27" s="42" t="s">
        <v>172</v>
      </c>
      <c r="I27" s="42" t="s">
        <v>145</v>
      </c>
      <c r="J27" s="43">
        <v>19.600000000000001</v>
      </c>
      <c r="K27" s="43">
        <v>8.4</v>
      </c>
      <c r="L27" s="43">
        <f t="shared" si="7"/>
        <v>28</v>
      </c>
      <c r="M27" s="44">
        <v>68</v>
      </c>
      <c r="N27" s="45">
        <v>1607</v>
      </c>
      <c r="O27" s="45">
        <v>103</v>
      </c>
      <c r="P27" s="46">
        <v>23987.599999999999</v>
      </c>
      <c r="Q27" s="46">
        <v>23658.5</v>
      </c>
      <c r="R27" s="46">
        <f t="shared" si="8"/>
        <v>329.09999999999854</v>
      </c>
      <c r="S27" s="46">
        <v>2000</v>
      </c>
      <c r="T27" s="46">
        <v>678800</v>
      </c>
      <c r="U27" s="47">
        <v>1</v>
      </c>
      <c r="V27" s="46">
        <v>658200</v>
      </c>
      <c r="W27" s="46">
        <f t="shared" si="9"/>
        <v>0.65820000000000001</v>
      </c>
      <c r="X27" s="46" t="s">
        <v>99</v>
      </c>
      <c r="Y27" s="46" t="s">
        <v>99</v>
      </c>
      <c r="Z27" s="46" t="s">
        <v>99</v>
      </c>
      <c r="AA27" s="46" t="s">
        <v>99</v>
      </c>
      <c r="AB27" s="48">
        <v>0</v>
      </c>
      <c r="AC27" s="48">
        <f t="shared" si="10"/>
        <v>0</v>
      </c>
      <c r="AD27" s="48" t="s">
        <v>99</v>
      </c>
      <c r="AE27" s="48" t="s">
        <v>99</v>
      </c>
      <c r="AF27" s="48" t="s">
        <v>99</v>
      </c>
      <c r="AG27" s="48" t="s">
        <v>99</v>
      </c>
      <c r="AH27" s="48">
        <v>140000</v>
      </c>
      <c r="AI27" s="46">
        <f t="shared" si="11"/>
        <v>140000</v>
      </c>
      <c r="AJ27" s="48">
        <f>'[1]Wheeled Energy'!O14</f>
        <v>1198330</v>
      </c>
      <c r="AK27" s="48"/>
      <c r="AL27" s="48">
        <v>0</v>
      </c>
      <c r="AM27" s="48">
        <f t="shared" si="12"/>
        <v>518200</v>
      </c>
      <c r="AN27" s="48">
        <v>0</v>
      </c>
      <c r="AO27" s="48">
        <f t="shared" si="28"/>
        <v>1198330</v>
      </c>
      <c r="AP27" s="48">
        <v>294610.59999999998</v>
      </c>
      <c r="AQ27" s="48">
        <v>174467.535</v>
      </c>
      <c r="AR27" s="49">
        <f t="shared" si="13"/>
        <v>469078.13500000001</v>
      </c>
      <c r="AS27" s="49">
        <v>469078.13500000001</v>
      </c>
      <c r="AT27" s="49">
        <f t="shared" si="14"/>
        <v>0</v>
      </c>
      <c r="AU27" s="49">
        <f t="shared" si="15"/>
        <v>0.46907813500000001</v>
      </c>
      <c r="AV27" s="49">
        <f t="shared" si="1"/>
        <v>49121.864999999991</v>
      </c>
      <c r="AW27" s="49">
        <f t="shared" si="16"/>
        <v>0.46907813500000001</v>
      </c>
      <c r="AX27" s="48">
        <f t="shared" si="29"/>
        <v>9.4793255499807003</v>
      </c>
      <c r="AY27" s="48" t="str">
        <f t="shared" si="3"/>
        <v>5-10</v>
      </c>
      <c r="AZ27" s="48">
        <f t="shared" si="30"/>
        <v>90.5206744500193</v>
      </c>
      <c r="BA27" s="49">
        <v>15604598.860000007</v>
      </c>
      <c r="BB27" s="49">
        <f t="shared" si="31"/>
        <v>0</v>
      </c>
      <c r="BC27" s="49">
        <v>4340643.2309999997</v>
      </c>
      <c r="BD27" s="49">
        <v>4195428.7110000001</v>
      </c>
      <c r="BE27" s="49">
        <f t="shared" si="18"/>
        <v>15749813.380000006</v>
      </c>
      <c r="BF27" s="49">
        <f t="shared" si="24"/>
        <v>96.654539148416845</v>
      </c>
      <c r="BG27" s="49">
        <f t="shared" si="26"/>
        <v>12.507659276295124</v>
      </c>
      <c r="BH27" s="49" t="str">
        <f t="shared" si="5"/>
        <v>10-15</v>
      </c>
      <c r="BI27" s="49">
        <f t="shared" si="19"/>
        <v>100</v>
      </c>
      <c r="BJ27" s="49" t="str">
        <f t="shared" si="27"/>
        <v>&gt;30</v>
      </c>
      <c r="BK27" s="50">
        <f t="shared" si="20"/>
        <v>96.654539148416845</v>
      </c>
      <c r="BL27" s="50">
        <f t="shared" si="21"/>
        <v>100</v>
      </c>
      <c r="BM27" s="50" t="str">
        <f t="shared" si="22"/>
        <v>&gt;30</v>
      </c>
      <c r="BN27" s="41">
        <v>0</v>
      </c>
      <c r="BO27" s="51">
        <f t="shared" si="25"/>
        <v>469078.13500000001</v>
      </c>
      <c r="BP27" s="52">
        <f t="shared" si="23"/>
        <v>9.4793255499807003</v>
      </c>
      <c r="BQ27" s="53" t="str">
        <f t="shared" si="6"/>
        <v>5-10</v>
      </c>
      <c r="BR27" s="57" t="s">
        <v>173</v>
      </c>
      <c r="BS27" s="61"/>
      <c r="BT27" s="60"/>
      <c r="BU27" s="54"/>
      <c r="BV27" s="54" t="s">
        <v>102</v>
      </c>
      <c r="BW27" s="54"/>
    </row>
    <row r="28" spans="1:75" s="5" customFormat="1" ht="36" hidden="1" customHeight="1">
      <c r="A28" s="41">
        <v>24</v>
      </c>
      <c r="B28" s="42" t="s">
        <v>91</v>
      </c>
      <c r="C28" s="42" t="s">
        <v>92</v>
      </c>
      <c r="D28" s="42" t="s">
        <v>92</v>
      </c>
      <c r="E28" s="42" t="s">
        <v>94</v>
      </c>
      <c r="F28" s="42" t="s">
        <v>174</v>
      </c>
      <c r="G28" s="42" t="s">
        <v>92</v>
      </c>
      <c r="H28" s="42" t="s">
        <v>175</v>
      </c>
      <c r="I28" s="42" t="s">
        <v>176</v>
      </c>
      <c r="J28" s="43">
        <v>4.9000000000000004</v>
      </c>
      <c r="K28" s="43">
        <v>2.1</v>
      </c>
      <c r="L28" s="43">
        <f t="shared" si="7"/>
        <v>7</v>
      </c>
      <c r="M28" s="44">
        <v>1</v>
      </c>
      <c r="N28" s="45">
        <v>70</v>
      </c>
      <c r="O28" s="45">
        <v>0</v>
      </c>
      <c r="P28" s="46">
        <v>3791.1</v>
      </c>
      <c r="Q28" s="46">
        <v>3791.1</v>
      </c>
      <c r="R28" s="46">
        <f t="shared" si="8"/>
        <v>0</v>
      </c>
      <c r="S28" s="46">
        <v>2000</v>
      </c>
      <c r="T28" s="46">
        <v>0</v>
      </c>
      <c r="U28" s="47">
        <v>1</v>
      </c>
      <c r="V28" s="46">
        <v>0</v>
      </c>
      <c r="W28" s="46">
        <f t="shared" si="9"/>
        <v>0</v>
      </c>
      <c r="X28" s="46" t="s">
        <v>99</v>
      </c>
      <c r="Y28" s="46" t="s">
        <v>99</v>
      </c>
      <c r="Z28" s="46" t="s">
        <v>99</v>
      </c>
      <c r="AA28" s="46" t="s">
        <v>99</v>
      </c>
      <c r="AB28" s="48">
        <v>20900</v>
      </c>
      <c r="AC28" s="48">
        <f t="shared" si="10"/>
        <v>20900</v>
      </c>
      <c r="AD28" s="48" t="s">
        <v>99</v>
      </c>
      <c r="AE28" s="48" t="s">
        <v>99</v>
      </c>
      <c r="AF28" s="48" t="s">
        <v>99</v>
      </c>
      <c r="AG28" s="48" t="s">
        <v>99</v>
      </c>
      <c r="AH28" s="48">
        <v>0</v>
      </c>
      <c r="AI28" s="46">
        <f t="shared" si="11"/>
        <v>0</v>
      </c>
      <c r="AJ28" s="48"/>
      <c r="AK28" s="48"/>
      <c r="AL28" s="48">
        <v>0</v>
      </c>
      <c r="AM28" s="48">
        <f t="shared" si="12"/>
        <v>20900</v>
      </c>
      <c r="AN28" s="48">
        <v>0</v>
      </c>
      <c r="AO28" s="48">
        <f t="shared" si="28"/>
        <v>0</v>
      </c>
      <c r="AP28" s="48">
        <v>19449.3</v>
      </c>
      <c r="AQ28" s="48">
        <v>0</v>
      </c>
      <c r="AR28" s="49">
        <f t="shared" si="13"/>
        <v>19449.3</v>
      </c>
      <c r="AS28" s="49">
        <v>19449.3</v>
      </c>
      <c r="AT28" s="49">
        <f t="shared" si="14"/>
        <v>0</v>
      </c>
      <c r="AU28" s="49">
        <f t="shared" si="15"/>
        <v>1.9449299999999999E-2</v>
      </c>
      <c r="AV28" s="49">
        <f t="shared" si="1"/>
        <v>1450.7000000000007</v>
      </c>
      <c r="AW28" s="49">
        <f t="shared" si="16"/>
        <v>1.9449299999999999E-2</v>
      </c>
      <c r="AX28" s="48">
        <f t="shared" si="29"/>
        <v>6.9411483253588546</v>
      </c>
      <c r="AY28" s="48" t="str">
        <f t="shared" si="3"/>
        <v>5-10</v>
      </c>
      <c r="AZ28" s="48">
        <f t="shared" si="30"/>
        <v>93.058851674641147</v>
      </c>
      <c r="BA28" s="49">
        <v>152354.61000000002</v>
      </c>
      <c r="BB28" s="49">
        <f t="shared" si="31"/>
        <v>0</v>
      </c>
      <c r="BC28" s="49">
        <v>176520.59</v>
      </c>
      <c r="BD28" s="49">
        <v>199803.59</v>
      </c>
      <c r="BE28" s="49">
        <f t="shared" si="18"/>
        <v>129071.61000000002</v>
      </c>
      <c r="BF28" s="49">
        <f t="shared" si="24"/>
        <v>113.18996271199863</v>
      </c>
      <c r="BG28" s="49">
        <f t="shared" si="26"/>
        <v>-5.3332795107404296</v>
      </c>
      <c r="BH28" s="49" t="str">
        <f t="shared" si="5"/>
        <v>&lt;0</v>
      </c>
      <c r="BI28" s="49">
        <f t="shared" si="19"/>
        <v>100</v>
      </c>
      <c r="BJ28" s="49" t="str">
        <f t="shared" si="27"/>
        <v>&gt;30</v>
      </c>
      <c r="BK28" s="50">
        <f t="shared" si="20"/>
        <v>100</v>
      </c>
      <c r="BL28" s="50">
        <f t="shared" si="21"/>
        <v>100</v>
      </c>
      <c r="BM28" s="50" t="str">
        <f t="shared" si="22"/>
        <v>&gt;30</v>
      </c>
      <c r="BN28" s="41">
        <v>0</v>
      </c>
      <c r="BO28" s="51">
        <f t="shared" si="25"/>
        <v>19449.3</v>
      </c>
      <c r="BP28" s="52">
        <f t="shared" si="23"/>
        <v>6.9411483253588546</v>
      </c>
      <c r="BQ28" s="53" t="str">
        <f t="shared" si="6"/>
        <v>5-10</v>
      </c>
      <c r="BR28" s="57" t="s">
        <v>177</v>
      </c>
      <c r="BS28" s="61"/>
      <c r="BT28" s="60"/>
      <c r="BU28" s="54"/>
      <c r="BV28" s="54" t="s">
        <v>102</v>
      </c>
      <c r="BW28" s="54" t="s">
        <v>178</v>
      </c>
    </row>
    <row r="29" spans="1:75" s="5" customFormat="1" ht="36" customHeight="1">
      <c r="A29" s="41">
        <v>25</v>
      </c>
      <c r="B29" s="42" t="s">
        <v>91</v>
      </c>
      <c r="C29" s="42" t="s">
        <v>92</v>
      </c>
      <c r="D29" s="42" t="s">
        <v>103</v>
      </c>
      <c r="E29" s="42" t="s">
        <v>94</v>
      </c>
      <c r="F29" s="42" t="s">
        <v>179</v>
      </c>
      <c r="G29" s="42" t="s">
        <v>105</v>
      </c>
      <c r="H29" s="42" t="s">
        <v>180</v>
      </c>
      <c r="I29" s="42" t="s">
        <v>107</v>
      </c>
      <c r="J29" s="43">
        <v>0.7</v>
      </c>
      <c r="K29" s="43">
        <v>0.3</v>
      </c>
      <c r="L29" s="43">
        <f t="shared" si="7"/>
        <v>1</v>
      </c>
      <c r="M29" s="44">
        <v>0</v>
      </c>
      <c r="N29" s="45">
        <v>1</v>
      </c>
      <c r="O29" s="45">
        <v>0</v>
      </c>
      <c r="P29" s="46">
        <v>19777.2</v>
      </c>
      <c r="Q29" s="46">
        <v>19181.599999999999</v>
      </c>
      <c r="R29" s="45">
        <f t="shared" si="8"/>
        <v>595.60000000000218</v>
      </c>
      <c r="S29" s="46">
        <v>2000</v>
      </c>
      <c r="T29" s="46">
        <v>1190000</v>
      </c>
      <c r="U29" s="47">
        <v>1.1763374272856399</v>
      </c>
      <c r="V29" s="46">
        <v>1191200</v>
      </c>
      <c r="W29" s="46">
        <f t="shared" si="9"/>
        <v>1.1912</v>
      </c>
      <c r="X29" s="46" t="s">
        <v>99</v>
      </c>
      <c r="Y29" s="46" t="s">
        <v>99</v>
      </c>
      <c r="Z29" s="46" t="s">
        <v>99</v>
      </c>
      <c r="AA29" s="46" t="s">
        <v>99</v>
      </c>
      <c r="AB29" s="48">
        <v>19000</v>
      </c>
      <c r="AC29" s="48">
        <f t="shared" si="10"/>
        <v>19000</v>
      </c>
      <c r="AD29" s="48" t="s">
        <v>99</v>
      </c>
      <c r="AE29" s="48" t="s">
        <v>99</v>
      </c>
      <c r="AF29" s="48" t="s">
        <v>99</v>
      </c>
      <c r="AG29" s="48" t="s">
        <v>99</v>
      </c>
      <c r="AH29" s="48">
        <v>0</v>
      </c>
      <c r="AI29" s="46">
        <f t="shared" si="11"/>
        <v>0</v>
      </c>
      <c r="AJ29" s="48"/>
      <c r="AK29" s="48"/>
      <c r="AL29" s="48">
        <v>0</v>
      </c>
      <c r="AM29" s="48">
        <f t="shared" si="12"/>
        <v>1210200</v>
      </c>
      <c r="AN29" s="48">
        <v>0</v>
      </c>
      <c r="AO29" s="48">
        <f t="shared" si="28"/>
        <v>0</v>
      </c>
      <c r="AP29" s="48">
        <v>1198470</v>
      </c>
      <c r="AQ29" s="48">
        <v>0</v>
      </c>
      <c r="AR29" s="55">
        <f t="shared" si="13"/>
        <v>1198470</v>
      </c>
      <c r="AS29" s="55">
        <v>0</v>
      </c>
      <c r="AT29" s="56">
        <f t="shared" si="14"/>
        <v>1198470</v>
      </c>
      <c r="AU29" s="49">
        <f t="shared" si="15"/>
        <v>1.1984699999999999</v>
      </c>
      <c r="AV29" s="49">
        <f t="shared" si="1"/>
        <v>11730</v>
      </c>
      <c r="AW29" s="49">
        <f t="shared" si="16"/>
        <v>1.1984699999999999</v>
      </c>
      <c r="AX29" s="48">
        <f t="shared" si="29"/>
        <v>0.96926127912741689</v>
      </c>
      <c r="AY29" s="48" t="str">
        <f t="shared" si="3"/>
        <v>0-5</v>
      </c>
      <c r="AZ29" s="48">
        <f t="shared" si="30"/>
        <v>99.030738720872577</v>
      </c>
      <c r="BA29" s="49">
        <v>1497457.9999999991</v>
      </c>
      <c r="BB29" s="49">
        <f t="shared" si="31"/>
        <v>0</v>
      </c>
      <c r="BC29" s="49">
        <v>1671540</v>
      </c>
      <c r="BD29" s="49">
        <v>1671540</v>
      </c>
      <c r="BE29" s="49">
        <f t="shared" si="18"/>
        <v>1497457.9999999991</v>
      </c>
      <c r="BF29" s="49">
        <f t="shared" si="24"/>
        <v>100</v>
      </c>
      <c r="BG29" s="49">
        <f t="shared" si="26"/>
        <v>0.96926127912742022</v>
      </c>
      <c r="BH29" s="49" t="str">
        <f t="shared" si="5"/>
        <v>0-5</v>
      </c>
      <c r="BI29" s="49">
        <f t="shared" si="19"/>
        <v>100</v>
      </c>
      <c r="BJ29" s="49" t="str">
        <f t="shared" si="27"/>
        <v>&gt;30</v>
      </c>
      <c r="BK29" s="50">
        <f t="shared" si="20"/>
        <v>100</v>
      </c>
      <c r="BL29" s="50">
        <f t="shared" si="21"/>
        <v>100</v>
      </c>
      <c r="BM29" s="50" t="str">
        <f t="shared" si="22"/>
        <v>&gt;30</v>
      </c>
      <c r="BN29" s="41">
        <v>0</v>
      </c>
      <c r="BO29" s="51">
        <f t="shared" si="25"/>
        <v>1198470</v>
      </c>
      <c r="BP29" s="52">
        <f t="shared" si="23"/>
        <v>0.96926127912741689</v>
      </c>
      <c r="BQ29" s="53" t="str">
        <f t="shared" si="6"/>
        <v>0-5</v>
      </c>
      <c r="BR29" s="58" t="s">
        <v>99</v>
      </c>
      <c r="BS29" s="61"/>
      <c r="BT29" s="60"/>
      <c r="BU29" s="54"/>
      <c r="BV29" s="54" t="s">
        <v>102</v>
      </c>
      <c r="BW29" s="54"/>
    </row>
    <row r="30" spans="1:75" s="5" customFormat="1" ht="36" customHeight="1">
      <c r="A30" s="41">
        <v>26</v>
      </c>
      <c r="B30" s="42" t="s">
        <v>91</v>
      </c>
      <c r="C30" s="42" t="s">
        <v>92</v>
      </c>
      <c r="D30" s="42" t="s">
        <v>103</v>
      </c>
      <c r="E30" s="42" t="s">
        <v>94</v>
      </c>
      <c r="F30" s="42" t="s">
        <v>181</v>
      </c>
      <c r="G30" s="42" t="s">
        <v>105</v>
      </c>
      <c r="H30" s="42" t="s">
        <v>182</v>
      </c>
      <c r="I30" s="42" t="s">
        <v>107</v>
      </c>
      <c r="J30" s="43">
        <v>0.7</v>
      </c>
      <c r="K30" s="43">
        <v>0.3</v>
      </c>
      <c r="L30" s="43">
        <f t="shared" si="7"/>
        <v>1</v>
      </c>
      <c r="M30" s="44">
        <v>0</v>
      </c>
      <c r="N30" s="45">
        <v>12</v>
      </c>
      <c r="O30" s="45">
        <v>0</v>
      </c>
      <c r="P30" s="46">
        <v>9955.2000000000007</v>
      </c>
      <c r="Q30" s="46">
        <v>9238.1</v>
      </c>
      <c r="R30" s="46">
        <f t="shared" si="8"/>
        <v>717.10000000000036</v>
      </c>
      <c r="S30" s="46">
        <v>2000</v>
      </c>
      <c r="T30" s="46">
        <v>1396600</v>
      </c>
      <c r="U30" s="47">
        <v>1</v>
      </c>
      <c r="V30" s="46">
        <v>1434200</v>
      </c>
      <c r="W30" s="46">
        <f t="shared" si="9"/>
        <v>1.4341999999999999</v>
      </c>
      <c r="X30" s="46" t="s">
        <v>99</v>
      </c>
      <c r="Y30" s="46" t="s">
        <v>99</v>
      </c>
      <c r="Z30" s="46" t="s">
        <v>99</v>
      </c>
      <c r="AA30" s="46" t="s">
        <v>99</v>
      </c>
      <c r="AB30" s="48">
        <v>16700</v>
      </c>
      <c r="AC30" s="48">
        <f t="shared" si="10"/>
        <v>16700</v>
      </c>
      <c r="AD30" s="48" t="s">
        <v>99</v>
      </c>
      <c r="AE30" s="48" t="s">
        <v>99</v>
      </c>
      <c r="AF30" s="48" t="s">
        <v>99</v>
      </c>
      <c r="AG30" s="48" t="s">
        <v>99</v>
      </c>
      <c r="AH30" s="48">
        <v>0</v>
      </c>
      <c r="AI30" s="46">
        <f t="shared" si="11"/>
        <v>0</v>
      </c>
      <c r="AJ30" s="48"/>
      <c r="AK30" s="48"/>
      <c r="AL30" s="48">
        <v>0</v>
      </c>
      <c r="AM30" s="48">
        <f t="shared" si="12"/>
        <v>1450900</v>
      </c>
      <c r="AN30" s="48">
        <v>0</v>
      </c>
      <c r="AO30" s="48">
        <f t="shared" si="28"/>
        <v>0</v>
      </c>
      <c r="AP30" s="48">
        <v>1446869</v>
      </c>
      <c r="AQ30" s="48">
        <v>0</v>
      </c>
      <c r="AR30" s="55">
        <f t="shared" si="13"/>
        <v>1446869</v>
      </c>
      <c r="AS30" s="55">
        <v>1046869</v>
      </c>
      <c r="AT30" s="56">
        <f t="shared" si="14"/>
        <v>400000</v>
      </c>
      <c r="AU30" s="49">
        <f t="shared" si="15"/>
        <v>1.446869</v>
      </c>
      <c r="AV30" s="49">
        <f t="shared" si="1"/>
        <v>4031</v>
      </c>
      <c r="AW30" s="49"/>
      <c r="AX30" s="48">
        <f t="shared" si="29"/>
        <v>0.27782755531049691</v>
      </c>
      <c r="AY30" s="48" t="str">
        <f t="shared" si="3"/>
        <v>0-5</v>
      </c>
      <c r="AZ30" s="48">
        <f t="shared" si="30"/>
        <v>99.722172444689505</v>
      </c>
      <c r="BA30" s="49">
        <v>1705308</v>
      </c>
      <c r="BB30" s="49">
        <f t="shared" si="31"/>
        <v>6.8922737611137911E-7</v>
      </c>
      <c r="BC30" s="49">
        <v>9997187</v>
      </c>
      <c r="BD30" s="49">
        <v>10253331</v>
      </c>
      <c r="BE30" s="49">
        <f t="shared" si="18"/>
        <v>1449164</v>
      </c>
      <c r="BF30" s="49">
        <f t="shared" si="24"/>
        <v>102.56216073581498</v>
      </c>
      <c r="BG30" s="49">
        <f t="shared" si="26"/>
        <v>-2.2772147919690511</v>
      </c>
      <c r="BH30" s="49" t="str">
        <f t="shared" si="5"/>
        <v>&lt;0</v>
      </c>
      <c r="BI30" s="49">
        <f t="shared" si="19"/>
        <v>100.00000001569518</v>
      </c>
      <c r="BJ30" s="49" t="str">
        <f t="shared" si="27"/>
        <v>&gt;30</v>
      </c>
      <c r="BK30" s="50">
        <f t="shared" si="20"/>
        <v>100</v>
      </c>
      <c r="BL30" s="50">
        <f t="shared" si="21"/>
        <v>99.999999310772623</v>
      </c>
      <c r="BM30" s="50" t="str">
        <f t="shared" si="22"/>
        <v>&gt;30</v>
      </c>
      <c r="BN30" s="41">
        <v>1</v>
      </c>
      <c r="BO30" s="51">
        <f t="shared" si="25"/>
        <v>1446870</v>
      </c>
      <c r="BP30" s="52">
        <f t="shared" si="23"/>
        <v>0.27782755531049691</v>
      </c>
      <c r="BQ30" s="53" t="str">
        <f t="shared" si="6"/>
        <v>0-5</v>
      </c>
      <c r="BR30" s="58" t="s">
        <v>99</v>
      </c>
      <c r="BS30" s="61"/>
      <c r="BT30" s="60"/>
      <c r="BU30" s="54"/>
      <c r="BV30" s="54"/>
      <c r="BW30" s="54"/>
    </row>
    <row r="31" spans="1:75" s="5" customFormat="1" ht="36" customHeight="1">
      <c r="A31" s="41">
        <v>27</v>
      </c>
      <c r="B31" s="42" t="s">
        <v>91</v>
      </c>
      <c r="C31" s="42" t="s">
        <v>92</v>
      </c>
      <c r="D31" s="42" t="s">
        <v>103</v>
      </c>
      <c r="E31" s="42" t="s">
        <v>94</v>
      </c>
      <c r="F31" s="42" t="s">
        <v>183</v>
      </c>
      <c r="G31" s="42" t="s">
        <v>105</v>
      </c>
      <c r="H31" s="42" t="s">
        <v>184</v>
      </c>
      <c r="I31" s="42" t="s">
        <v>107</v>
      </c>
      <c r="J31" s="43">
        <v>0.7</v>
      </c>
      <c r="K31" s="43">
        <v>0.3</v>
      </c>
      <c r="L31" s="43">
        <f t="shared" si="7"/>
        <v>1</v>
      </c>
      <c r="M31" s="44">
        <v>0</v>
      </c>
      <c r="N31" s="45">
        <v>1</v>
      </c>
      <c r="O31" s="45">
        <v>0</v>
      </c>
      <c r="P31" s="46">
        <v>7853.9</v>
      </c>
      <c r="Q31" s="46">
        <v>7014.2</v>
      </c>
      <c r="R31" s="46">
        <f t="shared" si="8"/>
        <v>839.69999999999982</v>
      </c>
      <c r="S31" s="46">
        <v>2000</v>
      </c>
      <c r="T31" s="46">
        <v>1715600</v>
      </c>
      <c r="U31" s="47"/>
      <c r="V31" s="46">
        <v>1679400</v>
      </c>
      <c r="W31" s="46">
        <f t="shared" si="9"/>
        <v>1.6794</v>
      </c>
      <c r="X31" s="46" t="s">
        <v>99</v>
      </c>
      <c r="Y31" s="46" t="s">
        <v>99</v>
      </c>
      <c r="Z31" s="46" t="s">
        <v>99</v>
      </c>
      <c r="AA31" s="46" t="s">
        <v>99</v>
      </c>
      <c r="AB31" s="48">
        <v>25000</v>
      </c>
      <c r="AC31" s="48">
        <f t="shared" si="10"/>
        <v>25000</v>
      </c>
      <c r="AD31" s="48" t="s">
        <v>99</v>
      </c>
      <c r="AE31" s="48" t="s">
        <v>99</v>
      </c>
      <c r="AF31" s="48" t="s">
        <v>99</v>
      </c>
      <c r="AG31" s="48" t="s">
        <v>99</v>
      </c>
      <c r="AH31" s="48">
        <v>0</v>
      </c>
      <c r="AI31" s="46">
        <f t="shared" si="11"/>
        <v>0</v>
      </c>
      <c r="AJ31" s="48">
        <f>'[1]Wheeled Energy'!N12</f>
        <v>127740</v>
      </c>
      <c r="AK31" s="48"/>
      <c r="AL31" s="48">
        <v>0</v>
      </c>
      <c r="AM31" s="48">
        <f t="shared" si="12"/>
        <v>1704400</v>
      </c>
      <c r="AN31" s="48">
        <v>0</v>
      </c>
      <c r="AO31" s="48">
        <f t="shared" si="28"/>
        <v>127740</v>
      </c>
      <c r="AP31" s="48">
        <v>1695600</v>
      </c>
      <c r="AQ31" s="48">
        <v>0</v>
      </c>
      <c r="AR31" s="55">
        <f t="shared" si="13"/>
        <v>1695600</v>
      </c>
      <c r="AS31" s="55">
        <v>0</v>
      </c>
      <c r="AT31" s="56">
        <f t="shared" si="14"/>
        <v>1695600</v>
      </c>
      <c r="AU31" s="49">
        <f t="shared" si="15"/>
        <v>1.6956</v>
      </c>
      <c r="AV31" s="49">
        <f t="shared" si="1"/>
        <v>8800</v>
      </c>
      <c r="AW31" s="49"/>
      <c r="AX31" s="48">
        <f t="shared" si="29"/>
        <v>0.51631072518188215</v>
      </c>
      <c r="AY31" s="48" t="str">
        <f t="shared" si="3"/>
        <v>0-5</v>
      </c>
      <c r="AZ31" s="48">
        <f t="shared" si="30"/>
        <v>99.483689274818119</v>
      </c>
      <c r="BA31" s="49">
        <v>-7864650</v>
      </c>
      <c r="BB31" s="49">
        <f t="shared" si="31"/>
        <v>1.1734334663224594E-6</v>
      </c>
      <c r="BC31" s="49">
        <v>2207288</v>
      </c>
      <c r="BD31" s="49">
        <v>2207288</v>
      </c>
      <c r="BE31" s="49">
        <f t="shared" si="18"/>
        <v>-7864650</v>
      </c>
      <c r="BF31" s="49">
        <f t="shared" si="24"/>
        <v>100</v>
      </c>
      <c r="BG31" s="49">
        <f t="shared" si="26"/>
        <v>0.51631072518187882</v>
      </c>
      <c r="BH31" s="49" t="str">
        <f t="shared" si="5"/>
        <v>0-5</v>
      </c>
      <c r="BI31" s="49">
        <f t="shared" si="19"/>
        <v>99.999999993941429</v>
      </c>
      <c r="BJ31" s="49" t="str">
        <f t="shared" si="27"/>
        <v>&gt;30</v>
      </c>
      <c r="BK31" s="50">
        <f t="shared" si="20"/>
        <v>100</v>
      </c>
      <c r="BL31" s="50">
        <f t="shared" si="21"/>
        <v>99.999998826566539</v>
      </c>
      <c r="BM31" s="50" t="str">
        <f t="shared" si="22"/>
        <v>&gt;30</v>
      </c>
      <c r="BN31" s="41">
        <v>2</v>
      </c>
      <c r="BO31" s="51">
        <f t="shared" si="25"/>
        <v>1695602</v>
      </c>
      <c r="BP31" s="52">
        <f t="shared" si="23"/>
        <v>0.51631072518188215</v>
      </c>
      <c r="BQ31" s="53" t="str">
        <f t="shared" si="6"/>
        <v>0-5</v>
      </c>
      <c r="BR31" s="57" t="s">
        <v>185</v>
      </c>
      <c r="BS31" s="61"/>
      <c r="BT31" s="60"/>
      <c r="BU31" s="54"/>
      <c r="BV31" s="54"/>
      <c r="BW31" s="54"/>
    </row>
    <row r="32" spans="1:75" s="5" customFormat="1" ht="36" hidden="1" customHeight="1">
      <c r="A32" s="41">
        <v>28</v>
      </c>
      <c r="B32" s="42" t="s">
        <v>91</v>
      </c>
      <c r="C32" s="42" t="s">
        <v>92</v>
      </c>
      <c r="D32" s="42" t="s">
        <v>103</v>
      </c>
      <c r="E32" s="42" t="s">
        <v>186</v>
      </c>
      <c r="F32" s="42" t="s">
        <v>187</v>
      </c>
      <c r="G32" s="42" t="s">
        <v>105</v>
      </c>
      <c r="H32" s="42" t="s">
        <v>188</v>
      </c>
      <c r="I32" s="42" t="s">
        <v>145</v>
      </c>
      <c r="J32" s="43">
        <v>9.1</v>
      </c>
      <c r="K32" s="43">
        <v>3.9</v>
      </c>
      <c r="L32" s="43">
        <f t="shared" si="7"/>
        <v>13</v>
      </c>
      <c r="M32" s="44">
        <v>6</v>
      </c>
      <c r="N32" s="45">
        <v>133</v>
      </c>
      <c r="O32" s="45">
        <v>0</v>
      </c>
      <c r="P32" s="46">
        <v>981.36199999999997</v>
      </c>
      <c r="Q32" s="46">
        <v>965.09100000000001</v>
      </c>
      <c r="R32" s="46">
        <f t="shared" si="8"/>
        <v>16.270999999999958</v>
      </c>
      <c r="S32" s="46">
        <v>40000</v>
      </c>
      <c r="T32" s="46">
        <v>459560</v>
      </c>
      <c r="U32" s="47">
        <v>1</v>
      </c>
      <c r="V32" s="46">
        <v>650840</v>
      </c>
      <c r="W32" s="46">
        <f t="shared" si="9"/>
        <v>0.65083999999999997</v>
      </c>
      <c r="X32" s="46" t="s">
        <v>99</v>
      </c>
      <c r="Y32" s="46" t="s">
        <v>99</v>
      </c>
      <c r="Z32" s="46" t="s">
        <v>99</v>
      </c>
      <c r="AA32" s="46" t="s">
        <v>99</v>
      </c>
      <c r="AB32" s="48">
        <v>0</v>
      </c>
      <c r="AC32" s="48">
        <f t="shared" si="10"/>
        <v>0</v>
      </c>
      <c r="AD32" s="48" t="s">
        <v>99</v>
      </c>
      <c r="AE32" s="48" t="s">
        <v>99</v>
      </c>
      <c r="AF32" s="48" t="s">
        <v>99</v>
      </c>
      <c r="AG32" s="48" t="s">
        <v>99</v>
      </c>
      <c r="AH32" s="48">
        <v>638000</v>
      </c>
      <c r="AI32" s="46">
        <f t="shared" si="11"/>
        <v>638000</v>
      </c>
      <c r="AJ32" s="48"/>
      <c r="AK32" s="48"/>
      <c r="AL32" s="48">
        <v>0</v>
      </c>
      <c r="AM32" s="48">
        <f t="shared" si="12"/>
        <v>12840</v>
      </c>
      <c r="AN32" s="48">
        <v>0</v>
      </c>
      <c r="AO32" s="48">
        <f t="shared" si="28"/>
        <v>0</v>
      </c>
      <c r="AP32" s="48">
        <v>11724</v>
      </c>
      <c r="AQ32" s="48">
        <v>0</v>
      </c>
      <c r="AR32" s="49">
        <f t="shared" si="13"/>
        <v>11724</v>
      </c>
      <c r="AS32" s="49">
        <v>11724</v>
      </c>
      <c r="AT32" s="49">
        <f t="shared" si="14"/>
        <v>0</v>
      </c>
      <c r="AU32" s="49">
        <f t="shared" si="15"/>
        <v>1.1724E-2</v>
      </c>
      <c r="AV32" s="49">
        <f t="shared" si="1"/>
        <v>1116</v>
      </c>
      <c r="AW32" s="49">
        <f t="shared" si="16"/>
        <v>1.1724E-2</v>
      </c>
      <c r="AX32" s="48">
        <f t="shared" si="29"/>
        <v>8.6915887850467293</v>
      </c>
      <c r="AY32" s="48" t="str">
        <f t="shared" si="3"/>
        <v>5-10</v>
      </c>
      <c r="AZ32" s="48">
        <f t="shared" si="30"/>
        <v>91.308411214953267</v>
      </c>
      <c r="BA32" s="49">
        <v>1294946.4899999998</v>
      </c>
      <c r="BB32" s="49">
        <f t="shared" si="31"/>
        <v>0</v>
      </c>
      <c r="BC32" s="49">
        <v>131846.43</v>
      </c>
      <c r="BD32" s="49">
        <v>129131.41</v>
      </c>
      <c r="BE32" s="49">
        <f t="shared" si="18"/>
        <v>1297661.5099999998</v>
      </c>
      <c r="BF32" s="49">
        <f t="shared" si="24"/>
        <v>97.940770940858997</v>
      </c>
      <c r="BG32" s="49">
        <f t="shared" si="26"/>
        <v>10.571838122225019</v>
      </c>
      <c r="BH32" s="49" t="str">
        <f t="shared" si="5"/>
        <v>10-15</v>
      </c>
      <c r="BI32" s="49">
        <f t="shared" si="19"/>
        <v>100</v>
      </c>
      <c r="BJ32" s="49" t="str">
        <f t="shared" si="27"/>
        <v>&gt;30</v>
      </c>
      <c r="BK32" s="50">
        <f t="shared" si="20"/>
        <v>97.940770940858997</v>
      </c>
      <c r="BL32" s="50">
        <f t="shared" si="21"/>
        <v>100</v>
      </c>
      <c r="BM32" s="50" t="str">
        <f t="shared" si="22"/>
        <v>&gt;30</v>
      </c>
      <c r="BN32" s="41">
        <v>0</v>
      </c>
      <c r="BO32" s="51">
        <f t="shared" si="25"/>
        <v>11724</v>
      </c>
      <c r="BP32" s="52">
        <f t="shared" si="23"/>
        <v>8.6915887850467293</v>
      </c>
      <c r="BQ32" s="53" t="str">
        <f t="shared" si="6"/>
        <v>5-10</v>
      </c>
      <c r="BR32" s="57" t="s">
        <v>189</v>
      </c>
      <c r="BS32" s="61"/>
      <c r="BT32" s="60" t="s">
        <v>141</v>
      </c>
      <c r="BU32" s="54"/>
      <c r="BV32" s="54" t="s">
        <v>102</v>
      </c>
      <c r="BW32" s="54" t="s">
        <v>161</v>
      </c>
    </row>
    <row r="33" spans="1:75" s="5" customFormat="1" ht="36" hidden="1" customHeight="1">
      <c r="A33" s="41">
        <v>29</v>
      </c>
      <c r="B33" s="42" t="s">
        <v>91</v>
      </c>
      <c r="C33" s="42" t="s">
        <v>92</v>
      </c>
      <c r="D33" s="42" t="s">
        <v>190</v>
      </c>
      <c r="E33" s="42" t="s">
        <v>191</v>
      </c>
      <c r="F33" s="42" t="s">
        <v>192</v>
      </c>
      <c r="G33" s="42" t="s">
        <v>113</v>
      </c>
      <c r="H33" s="42" t="s">
        <v>193</v>
      </c>
      <c r="I33" s="42" t="s">
        <v>145</v>
      </c>
      <c r="J33" s="43">
        <v>21.5</v>
      </c>
      <c r="K33" s="43">
        <v>7.5</v>
      </c>
      <c r="L33" s="43">
        <f t="shared" si="7"/>
        <v>29</v>
      </c>
      <c r="M33" s="44">
        <v>106</v>
      </c>
      <c r="N33" s="45">
        <v>4954</v>
      </c>
      <c r="O33" s="45">
        <v>125</v>
      </c>
      <c r="P33" s="46">
        <v>3121.779</v>
      </c>
      <c r="Q33" s="46">
        <v>3052.5419999999999</v>
      </c>
      <c r="R33" s="46">
        <f t="shared" si="8"/>
        <v>69.23700000000008</v>
      </c>
      <c r="S33" s="46">
        <v>20000</v>
      </c>
      <c r="T33" s="46">
        <v>1382420</v>
      </c>
      <c r="U33" s="47">
        <v>1</v>
      </c>
      <c r="V33" s="46">
        <v>1384740</v>
      </c>
      <c r="W33" s="46">
        <f t="shared" si="9"/>
        <v>1.3847400000000001</v>
      </c>
      <c r="X33" s="46" t="s">
        <v>99</v>
      </c>
      <c r="Y33" s="46" t="s">
        <v>99</v>
      </c>
      <c r="Z33" s="46" t="s">
        <v>99</v>
      </c>
      <c r="AA33" s="46" t="s">
        <v>99</v>
      </c>
      <c r="AB33" s="48">
        <v>0</v>
      </c>
      <c r="AC33" s="48">
        <f t="shared" si="10"/>
        <v>0</v>
      </c>
      <c r="AD33" s="48" t="s">
        <v>99</v>
      </c>
      <c r="AE33" s="48" t="s">
        <v>99</v>
      </c>
      <c r="AF33" s="48" t="s">
        <v>99</v>
      </c>
      <c r="AG33" s="48" t="s">
        <v>99</v>
      </c>
      <c r="AH33" s="48">
        <v>32700</v>
      </c>
      <c r="AI33" s="46">
        <f t="shared" si="11"/>
        <v>32700</v>
      </c>
      <c r="AJ33" s="48"/>
      <c r="AK33" s="48"/>
      <c r="AL33" s="48">
        <v>2007</v>
      </c>
      <c r="AM33" s="48">
        <f t="shared" si="12"/>
        <v>1352040</v>
      </c>
      <c r="AN33" s="48">
        <v>0</v>
      </c>
      <c r="AO33" s="48">
        <f t="shared" si="28"/>
        <v>0</v>
      </c>
      <c r="AP33" s="48">
        <v>1046833.25</v>
      </c>
      <c r="AQ33" s="48">
        <v>213181.25</v>
      </c>
      <c r="AR33" s="49">
        <f t="shared" si="13"/>
        <v>1260014.5</v>
      </c>
      <c r="AS33" s="49">
        <v>1260014.4999999942</v>
      </c>
      <c r="AT33" s="49">
        <f t="shared" si="14"/>
        <v>5.8207660913467407E-9</v>
      </c>
      <c r="AU33" s="49">
        <f t="shared" si="15"/>
        <v>1.2600145</v>
      </c>
      <c r="AV33" s="49">
        <f t="shared" si="1"/>
        <v>92025.5</v>
      </c>
      <c r="AW33" s="49">
        <f t="shared" si="16"/>
        <v>1.2600145</v>
      </c>
      <c r="AX33" s="48">
        <f t="shared" si="29"/>
        <v>6.8064184491583095</v>
      </c>
      <c r="AY33" s="48" t="str">
        <f t="shared" si="3"/>
        <v>5-10</v>
      </c>
      <c r="AZ33" s="48">
        <f t="shared" si="30"/>
        <v>93.193581550841685</v>
      </c>
      <c r="BA33" s="49">
        <v>31852281.760000009</v>
      </c>
      <c r="BB33" s="49">
        <f t="shared" si="31"/>
        <v>0</v>
      </c>
      <c r="BC33" s="49">
        <v>12795964.99</v>
      </c>
      <c r="BD33" s="49">
        <v>13446010.18</v>
      </c>
      <c r="BE33" s="49">
        <f t="shared" si="18"/>
        <v>31202236.570000008</v>
      </c>
      <c r="BF33" s="49">
        <f t="shared" si="24"/>
        <v>105.08007946651938</v>
      </c>
      <c r="BG33" s="49">
        <f t="shared" si="26"/>
        <v>2.072110448680009</v>
      </c>
      <c r="BH33" s="49" t="str">
        <f t="shared" si="5"/>
        <v>0-5</v>
      </c>
      <c r="BI33" s="49">
        <f t="shared" si="19"/>
        <v>100</v>
      </c>
      <c r="BJ33" s="49" t="str">
        <f t="shared" si="27"/>
        <v>&gt;30</v>
      </c>
      <c r="BK33" s="50">
        <f t="shared" si="20"/>
        <v>100</v>
      </c>
      <c r="BL33" s="50">
        <f t="shared" si="21"/>
        <v>100</v>
      </c>
      <c r="BM33" s="50" t="str">
        <f t="shared" si="22"/>
        <v>&gt;30</v>
      </c>
      <c r="BN33" s="41">
        <v>0</v>
      </c>
      <c r="BO33" s="51">
        <f t="shared" si="25"/>
        <v>1260014.5</v>
      </c>
      <c r="BP33" s="52">
        <f t="shared" si="23"/>
        <v>6.8064184491583095</v>
      </c>
      <c r="BQ33" s="53" t="str">
        <f t="shared" si="6"/>
        <v>5-10</v>
      </c>
      <c r="BR33" s="57" t="s">
        <v>194</v>
      </c>
      <c r="BS33" s="61"/>
      <c r="BT33" s="60" t="s">
        <v>141</v>
      </c>
      <c r="BU33" s="54"/>
      <c r="BV33" s="54" t="s">
        <v>102</v>
      </c>
      <c r="BW33" s="54" t="s">
        <v>161</v>
      </c>
    </row>
    <row r="34" spans="1:75" s="5" customFormat="1" ht="36" hidden="1" customHeight="1">
      <c r="A34" s="41">
        <v>30</v>
      </c>
      <c r="B34" s="42" t="s">
        <v>91</v>
      </c>
      <c r="C34" s="42" t="s">
        <v>92</v>
      </c>
      <c r="D34" s="42" t="s">
        <v>195</v>
      </c>
      <c r="E34" s="42" t="s">
        <v>191</v>
      </c>
      <c r="F34" s="42" t="s">
        <v>196</v>
      </c>
      <c r="G34" s="42" t="s">
        <v>195</v>
      </c>
      <c r="H34" s="42" t="s">
        <v>197</v>
      </c>
      <c r="I34" s="42" t="s">
        <v>145</v>
      </c>
      <c r="J34" s="43">
        <v>12.32</v>
      </c>
      <c r="K34" s="43">
        <v>5.28</v>
      </c>
      <c r="L34" s="43">
        <f t="shared" si="7"/>
        <v>17.600000000000001</v>
      </c>
      <c r="M34" s="44">
        <v>115</v>
      </c>
      <c r="N34" s="45">
        <v>9106</v>
      </c>
      <c r="O34" s="45">
        <v>246</v>
      </c>
      <c r="P34" s="46">
        <v>1585.683</v>
      </c>
      <c r="Q34" s="46">
        <v>1555.308</v>
      </c>
      <c r="R34" s="46">
        <f t="shared" si="8"/>
        <v>30.375</v>
      </c>
      <c r="S34" s="46">
        <v>40000</v>
      </c>
      <c r="T34" s="46">
        <v>1205080</v>
      </c>
      <c r="U34" s="47">
        <v>1</v>
      </c>
      <c r="V34" s="46">
        <v>1215000</v>
      </c>
      <c r="W34" s="46">
        <f t="shared" si="9"/>
        <v>1.2150000000000001</v>
      </c>
      <c r="X34" s="46" t="s">
        <v>99</v>
      </c>
      <c r="Y34" s="46" t="s">
        <v>99</v>
      </c>
      <c r="Z34" s="46" t="s">
        <v>99</v>
      </c>
      <c r="AA34" s="46" t="s">
        <v>99</v>
      </c>
      <c r="AB34" s="48">
        <v>540000</v>
      </c>
      <c r="AC34" s="48">
        <f t="shared" si="10"/>
        <v>540000</v>
      </c>
      <c r="AD34" s="48" t="s">
        <v>99</v>
      </c>
      <c r="AE34" s="48" t="s">
        <v>99</v>
      </c>
      <c r="AF34" s="48" t="s">
        <v>99</v>
      </c>
      <c r="AG34" s="48" t="s">
        <v>99</v>
      </c>
      <c r="AH34" s="48">
        <v>0</v>
      </c>
      <c r="AI34" s="46">
        <f t="shared" si="11"/>
        <v>0</v>
      </c>
      <c r="AJ34" s="48"/>
      <c r="AK34" s="48"/>
      <c r="AL34" s="48">
        <v>0</v>
      </c>
      <c r="AM34" s="48">
        <f t="shared" si="12"/>
        <v>1755000</v>
      </c>
      <c r="AN34" s="48">
        <v>0</v>
      </c>
      <c r="AO34" s="48">
        <f t="shared" si="28"/>
        <v>0</v>
      </c>
      <c r="AP34" s="48">
        <v>1218036.42</v>
      </c>
      <c r="AQ34" s="48">
        <v>419540.7</v>
      </c>
      <c r="AR34" s="49">
        <f t="shared" si="13"/>
        <v>1637577.1199999999</v>
      </c>
      <c r="AS34" s="49">
        <v>1637577.1199999885</v>
      </c>
      <c r="AT34" s="49">
        <f t="shared" si="14"/>
        <v>1.1408701539039612E-8</v>
      </c>
      <c r="AU34" s="49">
        <f t="shared" si="15"/>
        <v>1.6375771199999998</v>
      </c>
      <c r="AV34" s="49">
        <f t="shared" si="1"/>
        <v>117422.88000000012</v>
      </c>
      <c r="AW34" s="49">
        <f t="shared" si="16"/>
        <v>1.6375771199999998</v>
      </c>
      <c r="AX34" s="48">
        <f t="shared" si="29"/>
        <v>6.6907623931623998</v>
      </c>
      <c r="AY34" s="48" t="str">
        <f t="shared" si="3"/>
        <v>5-10</v>
      </c>
      <c r="AZ34" s="48">
        <f t="shared" si="30"/>
        <v>93.309237606837598</v>
      </c>
      <c r="BA34" s="49">
        <v>56681852.299999982</v>
      </c>
      <c r="BB34" s="49">
        <f t="shared" si="31"/>
        <v>0</v>
      </c>
      <c r="BC34" s="49">
        <v>16087117.352</v>
      </c>
      <c r="BD34" s="49">
        <v>16431658.862</v>
      </c>
      <c r="BE34" s="49">
        <f t="shared" si="18"/>
        <v>56337310.789999977</v>
      </c>
      <c r="BF34" s="49">
        <f t="shared" si="24"/>
        <v>102.14172310962329</v>
      </c>
      <c r="BG34" s="49">
        <f t="shared" si="26"/>
        <v>4.6923368879234655</v>
      </c>
      <c r="BH34" s="49" t="str">
        <f t="shared" si="5"/>
        <v>0-5</v>
      </c>
      <c r="BI34" s="49">
        <f t="shared" si="19"/>
        <v>100</v>
      </c>
      <c r="BJ34" s="49" t="str">
        <f t="shared" si="27"/>
        <v>&gt;30</v>
      </c>
      <c r="BK34" s="50">
        <f t="shared" si="20"/>
        <v>100</v>
      </c>
      <c r="BL34" s="50">
        <f t="shared" si="21"/>
        <v>100</v>
      </c>
      <c r="BM34" s="50" t="str">
        <f t="shared" si="22"/>
        <v>&gt;30</v>
      </c>
      <c r="BN34" s="41">
        <v>0</v>
      </c>
      <c r="BO34" s="51">
        <f t="shared" si="25"/>
        <v>1637577.1199999999</v>
      </c>
      <c r="BP34" s="52">
        <f t="shared" si="23"/>
        <v>6.6907623931623998</v>
      </c>
      <c r="BQ34" s="53" t="str">
        <f t="shared" si="6"/>
        <v>5-10</v>
      </c>
      <c r="BR34" s="57" t="s">
        <v>198</v>
      </c>
      <c r="BS34" s="61"/>
      <c r="BT34" s="60"/>
      <c r="BU34" s="54"/>
      <c r="BV34" s="54" t="s">
        <v>102</v>
      </c>
      <c r="BW34" s="54" t="s">
        <v>161</v>
      </c>
    </row>
    <row r="35" spans="1:75" s="5" customFormat="1" ht="36" hidden="1" customHeight="1">
      <c r="A35" s="41">
        <v>31</v>
      </c>
      <c r="B35" s="42" t="s">
        <v>91</v>
      </c>
      <c r="C35" s="42" t="s">
        <v>92</v>
      </c>
      <c r="D35" s="42" t="s">
        <v>113</v>
      </c>
      <c r="E35" s="42" t="s">
        <v>191</v>
      </c>
      <c r="F35" s="42" t="s">
        <v>199</v>
      </c>
      <c r="G35" s="42" t="s">
        <v>113</v>
      </c>
      <c r="H35" s="42" t="s">
        <v>200</v>
      </c>
      <c r="I35" s="42" t="s">
        <v>98</v>
      </c>
      <c r="J35" s="43">
        <v>17.5</v>
      </c>
      <c r="K35" s="43">
        <v>7.5</v>
      </c>
      <c r="L35" s="43">
        <f t="shared" si="7"/>
        <v>25</v>
      </c>
      <c r="M35" s="44">
        <v>17</v>
      </c>
      <c r="N35" s="45">
        <v>38</v>
      </c>
      <c r="O35" s="45">
        <v>7</v>
      </c>
      <c r="P35" s="46">
        <v>2E-3</v>
      </c>
      <c r="Q35" s="46">
        <v>1E-3</v>
      </c>
      <c r="R35" s="46">
        <f t="shared" si="8"/>
        <v>1E-3</v>
      </c>
      <c r="S35" s="46">
        <v>20000</v>
      </c>
      <c r="T35" s="46">
        <v>20</v>
      </c>
      <c r="U35" s="47">
        <v>1</v>
      </c>
      <c r="V35" s="46">
        <v>20</v>
      </c>
      <c r="W35" s="46">
        <f t="shared" si="9"/>
        <v>2.0000000000000002E-5</v>
      </c>
      <c r="X35" s="46" t="s">
        <v>99</v>
      </c>
      <c r="Y35" s="46" t="s">
        <v>99</v>
      </c>
      <c r="Z35" s="46" t="s">
        <v>99</v>
      </c>
      <c r="AA35" s="46" t="s">
        <v>99</v>
      </c>
      <c r="AB35" s="48">
        <v>34800</v>
      </c>
      <c r="AC35" s="48">
        <f t="shared" si="10"/>
        <v>34800</v>
      </c>
      <c r="AD35" s="48" t="s">
        <v>99</v>
      </c>
      <c r="AE35" s="48" t="s">
        <v>99</v>
      </c>
      <c r="AF35" s="48" t="s">
        <v>99</v>
      </c>
      <c r="AG35" s="48" t="s">
        <v>99</v>
      </c>
      <c r="AH35" s="48">
        <v>0</v>
      </c>
      <c r="AI35" s="46">
        <f t="shared" si="11"/>
        <v>0</v>
      </c>
      <c r="AJ35" s="48"/>
      <c r="AK35" s="48"/>
      <c r="AL35" s="48">
        <v>0</v>
      </c>
      <c r="AM35" s="48">
        <f t="shared" si="12"/>
        <v>34820</v>
      </c>
      <c r="AN35" s="48">
        <v>0</v>
      </c>
      <c r="AO35" s="48">
        <f t="shared" si="28"/>
        <v>0</v>
      </c>
      <c r="AP35" s="48">
        <v>19561</v>
      </c>
      <c r="AQ35" s="48">
        <v>11951.1</v>
      </c>
      <c r="AR35" s="49">
        <f t="shared" si="13"/>
        <v>31512.1</v>
      </c>
      <c r="AS35" s="49">
        <v>31512.099999999995</v>
      </c>
      <c r="AT35" s="49">
        <f t="shared" si="14"/>
        <v>0</v>
      </c>
      <c r="AU35" s="49">
        <f t="shared" si="15"/>
        <v>3.1512100000000001E-2</v>
      </c>
      <c r="AV35" s="49">
        <f t="shared" si="1"/>
        <v>3307.9000000000015</v>
      </c>
      <c r="AW35" s="49">
        <f t="shared" si="16"/>
        <v>3.1512100000000001E-2</v>
      </c>
      <c r="AX35" s="48">
        <f t="shared" si="29"/>
        <v>9.5000000000000036</v>
      </c>
      <c r="AY35" s="48" t="str">
        <f t="shared" si="3"/>
        <v>5-10</v>
      </c>
      <c r="AZ35" s="48">
        <f t="shared" si="30"/>
        <v>90.499999999999986</v>
      </c>
      <c r="BA35" s="49">
        <v>-149981.00000000006</v>
      </c>
      <c r="BB35" s="49">
        <f t="shared" si="31"/>
        <v>0</v>
      </c>
      <c r="BC35" s="49">
        <v>315851.98700000002</v>
      </c>
      <c r="BD35" s="49">
        <v>513300.98700000002</v>
      </c>
      <c r="BE35" s="49">
        <f t="shared" si="18"/>
        <v>-347430.00000000006</v>
      </c>
      <c r="BF35" s="49">
        <f t="shared" si="24"/>
        <v>162.51314163807999</v>
      </c>
      <c r="BG35" s="49">
        <f t="shared" si="26"/>
        <v>-47.07439318246238</v>
      </c>
      <c r="BH35" s="49" t="str">
        <f t="shared" si="5"/>
        <v>&lt;0</v>
      </c>
      <c r="BI35" s="49">
        <f t="shared" si="19"/>
        <v>100</v>
      </c>
      <c r="BJ35" s="49" t="str">
        <f t="shared" si="27"/>
        <v>&gt;30</v>
      </c>
      <c r="BK35" s="50">
        <f t="shared" si="20"/>
        <v>100</v>
      </c>
      <c r="BL35" s="50">
        <f t="shared" si="21"/>
        <v>100</v>
      </c>
      <c r="BM35" s="50" t="str">
        <f t="shared" si="22"/>
        <v>&gt;30</v>
      </c>
      <c r="BN35" s="41">
        <v>0</v>
      </c>
      <c r="BO35" s="51">
        <f t="shared" si="25"/>
        <v>31512.1</v>
      </c>
      <c r="BP35" s="52">
        <f t="shared" si="23"/>
        <v>9.5000000000000036</v>
      </c>
      <c r="BQ35" s="53" t="str">
        <f t="shared" si="6"/>
        <v>5-10</v>
      </c>
      <c r="BR35" s="58"/>
      <c r="BS35" s="61" t="s">
        <v>100</v>
      </c>
      <c r="BT35" s="60" t="s">
        <v>101</v>
      </c>
      <c r="BU35" s="54"/>
      <c r="BV35" s="54" t="s">
        <v>102</v>
      </c>
      <c r="BW35" s="54" t="s">
        <v>115</v>
      </c>
    </row>
    <row r="36" spans="1:75" s="5" customFormat="1" ht="36" hidden="1" customHeight="1">
      <c r="A36" s="41">
        <v>32</v>
      </c>
      <c r="B36" s="42" t="s">
        <v>91</v>
      </c>
      <c r="C36" s="42" t="s">
        <v>92</v>
      </c>
      <c r="D36" s="42" t="s">
        <v>190</v>
      </c>
      <c r="E36" s="42" t="s">
        <v>191</v>
      </c>
      <c r="F36" s="42" t="s">
        <v>201</v>
      </c>
      <c r="G36" s="42" t="s">
        <v>195</v>
      </c>
      <c r="H36" s="42" t="s">
        <v>202</v>
      </c>
      <c r="I36" s="42" t="s">
        <v>98</v>
      </c>
      <c r="J36" s="43">
        <v>6.3</v>
      </c>
      <c r="K36" s="43">
        <v>2.7</v>
      </c>
      <c r="L36" s="43">
        <f t="shared" si="7"/>
        <v>9</v>
      </c>
      <c r="M36" s="44">
        <v>98</v>
      </c>
      <c r="N36" s="45">
        <v>39</v>
      </c>
      <c r="O36" s="45">
        <v>346</v>
      </c>
      <c r="P36" s="46">
        <v>318.80500000000001</v>
      </c>
      <c r="Q36" s="46">
        <v>311.97300000000001</v>
      </c>
      <c r="R36" s="46">
        <f t="shared" si="8"/>
        <v>6.8319999999999936</v>
      </c>
      <c r="S36" s="46">
        <v>40000</v>
      </c>
      <c r="T36" s="46">
        <v>402520</v>
      </c>
      <c r="U36" s="47">
        <v>1</v>
      </c>
      <c r="V36" s="46">
        <v>273280</v>
      </c>
      <c r="W36" s="46">
        <f t="shared" si="9"/>
        <v>0.27328000000000002</v>
      </c>
      <c r="X36" s="46" t="s">
        <v>99</v>
      </c>
      <c r="Y36" s="46" t="s">
        <v>99</v>
      </c>
      <c r="Z36" s="46" t="s">
        <v>99</v>
      </c>
      <c r="AA36" s="46" t="s">
        <v>99</v>
      </c>
      <c r="AB36" s="48">
        <v>381000</v>
      </c>
      <c r="AC36" s="48">
        <f t="shared" si="10"/>
        <v>381000</v>
      </c>
      <c r="AD36" s="48" t="s">
        <v>99</v>
      </c>
      <c r="AE36" s="48" t="s">
        <v>99</v>
      </c>
      <c r="AF36" s="48" t="s">
        <v>99</v>
      </c>
      <c r="AG36" s="48" t="s">
        <v>99</v>
      </c>
      <c r="AH36" s="48">
        <v>0</v>
      </c>
      <c r="AI36" s="46">
        <f t="shared" si="11"/>
        <v>0</v>
      </c>
      <c r="AJ36" s="48"/>
      <c r="AK36" s="48"/>
      <c r="AL36" s="48">
        <v>0</v>
      </c>
      <c r="AM36" s="48">
        <f t="shared" si="12"/>
        <v>654280</v>
      </c>
      <c r="AN36" s="48">
        <v>0</v>
      </c>
      <c r="AO36" s="48">
        <f t="shared" si="28"/>
        <v>0</v>
      </c>
      <c r="AP36" s="48">
        <v>4388</v>
      </c>
      <c r="AQ36" s="48">
        <v>587736.96</v>
      </c>
      <c r="AR36" s="49">
        <f t="shared" si="13"/>
        <v>592124.96</v>
      </c>
      <c r="AS36" s="49">
        <v>592124.95999999868</v>
      </c>
      <c r="AT36" s="49">
        <f t="shared" si="14"/>
        <v>1.280568540096283E-9</v>
      </c>
      <c r="AU36" s="49">
        <f t="shared" si="15"/>
        <v>0.59212495999999992</v>
      </c>
      <c r="AV36" s="49">
        <f t="shared" si="1"/>
        <v>62155.040000000037</v>
      </c>
      <c r="AW36" s="49">
        <f t="shared" si="16"/>
        <v>0.59212495999999992</v>
      </c>
      <c r="AX36" s="48">
        <f t="shared" si="29"/>
        <v>9.4997615699700493</v>
      </c>
      <c r="AY36" s="48" t="str">
        <f t="shared" si="3"/>
        <v>5-10</v>
      </c>
      <c r="AZ36" s="48">
        <f t="shared" si="30"/>
        <v>90.500238430029952</v>
      </c>
      <c r="BA36" s="49">
        <v>37973912.009999998</v>
      </c>
      <c r="BB36" s="49">
        <f t="shared" si="31"/>
        <v>0</v>
      </c>
      <c r="BC36" s="49">
        <v>3501082.767</v>
      </c>
      <c r="BD36" s="49">
        <v>3512496.767</v>
      </c>
      <c r="BE36" s="49">
        <f t="shared" si="18"/>
        <v>37962498.009999998</v>
      </c>
      <c r="BF36" s="49">
        <f t="shared" si="24"/>
        <v>100.3260134295477</v>
      </c>
      <c r="BG36" s="49">
        <f t="shared" si="26"/>
        <v>9.2047186389154554</v>
      </c>
      <c r="BH36" s="49" t="str">
        <f t="shared" si="5"/>
        <v>5-10</v>
      </c>
      <c r="BI36" s="49">
        <f t="shared" si="19"/>
        <v>100</v>
      </c>
      <c r="BJ36" s="49" t="str">
        <f t="shared" si="27"/>
        <v>&gt;30</v>
      </c>
      <c r="BK36" s="50">
        <f t="shared" si="20"/>
        <v>100</v>
      </c>
      <c r="BL36" s="50">
        <f t="shared" si="21"/>
        <v>100</v>
      </c>
      <c r="BM36" s="50" t="str">
        <f t="shared" si="22"/>
        <v>&gt;30</v>
      </c>
      <c r="BN36" s="41">
        <v>0</v>
      </c>
      <c r="BO36" s="51">
        <f t="shared" si="25"/>
        <v>592124.96</v>
      </c>
      <c r="BP36" s="52">
        <f t="shared" si="23"/>
        <v>9.4997615699700493</v>
      </c>
      <c r="BQ36" s="53" t="str">
        <f t="shared" si="6"/>
        <v>5-10</v>
      </c>
      <c r="BR36" s="58"/>
      <c r="BS36" s="61" t="s">
        <v>100</v>
      </c>
      <c r="BT36" s="60" t="s">
        <v>101</v>
      </c>
      <c r="BU36" s="54"/>
      <c r="BV36" s="54" t="s">
        <v>102</v>
      </c>
      <c r="BW36" s="54" t="s">
        <v>115</v>
      </c>
    </row>
    <row r="37" spans="1:75" s="5" customFormat="1" ht="36" hidden="1" customHeight="1">
      <c r="A37" s="41">
        <v>33</v>
      </c>
      <c r="B37" s="42" t="s">
        <v>91</v>
      </c>
      <c r="C37" s="42" t="s">
        <v>92</v>
      </c>
      <c r="D37" s="42" t="s">
        <v>113</v>
      </c>
      <c r="E37" s="42" t="s">
        <v>191</v>
      </c>
      <c r="F37" s="42" t="s">
        <v>203</v>
      </c>
      <c r="G37" s="42" t="s">
        <v>113</v>
      </c>
      <c r="H37" s="42" t="s">
        <v>204</v>
      </c>
      <c r="I37" s="42" t="s">
        <v>145</v>
      </c>
      <c r="J37" s="43">
        <v>21.36</v>
      </c>
      <c r="K37" s="43">
        <v>5.44</v>
      </c>
      <c r="L37" s="43">
        <f t="shared" si="7"/>
        <v>26.8</v>
      </c>
      <c r="M37" s="44">
        <v>168</v>
      </c>
      <c r="N37" s="45">
        <v>12078</v>
      </c>
      <c r="O37" s="45">
        <v>312</v>
      </c>
      <c r="P37" s="46">
        <v>2644.0459999999998</v>
      </c>
      <c r="Q37" s="46">
        <v>2613.0949999999998</v>
      </c>
      <c r="R37" s="46">
        <f t="shared" si="8"/>
        <v>30.951000000000022</v>
      </c>
      <c r="S37" s="46">
        <v>40000</v>
      </c>
      <c r="T37" s="46">
        <v>1256240</v>
      </c>
      <c r="U37" s="47">
        <v>1</v>
      </c>
      <c r="V37" s="46">
        <v>1238040</v>
      </c>
      <c r="W37" s="46">
        <f t="shared" si="9"/>
        <v>1.23804</v>
      </c>
      <c r="X37" s="46" t="s">
        <v>99</v>
      </c>
      <c r="Y37" s="46" t="s">
        <v>99</v>
      </c>
      <c r="Z37" s="46" t="s">
        <v>99</v>
      </c>
      <c r="AA37" s="46" t="s">
        <v>99</v>
      </c>
      <c r="AB37" s="48">
        <v>1760000</v>
      </c>
      <c r="AC37" s="48">
        <f t="shared" si="10"/>
        <v>1760000</v>
      </c>
      <c r="AD37" s="48" t="s">
        <v>99</v>
      </c>
      <c r="AE37" s="48" t="s">
        <v>99</v>
      </c>
      <c r="AF37" s="48" t="s">
        <v>99</v>
      </c>
      <c r="AG37" s="48" t="s">
        <v>99</v>
      </c>
      <c r="AH37" s="48">
        <v>0</v>
      </c>
      <c r="AI37" s="46">
        <f t="shared" si="11"/>
        <v>0</v>
      </c>
      <c r="AJ37" s="48"/>
      <c r="AK37" s="48"/>
      <c r="AL37" s="48">
        <v>672.8</v>
      </c>
      <c r="AM37" s="48">
        <f t="shared" si="12"/>
        <v>2998040</v>
      </c>
      <c r="AN37" s="48">
        <v>0</v>
      </c>
      <c r="AO37" s="48">
        <f t="shared" si="28"/>
        <v>0</v>
      </c>
      <c r="AP37" s="48">
        <v>2220406.7000000002</v>
      </c>
      <c r="AQ37" s="48">
        <v>532100.4</v>
      </c>
      <c r="AR37" s="49">
        <f t="shared" si="13"/>
        <v>2752507.1</v>
      </c>
      <c r="AS37" s="49">
        <v>2752507.1000000495</v>
      </c>
      <c r="AT37" s="49">
        <f t="shared" si="14"/>
        <v>-4.9360096454620361E-8</v>
      </c>
      <c r="AU37" s="49">
        <f t="shared" si="15"/>
        <v>2.7525070999999999</v>
      </c>
      <c r="AV37" s="49">
        <f t="shared" si="1"/>
        <v>245532.89999999991</v>
      </c>
      <c r="AW37" s="49">
        <f t="shared" si="16"/>
        <v>2.7525070999999999</v>
      </c>
      <c r="AX37" s="48">
        <f t="shared" si="29"/>
        <v>8.1897806566957048</v>
      </c>
      <c r="AY37" s="48" t="str">
        <f t="shared" si="3"/>
        <v>5-10</v>
      </c>
      <c r="AZ37" s="48">
        <f t="shared" si="30"/>
        <v>91.810219343304297</v>
      </c>
      <c r="BA37" s="49">
        <v>60905632.850000009</v>
      </c>
      <c r="BB37" s="49">
        <f t="shared" si="31"/>
        <v>0</v>
      </c>
      <c r="BC37" s="49">
        <v>25721763.513999999</v>
      </c>
      <c r="BD37" s="49">
        <v>27067109.263999999</v>
      </c>
      <c r="BE37" s="49">
        <f t="shared" si="18"/>
        <v>59560287.100000009</v>
      </c>
      <c r="BF37" s="49">
        <f t="shared" si="24"/>
        <v>105.23037912726221</v>
      </c>
      <c r="BG37" s="49">
        <f t="shared" si="26"/>
        <v>3.3877581074698515</v>
      </c>
      <c r="BH37" s="49" t="str">
        <f t="shared" si="5"/>
        <v>0-5</v>
      </c>
      <c r="BI37" s="49">
        <f t="shared" si="19"/>
        <v>100</v>
      </c>
      <c r="BJ37" s="49" t="str">
        <f t="shared" si="27"/>
        <v>&gt;30</v>
      </c>
      <c r="BK37" s="50">
        <f t="shared" si="20"/>
        <v>100</v>
      </c>
      <c r="BL37" s="50">
        <f t="shared" si="21"/>
        <v>100</v>
      </c>
      <c r="BM37" s="50" t="str">
        <f t="shared" si="22"/>
        <v>&gt;30</v>
      </c>
      <c r="BN37" s="41">
        <v>0</v>
      </c>
      <c r="BO37" s="51">
        <f t="shared" si="25"/>
        <v>2752507.1</v>
      </c>
      <c r="BP37" s="52">
        <f t="shared" si="23"/>
        <v>8.1897806566957048</v>
      </c>
      <c r="BQ37" s="53" t="str">
        <f t="shared" si="6"/>
        <v>5-10</v>
      </c>
      <c r="BR37" s="57" t="s">
        <v>205</v>
      </c>
      <c r="BS37" s="61"/>
      <c r="BT37" s="54"/>
      <c r="BU37" s="54"/>
      <c r="BV37" s="54" t="s">
        <v>102</v>
      </c>
      <c r="BW37" s="54" t="s">
        <v>142</v>
      </c>
    </row>
    <row r="38" spans="1:75" s="5" customFormat="1" ht="36" hidden="1" customHeight="1">
      <c r="A38" s="41">
        <v>34</v>
      </c>
      <c r="B38" s="42" t="s">
        <v>91</v>
      </c>
      <c r="C38" s="42" t="s">
        <v>92</v>
      </c>
      <c r="D38" s="42" t="s">
        <v>195</v>
      </c>
      <c r="E38" s="42" t="s">
        <v>191</v>
      </c>
      <c r="F38" s="42" t="s">
        <v>206</v>
      </c>
      <c r="G38" s="42" t="s">
        <v>195</v>
      </c>
      <c r="H38" s="42" t="s">
        <v>207</v>
      </c>
      <c r="I38" s="42" t="s">
        <v>145</v>
      </c>
      <c r="J38" s="43">
        <v>1.75</v>
      </c>
      <c r="K38" s="43">
        <v>0.75</v>
      </c>
      <c r="L38" s="43">
        <f t="shared" si="7"/>
        <v>2.5</v>
      </c>
      <c r="M38" s="44">
        <v>0</v>
      </c>
      <c r="N38" s="45">
        <v>2</v>
      </c>
      <c r="O38" s="45">
        <v>0</v>
      </c>
      <c r="P38" s="46">
        <v>4.875</v>
      </c>
      <c r="Q38" s="46">
        <v>206.43799999999999</v>
      </c>
      <c r="R38" s="46">
        <f t="shared" si="8"/>
        <v>-201.56299999999999</v>
      </c>
      <c r="S38" s="46">
        <v>20000</v>
      </c>
      <c r="T38" s="46">
        <v>4128760</v>
      </c>
      <c r="U38" s="47">
        <v>1</v>
      </c>
      <c r="V38" s="46">
        <v>97500</v>
      </c>
      <c r="W38" s="46">
        <f t="shared" si="9"/>
        <v>9.7500000000000003E-2</v>
      </c>
      <c r="X38" s="46" t="s">
        <v>99</v>
      </c>
      <c r="Y38" s="46" t="s">
        <v>99</v>
      </c>
      <c r="Z38" s="46" t="s">
        <v>99</v>
      </c>
      <c r="AA38" s="46" t="s">
        <v>99</v>
      </c>
      <c r="AB38" s="48">
        <v>0</v>
      </c>
      <c r="AC38" s="48">
        <f t="shared" si="10"/>
        <v>0</v>
      </c>
      <c r="AD38" s="48" t="s">
        <v>99</v>
      </c>
      <c r="AE38" s="48" t="s">
        <v>99</v>
      </c>
      <c r="AF38" s="48" t="s">
        <v>99</v>
      </c>
      <c r="AG38" s="48" t="s">
        <v>99</v>
      </c>
      <c r="AH38" s="48">
        <v>0</v>
      </c>
      <c r="AI38" s="46">
        <f t="shared" si="11"/>
        <v>0</v>
      </c>
      <c r="AJ38" s="48"/>
      <c r="AK38" s="48"/>
      <c r="AL38" s="48">
        <v>0</v>
      </c>
      <c r="AM38" s="48">
        <f t="shared" si="12"/>
        <v>97500</v>
      </c>
      <c r="AN38" s="48">
        <v>0</v>
      </c>
      <c r="AO38" s="48">
        <f t="shared" si="28"/>
        <v>0</v>
      </c>
      <c r="AP38" s="48">
        <v>89453</v>
      </c>
      <c r="AQ38" s="48">
        <v>0</v>
      </c>
      <c r="AR38" s="49">
        <f t="shared" si="13"/>
        <v>89453</v>
      </c>
      <c r="AS38" s="49">
        <v>89453</v>
      </c>
      <c r="AT38" s="49">
        <f t="shared" si="14"/>
        <v>0</v>
      </c>
      <c r="AU38" s="49">
        <f t="shared" si="15"/>
        <v>8.9453000000000005E-2</v>
      </c>
      <c r="AV38" s="49">
        <f t="shared" si="1"/>
        <v>8047</v>
      </c>
      <c r="AW38" s="49">
        <f t="shared" si="16"/>
        <v>8.9453000000000005E-2</v>
      </c>
      <c r="AX38" s="48">
        <f t="shared" si="29"/>
        <v>8.2533333333333339</v>
      </c>
      <c r="AY38" s="48" t="str">
        <f t="shared" si="3"/>
        <v>5-10</v>
      </c>
      <c r="AZ38" s="48">
        <f t="shared" si="30"/>
        <v>91.74666666666667</v>
      </c>
      <c r="BA38" s="49">
        <v>34735</v>
      </c>
      <c r="BB38" s="49">
        <f t="shared" si="31"/>
        <v>0</v>
      </c>
      <c r="BC38" s="49">
        <v>973407</v>
      </c>
      <c r="BD38" s="49">
        <v>973407</v>
      </c>
      <c r="BE38" s="49">
        <f t="shared" si="18"/>
        <v>34735</v>
      </c>
      <c r="BF38" s="49">
        <f t="shared" si="24"/>
        <v>100</v>
      </c>
      <c r="BG38" s="49">
        <f t="shared" si="26"/>
        <v>8.2533333333333232</v>
      </c>
      <c r="BH38" s="49" t="str">
        <f t="shared" si="5"/>
        <v>5-10</v>
      </c>
      <c r="BI38" s="49">
        <f t="shared" si="19"/>
        <v>100</v>
      </c>
      <c r="BJ38" s="49" t="str">
        <f t="shared" si="27"/>
        <v>&gt;30</v>
      </c>
      <c r="BK38" s="50">
        <f t="shared" si="20"/>
        <v>100</v>
      </c>
      <c r="BL38" s="50">
        <f t="shared" si="21"/>
        <v>100</v>
      </c>
      <c r="BM38" s="50" t="str">
        <f t="shared" si="22"/>
        <v>&gt;30</v>
      </c>
      <c r="BN38" s="41">
        <v>0</v>
      </c>
      <c r="BO38" s="51">
        <f t="shared" si="25"/>
        <v>89453</v>
      </c>
      <c r="BP38" s="52">
        <f t="shared" si="23"/>
        <v>8.2533333333333339</v>
      </c>
      <c r="BQ38" s="53" t="str">
        <f t="shared" si="6"/>
        <v>5-10</v>
      </c>
      <c r="BR38" s="57" t="s">
        <v>208</v>
      </c>
      <c r="BS38" s="61"/>
      <c r="BT38" s="54"/>
      <c r="BU38" s="54"/>
      <c r="BV38" s="54" t="s">
        <v>102</v>
      </c>
      <c r="BW38" s="54"/>
    </row>
    <row r="39" spans="1:75" s="5" customFormat="1" ht="36" hidden="1" customHeight="1">
      <c r="A39" s="41">
        <v>35</v>
      </c>
      <c r="B39" s="42" t="s">
        <v>91</v>
      </c>
      <c r="C39" s="42" t="s">
        <v>92</v>
      </c>
      <c r="D39" s="42" t="s">
        <v>195</v>
      </c>
      <c r="E39" s="42" t="s">
        <v>191</v>
      </c>
      <c r="F39" s="42" t="s">
        <v>209</v>
      </c>
      <c r="G39" s="42" t="s">
        <v>113</v>
      </c>
      <c r="H39" s="42" t="s">
        <v>210</v>
      </c>
      <c r="I39" s="42" t="s">
        <v>98</v>
      </c>
      <c r="J39" s="43">
        <v>14</v>
      </c>
      <c r="K39" s="43">
        <v>6</v>
      </c>
      <c r="L39" s="43">
        <f t="shared" si="7"/>
        <v>20</v>
      </c>
      <c r="M39" s="44">
        <v>85</v>
      </c>
      <c r="N39" s="45">
        <v>3</v>
      </c>
      <c r="O39" s="45">
        <v>365</v>
      </c>
      <c r="P39" s="46">
        <v>261.91199999999998</v>
      </c>
      <c r="Q39" s="46">
        <v>259.00099999999998</v>
      </c>
      <c r="R39" s="46">
        <f t="shared" si="8"/>
        <v>2.9110000000000014</v>
      </c>
      <c r="S39" s="46">
        <v>40000</v>
      </c>
      <c r="T39" s="46">
        <v>117480</v>
      </c>
      <c r="U39" s="47">
        <v>1</v>
      </c>
      <c r="V39" s="46">
        <v>116440</v>
      </c>
      <c r="W39" s="46">
        <f t="shared" si="9"/>
        <v>0.11644</v>
      </c>
      <c r="X39" s="46" t="s">
        <v>99</v>
      </c>
      <c r="Y39" s="46" t="s">
        <v>99</v>
      </c>
      <c r="Z39" s="46" t="s">
        <v>99</v>
      </c>
      <c r="AA39" s="46" t="s">
        <v>99</v>
      </c>
      <c r="AB39" s="48">
        <v>590000</v>
      </c>
      <c r="AC39" s="48">
        <f t="shared" si="10"/>
        <v>590000</v>
      </c>
      <c r="AD39" s="48" t="s">
        <v>99</v>
      </c>
      <c r="AE39" s="48" t="s">
        <v>99</v>
      </c>
      <c r="AF39" s="48" t="s">
        <v>99</v>
      </c>
      <c r="AG39" s="48" t="s">
        <v>99</v>
      </c>
      <c r="AH39" s="48">
        <v>0</v>
      </c>
      <c r="AI39" s="46">
        <f t="shared" si="11"/>
        <v>0</v>
      </c>
      <c r="AJ39" s="48"/>
      <c r="AK39" s="48"/>
      <c r="AL39" s="48">
        <v>0</v>
      </c>
      <c r="AM39" s="48">
        <f t="shared" si="12"/>
        <v>706440</v>
      </c>
      <c r="AN39" s="48">
        <v>0</v>
      </c>
      <c r="AO39" s="48">
        <f t="shared" si="28"/>
        <v>0</v>
      </c>
      <c r="AP39" s="48">
        <v>15416</v>
      </c>
      <c r="AQ39" s="48">
        <v>623912.75</v>
      </c>
      <c r="AR39" s="49">
        <f t="shared" si="13"/>
        <v>639328.75</v>
      </c>
      <c r="AS39" s="49">
        <v>639328.74999999546</v>
      </c>
      <c r="AT39" s="49">
        <f t="shared" si="14"/>
        <v>4.5401975512504578E-9</v>
      </c>
      <c r="AU39" s="49">
        <f t="shared" si="15"/>
        <v>0.63932875</v>
      </c>
      <c r="AV39" s="49">
        <f t="shared" si="1"/>
        <v>67111.25</v>
      </c>
      <c r="AW39" s="49">
        <f t="shared" si="16"/>
        <v>0.63932875</v>
      </c>
      <c r="AX39" s="48">
        <f t="shared" si="29"/>
        <v>9.4999221448389104</v>
      </c>
      <c r="AY39" s="48" t="str">
        <f t="shared" si="3"/>
        <v>5-10</v>
      </c>
      <c r="AZ39" s="48">
        <f t="shared" si="30"/>
        <v>90.500077855161081</v>
      </c>
      <c r="BA39" s="49">
        <v>46405231</v>
      </c>
      <c r="BB39" s="49">
        <f t="shared" si="31"/>
        <v>0</v>
      </c>
      <c r="BC39" s="49">
        <v>3855609.0249999999</v>
      </c>
      <c r="BD39" s="49">
        <v>3856958.0249999999</v>
      </c>
      <c r="BE39" s="49">
        <f t="shared" si="18"/>
        <v>46403882</v>
      </c>
      <c r="BF39" s="49">
        <f t="shared" si="24"/>
        <v>100.03498798740362</v>
      </c>
      <c r="BG39" s="49">
        <f t="shared" si="26"/>
        <v>9.4682579889986851</v>
      </c>
      <c r="BH39" s="49" t="str">
        <f t="shared" si="5"/>
        <v>5-10</v>
      </c>
      <c r="BI39" s="49">
        <f t="shared" si="19"/>
        <v>100</v>
      </c>
      <c r="BJ39" s="49" t="str">
        <f t="shared" si="27"/>
        <v>&gt;30</v>
      </c>
      <c r="BK39" s="50">
        <f t="shared" si="20"/>
        <v>100</v>
      </c>
      <c r="BL39" s="50">
        <f t="shared" si="21"/>
        <v>100</v>
      </c>
      <c r="BM39" s="50" t="str">
        <f t="shared" si="22"/>
        <v>&gt;30</v>
      </c>
      <c r="BN39" s="41">
        <v>0</v>
      </c>
      <c r="BO39" s="51">
        <f t="shared" si="25"/>
        <v>639328.75</v>
      </c>
      <c r="BP39" s="52">
        <f t="shared" si="23"/>
        <v>9.4999221448389104</v>
      </c>
      <c r="BQ39" s="53" t="str">
        <f t="shared" si="6"/>
        <v>5-10</v>
      </c>
      <c r="BR39" s="58"/>
      <c r="BS39" s="61" t="s">
        <v>100</v>
      </c>
      <c r="BT39" s="60" t="s">
        <v>101</v>
      </c>
      <c r="BU39" s="54"/>
      <c r="BV39" s="54" t="s">
        <v>102</v>
      </c>
      <c r="BW39" s="54"/>
    </row>
    <row r="40" spans="1:75" s="5" customFormat="1" ht="36" hidden="1" customHeight="1">
      <c r="A40" s="41">
        <v>36</v>
      </c>
      <c r="B40" s="42" t="s">
        <v>91</v>
      </c>
      <c r="C40" s="42" t="s">
        <v>92</v>
      </c>
      <c r="D40" s="42" t="s">
        <v>190</v>
      </c>
      <c r="E40" s="42" t="s">
        <v>191</v>
      </c>
      <c r="F40" s="42" t="s">
        <v>211</v>
      </c>
      <c r="G40" s="42" t="s">
        <v>195</v>
      </c>
      <c r="H40" s="42" t="s">
        <v>212</v>
      </c>
      <c r="I40" s="42" t="s">
        <v>139</v>
      </c>
      <c r="J40" s="43">
        <v>12.6</v>
      </c>
      <c r="K40" s="43">
        <v>5.4</v>
      </c>
      <c r="L40" s="43">
        <f t="shared" si="7"/>
        <v>18</v>
      </c>
      <c r="M40" s="44">
        <v>189</v>
      </c>
      <c r="N40" s="45">
        <v>5758</v>
      </c>
      <c r="O40" s="45">
        <v>9</v>
      </c>
      <c r="P40" s="46">
        <v>2266.0210000000002</v>
      </c>
      <c r="Q40" s="46">
        <v>2200.422</v>
      </c>
      <c r="R40" s="46">
        <f t="shared" si="8"/>
        <v>65.59900000000016</v>
      </c>
      <c r="S40" s="46">
        <v>20000</v>
      </c>
      <c r="T40" s="46">
        <v>1220680</v>
      </c>
      <c r="U40" s="47">
        <v>1</v>
      </c>
      <c r="V40" s="46">
        <v>1311980</v>
      </c>
      <c r="W40" s="46">
        <f t="shared" si="9"/>
        <v>1.3119799999999999</v>
      </c>
      <c r="X40" s="46" t="s">
        <v>99</v>
      </c>
      <c r="Y40" s="46" t="s">
        <v>99</v>
      </c>
      <c r="Z40" s="46" t="s">
        <v>99</v>
      </c>
      <c r="AA40" s="46" t="s">
        <v>99</v>
      </c>
      <c r="AB40" s="48">
        <v>0</v>
      </c>
      <c r="AC40" s="48">
        <f t="shared" si="10"/>
        <v>0</v>
      </c>
      <c r="AD40" s="48" t="s">
        <v>99</v>
      </c>
      <c r="AE40" s="48" t="s">
        <v>99</v>
      </c>
      <c r="AF40" s="48" t="s">
        <v>99</v>
      </c>
      <c r="AG40" s="48" t="s">
        <v>99</v>
      </c>
      <c r="AH40" s="48">
        <v>390000</v>
      </c>
      <c r="AI40" s="46">
        <f t="shared" si="11"/>
        <v>390000</v>
      </c>
      <c r="AJ40" s="48"/>
      <c r="AK40" s="48"/>
      <c r="AL40" s="48">
        <v>0</v>
      </c>
      <c r="AM40" s="48">
        <f t="shared" si="12"/>
        <v>921980</v>
      </c>
      <c r="AN40" s="48">
        <v>0</v>
      </c>
      <c r="AO40" s="48">
        <f t="shared" si="28"/>
        <v>0</v>
      </c>
      <c r="AP40" s="48">
        <v>827279.5</v>
      </c>
      <c r="AQ40" s="48">
        <v>17054.5</v>
      </c>
      <c r="AR40" s="49">
        <f t="shared" si="13"/>
        <v>844334</v>
      </c>
      <c r="AS40" s="49">
        <v>844333.99999999953</v>
      </c>
      <c r="AT40" s="49">
        <f t="shared" si="14"/>
        <v>0</v>
      </c>
      <c r="AU40" s="49">
        <f t="shared" si="15"/>
        <v>0.84433400000000003</v>
      </c>
      <c r="AV40" s="49">
        <f t="shared" si="1"/>
        <v>77646</v>
      </c>
      <c r="AW40" s="49">
        <f t="shared" si="16"/>
        <v>0.84433400000000003</v>
      </c>
      <c r="AX40" s="48">
        <f t="shared" si="29"/>
        <v>8.4216577366103387</v>
      </c>
      <c r="AY40" s="48" t="str">
        <f t="shared" si="3"/>
        <v>5-10</v>
      </c>
      <c r="AZ40" s="48">
        <f t="shared" si="30"/>
        <v>91.578342263389658</v>
      </c>
      <c r="BA40" s="49">
        <v>23479721.579999998</v>
      </c>
      <c r="BB40" s="49">
        <f t="shared" si="31"/>
        <v>0</v>
      </c>
      <c r="BC40" s="49">
        <v>8796635.3469999991</v>
      </c>
      <c r="BD40" s="49">
        <v>8963504.7469999995</v>
      </c>
      <c r="BE40" s="49">
        <f t="shared" si="18"/>
        <v>23312852.18</v>
      </c>
      <c r="BF40" s="49">
        <f t="shared" si="24"/>
        <v>101.89696848189701</v>
      </c>
      <c r="BG40" s="49">
        <f t="shared" si="26"/>
        <v>6.6844454476300825</v>
      </c>
      <c r="BH40" s="49" t="str">
        <f t="shared" si="5"/>
        <v>5-10</v>
      </c>
      <c r="BI40" s="49">
        <f t="shared" si="19"/>
        <v>100</v>
      </c>
      <c r="BJ40" s="49" t="str">
        <f t="shared" si="27"/>
        <v>&gt;30</v>
      </c>
      <c r="BK40" s="50">
        <f t="shared" si="20"/>
        <v>100</v>
      </c>
      <c r="BL40" s="50">
        <f t="shared" si="21"/>
        <v>100</v>
      </c>
      <c r="BM40" s="50" t="str">
        <f t="shared" si="22"/>
        <v>&gt;30</v>
      </c>
      <c r="BN40" s="41">
        <v>0</v>
      </c>
      <c r="BO40" s="51">
        <f t="shared" si="25"/>
        <v>844334</v>
      </c>
      <c r="BP40" s="52">
        <f t="shared" si="23"/>
        <v>8.4216577366103387</v>
      </c>
      <c r="BQ40" s="53" t="str">
        <f t="shared" si="6"/>
        <v>5-10</v>
      </c>
      <c r="BR40" s="57" t="s">
        <v>198</v>
      </c>
      <c r="BS40" s="61"/>
      <c r="BT40" s="60" t="s">
        <v>141</v>
      </c>
      <c r="BU40" s="54"/>
      <c r="BV40" s="54" t="s">
        <v>102</v>
      </c>
      <c r="BW40" s="54" t="s">
        <v>142</v>
      </c>
    </row>
    <row r="41" spans="1:75" s="5" customFormat="1" ht="36" hidden="1" customHeight="1">
      <c r="A41" s="41">
        <v>37</v>
      </c>
      <c r="B41" s="42" t="s">
        <v>91</v>
      </c>
      <c r="C41" s="42" t="s">
        <v>92</v>
      </c>
      <c r="D41" s="42" t="s">
        <v>195</v>
      </c>
      <c r="E41" s="42" t="s">
        <v>191</v>
      </c>
      <c r="F41" s="42" t="s">
        <v>213</v>
      </c>
      <c r="G41" s="42" t="s">
        <v>113</v>
      </c>
      <c r="H41" s="42" t="s">
        <v>214</v>
      </c>
      <c r="I41" s="42" t="s">
        <v>145</v>
      </c>
      <c r="J41" s="43">
        <v>16.8</v>
      </c>
      <c r="K41" s="43">
        <v>7.2</v>
      </c>
      <c r="L41" s="43">
        <f t="shared" si="7"/>
        <v>24</v>
      </c>
      <c r="M41" s="44">
        <v>73</v>
      </c>
      <c r="N41" s="45">
        <v>2101</v>
      </c>
      <c r="O41" s="45">
        <v>3</v>
      </c>
      <c r="P41" s="46">
        <v>1129.7090000000001</v>
      </c>
      <c r="Q41" s="46">
        <v>1108.8240000000001</v>
      </c>
      <c r="R41" s="46">
        <f t="shared" si="8"/>
        <v>20.884999999999991</v>
      </c>
      <c r="S41" s="46">
        <v>40000</v>
      </c>
      <c r="T41" s="46">
        <v>935040</v>
      </c>
      <c r="U41" s="47">
        <v>1</v>
      </c>
      <c r="V41" s="46">
        <v>835400</v>
      </c>
      <c r="W41" s="46">
        <f t="shared" si="9"/>
        <v>0.83540000000000003</v>
      </c>
      <c r="X41" s="46" t="s">
        <v>99</v>
      </c>
      <c r="Y41" s="46" t="s">
        <v>99</v>
      </c>
      <c r="Z41" s="46" t="s">
        <v>99</v>
      </c>
      <c r="AA41" s="46" t="s">
        <v>99</v>
      </c>
      <c r="AB41" s="48">
        <v>0</v>
      </c>
      <c r="AC41" s="48">
        <f t="shared" si="10"/>
        <v>0</v>
      </c>
      <c r="AD41" s="48" t="s">
        <v>99</v>
      </c>
      <c r="AE41" s="48" t="s">
        <v>99</v>
      </c>
      <c r="AF41" s="48" t="s">
        <v>99</v>
      </c>
      <c r="AG41" s="48" t="s">
        <v>99</v>
      </c>
      <c r="AH41" s="48">
        <v>500000</v>
      </c>
      <c r="AI41" s="46">
        <f t="shared" si="11"/>
        <v>500000</v>
      </c>
      <c r="AJ41" s="48"/>
      <c r="AK41" s="48"/>
      <c r="AL41" s="48">
        <v>1100.2</v>
      </c>
      <c r="AM41" s="48">
        <f t="shared" si="12"/>
        <v>335400</v>
      </c>
      <c r="AN41" s="48">
        <v>0</v>
      </c>
      <c r="AO41" s="48">
        <f t="shared" si="28"/>
        <v>0</v>
      </c>
      <c r="AP41" s="48">
        <v>301139.95</v>
      </c>
      <c r="AQ41" s="48">
        <v>5116.3500000000004</v>
      </c>
      <c r="AR41" s="49">
        <f t="shared" si="13"/>
        <v>306256.3</v>
      </c>
      <c r="AS41" s="49">
        <v>306256.30000000005</v>
      </c>
      <c r="AT41" s="49">
        <f t="shared" si="14"/>
        <v>0</v>
      </c>
      <c r="AU41" s="49">
        <f t="shared" si="15"/>
        <v>0.30625629999999998</v>
      </c>
      <c r="AV41" s="49">
        <f t="shared" si="1"/>
        <v>29143.700000000012</v>
      </c>
      <c r="AW41" s="49">
        <f t="shared" si="16"/>
        <v>0.30625629999999998</v>
      </c>
      <c r="AX41" s="48">
        <f t="shared" si="29"/>
        <v>8.6892367322599924</v>
      </c>
      <c r="AY41" s="48" t="str">
        <f t="shared" si="3"/>
        <v>5-10</v>
      </c>
      <c r="AZ41" s="48">
        <f t="shared" si="30"/>
        <v>91.310763267740015</v>
      </c>
      <c r="BA41" s="49">
        <v>5576820.0899999999</v>
      </c>
      <c r="BB41" s="49">
        <f t="shared" si="31"/>
        <v>0</v>
      </c>
      <c r="BC41" s="49">
        <v>3425684.4959999998</v>
      </c>
      <c r="BD41" s="49">
        <v>3755116.4959999998</v>
      </c>
      <c r="BE41" s="49">
        <f t="shared" si="18"/>
        <v>5247388.09</v>
      </c>
      <c r="BF41" s="49">
        <f t="shared" si="24"/>
        <v>109.61653066371586</v>
      </c>
      <c r="BG41" s="49">
        <f t="shared" si="26"/>
        <v>-9.1690816655232155E-2</v>
      </c>
      <c r="BH41" s="49" t="str">
        <f t="shared" si="5"/>
        <v>&lt;0</v>
      </c>
      <c r="BI41" s="49">
        <f t="shared" si="19"/>
        <v>100</v>
      </c>
      <c r="BJ41" s="49" t="str">
        <f t="shared" si="27"/>
        <v>&gt;30</v>
      </c>
      <c r="BK41" s="50">
        <f t="shared" si="20"/>
        <v>100</v>
      </c>
      <c r="BL41" s="50">
        <f t="shared" si="21"/>
        <v>100</v>
      </c>
      <c r="BM41" s="50" t="str">
        <f t="shared" si="22"/>
        <v>&gt;30</v>
      </c>
      <c r="BN41" s="41">
        <v>0</v>
      </c>
      <c r="BO41" s="51">
        <f t="shared" si="25"/>
        <v>306256.3</v>
      </c>
      <c r="BP41" s="52">
        <f t="shared" si="23"/>
        <v>8.6892367322599924</v>
      </c>
      <c r="BQ41" s="53" t="str">
        <f t="shared" si="6"/>
        <v>5-10</v>
      </c>
      <c r="BR41" s="57" t="s">
        <v>215</v>
      </c>
      <c r="BS41" s="61"/>
      <c r="BT41" s="60" t="s">
        <v>141</v>
      </c>
      <c r="BU41" s="54"/>
      <c r="BV41" s="54" t="s">
        <v>102</v>
      </c>
      <c r="BW41" s="54" t="s">
        <v>161</v>
      </c>
    </row>
    <row r="42" spans="1:75" s="5" customFormat="1" ht="36" hidden="1" customHeight="1">
      <c r="A42" s="41">
        <v>38</v>
      </c>
      <c r="B42" s="42" t="s">
        <v>91</v>
      </c>
      <c r="C42" s="42" t="s">
        <v>92</v>
      </c>
      <c r="D42" s="42" t="s">
        <v>195</v>
      </c>
      <c r="E42" s="42" t="s">
        <v>191</v>
      </c>
      <c r="F42" s="42" t="s">
        <v>216</v>
      </c>
      <c r="G42" s="42" t="s">
        <v>195</v>
      </c>
      <c r="H42" s="42" t="s">
        <v>217</v>
      </c>
      <c r="I42" s="42" t="s">
        <v>98</v>
      </c>
      <c r="J42" s="43">
        <v>23.1</v>
      </c>
      <c r="K42" s="43">
        <v>9.9</v>
      </c>
      <c r="L42" s="43">
        <f t="shared" si="7"/>
        <v>33</v>
      </c>
      <c r="M42" s="44">
        <v>27</v>
      </c>
      <c r="N42" s="45">
        <v>7</v>
      </c>
      <c r="O42" s="45">
        <v>151</v>
      </c>
      <c r="P42" s="46">
        <v>2637.7</v>
      </c>
      <c r="Q42" s="46">
        <v>2637.7</v>
      </c>
      <c r="R42" s="46">
        <f t="shared" si="8"/>
        <v>0</v>
      </c>
      <c r="S42" s="46">
        <v>1000</v>
      </c>
      <c r="T42" s="46">
        <v>0</v>
      </c>
      <c r="U42" s="47">
        <v>1</v>
      </c>
      <c r="V42" s="46">
        <v>0</v>
      </c>
      <c r="W42" s="46">
        <f t="shared" si="9"/>
        <v>0</v>
      </c>
      <c r="X42" s="46" t="s">
        <v>99</v>
      </c>
      <c r="Y42" s="46" t="s">
        <v>99</v>
      </c>
      <c r="Z42" s="46" t="s">
        <v>99</v>
      </c>
      <c r="AA42" s="46" t="s">
        <v>99</v>
      </c>
      <c r="AB42" s="48">
        <v>285000</v>
      </c>
      <c r="AC42" s="48">
        <f t="shared" si="10"/>
        <v>285000</v>
      </c>
      <c r="AD42" s="48" t="s">
        <v>99</v>
      </c>
      <c r="AE42" s="48" t="s">
        <v>99</v>
      </c>
      <c r="AF42" s="48" t="s">
        <v>99</v>
      </c>
      <c r="AG42" s="48" t="s">
        <v>99</v>
      </c>
      <c r="AH42" s="48">
        <v>0</v>
      </c>
      <c r="AI42" s="46">
        <f t="shared" si="11"/>
        <v>0</v>
      </c>
      <c r="AJ42" s="48"/>
      <c r="AK42" s="48"/>
      <c r="AL42" s="48">
        <v>0</v>
      </c>
      <c r="AM42" s="48">
        <f t="shared" si="12"/>
        <v>285000</v>
      </c>
      <c r="AN42" s="48">
        <v>0</v>
      </c>
      <c r="AO42" s="48">
        <f t="shared" si="28"/>
        <v>0</v>
      </c>
      <c r="AP42" s="48">
        <v>638</v>
      </c>
      <c r="AQ42" s="48">
        <v>257287.39</v>
      </c>
      <c r="AR42" s="49">
        <f t="shared" si="13"/>
        <v>257925.39</v>
      </c>
      <c r="AS42" s="49">
        <v>257925.390000001</v>
      </c>
      <c r="AT42" s="49">
        <f t="shared" si="14"/>
        <v>-9.8953023552894592E-10</v>
      </c>
      <c r="AU42" s="49">
        <f t="shared" si="15"/>
        <v>0.25792539000000003</v>
      </c>
      <c r="AV42" s="49">
        <f t="shared" si="1"/>
        <v>27074.609999999986</v>
      </c>
      <c r="AW42" s="49">
        <f t="shared" si="16"/>
        <v>0.25792539000000003</v>
      </c>
      <c r="AX42" s="48">
        <f t="shared" si="29"/>
        <v>9.4998631578947315</v>
      </c>
      <c r="AY42" s="48" t="str">
        <f t="shared" si="3"/>
        <v>5-10</v>
      </c>
      <c r="AZ42" s="48">
        <f t="shared" si="30"/>
        <v>90.500136842105277</v>
      </c>
      <c r="BA42" s="49">
        <v>16227640.949999996</v>
      </c>
      <c r="BB42" s="49">
        <f t="shared" si="31"/>
        <v>0</v>
      </c>
      <c r="BC42" s="49">
        <v>1515888.6939999999</v>
      </c>
      <c r="BD42" s="49">
        <v>1516170.6939999999</v>
      </c>
      <c r="BE42" s="49">
        <f t="shared" si="18"/>
        <v>16227358.949999994</v>
      </c>
      <c r="BF42" s="49">
        <f t="shared" si="24"/>
        <v>100.01860294895768</v>
      </c>
      <c r="BG42" s="49">
        <f t="shared" si="26"/>
        <v>9.4830274636313554</v>
      </c>
      <c r="BH42" s="49" t="str">
        <f t="shared" si="5"/>
        <v>5-10</v>
      </c>
      <c r="BI42" s="49">
        <f t="shared" si="19"/>
        <v>100</v>
      </c>
      <c r="BJ42" s="49" t="str">
        <f t="shared" si="27"/>
        <v>&gt;30</v>
      </c>
      <c r="BK42" s="50">
        <f t="shared" si="20"/>
        <v>100</v>
      </c>
      <c r="BL42" s="50">
        <f t="shared" si="21"/>
        <v>100</v>
      </c>
      <c r="BM42" s="50" t="str">
        <f t="shared" si="22"/>
        <v>&gt;30</v>
      </c>
      <c r="BN42" s="41">
        <v>0</v>
      </c>
      <c r="BO42" s="51">
        <f t="shared" si="25"/>
        <v>257925.39</v>
      </c>
      <c r="BP42" s="52">
        <f t="shared" si="23"/>
        <v>9.4998631578947315</v>
      </c>
      <c r="BQ42" s="53" t="str">
        <f t="shared" si="6"/>
        <v>5-10</v>
      </c>
      <c r="BR42" s="58"/>
      <c r="BS42" s="61" t="s">
        <v>100</v>
      </c>
      <c r="BT42" s="60" t="s">
        <v>101</v>
      </c>
      <c r="BU42" s="54"/>
      <c r="BV42" s="54" t="s">
        <v>102</v>
      </c>
      <c r="BW42" s="54"/>
    </row>
    <row r="43" spans="1:75" s="5" customFormat="1" ht="36" hidden="1" customHeight="1">
      <c r="A43" s="41">
        <v>39</v>
      </c>
      <c r="B43" s="42" t="s">
        <v>91</v>
      </c>
      <c r="C43" s="42" t="s">
        <v>92</v>
      </c>
      <c r="D43" s="42" t="s">
        <v>195</v>
      </c>
      <c r="E43" s="42" t="s">
        <v>191</v>
      </c>
      <c r="F43" s="42" t="s">
        <v>218</v>
      </c>
      <c r="G43" s="42" t="s">
        <v>195</v>
      </c>
      <c r="H43" s="42" t="s">
        <v>219</v>
      </c>
      <c r="I43" s="42" t="s">
        <v>145</v>
      </c>
      <c r="J43" s="43">
        <v>5.6</v>
      </c>
      <c r="K43" s="43">
        <v>2.4</v>
      </c>
      <c r="L43" s="43">
        <f t="shared" si="7"/>
        <v>8</v>
      </c>
      <c r="M43" s="44">
        <v>62</v>
      </c>
      <c r="N43" s="45">
        <v>2272</v>
      </c>
      <c r="O43" s="45">
        <v>315</v>
      </c>
      <c r="P43" s="46">
        <v>17844.7</v>
      </c>
      <c r="Q43" s="46">
        <v>17276.5</v>
      </c>
      <c r="R43" s="46">
        <f t="shared" si="8"/>
        <v>568.20000000000073</v>
      </c>
      <c r="S43" s="46">
        <v>2000</v>
      </c>
      <c r="T43" s="46">
        <v>1926600</v>
      </c>
      <c r="U43" s="47">
        <v>1</v>
      </c>
      <c r="V43" s="46">
        <v>1136400</v>
      </c>
      <c r="W43" s="46">
        <f t="shared" si="9"/>
        <v>1.1364000000000001</v>
      </c>
      <c r="X43" s="46" t="s">
        <v>99</v>
      </c>
      <c r="Y43" s="46" t="s">
        <v>99</v>
      </c>
      <c r="Z43" s="46" t="s">
        <v>99</v>
      </c>
      <c r="AA43" s="46" t="s">
        <v>99</v>
      </c>
      <c r="AB43" s="48">
        <v>127000</v>
      </c>
      <c r="AC43" s="48">
        <f t="shared" si="10"/>
        <v>127000</v>
      </c>
      <c r="AD43" s="48" t="s">
        <v>99</v>
      </c>
      <c r="AE43" s="48" t="s">
        <v>99</v>
      </c>
      <c r="AF43" s="48" t="s">
        <v>99</v>
      </c>
      <c r="AG43" s="48" t="s">
        <v>99</v>
      </c>
      <c r="AH43" s="48">
        <v>0</v>
      </c>
      <c r="AI43" s="46">
        <f t="shared" si="11"/>
        <v>0</v>
      </c>
      <c r="AJ43" s="48"/>
      <c r="AK43" s="48"/>
      <c r="AL43" s="48">
        <v>0</v>
      </c>
      <c r="AM43" s="48">
        <f t="shared" si="12"/>
        <v>1263400</v>
      </c>
      <c r="AN43" s="48">
        <v>0</v>
      </c>
      <c r="AO43" s="48">
        <f t="shared" si="28"/>
        <v>0</v>
      </c>
      <c r="AP43" s="48">
        <v>627880</v>
      </c>
      <c r="AQ43" s="48">
        <v>537216.75</v>
      </c>
      <c r="AR43" s="49">
        <f t="shared" si="13"/>
        <v>1165096.75</v>
      </c>
      <c r="AS43" s="49">
        <v>1165096.7499999853</v>
      </c>
      <c r="AT43" s="49">
        <f t="shared" si="14"/>
        <v>1.4668330550193787E-8</v>
      </c>
      <c r="AU43" s="49">
        <f t="shared" si="15"/>
        <v>1.16509675</v>
      </c>
      <c r="AV43" s="49">
        <f t="shared" si="1"/>
        <v>98303.25</v>
      </c>
      <c r="AW43" s="49">
        <f t="shared" si="16"/>
        <v>1.16509675</v>
      </c>
      <c r="AX43" s="48">
        <f t="shared" si="29"/>
        <v>7.7808492955516853</v>
      </c>
      <c r="AY43" s="48" t="str">
        <f t="shared" si="3"/>
        <v>5-10</v>
      </c>
      <c r="AZ43" s="48">
        <f t="shared" si="30"/>
        <v>92.21915070444831</v>
      </c>
      <c r="BA43" s="49">
        <v>61776879.060000025</v>
      </c>
      <c r="BB43" s="49">
        <f t="shared" si="31"/>
        <v>0</v>
      </c>
      <c r="BC43" s="49">
        <v>11820891.17</v>
      </c>
      <c r="BD43" s="49">
        <v>13576812.85</v>
      </c>
      <c r="BE43" s="49">
        <f t="shared" si="18"/>
        <v>60020957.380000018</v>
      </c>
      <c r="BF43" s="49">
        <f t="shared" si="24"/>
        <v>114.85439341880009</v>
      </c>
      <c r="BG43" s="49">
        <f t="shared" si="26"/>
        <v>-5.9177461575632195</v>
      </c>
      <c r="BH43" s="49" t="str">
        <f t="shared" si="5"/>
        <v>&lt;0</v>
      </c>
      <c r="BI43" s="49">
        <f t="shared" si="19"/>
        <v>100</v>
      </c>
      <c r="BJ43" s="49" t="str">
        <f t="shared" si="27"/>
        <v>&gt;30</v>
      </c>
      <c r="BK43" s="50">
        <f t="shared" si="20"/>
        <v>100</v>
      </c>
      <c r="BL43" s="50">
        <f t="shared" si="21"/>
        <v>100</v>
      </c>
      <c r="BM43" s="50" t="str">
        <f t="shared" si="22"/>
        <v>&gt;30</v>
      </c>
      <c r="BN43" s="41">
        <v>0</v>
      </c>
      <c r="BO43" s="51">
        <f t="shared" si="25"/>
        <v>1165096.75</v>
      </c>
      <c r="BP43" s="52">
        <f t="shared" si="23"/>
        <v>7.7808492955516853</v>
      </c>
      <c r="BQ43" s="53" t="str">
        <f t="shared" si="6"/>
        <v>5-10</v>
      </c>
      <c r="BR43" s="57" t="s">
        <v>198</v>
      </c>
      <c r="BS43" s="61"/>
      <c r="BT43" s="60" t="s">
        <v>141</v>
      </c>
      <c r="BU43" s="54"/>
      <c r="BV43" s="54" t="s">
        <v>102</v>
      </c>
      <c r="BW43" s="54" t="s">
        <v>167</v>
      </c>
    </row>
    <row r="44" spans="1:75" s="5" customFormat="1" ht="36" customHeight="1">
      <c r="A44" s="41">
        <v>40</v>
      </c>
      <c r="B44" s="42" t="s">
        <v>91</v>
      </c>
      <c r="C44" s="42" t="s">
        <v>92</v>
      </c>
      <c r="D44" s="42" t="s">
        <v>93</v>
      </c>
      <c r="E44" s="42" t="s">
        <v>220</v>
      </c>
      <c r="F44" s="42" t="s">
        <v>221</v>
      </c>
      <c r="G44" s="42" t="s">
        <v>96</v>
      </c>
      <c r="H44" s="42" t="s">
        <v>222</v>
      </c>
      <c r="I44" s="42" t="s">
        <v>98</v>
      </c>
      <c r="J44" s="43">
        <v>21.3</v>
      </c>
      <c r="K44" s="43">
        <v>4.0999999999999996</v>
      </c>
      <c r="L44" s="43">
        <f t="shared" si="7"/>
        <v>25.4</v>
      </c>
      <c r="M44" s="44">
        <v>101</v>
      </c>
      <c r="N44" s="45">
        <v>51</v>
      </c>
      <c r="O44" s="45">
        <v>344</v>
      </c>
      <c r="P44" s="46">
        <v>7971</v>
      </c>
      <c r="Q44" s="46">
        <v>7700.3</v>
      </c>
      <c r="R44" s="46">
        <f t="shared" si="8"/>
        <v>270.69999999999982</v>
      </c>
      <c r="S44" s="46">
        <v>2000</v>
      </c>
      <c r="T44" s="46">
        <v>509000</v>
      </c>
      <c r="U44" s="47">
        <v>1</v>
      </c>
      <c r="V44" s="46">
        <v>541399.99999999965</v>
      </c>
      <c r="W44" s="46">
        <f t="shared" si="9"/>
        <v>0.54139999999999966</v>
      </c>
      <c r="X44" s="46" t="s">
        <v>99</v>
      </c>
      <c r="Y44" s="46" t="s">
        <v>99</v>
      </c>
      <c r="Z44" s="46" t="s">
        <v>99</v>
      </c>
      <c r="AA44" s="46" t="s">
        <v>99</v>
      </c>
      <c r="AB44" s="48">
        <v>222316</v>
      </c>
      <c r="AC44" s="48">
        <f t="shared" si="10"/>
        <v>222316</v>
      </c>
      <c r="AD44" s="48" t="s">
        <v>99</v>
      </c>
      <c r="AE44" s="48" t="s">
        <v>99</v>
      </c>
      <c r="AF44" s="48" t="s">
        <v>99</v>
      </c>
      <c r="AG44" s="48" t="s">
        <v>99</v>
      </c>
      <c r="AH44" s="48">
        <v>0</v>
      </c>
      <c r="AI44" s="46">
        <f t="shared" si="11"/>
        <v>0</v>
      </c>
      <c r="AJ44" s="48"/>
      <c r="AK44" s="48"/>
      <c r="AL44" s="48">
        <v>0</v>
      </c>
      <c r="AM44" s="48">
        <f t="shared" si="12"/>
        <v>763715.99999999965</v>
      </c>
      <c r="AN44" s="48">
        <v>0</v>
      </c>
      <c r="AO44" s="48">
        <f t="shared" si="28"/>
        <v>0</v>
      </c>
      <c r="AP44" s="48">
        <v>12288</v>
      </c>
      <c r="AQ44" s="48">
        <v>678875.076</v>
      </c>
      <c r="AR44" s="55">
        <f t="shared" si="13"/>
        <v>691163.076</v>
      </c>
      <c r="AS44" s="55">
        <v>694288</v>
      </c>
      <c r="AT44" s="56">
        <f t="shared" si="14"/>
        <v>-3124.9239999999991</v>
      </c>
      <c r="AU44" s="49">
        <f t="shared" si="15"/>
        <v>0.69116307600000004</v>
      </c>
      <c r="AV44" s="49">
        <f t="shared" si="1"/>
        <v>72552.92399999965</v>
      </c>
      <c r="AW44" s="49">
        <f t="shared" si="16"/>
        <v>0.69116307600000004</v>
      </c>
      <c r="AX44" s="48">
        <f t="shared" si="29"/>
        <v>9.4999874298822693</v>
      </c>
      <c r="AY44" s="48" t="str">
        <f t="shared" si="3"/>
        <v>5-10</v>
      </c>
      <c r="AZ44" s="48">
        <f t="shared" si="30"/>
        <v>90.500012570117732</v>
      </c>
      <c r="BA44" s="49">
        <v>37403294.079999998</v>
      </c>
      <c r="BB44" s="49">
        <f t="shared" si="31"/>
        <v>0</v>
      </c>
      <c r="BC44" s="49">
        <v>4124749.88</v>
      </c>
      <c r="BD44" s="49">
        <v>4184827.88</v>
      </c>
      <c r="BE44" s="49">
        <f t="shared" si="18"/>
        <v>37343216.079999998</v>
      </c>
      <c r="BF44" s="49">
        <f t="shared" si="24"/>
        <v>101.45652468023103</v>
      </c>
      <c r="BG44" s="49">
        <f t="shared" si="26"/>
        <v>8.1818324111863188</v>
      </c>
      <c r="BH44" s="49" t="str">
        <f t="shared" si="5"/>
        <v>5-10</v>
      </c>
      <c r="BI44" s="49">
        <f t="shared" si="19"/>
        <v>100</v>
      </c>
      <c r="BJ44" s="49" t="str">
        <f t="shared" si="27"/>
        <v>&gt;30</v>
      </c>
      <c r="BK44" s="50">
        <f t="shared" si="20"/>
        <v>100</v>
      </c>
      <c r="BL44" s="50">
        <f t="shared" si="21"/>
        <v>100</v>
      </c>
      <c r="BM44" s="50" t="str">
        <f t="shared" si="22"/>
        <v>&gt;30</v>
      </c>
      <c r="BN44" s="41">
        <v>0</v>
      </c>
      <c r="BO44" s="51">
        <f t="shared" si="25"/>
        <v>691163.076</v>
      </c>
      <c r="BP44" s="52">
        <f t="shared" si="23"/>
        <v>9.4999874298822693</v>
      </c>
      <c r="BQ44" s="53" t="str">
        <f t="shared" si="6"/>
        <v>5-10</v>
      </c>
      <c r="BR44" s="57"/>
      <c r="BS44" s="61" t="s">
        <v>100</v>
      </c>
      <c r="BT44" s="60" t="s">
        <v>101</v>
      </c>
      <c r="BU44" s="54"/>
      <c r="BV44" s="54" t="s">
        <v>102</v>
      </c>
      <c r="BW44" s="54" t="s">
        <v>115</v>
      </c>
    </row>
    <row r="45" spans="1:75" s="5" customFormat="1" ht="36" hidden="1" customHeight="1">
      <c r="A45" s="41">
        <v>41</v>
      </c>
      <c r="B45" s="42" t="s">
        <v>91</v>
      </c>
      <c r="C45" s="42" t="s">
        <v>92</v>
      </c>
      <c r="D45" s="42" t="s">
        <v>93</v>
      </c>
      <c r="E45" s="42" t="s">
        <v>220</v>
      </c>
      <c r="F45" s="42" t="s">
        <v>223</v>
      </c>
      <c r="G45" s="42" t="s">
        <v>96</v>
      </c>
      <c r="H45" s="42" t="s">
        <v>224</v>
      </c>
      <c r="I45" s="42" t="s">
        <v>145</v>
      </c>
      <c r="J45" s="43">
        <v>14.3</v>
      </c>
      <c r="K45" s="43">
        <v>6.4</v>
      </c>
      <c r="L45" s="43">
        <f t="shared" si="7"/>
        <v>20.700000000000003</v>
      </c>
      <c r="M45" s="44">
        <v>66</v>
      </c>
      <c r="N45" s="45">
        <v>1607</v>
      </c>
      <c r="O45" s="45">
        <v>54</v>
      </c>
      <c r="P45" s="46">
        <v>7737.9</v>
      </c>
      <c r="Q45" s="46">
        <v>7595.1</v>
      </c>
      <c r="R45" s="46">
        <f t="shared" si="8"/>
        <v>142.79999999999927</v>
      </c>
      <c r="S45" s="46">
        <v>2000</v>
      </c>
      <c r="T45" s="46">
        <v>438400.00000000146</v>
      </c>
      <c r="U45" s="47">
        <v>1</v>
      </c>
      <c r="V45" s="46">
        <v>285599.99999999854</v>
      </c>
      <c r="W45" s="46">
        <f t="shared" si="9"/>
        <v>0.28559999999999852</v>
      </c>
      <c r="X45" s="46" t="s">
        <v>99</v>
      </c>
      <c r="Y45" s="46" t="s">
        <v>99</v>
      </c>
      <c r="Z45" s="46" t="s">
        <v>99</v>
      </c>
      <c r="AA45" s="46" t="s">
        <v>99</v>
      </c>
      <c r="AB45" s="48">
        <v>100000</v>
      </c>
      <c r="AC45" s="48">
        <f t="shared" si="10"/>
        <v>100000</v>
      </c>
      <c r="AD45" s="48" t="s">
        <v>99</v>
      </c>
      <c r="AE45" s="48" t="s">
        <v>99</v>
      </c>
      <c r="AF45" s="48" t="s">
        <v>99</v>
      </c>
      <c r="AG45" s="48" t="s">
        <v>99</v>
      </c>
      <c r="AH45" s="48">
        <v>0</v>
      </c>
      <c r="AI45" s="46">
        <f t="shared" si="11"/>
        <v>0</v>
      </c>
      <c r="AJ45" s="48"/>
      <c r="AK45" s="48"/>
      <c r="AL45" s="48">
        <v>0</v>
      </c>
      <c r="AM45" s="48">
        <f t="shared" si="12"/>
        <v>385599.99999999854</v>
      </c>
      <c r="AN45" s="48">
        <v>0</v>
      </c>
      <c r="AO45" s="48">
        <f t="shared" si="28"/>
        <v>0</v>
      </c>
      <c r="AP45" s="48">
        <v>299743.59999999998</v>
      </c>
      <c r="AQ45" s="48">
        <v>60955.44</v>
      </c>
      <c r="AR45" s="49">
        <f t="shared" si="13"/>
        <v>360699.04</v>
      </c>
      <c r="AS45" s="49">
        <v>360699.03999999963</v>
      </c>
      <c r="AT45" s="49">
        <f t="shared" si="14"/>
        <v>0</v>
      </c>
      <c r="AU45" s="49">
        <f t="shared" si="15"/>
        <v>0.36069903999999997</v>
      </c>
      <c r="AV45" s="49">
        <f t="shared" si="1"/>
        <v>24900.959999998566</v>
      </c>
      <c r="AW45" s="49">
        <f t="shared" si="16"/>
        <v>0.36069903999999997</v>
      </c>
      <c r="AX45" s="48">
        <f t="shared" si="29"/>
        <v>6.4577178423233041</v>
      </c>
      <c r="AY45" s="48" t="str">
        <f t="shared" si="3"/>
        <v>5-10</v>
      </c>
      <c r="AZ45" s="48">
        <f t="shared" si="30"/>
        <v>93.542282157676695</v>
      </c>
      <c r="BA45" s="49">
        <v>15544360.860000005</v>
      </c>
      <c r="BB45" s="49">
        <f t="shared" si="31"/>
        <v>0</v>
      </c>
      <c r="BC45" s="49">
        <v>3581859.4720000001</v>
      </c>
      <c r="BD45" s="49">
        <v>2903863.8820000002</v>
      </c>
      <c r="BE45" s="49">
        <f t="shared" si="18"/>
        <v>16222356.450000007</v>
      </c>
      <c r="BF45" s="49">
        <f t="shared" si="24"/>
        <v>81.071407315110889</v>
      </c>
      <c r="BG45" s="49">
        <f t="shared" si="26"/>
        <v>24.163955420099626</v>
      </c>
      <c r="BH45" s="49" t="str">
        <f t="shared" si="5"/>
        <v>20-30</v>
      </c>
      <c r="BI45" s="49">
        <f t="shared" si="19"/>
        <v>100</v>
      </c>
      <c r="BJ45" s="49" t="str">
        <f t="shared" si="27"/>
        <v>&gt;30</v>
      </c>
      <c r="BK45" s="50">
        <f t="shared" si="20"/>
        <v>81.071407315110889</v>
      </c>
      <c r="BL45" s="50">
        <f t="shared" si="21"/>
        <v>100</v>
      </c>
      <c r="BM45" s="50" t="str">
        <f t="shared" si="22"/>
        <v>&gt;30</v>
      </c>
      <c r="BN45" s="41">
        <v>0</v>
      </c>
      <c r="BO45" s="51">
        <f t="shared" si="25"/>
        <v>360699.04</v>
      </c>
      <c r="BP45" s="52">
        <f t="shared" si="23"/>
        <v>6.4577178423233041</v>
      </c>
      <c r="BQ45" s="53" t="str">
        <f t="shared" si="6"/>
        <v>5-10</v>
      </c>
      <c r="BR45" s="57" t="s">
        <v>225</v>
      </c>
      <c r="BS45" s="61"/>
      <c r="BT45" s="60" t="s">
        <v>141</v>
      </c>
      <c r="BU45" s="54"/>
      <c r="BV45" s="54" t="s">
        <v>102</v>
      </c>
      <c r="BW45" s="54" t="s">
        <v>161</v>
      </c>
    </row>
    <row r="46" spans="1:75" s="5" customFormat="1" ht="36" customHeight="1">
      <c r="A46" s="41">
        <v>42</v>
      </c>
      <c r="B46" s="42" t="s">
        <v>91</v>
      </c>
      <c r="C46" s="42" t="s">
        <v>92</v>
      </c>
      <c r="D46" s="42" t="s">
        <v>113</v>
      </c>
      <c r="E46" s="42" t="s">
        <v>226</v>
      </c>
      <c r="F46" s="42" t="s">
        <v>227</v>
      </c>
      <c r="G46" s="42" t="s">
        <v>113</v>
      </c>
      <c r="H46" s="42" t="s">
        <v>228</v>
      </c>
      <c r="I46" s="42" t="s">
        <v>145</v>
      </c>
      <c r="J46" s="43">
        <v>12.6</v>
      </c>
      <c r="K46" s="43">
        <v>5.4</v>
      </c>
      <c r="L46" s="43">
        <f t="shared" si="7"/>
        <v>18</v>
      </c>
      <c r="M46" s="44">
        <v>148</v>
      </c>
      <c r="N46" s="45">
        <v>2179</v>
      </c>
      <c r="O46" s="45">
        <v>60</v>
      </c>
      <c r="P46" s="46">
        <v>1059.434</v>
      </c>
      <c r="Q46" s="46">
        <v>1035.6559999999999</v>
      </c>
      <c r="R46" s="46">
        <f t="shared" si="8"/>
        <v>23.77800000000002</v>
      </c>
      <c r="S46" s="46">
        <v>40000</v>
      </c>
      <c r="T46" s="46">
        <v>980880</v>
      </c>
      <c r="U46" s="47">
        <v>1.05</v>
      </c>
      <c r="V46" s="46">
        <v>951120</v>
      </c>
      <c r="W46" s="46">
        <f t="shared" si="9"/>
        <v>0.95111999999999997</v>
      </c>
      <c r="X46" s="46" t="s">
        <v>99</v>
      </c>
      <c r="Y46" s="46" t="s">
        <v>99</v>
      </c>
      <c r="Z46" s="46" t="s">
        <v>99</v>
      </c>
      <c r="AA46" s="46" t="s">
        <v>99</v>
      </c>
      <c r="AB46" s="48">
        <v>109000</v>
      </c>
      <c r="AC46" s="48">
        <f t="shared" si="10"/>
        <v>109000</v>
      </c>
      <c r="AD46" s="48" t="s">
        <v>99</v>
      </c>
      <c r="AE46" s="48" t="s">
        <v>99</v>
      </c>
      <c r="AF46" s="48" t="s">
        <v>99</v>
      </c>
      <c r="AG46" s="48" t="s">
        <v>99</v>
      </c>
      <c r="AH46" s="48">
        <v>0</v>
      </c>
      <c r="AI46" s="46">
        <f t="shared" si="11"/>
        <v>0</v>
      </c>
      <c r="AJ46" s="48">
        <f>'[1]Wheeled Energy'!N22+'[1]Wheeled Energy'!N23</f>
        <v>255729</v>
      </c>
      <c r="AK46" s="48"/>
      <c r="AL46" s="48">
        <v>200</v>
      </c>
      <c r="AM46" s="48">
        <f t="shared" si="12"/>
        <v>1060120</v>
      </c>
      <c r="AN46" s="48">
        <v>0</v>
      </c>
      <c r="AO46" s="48">
        <f t="shared" si="28"/>
        <v>255729</v>
      </c>
      <c r="AP46" s="48">
        <v>868022.8</v>
      </c>
      <c r="AQ46" s="48">
        <v>102327</v>
      </c>
      <c r="AR46" s="55">
        <f t="shared" si="13"/>
        <v>970349.8</v>
      </c>
      <c r="AS46" s="55">
        <v>656849.80000000075</v>
      </c>
      <c r="AT46" s="56">
        <f t="shared" si="14"/>
        <v>313499.9999999993</v>
      </c>
      <c r="AU46" s="49">
        <f t="shared" si="15"/>
        <v>0.97034980000000004</v>
      </c>
      <c r="AV46" s="49">
        <f t="shared" si="1"/>
        <v>89770.199999999953</v>
      </c>
      <c r="AW46" s="49">
        <f t="shared" si="16"/>
        <v>0.97034980000000004</v>
      </c>
      <c r="AX46" s="48">
        <f t="shared" si="29"/>
        <v>8.467928159076326</v>
      </c>
      <c r="AY46" s="48" t="str">
        <f t="shared" si="3"/>
        <v>5-10</v>
      </c>
      <c r="AZ46" s="48">
        <f t="shared" si="30"/>
        <v>91.532071840923678</v>
      </c>
      <c r="BA46" s="49">
        <v>13969458.660000004</v>
      </c>
      <c r="BB46" s="49">
        <f t="shared" si="31"/>
        <v>0</v>
      </c>
      <c r="BC46" s="49">
        <v>8879609.1400000006</v>
      </c>
      <c r="BD46" s="49">
        <v>9100747.1099999994</v>
      </c>
      <c r="BE46" s="49">
        <f t="shared" si="18"/>
        <v>13748320.690000005</v>
      </c>
      <c r="BF46" s="49">
        <f t="shared" si="24"/>
        <v>102.4904020719092</v>
      </c>
      <c r="BG46" s="49">
        <f t="shared" si="26"/>
        <v>6.188411545488548</v>
      </c>
      <c r="BH46" s="49" t="str">
        <f t="shared" si="5"/>
        <v>5-10</v>
      </c>
      <c r="BI46" s="49">
        <f t="shared" si="19"/>
        <v>100</v>
      </c>
      <c r="BJ46" s="49" t="str">
        <f t="shared" si="27"/>
        <v>&gt;30</v>
      </c>
      <c r="BK46" s="50">
        <f t="shared" si="20"/>
        <v>100</v>
      </c>
      <c r="BL46" s="50">
        <f t="shared" si="21"/>
        <v>100</v>
      </c>
      <c r="BM46" s="50" t="str">
        <f t="shared" si="22"/>
        <v>&gt;30</v>
      </c>
      <c r="BN46" s="41">
        <v>0</v>
      </c>
      <c r="BO46" s="51">
        <f t="shared" si="25"/>
        <v>970349.8</v>
      </c>
      <c r="BP46" s="52">
        <f t="shared" si="23"/>
        <v>8.467928159076326</v>
      </c>
      <c r="BQ46" s="53" t="str">
        <f t="shared" si="6"/>
        <v>5-10</v>
      </c>
      <c r="BR46" s="57" t="s">
        <v>229</v>
      </c>
      <c r="BS46" s="61"/>
      <c r="BT46" s="60" t="s">
        <v>141</v>
      </c>
      <c r="BU46" s="54"/>
      <c r="BV46" s="54" t="s">
        <v>102</v>
      </c>
      <c r="BW46" s="54" t="s">
        <v>161</v>
      </c>
    </row>
    <row r="47" spans="1:75" s="5" customFormat="1" ht="36" hidden="1" customHeight="1">
      <c r="A47" s="41">
        <v>43</v>
      </c>
      <c r="B47" s="42" t="s">
        <v>91</v>
      </c>
      <c r="C47" s="42" t="s">
        <v>92</v>
      </c>
      <c r="D47" s="42" t="s">
        <v>113</v>
      </c>
      <c r="E47" s="42" t="s">
        <v>226</v>
      </c>
      <c r="F47" s="42" t="s">
        <v>230</v>
      </c>
      <c r="G47" s="42" t="s">
        <v>113</v>
      </c>
      <c r="H47" s="42" t="s">
        <v>231</v>
      </c>
      <c r="I47" s="42" t="s">
        <v>98</v>
      </c>
      <c r="J47" s="43">
        <v>5.6</v>
      </c>
      <c r="K47" s="43">
        <v>2.4</v>
      </c>
      <c r="L47" s="43">
        <f t="shared" si="7"/>
        <v>8</v>
      </c>
      <c r="M47" s="44">
        <v>58</v>
      </c>
      <c r="N47" s="45">
        <v>100</v>
      </c>
      <c r="O47" s="45">
        <v>404</v>
      </c>
      <c r="P47" s="46">
        <v>581.76199999999994</v>
      </c>
      <c r="Q47" s="46">
        <v>563.37099999999998</v>
      </c>
      <c r="R47" s="46">
        <f t="shared" si="8"/>
        <v>18.390999999999963</v>
      </c>
      <c r="S47" s="46">
        <v>40000</v>
      </c>
      <c r="T47" s="46">
        <v>579640</v>
      </c>
      <c r="U47" s="47">
        <v>1.05</v>
      </c>
      <c r="V47" s="46">
        <v>735640</v>
      </c>
      <c r="W47" s="46">
        <f t="shared" si="9"/>
        <v>0.73563999999999996</v>
      </c>
      <c r="X47" s="46" t="s">
        <v>99</v>
      </c>
      <c r="Y47" s="46" t="s">
        <v>99</v>
      </c>
      <c r="Z47" s="46" t="s">
        <v>99</v>
      </c>
      <c r="AA47" s="46" t="s">
        <v>99</v>
      </c>
      <c r="AB47" s="48">
        <v>85000</v>
      </c>
      <c r="AC47" s="48">
        <f t="shared" si="10"/>
        <v>85000</v>
      </c>
      <c r="AD47" s="48" t="s">
        <v>99</v>
      </c>
      <c r="AE47" s="48" t="s">
        <v>99</v>
      </c>
      <c r="AF47" s="48" t="s">
        <v>99</v>
      </c>
      <c r="AG47" s="48" t="s">
        <v>99</v>
      </c>
      <c r="AH47" s="48">
        <v>0</v>
      </c>
      <c r="AI47" s="46">
        <f t="shared" si="11"/>
        <v>0</v>
      </c>
      <c r="AJ47" s="48"/>
      <c r="AK47" s="48"/>
      <c r="AL47" s="48">
        <v>0</v>
      </c>
      <c r="AM47" s="48">
        <f t="shared" si="12"/>
        <v>820640</v>
      </c>
      <c r="AN47" s="48">
        <v>0</v>
      </c>
      <c r="AO47" s="48">
        <f t="shared" si="28"/>
        <v>0</v>
      </c>
      <c r="AP47" s="48">
        <v>55079.5</v>
      </c>
      <c r="AQ47" s="48">
        <v>687599.92</v>
      </c>
      <c r="AR47" s="49">
        <f t="shared" si="13"/>
        <v>742679.42</v>
      </c>
      <c r="AS47" s="49">
        <v>742679.4199999955</v>
      </c>
      <c r="AT47" s="49">
        <f t="shared" si="14"/>
        <v>4.5401975512504578E-9</v>
      </c>
      <c r="AU47" s="49">
        <f t="shared" si="15"/>
        <v>0.74267942000000009</v>
      </c>
      <c r="AV47" s="49">
        <f t="shared" si="1"/>
        <v>77960.579999999958</v>
      </c>
      <c r="AW47" s="49">
        <f t="shared" si="16"/>
        <v>0.74267942000000009</v>
      </c>
      <c r="AX47" s="48">
        <f t="shared" si="29"/>
        <v>9.4999731916552879</v>
      </c>
      <c r="AY47" s="48" t="str">
        <f t="shared" si="3"/>
        <v>5-10</v>
      </c>
      <c r="AZ47" s="48">
        <f t="shared" si="30"/>
        <v>90.500026808344714</v>
      </c>
      <c r="BA47" s="49">
        <v>48664252.07</v>
      </c>
      <c r="BB47" s="49">
        <f t="shared" si="31"/>
        <v>0</v>
      </c>
      <c r="BC47" s="49">
        <v>4757977.642</v>
      </c>
      <c r="BD47" s="49">
        <v>4777601.642</v>
      </c>
      <c r="BE47" s="49">
        <f t="shared" si="18"/>
        <v>48644628.07</v>
      </c>
      <c r="BF47" s="49">
        <f t="shared" si="24"/>
        <v>100.41244414069486</v>
      </c>
      <c r="BG47" s="49">
        <f t="shared" si="26"/>
        <v>9.1267111337570039</v>
      </c>
      <c r="BH47" s="49" t="str">
        <f t="shared" si="5"/>
        <v>5-10</v>
      </c>
      <c r="BI47" s="49">
        <f t="shared" si="19"/>
        <v>100</v>
      </c>
      <c r="BJ47" s="49" t="str">
        <f t="shared" si="27"/>
        <v>&gt;30</v>
      </c>
      <c r="BK47" s="50">
        <f t="shared" si="20"/>
        <v>100</v>
      </c>
      <c r="BL47" s="50">
        <f t="shared" si="21"/>
        <v>100</v>
      </c>
      <c r="BM47" s="50" t="str">
        <f t="shared" si="22"/>
        <v>&gt;30</v>
      </c>
      <c r="BN47" s="41">
        <v>0</v>
      </c>
      <c r="BO47" s="51">
        <f t="shared" si="25"/>
        <v>742679.42</v>
      </c>
      <c r="BP47" s="52">
        <f t="shared" si="23"/>
        <v>9.4999731916552879</v>
      </c>
      <c r="BQ47" s="53" t="str">
        <f t="shared" si="6"/>
        <v>5-10</v>
      </c>
      <c r="BR47" s="58"/>
      <c r="BS47" s="61" t="s">
        <v>100</v>
      </c>
      <c r="BT47" s="60" t="s">
        <v>101</v>
      </c>
      <c r="BU47" s="54"/>
      <c r="BV47" s="54" t="s">
        <v>102</v>
      </c>
      <c r="BW47" s="54"/>
    </row>
    <row r="48" spans="1:75" s="5" customFormat="1" ht="36" hidden="1" customHeight="1">
      <c r="A48" s="41">
        <v>44</v>
      </c>
      <c r="B48" s="42" t="s">
        <v>91</v>
      </c>
      <c r="C48" s="42" t="s">
        <v>92</v>
      </c>
      <c r="D48" s="42" t="s">
        <v>113</v>
      </c>
      <c r="E48" s="42" t="s">
        <v>226</v>
      </c>
      <c r="F48" s="42" t="s">
        <v>232</v>
      </c>
      <c r="G48" s="42" t="s">
        <v>113</v>
      </c>
      <c r="H48" s="42" t="s">
        <v>233</v>
      </c>
      <c r="I48" s="42" t="s">
        <v>145</v>
      </c>
      <c r="J48" s="43">
        <v>16.87</v>
      </c>
      <c r="K48" s="43">
        <v>7.23</v>
      </c>
      <c r="L48" s="43">
        <f t="shared" si="7"/>
        <v>24.1</v>
      </c>
      <c r="M48" s="44">
        <v>202</v>
      </c>
      <c r="N48" s="45">
        <v>7992</v>
      </c>
      <c r="O48" s="45">
        <v>11</v>
      </c>
      <c r="P48" s="46">
        <v>1924.365</v>
      </c>
      <c r="Q48" s="46">
        <v>1898.941</v>
      </c>
      <c r="R48" s="46">
        <f t="shared" si="8"/>
        <v>25.423999999999978</v>
      </c>
      <c r="S48" s="46">
        <v>40000</v>
      </c>
      <c r="T48" s="46">
        <v>1096000</v>
      </c>
      <c r="U48" s="47">
        <v>1.05</v>
      </c>
      <c r="V48" s="46">
        <v>1016960</v>
      </c>
      <c r="W48" s="46">
        <f t="shared" si="9"/>
        <v>1.0169600000000001</v>
      </c>
      <c r="X48" s="46" t="s">
        <v>99</v>
      </c>
      <c r="Y48" s="46" t="s">
        <v>99</v>
      </c>
      <c r="Z48" s="46" t="s">
        <v>99</v>
      </c>
      <c r="AA48" s="46" t="s">
        <v>99</v>
      </c>
      <c r="AB48" s="48">
        <v>88200</v>
      </c>
      <c r="AC48" s="48">
        <f t="shared" si="10"/>
        <v>88200</v>
      </c>
      <c r="AD48" s="48" t="s">
        <v>99</v>
      </c>
      <c r="AE48" s="48" t="s">
        <v>99</v>
      </c>
      <c r="AF48" s="48" t="s">
        <v>99</v>
      </c>
      <c r="AG48" s="48" t="s">
        <v>99</v>
      </c>
      <c r="AH48" s="48">
        <v>0</v>
      </c>
      <c r="AI48" s="46">
        <f t="shared" si="11"/>
        <v>0</v>
      </c>
      <c r="AJ48" s="48"/>
      <c r="AK48" s="48"/>
      <c r="AL48" s="48">
        <v>62</v>
      </c>
      <c r="AM48" s="48">
        <f t="shared" si="12"/>
        <v>1105160</v>
      </c>
      <c r="AN48" s="48">
        <v>0</v>
      </c>
      <c r="AO48" s="48">
        <f t="shared" si="28"/>
        <v>0</v>
      </c>
      <c r="AP48" s="48">
        <v>1012208.5</v>
      </c>
      <c r="AQ48" s="48">
        <v>18759.95</v>
      </c>
      <c r="AR48" s="49">
        <f t="shared" si="13"/>
        <v>1030968.45</v>
      </c>
      <c r="AS48" s="49">
        <v>1030968.4499999995</v>
      </c>
      <c r="AT48" s="49">
        <f t="shared" si="14"/>
        <v>0</v>
      </c>
      <c r="AU48" s="49">
        <f t="shared" si="15"/>
        <v>1.03096845</v>
      </c>
      <c r="AV48" s="49">
        <f t="shared" si="1"/>
        <v>74191.550000000047</v>
      </c>
      <c r="AW48" s="49">
        <f t="shared" si="16"/>
        <v>1.03096845</v>
      </c>
      <c r="AX48" s="48">
        <f t="shared" si="29"/>
        <v>6.7131953744254265</v>
      </c>
      <c r="AY48" s="48" t="str">
        <f t="shared" si="3"/>
        <v>5-10</v>
      </c>
      <c r="AZ48" s="48">
        <f t="shared" si="30"/>
        <v>93.286804625574575</v>
      </c>
      <c r="BA48" s="49">
        <v>27517049.619999997</v>
      </c>
      <c r="BB48" s="49">
        <f t="shared" si="31"/>
        <v>0</v>
      </c>
      <c r="BC48" s="49">
        <v>11176032.211999999</v>
      </c>
      <c r="BD48" s="49">
        <v>11565904.142000001</v>
      </c>
      <c r="BE48" s="49">
        <f t="shared" si="18"/>
        <v>27127177.689999994</v>
      </c>
      <c r="BF48" s="49">
        <f t="shared" si="24"/>
        <v>103.48846462326213</v>
      </c>
      <c r="BG48" s="49">
        <f t="shared" si="26"/>
        <v>3.4589181968905924</v>
      </c>
      <c r="BH48" s="49" t="str">
        <f t="shared" si="5"/>
        <v>0-5</v>
      </c>
      <c r="BI48" s="49">
        <f t="shared" si="19"/>
        <v>100</v>
      </c>
      <c r="BJ48" s="49" t="str">
        <f t="shared" si="27"/>
        <v>&gt;30</v>
      </c>
      <c r="BK48" s="50">
        <f t="shared" si="20"/>
        <v>100</v>
      </c>
      <c r="BL48" s="50">
        <f t="shared" si="21"/>
        <v>100</v>
      </c>
      <c r="BM48" s="50" t="str">
        <f t="shared" si="22"/>
        <v>&gt;30</v>
      </c>
      <c r="BN48" s="41">
        <v>0</v>
      </c>
      <c r="BO48" s="51">
        <f t="shared" si="25"/>
        <v>1030968.45</v>
      </c>
      <c r="BP48" s="52">
        <f t="shared" si="23"/>
        <v>6.7131953744254265</v>
      </c>
      <c r="BQ48" s="53" t="str">
        <f t="shared" si="6"/>
        <v>5-10</v>
      </c>
      <c r="BR48" s="57"/>
      <c r="BS48" s="61"/>
      <c r="BT48" s="60" t="s">
        <v>141</v>
      </c>
      <c r="BU48" s="54"/>
      <c r="BV48" s="54" t="s">
        <v>102</v>
      </c>
      <c r="BW48" s="54" t="s">
        <v>161</v>
      </c>
    </row>
    <row r="49" spans="1:75" s="5" customFormat="1" ht="36" hidden="1" customHeight="1">
      <c r="A49" s="41">
        <v>45</v>
      </c>
      <c r="B49" s="42" t="s">
        <v>91</v>
      </c>
      <c r="C49" s="42" t="s">
        <v>92</v>
      </c>
      <c r="D49" s="42" t="s">
        <v>113</v>
      </c>
      <c r="E49" s="42" t="s">
        <v>226</v>
      </c>
      <c r="F49" s="42" t="s">
        <v>234</v>
      </c>
      <c r="G49" s="42" t="s">
        <v>113</v>
      </c>
      <c r="H49" s="42" t="s">
        <v>235</v>
      </c>
      <c r="I49" s="42" t="s">
        <v>98</v>
      </c>
      <c r="J49" s="43">
        <v>4.2</v>
      </c>
      <c r="K49" s="43">
        <v>1.8</v>
      </c>
      <c r="L49" s="43">
        <f t="shared" si="7"/>
        <v>6</v>
      </c>
      <c r="M49" s="44">
        <v>98</v>
      </c>
      <c r="N49" s="45">
        <v>59</v>
      </c>
      <c r="O49" s="45">
        <v>190</v>
      </c>
      <c r="P49" s="46">
        <v>571.31299999999999</v>
      </c>
      <c r="Q49" s="46">
        <v>562.50300000000004</v>
      </c>
      <c r="R49" s="46">
        <f t="shared" si="8"/>
        <v>8.8099999999999454</v>
      </c>
      <c r="S49" s="46">
        <v>20000</v>
      </c>
      <c r="T49" s="46">
        <v>152820</v>
      </c>
      <c r="U49" s="47">
        <v>1.05</v>
      </c>
      <c r="V49" s="46">
        <v>176200</v>
      </c>
      <c r="W49" s="46">
        <f t="shared" si="9"/>
        <v>0.1762</v>
      </c>
      <c r="X49" s="46" t="s">
        <v>99</v>
      </c>
      <c r="Y49" s="46" t="s">
        <v>99</v>
      </c>
      <c r="Z49" s="46" t="s">
        <v>99</v>
      </c>
      <c r="AA49" s="46" t="s">
        <v>99</v>
      </c>
      <c r="AB49" s="48">
        <v>225000</v>
      </c>
      <c r="AC49" s="48">
        <f t="shared" si="10"/>
        <v>225000</v>
      </c>
      <c r="AD49" s="48" t="s">
        <v>99</v>
      </c>
      <c r="AE49" s="48" t="s">
        <v>99</v>
      </c>
      <c r="AF49" s="48" t="s">
        <v>99</v>
      </c>
      <c r="AG49" s="48" t="s">
        <v>99</v>
      </c>
      <c r="AH49" s="48">
        <v>0</v>
      </c>
      <c r="AI49" s="46">
        <f t="shared" si="11"/>
        <v>0</v>
      </c>
      <c r="AJ49" s="48"/>
      <c r="AK49" s="48"/>
      <c r="AL49" s="48">
        <v>0</v>
      </c>
      <c r="AM49" s="48">
        <f t="shared" si="12"/>
        <v>401200</v>
      </c>
      <c r="AN49" s="48">
        <v>0</v>
      </c>
      <c r="AO49" s="48">
        <f t="shared" si="28"/>
        <v>0</v>
      </c>
      <c r="AP49" s="48">
        <v>40125</v>
      </c>
      <c r="AQ49" s="48">
        <v>322961.31</v>
      </c>
      <c r="AR49" s="49">
        <f t="shared" si="13"/>
        <v>363086.31</v>
      </c>
      <c r="AS49" s="49">
        <v>363086.30999999942</v>
      </c>
      <c r="AT49" s="49">
        <f t="shared" si="14"/>
        <v>5.8207660913467407E-10</v>
      </c>
      <c r="AU49" s="49">
        <f t="shared" si="15"/>
        <v>0.36308631000000002</v>
      </c>
      <c r="AV49" s="49">
        <f t="shared" si="1"/>
        <v>38113.69</v>
      </c>
      <c r="AW49" s="49">
        <f t="shared" si="16"/>
        <v>0.36308631000000002</v>
      </c>
      <c r="AX49" s="48">
        <f t="shared" si="29"/>
        <v>9.4999227318045865</v>
      </c>
      <c r="AY49" s="48" t="str">
        <f t="shared" si="3"/>
        <v>5-10</v>
      </c>
      <c r="AZ49" s="48">
        <f t="shared" si="30"/>
        <v>90.500077268195412</v>
      </c>
      <c r="BA49" s="49">
        <v>22247747.489999998</v>
      </c>
      <c r="BB49" s="49">
        <f t="shared" si="31"/>
        <v>0</v>
      </c>
      <c r="BC49" s="49">
        <v>2323389.0129999998</v>
      </c>
      <c r="BD49" s="49">
        <v>2267999.0129999998</v>
      </c>
      <c r="BE49" s="49">
        <f t="shared" si="18"/>
        <v>22303137.489999998</v>
      </c>
      <c r="BF49" s="49">
        <f t="shared" si="24"/>
        <v>97.615982528535781</v>
      </c>
      <c r="BG49" s="49">
        <f t="shared" si="26"/>
        <v>11.657460385566987</v>
      </c>
      <c r="BH49" s="49" t="str">
        <f t="shared" si="5"/>
        <v>10-15</v>
      </c>
      <c r="BI49" s="49">
        <f t="shared" si="19"/>
        <v>100</v>
      </c>
      <c r="BJ49" s="49" t="str">
        <f t="shared" si="27"/>
        <v>&gt;30</v>
      </c>
      <c r="BK49" s="50">
        <f t="shared" si="20"/>
        <v>97.615982528535781</v>
      </c>
      <c r="BL49" s="50">
        <f t="shared" si="21"/>
        <v>100</v>
      </c>
      <c r="BM49" s="50" t="str">
        <f t="shared" si="22"/>
        <v>&gt;30</v>
      </c>
      <c r="BN49" s="41">
        <v>0</v>
      </c>
      <c r="BO49" s="51">
        <f t="shared" si="25"/>
        <v>363086.31</v>
      </c>
      <c r="BP49" s="52">
        <f t="shared" si="23"/>
        <v>9.4999227318045865</v>
      </c>
      <c r="BQ49" s="53" t="str">
        <f t="shared" si="6"/>
        <v>5-10</v>
      </c>
      <c r="BR49" s="58"/>
      <c r="BS49" s="61" t="s">
        <v>100</v>
      </c>
      <c r="BT49" s="60" t="s">
        <v>101</v>
      </c>
      <c r="BU49" s="54"/>
      <c r="BV49" s="54" t="s">
        <v>102</v>
      </c>
      <c r="BW49" s="54" t="s">
        <v>115</v>
      </c>
    </row>
    <row r="50" spans="1:75" s="5" customFormat="1" ht="36" customHeight="1">
      <c r="A50" s="41">
        <v>46</v>
      </c>
      <c r="B50" s="42" t="s">
        <v>91</v>
      </c>
      <c r="C50" s="42" t="s">
        <v>92</v>
      </c>
      <c r="D50" s="42" t="s">
        <v>113</v>
      </c>
      <c r="E50" s="42" t="s">
        <v>226</v>
      </c>
      <c r="F50" s="42" t="s">
        <v>236</v>
      </c>
      <c r="G50" s="42" t="s">
        <v>113</v>
      </c>
      <c r="H50" s="42" t="s">
        <v>237</v>
      </c>
      <c r="I50" s="42" t="s">
        <v>145</v>
      </c>
      <c r="J50" s="43">
        <v>19.04</v>
      </c>
      <c r="K50" s="43">
        <v>8.16</v>
      </c>
      <c r="L50" s="43">
        <f t="shared" si="7"/>
        <v>27.2</v>
      </c>
      <c r="M50" s="44">
        <v>21</v>
      </c>
      <c r="N50" s="45">
        <v>546</v>
      </c>
      <c r="O50" s="45">
        <v>0</v>
      </c>
      <c r="P50" s="46">
        <v>1666.5830000000001</v>
      </c>
      <c r="Q50" s="46">
        <v>1637.2529999999999</v>
      </c>
      <c r="R50" s="46">
        <f t="shared" si="8"/>
        <v>29.330000000000155</v>
      </c>
      <c r="S50" s="46">
        <v>20000</v>
      </c>
      <c r="T50" s="46">
        <v>562040</v>
      </c>
      <c r="U50" s="47">
        <v>1.05</v>
      </c>
      <c r="V50" s="46">
        <v>586600</v>
      </c>
      <c r="W50" s="46">
        <f t="shared" si="9"/>
        <v>0.58660000000000001</v>
      </c>
      <c r="X50" s="46" t="s">
        <v>99</v>
      </c>
      <c r="Y50" s="46" t="s">
        <v>99</v>
      </c>
      <c r="Z50" s="46" t="s">
        <v>99</v>
      </c>
      <c r="AA50" s="46" t="s">
        <v>99</v>
      </c>
      <c r="AB50" s="48">
        <v>76800</v>
      </c>
      <c r="AC50" s="48">
        <f t="shared" si="10"/>
        <v>76800</v>
      </c>
      <c r="AD50" s="48" t="s">
        <v>99</v>
      </c>
      <c r="AE50" s="48" t="s">
        <v>99</v>
      </c>
      <c r="AF50" s="48" t="s">
        <v>99</v>
      </c>
      <c r="AG50" s="48" t="s">
        <v>99</v>
      </c>
      <c r="AH50" s="48">
        <v>0</v>
      </c>
      <c r="AI50" s="46">
        <f t="shared" si="11"/>
        <v>0</v>
      </c>
      <c r="AJ50" s="48">
        <f>'[1]Wheeled Energy'!N20+'[1]Wheeled Energy'!N13</f>
        <v>210000</v>
      </c>
      <c r="AK50" s="48"/>
      <c r="AL50" s="48">
        <v>0</v>
      </c>
      <c r="AM50" s="48">
        <f t="shared" si="12"/>
        <v>663400</v>
      </c>
      <c r="AN50" s="48">
        <v>0</v>
      </c>
      <c r="AO50" s="48">
        <f t="shared" si="28"/>
        <v>210000</v>
      </c>
      <c r="AP50" s="48">
        <v>623382.19999999995</v>
      </c>
      <c r="AQ50" s="48">
        <v>0</v>
      </c>
      <c r="AR50" s="55">
        <f t="shared" si="13"/>
        <v>623382.19999999995</v>
      </c>
      <c r="AS50" s="55">
        <v>120702.2</v>
      </c>
      <c r="AT50" s="56">
        <f t="shared" si="14"/>
        <v>502679.99999999994</v>
      </c>
      <c r="AU50" s="49">
        <f t="shared" si="15"/>
        <v>0.6233822</v>
      </c>
      <c r="AV50" s="49">
        <f t="shared" si="1"/>
        <v>40017.800000000047</v>
      </c>
      <c r="AW50" s="49">
        <f t="shared" si="16"/>
        <v>0.6233822</v>
      </c>
      <c r="AX50" s="48">
        <f t="shared" si="29"/>
        <v>6.032227916792289</v>
      </c>
      <c r="AY50" s="48" t="str">
        <f t="shared" si="3"/>
        <v>5-10</v>
      </c>
      <c r="AZ50" s="48">
        <f t="shared" si="30"/>
        <v>93.967772083207706</v>
      </c>
      <c r="BA50" s="49">
        <v>-2416693.6100000003</v>
      </c>
      <c r="BB50" s="49">
        <f t="shared" si="31"/>
        <v>0</v>
      </c>
      <c r="BC50" s="49">
        <v>2641886.84</v>
      </c>
      <c r="BD50" s="49">
        <v>2942348.1</v>
      </c>
      <c r="BE50" s="49">
        <f t="shared" si="18"/>
        <v>-2717154.8700000006</v>
      </c>
      <c r="BF50" s="49">
        <f t="shared" si="24"/>
        <v>111.37297992672541</v>
      </c>
      <c r="BG50" s="49">
        <f t="shared" si="26"/>
        <v>-4.6547079398220115</v>
      </c>
      <c r="BH50" s="49" t="str">
        <f t="shared" si="5"/>
        <v>&lt;0</v>
      </c>
      <c r="BI50" s="49">
        <f t="shared" si="19"/>
        <v>100</v>
      </c>
      <c r="BJ50" s="49" t="str">
        <f t="shared" si="27"/>
        <v>&gt;30</v>
      </c>
      <c r="BK50" s="50">
        <f t="shared" si="20"/>
        <v>100</v>
      </c>
      <c r="BL50" s="50">
        <f t="shared" si="21"/>
        <v>100</v>
      </c>
      <c r="BM50" s="50" t="str">
        <f t="shared" si="22"/>
        <v>&gt;30</v>
      </c>
      <c r="BN50" s="41">
        <v>0</v>
      </c>
      <c r="BO50" s="51">
        <f t="shared" si="25"/>
        <v>623382.19999999995</v>
      </c>
      <c r="BP50" s="52">
        <f t="shared" si="23"/>
        <v>6.032227916792289</v>
      </c>
      <c r="BQ50" s="53" t="str">
        <f t="shared" si="6"/>
        <v>5-10</v>
      </c>
      <c r="BR50" s="57" t="s">
        <v>238</v>
      </c>
      <c r="BS50" s="61"/>
      <c r="BT50" s="60" t="s">
        <v>120</v>
      </c>
      <c r="BU50" s="54"/>
      <c r="BV50" s="54" t="s">
        <v>102</v>
      </c>
      <c r="BW50" s="54"/>
    </row>
    <row r="51" spans="1:75" s="5" customFormat="1" ht="36" customHeight="1">
      <c r="A51" s="41">
        <v>47</v>
      </c>
      <c r="B51" s="42" t="s">
        <v>91</v>
      </c>
      <c r="C51" s="42" t="s">
        <v>92</v>
      </c>
      <c r="D51" s="42" t="s">
        <v>113</v>
      </c>
      <c r="E51" s="42" t="s">
        <v>226</v>
      </c>
      <c r="F51" s="42" t="s">
        <v>239</v>
      </c>
      <c r="G51" s="42" t="s">
        <v>113</v>
      </c>
      <c r="H51" s="42" t="s">
        <v>240</v>
      </c>
      <c r="I51" s="42" t="s">
        <v>145</v>
      </c>
      <c r="J51" s="43">
        <v>21</v>
      </c>
      <c r="K51" s="43">
        <v>7</v>
      </c>
      <c r="L51" s="43">
        <f t="shared" si="7"/>
        <v>28</v>
      </c>
      <c r="M51" s="44">
        <v>135</v>
      </c>
      <c r="N51" s="45">
        <v>3924</v>
      </c>
      <c r="O51" s="45">
        <v>105</v>
      </c>
      <c r="P51" s="46">
        <v>1537.5039999999999</v>
      </c>
      <c r="Q51" s="46">
        <v>1517.5239999999999</v>
      </c>
      <c r="R51" s="46">
        <f t="shared" si="8"/>
        <v>19.980000000000018</v>
      </c>
      <c r="S51" s="46">
        <v>40000</v>
      </c>
      <c r="T51" s="46">
        <v>832480</v>
      </c>
      <c r="U51" s="47">
        <v>1.01</v>
      </c>
      <c r="V51" s="46">
        <v>799200</v>
      </c>
      <c r="W51" s="46">
        <f t="shared" si="9"/>
        <v>0.79920000000000002</v>
      </c>
      <c r="X51" s="46" t="s">
        <v>99</v>
      </c>
      <c r="Y51" s="46" t="s">
        <v>99</v>
      </c>
      <c r="Z51" s="46" t="s">
        <v>99</v>
      </c>
      <c r="AA51" s="46" t="s">
        <v>99</v>
      </c>
      <c r="AB51" s="48">
        <v>276000</v>
      </c>
      <c r="AC51" s="48">
        <f t="shared" si="10"/>
        <v>276000</v>
      </c>
      <c r="AD51" s="48" t="s">
        <v>99</v>
      </c>
      <c r="AE51" s="48" t="s">
        <v>99</v>
      </c>
      <c r="AF51" s="48" t="s">
        <v>99</v>
      </c>
      <c r="AG51" s="48" t="s">
        <v>99</v>
      </c>
      <c r="AH51" s="48">
        <v>0</v>
      </c>
      <c r="AI51" s="46">
        <f t="shared" si="11"/>
        <v>0</v>
      </c>
      <c r="AJ51" s="48">
        <f>'[1]Wheeled Energy'!N19</f>
        <v>52680</v>
      </c>
      <c r="AK51" s="48"/>
      <c r="AL51" s="48">
        <v>0</v>
      </c>
      <c r="AM51" s="48">
        <f t="shared" si="12"/>
        <v>1075200</v>
      </c>
      <c r="AN51" s="48">
        <v>0</v>
      </c>
      <c r="AO51" s="48">
        <f t="shared" si="28"/>
        <v>52680</v>
      </c>
      <c r="AP51" s="48">
        <v>820613.55</v>
      </c>
      <c r="AQ51" s="48">
        <v>179072.25</v>
      </c>
      <c r="AR51" s="55">
        <f t="shared" si="13"/>
        <v>999685.8</v>
      </c>
      <c r="AS51" s="55">
        <v>839685.79999999527</v>
      </c>
      <c r="AT51" s="56">
        <f t="shared" si="14"/>
        <v>160000.00000000477</v>
      </c>
      <c r="AU51" s="49">
        <f t="shared" si="15"/>
        <v>0.99968580000000007</v>
      </c>
      <c r="AV51" s="49">
        <f t="shared" si="1"/>
        <v>75514.199999999953</v>
      </c>
      <c r="AW51" s="49">
        <f t="shared" si="16"/>
        <v>0.99968580000000007</v>
      </c>
      <c r="AX51" s="48">
        <f t="shared" si="29"/>
        <v>7.0232700892857105</v>
      </c>
      <c r="AY51" s="48" t="str">
        <f t="shared" si="3"/>
        <v>5-10</v>
      </c>
      <c r="AZ51" s="48">
        <f t="shared" si="30"/>
        <v>92.976729910714297</v>
      </c>
      <c r="BA51" s="49">
        <v>29006573.449999992</v>
      </c>
      <c r="BB51" s="49">
        <f t="shared" si="31"/>
        <v>0</v>
      </c>
      <c r="BC51" s="49">
        <v>8826746.6500000004</v>
      </c>
      <c r="BD51" s="49">
        <v>9001871.3200000003</v>
      </c>
      <c r="BE51" s="49">
        <f t="shared" si="18"/>
        <v>28831448.779999994</v>
      </c>
      <c r="BF51" s="49">
        <f t="shared" si="24"/>
        <v>101.98402284492893</v>
      </c>
      <c r="BG51" s="49">
        <f t="shared" si="26"/>
        <v>5.1785905273892592</v>
      </c>
      <c r="BH51" s="49" t="str">
        <f t="shared" si="5"/>
        <v>5-10</v>
      </c>
      <c r="BI51" s="49">
        <f t="shared" si="19"/>
        <v>100</v>
      </c>
      <c r="BJ51" s="49" t="str">
        <f t="shared" si="27"/>
        <v>&gt;30</v>
      </c>
      <c r="BK51" s="50">
        <f t="shared" si="20"/>
        <v>100</v>
      </c>
      <c r="BL51" s="50">
        <f t="shared" si="21"/>
        <v>100</v>
      </c>
      <c r="BM51" s="50" t="str">
        <f t="shared" si="22"/>
        <v>&gt;30</v>
      </c>
      <c r="BN51" s="41">
        <v>0</v>
      </c>
      <c r="BO51" s="51">
        <f t="shared" si="25"/>
        <v>999685.8</v>
      </c>
      <c r="BP51" s="52">
        <f t="shared" si="23"/>
        <v>7.0232700892857105</v>
      </c>
      <c r="BQ51" s="53" t="str">
        <f t="shared" si="6"/>
        <v>5-10</v>
      </c>
      <c r="BR51" s="57" t="s">
        <v>241</v>
      </c>
      <c r="BS51" s="61"/>
      <c r="BT51" s="60" t="s">
        <v>141</v>
      </c>
      <c r="BU51" s="54"/>
      <c r="BV51" s="54" t="s">
        <v>102</v>
      </c>
      <c r="BW51" s="54"/>
    </row>
    <row r="52" spans="1:75" s="5" customFormat="1" ht="36" hidden="1" customHeight="1">
      <c r="A52" s="41">
        <v>48</v>
      </c>
      <c r="B52" s="42" t="s">
        <v>91</v>
      </c>
      <c r="C52" s="42" t="s">
        <v>92</v>
      </c>
      <c r="D52" s="42" t="s">
        <v>113</v>
      </c>
      <c r="E52" s="42" t="s">
        <v>226</v>
      </c>
      <c r="F52" s="42" t="s">
        <v>242</v>
      </c>
      <c r="G52" s="42" t="s">
        <v>113</v>
      </c>
      <c r="H52" s="42" t="s">
        <v>243</v>
      </c>
      <c r="I52" s="42" t="s">
        <v>98</v>
      </c>
      <c r="J52" s="43">
        <v>18</v>
      </c>
      <c r="K52" s="43">
        <v>6.8</v>
      </c>
      <c r="L52" s="43">
        <f t="shared" si="7"/>
        <v>24.8</v>
      </c>
      <c r="M52" s="44">
        <v>6</v>
      </c>
      <c r="N52" s="45">
        <v>54</v>
      </c>
      <c r="O52" s="45">
        <v>682</v>
      </c>
      <c r="P52" s="46">
        <v>282.14999999999998</v>
      </c>
      <c r="Q52" s="46">
        <v>267.24400000000003</v>
      </c>
      <c r="R52" s="46">
        <f t="shared" si="8"/>
        <v>14.905999999999949</v>
      </c>
      <c r="S52" s="46">
        <v>40000</v>
      </c>
      <c r="T52" s="46">
        <v>481920</v>
      </c>
      <c r="U52" s="47">
        <v>1.01</v>
      </c>
      <c r="V52" s="46">
        <v>596240</v>
      </c>
      <c r="W52" s="46">
        <f t="shared" si="9"/>
        <v>0.59623999999999999</v>
      </c>
      <c r="X52" s="46" t="s">
        <v>99</v>
      </c>
      <c r="Y52" s="46" t="s">
        <v>99</v>
      </c>
      <c r="Z52" s="46" t="s">
        <v>99</v>
      </c>
      <c r="AA52" s="46" t="s">
        <v>99</v>
      </c>
      <c r="AB52" s="48">
        <v>700000</v>
      </c>
      <c r="AC52" s="48">
        <f t="shared" si="10"/>
        <v>700000</v>
      </c>
      <c r="AD52" s="48" t="s">
        <v>99</v>
      </c>
      <c r="AE52" s="48" t="s">
        <v>99</v>
      </c>
      <c r="AF52" s="48" t="s">
        <v>99</v>
      </c>
      <c r="AG52" s="48" t="s">
        <v>99</v>
      </c>
      <c r="AH52" s="48">
        <v>0</v>
      </c>
      <c r="AI52" s="46">
        <f t="shared" si="11"/>
        <v>0</v>
      </c>
      <c r="AJ52" s="48"/>
      <c r="AK52" s="48"/>
      <c r="AL52" s="48">
        <v>0</v>
      </c>
      <c r="AM52" s="48">
        <f t="shared" si="12"/>
        <v>1296240</v>
      </c>
      <c r="AN52" s="48">
        <v>0</v>
      </c>
      <c r="AO52" s="48">
        <f t="shared" si="28"/>
        <v>0</v>
      </c>
      <c r="AP52" s="48">
        <v>8383</v>
      </c>
      <c r="AQ52" s="48">
        <v>1164712.78</v>
      </c>
      <c r="AR52" s="49">
        <f t="shared" si="13"/>
        <v>1173095.78</v>
      </c>
      <c r="AS52" s="49">
        <v>1173095.7800000112</v>
      </c>
      <c r="AT52" s="49">
        <f t="shared" si="14"/>
        <v>-1.1175870895385742E-8</v>
      </c>
      <c r="AU52" s="49">
        <f t="shared" si="15"/>
        <v>1.1730957799999999</v>
      </c>
      <c r="AV52" s="49">
        <f t="shared" si="1"/>
        <v>123144.21999999997</v>
      </c>
      <c r="AW52" s="49">
        <f t="shared" si="16"/>
        <v>1.1730957799999999</v>
      </c>
      <c r="AX52" s="48">
        <f t="shared" si="29"/>
        <v>9.5001095476146364</v>
      </c>
      <c r="AY52" s="48" t="str">
        <f t="shared" si="3"/>
        <v>5-10</v>
      </c>
      <c r="AZ52" s="48">
        <f t="shared" si="30"/>
        <v>90.499890452385372</v>
      </c>
      <c r="BA52" s="49">
        <v>84114147.489999995</v>
      </c>
      <c r="BB52" s="49">
        <f t="shared" si="31"/>
        <v>0</v>
      </c>
      <c r="BC52" s="49">
        <v>6935830.2340000002</v>
      </c>
      <c r="BD52" s="49">
        <v>6936753.2340000002</v>
      </c>
      <c r="BE52" s="49">
        <f t="shared" si="18"/>
        <v>84113224.489999995</v>
      </c>
      <c r="BF52" s="49">
        <f t="shared" si="24"/>
        <v>100.01330770749657</v>
      </c>
      <c r="BG52" s="49">
        <f t="shared" si="26"/>
        <v>9.4880660869085087</v>
      </c>
      <c r="BH52" s="49" t="str">
        <f t="shared" si="5"/>
        <v>5-10</v>
      </c>
      <c r="BI52" s="49">
        <f t="shared" si="19"/>
        <v>100</v>
      </c>
      <c r="BJ52" s="49" t="str">
        <f t="shared" si="27"/>
        <v>&gt;30</v>
      </c>
      <c r="BK52" s="50">
        <f t="shared" si="20"/>
        <v>100</v>
      </c>
      <c r="BL52" s="50">
        <f t="shared" si="21"/>
        <v>100</v>
      </c>
      <c r="BM52" s="50" t="str">
        <f t="shared" si="22"/>
        <v>&gt;30</v>
      </c>
      <c r="BN52" s="41">
        <v>0</v>
      </c>
      <c r="BO52" s="51">
        <f t="shared" si="25"/>
        <v>1173095.78</v>
      </c>
      <c r="BP52" s="52">
        <f t="shared" si="23"/>
        <v>9.5001095476146364</v>
      </c>
      <c r="BQ52" s="53" t="str">
        <f t="shared" si="6"/>
        <v>5-10</v>
      </c>
      <c r="BR52" s="58"/>
      <c r="BS52" s="61" t="s">
        <v>100</v>
      </c>
      <c r="BT52" s="60" t="s">
        <v>101</v>
      </c>
      <c r="BU52" s="54"/>
      <c r="BV52" s="54" t="s">
        <v>102</v>
      </c>
      <c r="BW52" s="54" t="s">
        <v>142</v>
      </c>
    </row>
    <row r="53" spans="1:75" s="5" customFormat="1" ht="36" hidden="1" customHeight="1">
      <c r="A53" s="41">
        <v>49</v>
      </c>
      <c r="B53" s="42" t="s">
        <v>91</v>
      </c>
      <c r="C53" s="42" t="s">
        <v>92</v>
      </c>
      <c r="D53" s="42" t="s">
        <v>113</v>
      </c>
      <c r="E53" s="42" t="s">
        <v>226</v>
      </c>
      <c r="F53" s="42" t="s">
        <v>244</v>
      </c>
      <c r="G53" s="42" t="s">
        <v>113</v>
      </c>
      <c r="H53" s="42" t="s">
        <v>245</v>
      </c>
      <c r="I53" s="42" t="s">
        <v>145</v>
      </c>
      <c r="J53" s="43">
        <v>19.78</v>
      </c>
      <c r="K53" s="43">
        <v>6.7</v>
      </c>
      <c r="L53" s="43">
        <f t="shared" si="7"/>
        <v>26.48</v>
      </c>
      <c r="M53" s="44">
        <v>136</v>
      </c>
      <c r="N53" s="45">
        <v>2373</v>
      </c>
      <c r="O53" s="45">
        <v>183</v>
      </c>
      <c r="P53" s="46">
        <v>1290.31</v>
      </c>
      <c r="Q53" s="46">
        <v>1262.24</v>
      </c>
      <c r="R53" s="46">
        <f t="shared" si="8"/>
        <v>28.069999999999936</v>
      </c>
      <c r="S53" s="46">
        <v>40000</v>
      </c>
      <c r="T53" s="46">
        <v>1086240</v>
      </c>
      <c r="U53" s="47">
        <v>1.01</v>
      </c>
      <c r="V53" s="46">
        <v>1122800</v>
      </c>
      <c r="W53" s="46">
        <f t="shared" si="9"/>
        <v>1.1228</v>
      </c>
      <c r="X53" s="46" t="s">
        <v>99</v>
      </c>
      <c r="Y53" s="46" t="s">
        <v>99</v>
      </c>
      <c r="Z53" s="46" t="s">
        <v>99</v>
      </c>
      <c r="AA53" s="46" t="s">
        <v>99</v>
      </c>
      <c r="AB53" s="48">
        <v>0</v>
      </c>
      <c r="AC53" s="48">
        <f t="shared" si="10"/>
        <v>0</v>
      </c>
      <c r="AD53" s="48" t="s">
        <v>99</v>
      </c>
      <c r="AE53" s="48" t="s">
        <v>99</v>
      </c>
      <c r="AF53" s="48" t="s">
        <v>99</v>
      </c>
      <c r="AG53" s="48" t="s">
        <v>99</v>
      </c>
      <c r="AH53" s="48">
        <v>522000</v>
      </c>
      <c r="AI53" s="46">
        <f t="shared" si="11"/>
        <v>522000</v>
      </c>
      <c r="AJ53" s="48"/>
      <c r="AK53" s="48"/>
      <c r="AL53" s="48">
        <v>0</v>
      </c>
      <c r="AM53" s="48">
        <f t="shared" si="12"/>
        <v>600800</v>
      </c>
      <c r="AN53" s="48">
        <v>0</v>
      </c>
      <c r="AO53" s="48">
        <f t="shared" si="28"/>
        <v>0</v>
      </c>
      <c r="AP53" s="48">
        <v>234979.4</v>
      </c>
      <c r="AQ53" s="48">
        <v>317213.7</v>
      </c>
      <c r="AR53" s="49">
        <f t="shared" si="13"/>
        <v>552193.1</v>
      </c>
      <c r="AS53" s="49">
        <v>552193.10000000207</v>
      </c>
      <c r="AT53" s="49">
        <f t="shared" si="14"/>
        <v>-2.0954757928848267E-9</v>
      </c>
      <c r="AU53" s="49">
        <f t="shared" si="15"/>
        <v>0.55219309999999999</v>
      </c>
      <c r="AV53" s="49">
        <f t="shared" si="1"/>
        <v>48606.900000000023</v>
      </c>
      <c r="AW53" s="49">
        <f t="shared" si="16"/>
        <v>0.55219309999999999</v>
      </c>
      <c r="AX53" s="48">
        <f t="shared" si="29"/>
        <v>8.0903628495339586</v>
      </c>
      <c r="AY53" s="48" t="str">
        <f t="shared" si="3"/>
        <v>5-10</v>
      </c>
      <c r="AZ53" s="48">
        <f t="shared" si="30"/>
        <v>91.90963715046604</v>
      </c>
      <c r="BA53" s="49">
        <v>54105288.949999981</v>
      </c>
      <c r="BB53" s="49">
        <f t="shared" si="31"/>
        <v>0</v>
      </c>
      <c r="BC53" s="49">
        <v>4495624.7819999997</v>
      </c>
      <c r="BD53" s="49">
        <v>4643352.5319999997</v>
      </c>
      <c r="BE53" s="49">
        <f t="shared" si="18"/>
        <v>53957561.199999981</v>
      </c>
      <c r="BF53" s="49">
        <f t="shared" si="24"/>
        <v>103.2860338031654</v>
      </c>
      <c r="BG53" s="49">
        <f t="shared" si="26"/>
        <v>5.0701811044029821</v>
      </c>
      <c r="BH53" s="49" t="str">
        <f t="shared" si="5"/>
        <v>5-10</v>
      </c>
      <c r="BI53" s="49">
        <f t="shared" si="19"/>
        <v>100</v>
      </c>
      <c r="BJ53" s="49" t="str">
        <f t="shared" si="27"/>
        <v>&gt;30</v>
      </c>
      <c r="BK53" s="50">
        <f t="shared" si="20"/>
        <v>100</v>
      </c>
      <c r="BL53" s="50">
        <f t="shared" si="21"/>
        <v>100</v>
      </c>
      <c r="BM53" s="50" t="str">
        <f t="shared" si="22"/>
        <v>&gt;30</v>
      </c>
      <c r="BN53" s="41">
        <v>0</v>
      </c>
      <c r="BO53" s="51">
        <f t="shared" si="25"/>
        <v>552193.1</v>
      </c>
      <c r="BP53" s="52">
        <f t="shared" si="23"/>
        <v>8.0903628495339586</v>
      </c>
      <c r="BQ53" s="53" t="str">
        <f t="shared" si="6"/>
        <v>5-10</v>
      </c>
      <c r="BR53" s="57" t="s">
        <v>246</v>
      </c>
      <c r="BS53" s="61"/>
      <c r="BT53" s="60" t="s">
        <v>141</v>
      </c>
      <c r="BU53" s="54"/>
      <c r="BV53" s="54" t="s">
        <v>102</v>
      </c>
      <c r="BW53" s="54" t="s">
        <v>161</v>
      </c>
    </row>
    <row r="54" spans="1:75" s="5" customFormat="1" ht="36" hidden="1" customHeight="1">
      <c r="A54" s="41">
        <v>50</v>
      </c>
      <c r="B54" s="42" t="s">
        <v>91</v>
      </c>
      <c r="C54" s="42" t="s">
        <v>92</v>
      </c>
      <c r="D54" s="42" t="s">
        <v>113</v>
      </c>
      <c r="E54" s="42" t="s">
        <v>226</v>
      </c>
      <c r="F54" s="42" t="s">
        <v>247</v>
      </c>
      <c r="G54" s="42" t="s">
        <v>113</v>
      </c>
      <c r="H54" s="42" t="s">
        <v>248</v>
      </c>
      <c r="I54" s="42" t="s">
        <v>139</v>
      </c>
      <c r="J54" s="43">
        <v>19.600000000000001</v>
      </c>
      <c r="K54" s="43">
        <v>8.4</v>
      </c>
      <c r="L54" s="43">
        <f t="shared" si="7"/>
        <v>28</v>
      </c>
      <c r="M54" s="44">
        <v>78</v>
      </c>
      <c r="N54" s="45">
        <v>258</v>
      </c>
      <c r="O54" s="45">
        <v>1</v>
      </c>
      <c r="P54" s="46">
        <v>506.56799999999998</v>
      </c>
      <c r="Q54" s="46">
        <v>464.21800000000002</v>
      </c>
      <c r="R54" s="46">
        <f t="shared" si="8"/>
        <v>42.349999999999966</v>
      </c>
      <c r="S54" s="46">
        <v>40000</v>
      </c>
      <c r="T54" s="46">
        <v>1716280</v>
      </c>
      <c r="U54" s="47">
        <v>1.01</v>
      </c>
      <c r="V54" s="46">
        <v>1694000</v>
      </c>
      <c r="W54" s="46">
        <f t="shared" si="9"/>
        <v>1.694</v>
      </c>
      <c r="X54" s="46" t="s">
        <v>99</v>
      </c>
      <c r="Y54" s="46" t="s">
        <v>99</v>
      </c>
      <c r="Z54" s="46" t="s">
        <v>99</v>
      </c>
      <c r="AA54" s="46" t="s">
        <v>99</v>
      </c>
      <c r="AB54" s="48">
        <v>0</v>
      </c>
      <c r="AC54" s="48">
        <f t="shared" si="10"/>
        <v>0</v>
      </c>
      <c r="AD54" s="48" t="s">
        <v>99</v>
      </c>
      <c r="AE54" s="48" t="s">
        <v>99</v>
      </c>
      <c r="AF54" s="48" t="s">
        <v>99</v>
      </c>
      <c r="AG54" s="48" t="s">
        <v>99</v>
      </c>
      <c r="AH54" s="48">
        <v>1260000</v>
      </c>
      <c r="AI54" s="46">
        <f t="shared" si="11"/>
        <v>1260000</v>
      </c>
      <c r="AJ54" s="48"/>
      <c r="AK54" s="48"/>
      <c r="AL54" s="48">
        <v>0</v>
      </c>
      <c r="AM54" s="48">
        <f t="shared" si="12"/>
        <v>434000</v>
      </c>
      <c r="AN54" s="48">
        <v>0</v>
      </c>
      <c r="AO54" s="48">
        <f t="shared" si="28"/>
        <v>0</v>
      </c>
      <c r="AP54" s="48">
        <v>396869</v>
      </c>
      <c r="AQ54" s="48">
        <v>1705.45</v>
      </c>
      <c r="AR54" s="49">
        <f t="shared" si="13"/>
        <v>398574.45</v>
      </c>
      <c r="AS54" s="49">
        <v>398574.45</v>
      </c>
      <c r="AT54" s="49">
        <f t="shared" si="14"/>
        <v>0</v>
      </c>
      <c r="AU54" s="49">
        <f t="shared" si="15"/>
        <v>0.39857445000000002</v>
      </c>
      <c r="AV54" s="49">
        <f t="shared" si="1"/>
        <v>35425.549999999988</v>
      </c>
      <c r="AW54" s="49">
        <f t="shared" si="16"/>
        <v>0.39857445000000002</v>
      </c>
      <c r="AX54" s="48">
        <f t="shared" si="29"/>
        <v>8.1625691244239604</v>
      </c>
      <c r="AY54" s="48" t="str">
        <f t="shared" si="3"/>
        <v>5-10</v>
      </c>
      <c r="AZ54" s="48">
        <f t="shared" si="30"/>
        <v>91.837430875576047</v>
      </c>
      <c r="BA54" s="49">
        <v>5621253.6600000011</v>
      </c>
      <c r="BB54" s="49">
        <f t="shared" si="31"/>
        <v>0</v>
      </c>
      <c r="BC54" s="49">
        <v>310822.73200000002</v>
      </c>
      <c r="BD54" s="49">
        <v>221076.73199999999</v>
      </c>
      <c r="BE54" s="49">
        <f t="shared" si="18"/>
        <v>5710999.6600000011</v>
      </c>
      <c r="BF54" s="49">
        <f t="shared" si="24"/>
        <v>71.126307454243715</v>
      </c>
      <c r="BG54" s="49">
        <f t="shared" si="26"/>
        <v>34.679426557359236</v>
      </c>
      <c r="BH54" s="49" t="str">
        <f t="shared" si="5"/>
        <v>&gt;30</v>
      </c>
      <c r="BI54" s="49">
        <f t="shared" si="19"/>
        <v>100</v>
      </c>
      <c r="BJ54" s="49" t="str">
        <f t="shared" si="27"/>
        <v>&gt;30</v>
      </c>
      <c r="BK54" s="50">
        <f t="shared" si="20"/>
        <v>71.126307454243715</v>
      </c>
      <c r="BL54" s="50">
        <f t="shared" si="21"/>
        <v>100</v>
      </c>
      <c r="BM54" s="50" t="str">
        <f t="shared" si="22"/>
        <v>&gt;30</v>
      </c>
      <c r="BN54" s="41">
        <v>0</v>
      </c>
      <c r="BO54" s="51">
        <f t="shared" si="25"/>
        <v>398574.45</v>
      </c>
      <c r="BP54" s="52">
        <f t="shared" si="23"/>
        <v>8.1625691244239604</v>
      </c>
      <c r="BQ54" s="53" t="str">
        <f t="shared" si="6"/>
        <v>5-10</v>
      </c>
      <c r="BR54" s="57" t="s">
        <v>249</v>
      </c>
      <c r="BS54" s="61"/>
      <c r="BT54" s="60" t="s">
        <v>141</v>
      </c>
      <c r="BU54" s="54"/>
      <c r="BV54" s="54" t="s">
        <v>102</v>
      </c>
      <c r="BW54" s="54" t="s">
        <v>142</v>
      </c>
    </row>
    <row r="55" spans="1:75" s="5" customFormat="1" ht="36" hidden="1" customHeight="1">
      <c r="A55" s="41">
        <v>51</v>
      </c>
      <c r="B55" s="42" t="s">
        <v>91</v>
      </c>
      <c r="C55" s="42" t="s">
        <v>92</v>
      </c>
      <c r="D55" s="42" t="s">
        <v>113</v>
      </c>
      <c r="E55" s="42" t="s">
        <v>226</v>
      </c>
      <c r="F55" s="42" t="s">
        <v>250</v>
      </c>
      <c r="G55" s="42" t="s">
        <v>113</v>
      </c>
      <c r="H55" s="42" t="s">
        <v>251</v>
      </c>
      <c r="I55" s="42" t="s">
        <v>145</v>
      </c>
      <c r="J55" s="43">
        <v>9.8000000000000007</v>
      </c>
      <c r="K55" s="43">
        <v>4.2</v>
      </c>
      <c r="L55" s="43">
        <f t="shared" si="7"/>
        <v>14</v>
      </c>
      <c r="M55" s="44">
        <v>134</v>
      </c>
      <c r="N55" s="45">
        <v>6691</v>
      </c>
      <c r="O55" s="45">
        <v>73</v>
      </c>
      <c r="P55" s="46">
        <v>1557.9280000000001</v>
      </c>
      <c r="Q55" s="46">
        <v>1518.3710000000001</v>
      </c>
      <c r="R55" s="46">
        <f t="shared" si="8"/>
        <v>39.557000000000016</v>
      </c>
      <c r="S55" s="46">
        <v>40000</v>
      </c>
      <c r="T55" s="46">
        <v>1627920</v>
      </c>
      <c r="U55" s="47">
        <v>1.01</v>
      </c>
      <c r="V55" s="46">
        <v>1582280</v>
      </c>
      <c r="W55" s="46">
        <f t="shared" si="9"/>
        <v>1.5822799999999999</v>
      </c>
      <c r="X55" s="46" t="s">
        <v>99</v>
      </c>
      <c r="Y55" s="46" t="s">
        <v>99</v>
      </c>
      <c r="Z55" s="46" t="s">
        <v>99</v>
      </c>
      <c r="AA55" s="46" t="s">
        <v>99</v>
      </c>
      <c r="AB55" s="48">
        <v>0</v>
      </c>
      <c r="AC55" s="48">
        <f t="shared" si="10"/>
        <v>0</v>
      </c>
      <c r="AD55" s="48" t="s">
        <v>99</v>
      </c>
      <c r="AE55" s="48" t="s">
        <v>99</v>
      </c>
      <c r="AF55" s="48" t="s">
        <v>99</v>
      </c>
      <c r="AG55" s="48" t="s">
        <v>99</v>
      </c>
      <c r="AH55" s="48">
        <v>490000</v>
      </c>
      <c r="AI55" s="46">
        <f t="shared" si="11"/>
        <v>490000</v>
      </c>
      <c r="AJ55" s="48"/>
      <c r="AK55" s="48"/>
      <c r="AL55" s="48">
        <v>841</v>
      </c>
      <c r="AM55" s="48">
        <f t="shared" si="12"/>
        <v>1092280</v>
      </c>
      <c r="AN55" s="48">
        <v>0</v>
      </c>
      <c r="AO55" s="48">
        <f t="shared" si="28"/>
        <v>0</v>
      </c>
      <c r="AP55" s="48">
        <v>874272.11</v>
      </c>
      <c r="AQ55" s="48">
        <v>123304.035</v>
      </c>
      <c r="AR55" s="49">
        <f t="shared" si="13"/>
        <v>997576.14500000002</v>
      </c>
      <c r="AS55" s="49">
        <v>997576.14499999664</v>
      </c>
      <c r="AT55" s="49">
        <f t="shared" si="14"/>
        <v>3.3760443329811096E-9</v>
      </c>
      <c r="AU55" s="49">
        <f t="shared" si="15"/>
        <v>0.99757614500000003</v>
      </c>
      <c r="AV55" s="49">
        <f t="shared" si="1"/>
        <v>94703.854999999981</v>
      </c>
      <c r="AW55" s="49">
        <f t="shared" si="16"/>
        <v>0.99757614500000003</v>
      </c>
      <c r="AX55" s="48">
        <f t="shared" si="29"/>
        <v>8.6702910425898096</v>
      </c>
      <c r="AY55" s="48" t="str">
        <f t="shared" si="3"/>
        <v>5-10</v>
      </c>
      <c r="AZ55" s="48">
        <f t="shared" si="30"/>
        <v>91.32970895741019</v>
      </c>
      <c r="BA55" s="49">
        <v>29646401.670000002</v>
      </c>
      <c r="BB55" s="49">
        <f t="shared" si="31"/>
        <v>0</v>
      </c>
      <c r="BC55" s="49">
        <v>9922107.7609999999</v>
      </c>
      <c r="BD55" s="49">
        <v>10256574.831</v>
      </c>
      <c r="BE55" s="49">
        <f t="shared" si="18"/>
        <v>29311934.600000001</v>
      </c>
      <c r="BF55" s="49">
        <f t="shared" si="24"/>
        <v>103.37092760990423</v>
      </c>
      <c r="BG55" s="49">
        <f t="shared" si="26"/>
        <v>5.5916326672992955</v>
      </c>
      <c r="BH55" s="49" t="str">
        <f t="shared" si="5"/>
        <v>5-10</v>
      </c>
      <c r="BI55" s="49">
        <f t="shared" si="19"/>
        <v>100</v>
      </c>
      <c r="BJ55" s="49" t="str">
        <f t="shared" si="27"/>
        <v>&gt;30</v>
      </c>
      <c r="BK55" s="50">
        <f t="shared" si="20"/>
        <v>100</v>
      </c>
      <c r="BL55" s="50">
        <f t="shared" si="21"/>
        <v>100</v>
      </c>
      <c r="BM55" s="50" t="str">
        <f t="shared" si="22"/>
        <v>&gt;30</v>
      </c>
      <c r="BN55" s="41">
        <v>0</v>
      </c>
      <c r="BO55" s="51">
        <f t="shared" si="25"/>
        <v>997576.14500000002</v>
      </c>
      <c r="BP55" s="52">
        <f t="shared" si="23"/>
        <v>8.6702910425898096</v>
      </c>
      <c r="BQ55" s="53" t="str">
        <f t="shared" si="6"/>
        <v>5-10</v>
      </c>
      <c r="BR55" s="57" t="s">
        <v>252</v>
      </c>
      <c r="BS55" s="61"/>
      <c r="BT55" s="60" t="s">
        <v>141</v>
      </c>
      <c r="BU55" s="54"/>
      <c r="BV55" s="54" t="s">
        <v>102</v>
      </c>
      <c r="BW55" s="54" t="s">
        <v>161</v>
      </c>
    </row>
    <row r="56" spans="1:75" s="5" customFormat="1" ht="36" hidden="1" customHeight="1">
      <c r="A56" s="41">
        <v>52</v>
      </c>
      <c r="B56" s="42" t="s">
        <v>91</v>
      </c>
      <c r="C56" s="42" t="s">
        <v>92</v>
      </c>
      <c r="D56" s="42" t="s">
        <v>113</v>
      </c>
      <c r="E56" s="42" t="s">
        <v>226</v>
      </c>
      <c r="F56" s="42" t="s">
        <v>253</v>
      </c>
      <c r="G56" s="42" t="s">
        <v>113</v>
      </c>
      <c r="H56" s="42" t="s">
        <v>254</v>
      </c>
      <c r="I56" s="42" t="s">
        <v>145</v>
      </c>
      <c r="J56" s="43">
        <v>15.4</v>
      </c>
      <c r="K56" s="43">
        <v>6.6</v>
      </c>
      <c r="L56" s="43">
        <f t="shared" si="7"/>
        <v>22</v>
      </c>
      <c r="M56" s="44">
        <v>142</v>
      </c>
      <c r="N56" s="45">
        <v>3377</v>
      </c>
      <c r="O56" s="45">
        <v>36</v>
      </c>
      <c r="P56" s="46">
        <v>1921.23</v>
      </c>
      <c r="Q56" s="46">
        <v>1866.24</v>
      </c>
      <c r="R56" s="46">
        <f t="shared" si="8"/>
        <v>54.990000000000009</v>
      </c>
      <c r="S56" s="46">
        <v>40000</v>
      </c>
      <c r="T56" s="46">
        <v>2296000</v>
      </c>
      <c r="U56" s="47">
        <v>1.01</v>
      </c>
      <c r="V56" s="46">
        <v>2199600</v>
      </c>
      <c r="W56" s="46">
        <f t="shared" si="9"/>
        <v>2.1996000000000002</v>
      </c>
      <c r="X56" s="46" t="s">
        <v>99</v>
      </c>
      <c r="Y56" s="46" t="s">
        <v>99</v>
      </c>
      <c r="Z56" s="46" t="s">
        <v>99</v>
      </c>
      <c r="AA56" s="46" t="s">
        <v>99</v>
      </c>
      <c r="AB56" s="48">
        <v>0</v>
      </c>
      <c r="AC56" s="48">
        <f t="shared" si="10"/>
        <v>0</v>
      </c>
      <c r="AD56" s="48" t="s">
        <v>99</v>
      </c>
      <c r="AE56" s="48" t="s">
        <v>99</v>
      </c>
      <c r="AF56" s="48" t="s">
        <v>99</v>
      </c>
      <c r="AG56" s="48" t="s">
        <v>99</v>
      </c>
      <c r="AH56" s="48">
        <v>1550000</v>
      </c>
      <c r="AI56" s="46">
        <f t="shared" si="11"/>
        <v>1550000</v>
      </c>
      <c r="AJ56" s="48"/>
      <c r="AK56" s="48"/>
      <c r="AL56" s="48">
        <v>1545</v>
      </c>
      <c r="AM56" s="48">
        <f t="shared" si="12"/>
        <v>649600</v>
      </c>
      <c r="AN56" s="48">
        <v>0</v>
      </c>
      <c r="AO56" s="48">
        <f t="shared" si="28"/>
        <v>0</v>
      </c>
      <c r="AP56" s="48">
        <v>538356.1</v>
      </c>
      <c r="AQ56" s="48">
        <v>61396.2</v>
      </c>
      <c r="AR56" s="49">
        <f t="shared" si="13"/>
        <v>599752.29999999993</v>
      </c>
      <c r="AS56" s="49">
        <v>599752.3000000004</v>
      </c>
      <c r="AT56" s="49">
        <f t="shared" si="14"/>
        <v>0</v>
      </c>
      <c r="AU56" s="49">
        <f t="shared" si="15"/>
        <v>0.5997522999999999</v>
      </c>
      <c r="AV56" s="49">
        <f t="shared" si="1"/>
        <v>49847.70000000007</v>
      </c>
      <c r="AW56" s="49">
        <f t="shared" si="16"/>
        <v>0.5997522999999999</v>
      </c>
      <c r="AX56" s="48">
        <f t="shared" si="29"/>
        <v>7.6735991379310446</v>
      </c>
      <c r="AY56" s="48" t="str">
        <f t="shared" si="3"/>
        <v>5-10</v>
      </c>
      <c r="AZ56" s="48">
        <f t="shared" si="30"/>
        <v>92.326400862068965</v>
      </c>
      <c r="BA56" s="49">
        <v>19590373.920000006</v>
      </c>
      <c r="BB56" s="49">
        <f t="shared" si="31"/>
        <v>0</v>
      </c>
      <c r="BC56" s="49">
        <v>6346219.2620000001</v>
      </c>
      <c r="BD56" s="49">
        <v>7074689.3219999997</v>
      </c>
      <c r="BE56" s="49">
        <f t="shared" si="18"/>
        <v>18861903.860000003</v>
      </c>
      <c r="BF56" s="49">
        <f t="shared" si="24"/>
        <v>111.47880383462237</v>
      </c>
      <c r="BG56" s="49">
        <f t="shared" si="26"/>
        <v>-2.9243673045929564</v>
      </c>
      <c r="BH56" s="49" t="str">
        <f t="shared" si="5"/>
        <v>&lt;0</v>
      </c>
      <c r="BI56" s="49">
        <f t="shared" si="19"/>
        <v>100</v>
      </c>
      <c r="BJ56" s="49" t="str">
        <f t="shared" si="27"/>
        <v>&gt;30</v>
      </c>
      <c r="BK56" s="50">
        <f t="shared" si="20"/>
        <v>100</v>
      </c>
      <c r="BL56" s="50">
        <f t="shared" si="21"/>
        <v>100</v>
      </c>
      <c r="BM56" s="50" t="str">
        <f t="shared" si="22"/>
        <v>&gt;30</v>
      </c>
      <c r="BN56" s="41">
        <v>0</v>
      </c>
      <c r="BO56" s="51">
        <f t="shared" si="25"/>
        <v>599752.29999999993</v>
      </c>
      <c r="BP56" s="52">
        <f t="shared" si="23"/>
        <v>7.6735991379310446</v>
      </c>
      <c r="BQ56" s="53" t="str">
        <f t="shared" si="6"/>
        <v>5-10</v>
      </c>
      <c r="BR56" s="57" t="s">
        <v>255</v>
      </c>
      <c r="BS56" s="61"/>
      <c r="BT56" s="60" t="s">
        <v>141</v>
      </c>
      <c r="BU56" s="54"/>
      <c r="BV56" s="54" t="s">
        <v>102</v>
      </c>
      <c r="BW56" s="54" t="s">
        <v>161</v>
      </c>
    </row>
    <row r="57" spans="1:75" s="5" customFormat="1" ht="36" hidden="1" customHeight="1">
      <c r="A57" s="41">
        <v>53</v>
      </c>
      <c r="B57" s="42" t="s">
        <v>91</v>
      </c>
      <c r="C57" s="42" t="s">
        <v>92</v>
      </c>
      <c r="D57" s="42" t="s">
        <v>113</v>
      </c>
      <c r="E57" s="42" t="s">
        <v>226</v>
      </c>
      <c r="F57" s="42" t="s">
        <v>256</v>
      </c>
      <c r="G57" s="42" t="s">
        <v>113</v>
      </c>
      <c r="H57" s="42" t="s">
        <v>257</v>
      </c>
      <c r="I57" s="42" t="s">
        <v>145</v>
      </c>
      <c r="J57" s="43">
        <v>1.4</v>
      </c>
      <c r="K57" s="43">
        <v>0.6</v>
      </c>
      <c r="L57" s="43">
        <f t="shared" si="7"/>
        <v>2</v>
      </c>
      <c r="M57" s="44">
        <v>4</v>
      </c>
      <c r="N57" s="45">
        <v>480</v>
      </c>
      <c r="O57" s="45">
        <v>0</v>
      </c>
      <c r="P57" s="46">
        <v>7805.46</v>
      </c>
      <c r="Q57" s="46">
        <v>7543.42</v>
      </c>
      <c r="R57" s="46">
        <f t="shared" si="8"/>
        <v>262.03999999999996</v>
      </c>
      <c r="S57" s="46">
        <v>2000</v>
      </c>
      <c r="T57" s="46">
        <v>557680</v>
      </c>
      <c r="U57" s="47">
        <v>1.01</v>
      </c>
      <c r="V57" s="46">
        <v>524080</v>
      </c>
      <c r="W57" s="46">
        <f t="shared" si="9"/>
        <v>0.52407999999999999</v>
      </c>
      <c r="X57" s="46" t="s">
        <v>99</v>
      </c>
      <c r="Y57" s="46" t="s">
        <v>99</v>
      </c>
      <c r="Z57" s="46" t="s">
        <v>99</v>
      </c>
      <c r="AA57" s="46" t="s">
        <v>99</v>
      </c>
      <c r="AB57" s="48">
        <v>0</v>
      </c>
      <c r="AC57" s="48">
        <f t="shared" si="10"/>
        <v>0</v>
      </c>
      <c r="AD57" s="48" t="s">
        <v>99</v>
      </c>
      <c r="AE57" s="48" t="s">
        <v>99</v>
      </c>
      <c r="AF57" s="48" t="s">
        <v>99</v>
      </c>
      <c r="AG57" s="48" t="s">
        <v>99</v>
      </c>
      <c r="AH57" s="48">
        <v>410000</v>
      </c>
      <c r="AI57" s="46">
        <f t="shared" si="11"/>
        <v>410000</v>
      </c>
      <c r="AJ57" s="48"/>
      <c r="AK57" s="48"/>
      <c r="AL57" s="48">
        <v>2194</v>
      </c>
      <c r="AM57" s="48">
        <f t="shared" si="12"/>
        <v>114080</v>
      </c>
      <c r="AN57" s="48">
        <v>0</v>
      </c>
      <c r="AO57" s="48">
        <f t="shared" si="28"/>
        <v>0</v>
      </c>
      <c r="AP57" s="48">
        <v>103991</v>
      </c>
      <c r="AQ57" s="48">
        <v>0</v>
      </c>
      <c r="AR57" s="49">
        <f t="shared" si="13"/>
        <v>103991</v>
      </c>
      <c r="AS57" s="49">
        <v>103991</v>
      </c>
      <c r="AT57" s="49">
        <f t="shared" si="14"/>
        <v>0</v>
      </c>
      <c r="AU57" s="49">
        <f t="shared" si="15"/>
        <v>0.103991</v>
      </c>
      <c r="AV57" s="49">
        <f t="shared" si="1"/>
        <v>10089</v>
      </c>
      <c r="AW57" s="49">
        <f t="shared" si="16"/>
        <v>0.103991</v>
      </c>
      <c r="AX57" s="48">
        <f t="shared" si="29"/>
        <v>8.8437938288920055</v>
      </c>
      <c r="AY57" s="48" t="str">
        <f t="shared" si="3"/>
        <v>5-10</v>
      </c>
      <c r="AZ57" s="48">
        <f t="shared" si="30"/>
        <v>91.156206171107996</v>
      </c>
      <c r="BA57" s="49">
        <v>558092.90999999992</v>
      </c>
      <c r="BB57" s="49">
        <f t="shared" si="31"/>
        <v>0</v>
      </c>
      <c r="BC57" s="49">
        <v>1118109.3</v>
      </c>
      <c r="BD57" s="49">
        <v>1142539.3</v>
      </c>
      <c r="BE57" s="49">
        <f t="shared" si="18"/>
        <v>533662.90999999992</v>
      </c>
      <c r="BF57" s="49">
        <f t="shared" si="24"/>
        <v>102.18493844921959</v>
      </c>
      <c r="BG57" s="49">
        <f t="shared" si="26"/>
        <v>6.8520868314095758</v>
      </c>
      <c r="BH57" s="49" t="str">
        <f t="shared" si="5"/>
        <v>5-10</v>
      </c>
      <c r="BI57" s="49">
        <f t="shared" si="19"/>
        <v>100</v>
      </c>
      <c r="BJ57" s="49" t="str">
        <f t="shared" si="27"/>
        <v>&gt;30</v>
      </c>
      <c r="BK57" s="50">
        <f t="shared" si="20"/>
        <v>100</v>
      </c>
      <c r="BL57" s="50">
        <f t="shared" si="21"/>
        <v>100</v>
      </c>
      <c r="BM57" s="50" t="str">
        <f t="shared" si="22"/>
        <v>&gt;30</v>
      </c>
      <c r="BN57" s="41">
        <v>0</v>
      </c>
      <c r="BO57" s="51">
        <f t="shared" si="25"/>
        <v>103991</v>
      </c>
      <c r="BP57" s="52">
        <f t="shared" si="23"/>
        <v>8.8437938288920055</v>
      </c>
      <c r="BQ57" s="53" t="str">
        <f t="shared" si="6"/>
        <v>5-10</v>
      </c>
      <c r="BR57" s="57" t="s">
        <v>258</v>
      </c>
      <c r="BS57" s="61"/>
      <c r="BT57" s="60" t="s">
        <v>141</v>
      </c>
      <c r="BU57" s="54"/>
      <c r="BV57" s="54" t="s">
        <v>102</v>
      </c>
      <c r="BW57" s="54"/>
    </row>
    <row r="58" spans="1:75" s="5" customFormat="1" ht="36" hidden="1" customHeight="1">
      <c r="A58" s="41">
        <v>54</v>
      </c>
      <c r="B58" s="42" t="s">
        <v>91</v>
      </c>
      <c r="C58" s="42" t="s">
        <v>92</v>
      </c>
      <c r="D58" s="42" t="s">
        <v>113</v>
      </c>
      <c r="E58" s="42" t="s">
        <v>226</v>
      </c>
      <c r="F58" s="42" t="s">
        <v>259</v>
      </c>
      <c r="G58" s="42" t="s">
        <v>113</v>
      </c>
      <c r="H58" s="42" t="s">
        <v>260</v>
      </c>
      <c r="I58" s="42" t="s">
        <v>145</v>
      </c>
      <c r="J58" s="43">
        <v>1.6</v>
      </c>
      <c r="K58" s="43">
        <v>0</v>
      </c>
      <c r="L58" s="43">
        <f t="shared" si="7"/>
        <v>1.6</v>
      </c>
      <c r="M58" s="44">
        <v>4</v>
      </c>
      <c r="N58" s="45">
        <v>359</v>
      </c>
      <c r="O58" s="45">
        <v>1</v>
      </c>
      <c r="P58" s="46">
        <v>1690.88</v>
      </c>
      <c r="Q58" s="46">
        <v>1648.13</v>
      </c>
      <c r="R58" s="46">
        <f t="shared" si="8"/>
        <v>42.75</v>
      </c>
      <c r="S58" s="46">
        <v>2000</v>
      </c>
      <c r="T58" s="46">
        <v>59240</v>
      </c>
      <c r="U58" s="47">
        <v>1.05</v>
      </c>
      <c r="V58" s="46">
        <v>85500</v>
      </c>
      <c r="W58" s="46">
        <f t="shared" si="9"/>
        <v>8.5500000000000007E-2</v>
      </c>
      <c r="X58" s="46" t="s">
        <v>99</v>
      </c>
      <c r="Y58" s="46" t="s">
        <v>99</v>
      </c>
      <c r="Z58" s="46" t="s">
        <v>99</v>
      </c>
      <c r="AA58" s="46" t="s">
        <v>99</v>
      </c>
      <c r="AB58" s="48">
        <v>92000</v>
      </c>
      <c r="AC58" s="48">
        <f t="shared" si="10"/>
        <v>92000</v>
      </c>
      <c r="AD58" s="48" t="s">
        <v>99</v>
      </c>
      <c r="AE58" s="48" t="s">
        <v>99</v>
      </c>
      <c r="AF58" s="48" t="s">
        <v>99</v>
      </c>
      <c r="AG58" s="48" t="s">
        <v>99</v>
      </c>
      <c r="AH58" s="48">
        <v>0</v>
      </c>
      <c r="AI58" s="46">
        <f t="shared" si="11"/>
        <v>0</v>
      </c>
      <c r="AJ58" s="62"/>
      <c r="AK58" s="54"/>
      <c r="AL58" s="48">
        <v>0</v>
      </c>
      <c r="AM58" s="48">
        <f t="shared" si="12"/>
        <v>177500</v>
      </c>
      <c r="AN58" s="48">
        <v>0</v>
      </c>
      <c r="AO58" s="48">
        <f t="shared" si="28"/>
        <v>0</v>
      </c>
      <c r="AP58" s="48">
        <v>163498.5</v>
      </c>
      <c r="AQ58" s="48">
        <v>1705.45</v>
      </c>
      <c r="AR58" s="49">
        <f t="shared" si="13"/>
        <v>165203.95000000001</v>
      </c>
      <c r="AS58" s="49">
        <v>165203.95000000001</v>
      </c>
      <c r="AT58" s="49">
        <f t="shared" si="14"/>
        <v>0</v>
      </c>
      <c r="AU58" s="49">
        <f t="shared" si="15"/>
        <v>0.16520395000000002</v>
      </c>
      <c r="AV58" s="49">
        <f t="shared" si="1"/>
        <v>12296.049999999988</v>
      </c>
      <c r="AW58" s="49">
        <f t="shared" si="16"/>
        <v>0.16520395000000002</v>
      </c>
      <c r="AX58" s="48">
        <f t="shared" si="29"/>
        <v>6.9273521126760498</v>
      </c>
      <c r="AY58" s="48" t="str">
        <f t="shared" si="3"/>
        <v>5-10</v>
      </c>
      <c r="AZ58" s="48">
        <f t="shared" si="30"/>
        <v>93.072647887323939</v>
      </c>
      <c r="BA58" s="49">
        <v>1170711.1199999999</v>
      </c>
      <c r="BB58" s="49">
        <f t="shared" si="31"/>
        <v>0</v>
      </c>
      <c r="BC58" s="49">
        <v>2199490.1719999998</v>
      </c>
      <c r="BD58" s="49">
        <v>2913836.7420000001</v>
      </c>
      <c r="BE58" s="49">
        <f t="shared" si="18"/>
        <v>456364.54999999935</v>
      </c>
      <c r="BF58" s="49">
        <f t="shared" si="24"/>
        <v>132.47782504754016</v>
      </c>
      <c r="BG58" s="49">
        <f t="shared" si="26"/>
        <v>-23.300619635282093</v>
      </c>
      <c r="BH58" s="49" t="str">
        <f t="shared" si="5"/>
        <v>&lt;0</v>
      </c>
      <c r="BI58" s="49">
        <f t="shared" si="19"/>
        <v>100</v>
      </c>
      <c r="BJ58" s="49" t="str">
        <f t="shared" si="27"/>
        <v>&gt;30</v>
      </c>
      <c r="BK58" s="50">
        <f t="shared" si="20"/>
        <v>100</v>
      </c>
      <c r="BL58" s="50">
        <f t="shared" si="21"/>
        <v>100</v>
      </c>
      <c r="BM58" s="50" t="str">
        <f t="shared" si="22"/>
        <v>&gt;30</v>
      </c>
      <c r="BN58" s="41">
        <v>0</v>
      </c>
      <c r="BO58" s="51">
        <f t="shared" si="25"/>
        <v>165203.95000000001</v>
      </c>
      <c r="BP58" s="52">
        <f t="shared" si="23"/>
        <v>6.9273521126760498</v>
      </c>
      <c r="BQ58" s="53" t="str">
        <f t="shared" si="6"/>
        <v>5-10</v>
      </c>
      <c r="BR58" s="57" t="s">
        <v>261</v>
      </c>
      <c r="BT58" s="54"/>
      <c r="BU58" s="54"/>
      <c r="BV58" s="54"/>
      <c r="BW58" s="54"/>
    </row>
    <row r="59" spans="1:75" s="5" customFormat="1" ht="36" hidden="1" customHeight="1">
      <c r="A59" s="41">
        <v>55</v>
      </c>
      <c r="B59" s="42" t="s">
        <v>91</v>
      </c>
      <c r="C59" s="42" t="s">
        <v>92</v>
      </c>
      <c r="D59" s="42" t="s">
        <v>113</v>
      </c>
      <c r="E59" s="42" t="s">
        <v>226</v>
      </c>
      <c r="F59" s="42" t="s">
        <v>262</v>
      </c>
      <c r="G59" s="42" t="s">
        <v>113</v>
      </c>
      <c r="H59" s="42" t="s">
        <v>263</v>
      </c>
      <c r="I59" s="42" t="s">
        <v>145</v>
      </c>
      <c r="J59" s="43">
        <v>5.8</v>
      </c>
      <c r="K59" s="43">
        <v>0</v>
      </c>
      <c r="L59" s="43">
        <f t="shared" si="7"/>
        <v>5.8</v>
      </c>
      <c r="M59" s="44">
        <v>5</v>
      </c>
      <c r="N59" s="45">
        <v>65</v>
      </c>
      <c r="O59" s="45">
        <v>0</v>
      </c>
      <c r="P59" s="46">
        <v>1417.9</v>
      </c>
      <c r="Q59" s="46">
        <v>1243.5</v>
      </c>
      <c r="R59" s="46">
        <f t="shared" si="8"/>
        <v>174.40000000000009</v>
      </c>
      <c r="S59" s="46">
        <v>2000</v>
      </c>
      <c r="T59" s="46">
        <v>378200</v>
      </c>
      <c r="U59" s="47">
        <v>1.01</v>
      </c>
      <c r="V59" s="46">
        <v>348800</v>
      </c>
      <c r="W59" s="46">
        <f t="shared" si="9"/>
        <v>0.3488</v>
      </c>
      <c r="X59" s="46" t="s">
        <v>99</v>
      </c>
      <c r="Y59" s="46" t="s">
        <v>99</v>
      </c>
      <c r="Z59" s="46" t="s">
        <v>99</v>
      </c>
      <c r="AA59" s="46" t="s">
        <v>99</v>
      </c>
      <c r="AB59" s="48">
        <v>0</v>
      </c>
      <c r="AC59" s="48">
        <f t="shared" si="10"/>
        <v>0</v>
      </c>
      <c r="AD59" s="48" t="s">
        <v>99</v>
      </c>
      <c r="AE59" s="48" t="s">
        <v>99</v>
      </c>
      <c r="AF59" s="48" t="s">
        <v>99</v>
      </c>
      <c r="AG59" s="48" t="s">
        <v>99</v>
      </c>
      <c r="AH59" s="48">
        <v>297000</v>
      </c>
      <c r="AI59" s="46">
        <f t="shared" si="11"/>
        <v>297000</v>
      </c>
      <c r="AJ59" s="62"/>
      <c r="AK59" s="54"/>
      <c r="AL59" s="48"/>
      <c r="AM59" s="48">
        <f t="shared" si="12"/>
        <v>51800</v>
      </c>
      <c r="AN59" s="48">
        <v>0</v>
      </c>
      <c r="AO59" s="48">
        <f t="shared" si="28"/>
        <v>0</v>
      </c>
      <c r="AP59" s="48">
        <v>48010.45</v>
      </c>
      <c r="AQ59" s="48">
        <v>0</v>
      </c>
      <c r="AR59" s="49">
        <f t="shared" si="13"/>
        <v>48010.45</v>
      </c>
      <c r="AS59" s="49">
        <v>48010.45</v>
      </c>
      <c r="AT59" s="49">
        <f t="shared" si="14"/>
        <v>0</v>
      </c>
      <c r="AU59" s="49">
        <f t="shared" si="15"/>
        <v>4.8010449999999996E-2</v>
      </c>
      <c r="AV59" s="49">
        <f t="shared" si="1"/>
        <v>3789.5500000000029</v>
      </c>
      <c r="AW59" s="49"/>
      <c r="AX59" s="48">
        <f t="shared" si="29"/>
        <v>7.3157335907335961</v>
      </c>
      <c r="AY59" s="48" t="str">
        <f t="shared" si="3"/>
        <v>5-10</v>
      </c>
      <c r="AZ59" s="48">
        <f t="shared" si="30"/>
        <v>92.684266409266399</v>
      </c>
      <c r="BA59" s="49">
        <v>868760.81000000052</v>
      </c>
      <c r="BB59" s="49">
        <f t="shared" si="31"/>
        <v>0</v>
      </c>
      <c r="BC59" s="49">
        <v>556347</v>
      </c>
      <c r="BD59" s="49">
        <v>772630</v>
      </c>
      <c r="BE59" s="49">
        <f t="shared" si="18"/>
        <v>652477.81000000052</v>
      </c>
      <c r="BF59" s="49">
        <f>BD59/BC59*100</f>
        <v>138.8755578802438</v>
      </c>
      <c r="BG59" s="49">
        <f t="shared" si="26"/>
        <v>-28.715792043080125</v>
      </c>
      <c r="BH59" s="49"/>
      <c r="BI59" s="49">
        <f t="shared" si="19"/>
        <v>100</v>
      </c>
      <c r="BJ59" s="49" t="str">
        <f t="shared" si="27"/>
        <v>NA</v>
      </c>
      <c r="BK59" s="50">
        <f t="shared" si="20"/>
        <v>100</v>
      </c>
      <c r="BL59" s="50">
        <f t="shared" si="21"/>
        <v>100</v>
      </c>
      <c r="BM59" s="50" t="str">
        <f t="shared" si="22"/>
        <v>&gt;30</v>
      </c>
      <c r="BN59" s="41"/>
      <c r="BO59" s="51">
        <f t="shared" si="25"/>
        <v>48010.45</v>
      </c>
      <c r="BP59" s="52">
        <f t="shared" si="23"/>
        <v>7.3157335907335961</v>
      </c>
      <c r="BQ59" s="53" t="str">
        <f t="shared" si="6"/>
        <v>5-10</v>
      </c>
      <c r="BR59" s="57" t="s">
        <v>246</v>
      </c>
      <c r="BT59" s="54"/>
      <c r="BU59" s="54"/>
      <c r="BV59" s="54"/>
      <c r="BW59" s="54"/>
    </row>
    <row r="60" spans="1:75" s="5" customFormat="1" ht="36" hidden="1" customHeight="1">
      <c r="A60" s="41">
        <v>56</v>
      </c>
      <c r="B60" s="42" t="s">
        <v>91</v>
      </c>
      <c r="C60" s="42" t="s">
        <v>92</v>
      </c>
      <c r="D60" s="42" t="s">
        <v>93</v>
      </c>
      <c r="E60" s="42" t="s">
        <v>220</v>
      </c>
      <c r="F60" s="42" t="s">
        <v>264</v>
      </c>
      <c r="G60" s="42" t="s">
        <v>96</v>
      </c>
      <c r="H60" s="42" t="s">
        <v>265</v>
      </c>
      <c r="I60" s="42" t="s">
        <v>145</v>
      </c>
      <c r="J60" s="43">
        <v>1.75</v>
      </c>
      <c r="K60" s="43">
        <v>0.75</v>
      </c>
      <c r="L60" s="43">
        <f t="shared" si="7"/>
        <v>2.5</v>
      </c>
      <c r="M60" s="44">
        <v>38</v>
      </c>
      <c r="N60" s="45">
        <v>1318</v>
      </c>
      <c r="O60" s="45">
        <v>13</v>
      </c>
      <c r="P60" s="46">
        <v>4311.8</v>
      </c>
      <c r="Q60" s="46">
        <v>4267.2</v>
      </c>
      <c r="R60" s="46">
        <f t="shared" si="8"/>
        <v>44.600000000000364</v>
      </c>
      <c r="S60" s="46">
        <v>2000</v>
      </c>
      <c r="T60" s="46">
        <v>1600.0000000003638</v>
      </c>
      <c r="U60" s="47">
        <v>1.01</v>
      </c>
      <c r="V60" s="46">
        <v>89200.000000000728</v>
      </c>
      <c r="W60" s="46">
        <f t="shared" si="9"/>
        <v>8.9200000000000723E-2</v>
      </c>
      <c r="X60" s="46" t="s">
        <v>99</v>
      </c>
      <c r="Y60" s="46" t="s">
        <v>99</v>
      </c>
      <c r="Z60" s="46" t="s">
        <v>99</v>
      </c>
      <c r="AA60" s="46" t="s">
        <v>99</v>
      </c>
      <c r="AB60" s="48">
        <v>150000</v>
      </c>
      <c r="AC60" s="48">
        <f t="shared" si="10"/>
        <v>150000</v>
      </c>
      <c r="AD60" s="48" t="s">
        <v>99</v>
      </c>
      <c r="AE60" s="48" t="s">
        <v>99</v>
      </c>
      <c r="AF60" s="48" t="s">
        <v>99</v>
      </c>
      <c r="AG60" s="48" t="s">
        <v>99</v>
      </c>
      <c r="AH60" s="48">
        <v>0</v>
      </c>
      <c r="AI60" s="46">
        <f t="shared" si="11"/>
        <v>0</v>
      </c>
      <c r="AJ60" s="62"/>
      <c r="AK60" s="54"/>
      <c r="AL60" s="48">
        <v>0</v>
      </c>
      <c r="AM60" s="48">
        <f t="shared" si="12"/>
        <v>239200.00000000073</v>
      </c>
      <c r="AN60" s="48">
        <v>0</v>
      </c>
      <c r="AO60" s="48">
        <f t="shared" si="28"/>
        <v>0</v>
      </c>
      <c r="AP60" s="48">
        <v>207406.95</v>
      </c>
      <c r="AQ60" s="48">
        <v>15238.86</v>
      </c>
      <c r="AR60" s="49">
        <f>AP60+AQ60</f>
        <v>222645.81</v>
      </c>
      <c r="AS60" s="49">
        <v>222645.81000000003</v>
      </c>
      <c r="AT60" s="49">
        <f t="shared" si="14"/>
        <v>0</v>
      </c>
      <c r="AU60" s="49">
        <f t="shared" si="15"/>
        <v>0.22264581</v>
      </c>
      <c r="AV60" s="49">
        <f t="shared" si="1"/>
        <v>16554.19000000073</v>
      </c>
      <c r="AW60" s="49">
        <f t="shared" ref="AW60" si="32">AR60/1000000</f>
        <v>0.22264581</v>
      </c>
      <c r="AX60" s="48">
        <f t="shared" si="29"/>
        <v>6.920647993311321</v>
      </c>
      <c r="AY60" s="48" t="str">
        <f t="shared" si="3"/>
        <v>5-10</v>
      </c>
      <c r="AZ60" s="48">
        <f t="shared" si="30"/>
        <v>93.07935200668868</v>
      </c>
      <c r="BA60" s="49">
        <v>4991300.2199999988</v>
      </c>
      <c r="BB60" s="49">
        <f t="shared" si="31"/>
        <v>0</v>
      </c>
      <c r="BC60" s="49">
        <v>2176401.2429999998</v>
      </c>
      <c r="BD60" s="49">
        <v>1856074.7830000001</v>
      </c>
      <c r="BE60" s="49">
        <f t="shared" si="18"/>
        <v>5311626.6799999988</v>
      </c>
      <c r="BF60" s="49">
        <f t="shared" ref="BF60" si="33">BD60/BC60*100</f>
        <v>85.281828843359108</v>
      </c>
      <c r="BG60" s="49">
        <f t="shared" si="26"/>
        <v>20.620226333148018</v>
      </c>
      <c r="BH60" s="49" t="str">
        <f t="shared" si="5"/>
        <v>20-30</v>
      </c>
      <c r="BI60" s="49">
        <f t="shared" si="19"/>
        <v>100</v>
      </c>
      <c r="BJ60" s="49" t="str">
        <f t="shared" si="27"/>
        <v>&gt;30</v>
      </c>
      <c r="BK60" s="50">
        <f t="shared" si="20"/>
        <v>85.281828843359108</v>
      </c>
      <c r="BL60" s="50">
        <f t="shared" si="21"/>
        <v>100</v>
      </c>
      <c r="BM60" s="50" t="str">
        <f t="shared" si="22"/>
        <v>&gt;30</v>
      </c>
      <c r="BN60" s="41">
        <v>0</v>
      </c>
      <c r="BO60" s="51">
        <f>BN60+AR60</f>
        <v>222645.81</v>
      </c>
      <c r="BP60" s="52">
        <f t="shared" si="23"/>
        <v>6.920647993311321</v>
      </c>
      <c r="BQ60" s="53" t="str">
        <f t="shared" si="6"/>
        <v>5-10</v>
      </c>
      <c r="BR60" s="57" t="s">
        <v>266</v>
      </c>
      <c r="BT60" s="60" t="s">
        <v>141</v>
      </c>
      <c r="BU60" s="54"/>
      <c r="BV60" s="54"/>
      <c r="BW60" s="54"/>
    </row>
    <row r="61" spans="1:75" s="76" customFormat="1" ht="18">
      <c r="A61" s="63" t="s">
        <v>267</v>
      </c>
      <c r="B61" s="64"/>
      <c r="C61" s="64"/>
      <c r="D61" s="64"/>
      <c r="E61" s="64"/>
      <c r="F61" s="64"/>
      <c r="G61" s="64"/>
      <c r="H61" s="64"/>
      <c r="I61" s="65"/>
      <c r="J61" s="66">
        <f t="shared" ref="J61:O61" si="34">SUM(J6:J60)</f>
        <v>564.56000000000006</v>
      </c>
      <c r="K61" s="66">
        <f t="shared" si="34"/>
        <v>223.52</v>
      </c>
      <c r="L61" s="66">
        <f t="shared" si="34"/>
        <v>788.08000000000015</v>
      </c>
      <c r="M61" s="66">
        <f t="shared" si="34"/>
        <v>4238</v>
      </c>
      <c r="N61" s="66">
        <f t="shared" si="34"/>
        <v>112055</v>
      </c>
      <c r="O61" s="66">
        <f t="shared" si="34"/>
        <v>5582</v>
      </c>
      <c r="P61" s="45"/>
      <c r="Q61" s="45">
        <v>2636.4</v>
      </c>
      <c r="R61" s="67"/>
      <c r="S61" s="67"/>
      <c r="T61" s="66">
        <v>1600.0000000003638</v>
      </c>
      <c r="U61" s="68"/>
      <c r="V61" s="66">
        <f>SUM(V6:V60)</f>
        <v>44955280</v>
      </c>
      <c r="W61" s="66"/>
      <c r="X61" s="69"/>
      <c r="Y61" s="69"/>
      <c r="Z61" s="66"/>
      <c r="AA61" s="70"/>
      <c r="AB61" s="66">
        <f>SUM(AB6:AB60)</f>
        <v>10263201</v>
      </c>
      <c r="AC61" s="71">
        <f t="shared" si="10"/>
        <v>10263201</v>
      </c>
      <c r="AD61" s="72"/>
      <c r="AE61" s="73"/>
      <c r="AF61" s="73"/>
      <c r="AG61" s="73"/>
      <c r="AH61" s="74">
        <f>SUM(AH6:AH60)</f>
        <v>9861040</v>
      </c>
      <c r="AI61" s="46">
        <f t="shared" si="11"/>
        <v>9861040</v>
      </c>
      <c r="AJ61" s="66">
        <f t="shared" ref="AJ61:AQ61" si="35">SUM(AJ6:AJ60)</f>
        <v>8703484.5</v>
      </c>
      <c r="AK61" s="66">
        <f t="shared" si="35"/>
        <v>0</v>
      </c>
      <c r="AL61" s="66">
        <f t="shared" si="35"/>
        <v>9949.02</v>
      </c>
      <c r="AM61" s="66">
        <f t="shared" si="35"/>
        <v>45357441</v>
      </c>
      <c r="AN61" s="66">
        <f t="shared" si="35"/>
        <v>0</v>
      </c>
      <c r="AO61" s="66">
        <f t="shared" si="35"/>
        <v>8703484.5</v>
      </c>
      <c r="AP61" s="66">
        <f t="shared" si="35"/>
        <v>32980576.849999998</v>
      </c>
      <c r="AQ61" s="66">
        <f t="shared" si="35"/>
        <v>9557845.4709999971</v>
      </c>
      <c r="AR61" s="66">
        <f>SUM(AR6:AR60)</f>
        <v>42538422.321000032</v>
      </c>
      <c r="AS61" s="66">
        <f>SUM(AS6:AS60)</f>
        <v>33827259.244999997</v>
      </c>
      <c r="AT61" s="66"/>
      <c r="AU61" s="66"/>
      <c r="AV61" s="66">
        <f>SUM(AV6:AV60)</f>
        <v>2819018.6789999981</v>
      </c>
      <c r="AW61" s="66">
        <f>SUM(AW6:AW60)</f>
        <v>39.347942871000008</v>
      </c>
      <c r="AX61" s="66">
        <f t="shared" si="29"/>
        <v>6.2151184388907614</v>
      </c>
      <c r="AY61" s="66">
        <f>SUM(AY6:AY60)</f>
        <v>0</v>
      </c>
      <c r="AZ61" s="69">
        <f>AVERAGE(AZ6:AZ60)</f>
        <v>93.208819221535094</v>
      </c>
      <c r="BA61" s="66">
        <f t="shared" ref="BA61:BB61" si="36">SUM(BA6:BA60)</f>
        <v>1054170752.85</v>
      </c>
      <c r="BB61" s="66">
        <f t="shared" si="36"/>
        <v>1.8626608424338384E-6</v>
      </c>
      <c r="BC61" s="66">
        <f>SUM(BC6:BC60)</f>
        <v>326501721.98299992</v>
      </c>
      <c r="BD61" s="66">
        <f t="shared" ref="BD61" si="37">SUM(BD6:BD60)</f>
        <v>331774575.03300005</v>
      </c>
      <c r="BE61" s="49">
        <f t="shared" si="18"/>
        <v>1048897899.8</v>
      </c>
      <c r="BF61" s="69">
        <f>AVERAGE(BF6:BF60)</f>
        <v>103.64636835014605</v>
      </c>
      <c r="BG61" s="49">
        <f t="shared" si="26"/>
        <v>3.3924438948260138</v>
      </c>
      <c r="BH61" s="49" t="str">
        <f t="shared" si="5"/>
        <v>0-5</v>
      </c>
      <c r="BI61" s="49"/>
      <c r="BJ61" s="49"/>
      <c r="BK61" s="50">
        <f t="shared" si="20"/>
        <v>100</v>
      </c>
      <c r="BL61" s="50">
        <f t="shared" si="21"/>
        <v>99.999998137339148</v>
      </c>
      <c r="BM61" s="50" t="str">
        <f t="shared" si="22"/>
        <v>&gt;30</v>
      </c>
      <c r="BN61" s="69">
        <f>SUM(BN6:BN58)</f>
        <v>3</v>
      </c>
      <c r="BO61" s="69">
        <f>SUM(BO6:BO58)</f>
        <v>42267769.061000027</v>
      </c>
      <c r="BP61" s="69">
        <f>+(AM61-BO61)/AM61*100</f>
        <v>6.8118303653858545</v>
      </c>
      <c r="BQ61" s="69" t="str">
        <f t="shared" si="6"/>
        <v>5-10</v>
      </c>
      <c r="BR61" s="58"/>
      <c r="BS61" s="75"/>
      <c r="BT61" s="66"/>
      <c r="BU61" s="66"/>
      <c r="BV61" s="66"/>
      <c r="BW61" s="66"/>
    </row>
    <row r="62" spans="1:75" s="89" customFormat="1" ht="18">
      <c r="A62" s="63" t="s">
        <v>268</v>
      </c>
      <c r="B62" s="64"/>
      <c r="C62" s="64"/>
      <c r="D62" s="64"/>
      <c r="E62" s="64"/>
      <c r="F62" s="64"/>
      <c r="G62" s="64"/>
      <c r="H62" s="64"/>
      <c r="I62" s="65"/>
      <c r="J62" s="66"/>
      <c r="K62" s="66"/>
      <c r="L62" s="66"/>
      <c r="M62" s="77"/>
      <c r="N62" s="77"/>
      <c r="O62" s="77"/>
      <c r="P62" s="45"/>
      <c r="Q62" s="45">
        <v>16246.7</v>
      </c>
      <c r="R62" s="78"/>
      <c r="S62" s="77"/>
      <c r="T62" s="78"/>
      <c r="U62" s="79"/>
      <c r="V62" s="46">
        <v>2.1000000000000001E-2</v>
      </c>
      <c r="W62" s="46"/>
      <c r="X62" s="77"/>
      <c r="Y62" s="77"/>
      <c r="Z62" s="77"/>
      <c r="AA62" s="80"/>
      <c r="AB62" s="81"/>
      <c r="AC62" s="73"/>
      <c r="AD62" s="73"/>
      <c r="AE62" s="73"/>
      <c r="AF62" s="73"/>
      <c r="AG62" s="73"/>
      <c r="AH62" s="73"/>
      <c r="AI62" s="82"/>
      <c r="AJ62" s="77"/>
      <c r="AK62" s="77"/>
      <c r="AL62" s="77"/>
      <c r="AM62" s="48">
        <f t="shared" ref="AM62" si="38">V62+AC62-AH62</f>
        <v>2.1000000000000001E-2</v>
      </c>
      <c r="AN62" s="77"/>
      <c r="AO62" s="83"/>
      <c r="AP62" s="78">
        <v>0</v>
      </c>
      <c r="AQ62" s="77"/>
      <c r="AR62" s="69"/>
      <c r="AS62" s="69"/>
      <c r="AT62" s="69"/>
      <c r="AU62" s="69"/>
      <c r="AV62" s="78"/>
      <c r="AW62" s="78"/>
      <c r="AX62" s="78"/>
      <c r="AY62" s="78"/>
      <c r="AZ62" s="78"/>
      <c r="BA62" s="84"/>
      <c r="BB62" s="84"/>
      <c r="BC62" s="85">
        <v>6641526.4500000002</v>
      </c>
      <c r="BD62" s="85">
        <v>5982379.4500000002</v>
      </c>
      <c r="BE62" s="86"/>
      <c r="BF62" s="78"/>
      <c r="BG62" s="87"/>
      <c r="BH62" s="87"/>
      <c r="BI62" s="49"/>
      <c r="BJ62" s="49"/>
      <c r="BK62" s="87"/>
      <c r="BL62" s="50">
        <f t="shared" si="21"/>
        <v>100</v>
      </c>
      <c r="BM62" s="50" t="str">
        <f t="shared" si="22"/>
        <v>NA</v>
      </c>
      <c r="BN62" s="77"/>
      <c r="BO62" s="69">
        <f>AR62</f>
        <v>0</v>
      </c>
      <c r="BP62" s="77">
        <f>+(AM62-BO62)/AM62*100</f>
        <v>100</v>
      </c>
      <c r="BQ62" s="78" t="str">
        <f t="shared" si="6"/>
        <v>&gt;30</v>
      </c>
      <c r="BR62" s="88"/>
      <c r="BS62" s="75"/>
      <c r="BT62" s="66"/>
      <c r="BU62" s="66"/>
      <c r="BV62" s="66"/>
      <c r="BW62" s="66"/>
    </row>
    <row r="63" spans="1:75" s="89" customFormat="1" ht="18">
      <c r="A63" s="63" t="s">
        <v>269</v>
      </c>
      <c r="B63" s="64"/>
      <c r="C63" s="64"/>
      <c r="D63" s="64"/>
      <c r="E63" s="64"/>
      <c r="F63" s="64"/>
      <c r="G63" s="64"/>
      <c r="H63" s="64"/>
      <c r="I63" s="65"/>
      <c r="J63" s="66"/>
      <c r="K63" s="66"/>
      <c r="L63" s="66"/>
      <c r="M63" s="77"/>
      <c r="N63" s="77"/>
      <c r="O63" s="77"/>
      <c r="P63" s="45"/>
      <c r="Q63" s="45">
        <v>7300.1</v>
      </c>
      <c r="R63" s="78"/>
      <c r="S63" s="77"/>
      <c r="T63" s="78"/>
      <c r="U63" s="79"/>
      <c r="V63" s="46">
        <v>0</v>
      </c>
      <c r="W63" s="46"/>
      <c r="X63" s="77"/>
      <c r="Y63" s="77"/>
      <c r="Z63" s="77"/>
      <c r="AA63" s="80"/>
      <c r="AB63" s="81"/>
      <c r="AC63" s="73"/>
      <c r="AD63" s="73"/>
      <c r="AE63" s="73"/>
      <c r="AF63" s="73"/>
      <c r="AG63" s="73"/>
      <c r="AH63" s="73"/>
      <c r="AI63" s="82"/>
      <c r="AJ63" s="77"/>
      <c r="AK63" s="77"/>
      <c r="AL63" s="77"/>
      <c r="AM63" s="78"/>
      <c r="AN63" s="77"/>
      <c r="AO63" s="87"/>
      <c r="AP63" s="78">
        <v>0</v>
      </c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86"/>
      <c r="BB63" s="86"/>
      <c r="BC63" s="86">
        <v>957819.54</v>
      </c>
      <c r="BD63" s="86">
        <v>946568.54</v>
      </c>
      <c r="BE63" s="86"/>
      <c r="BF63" s="78"/>
      <c r="BG63" s="87"/>
      <c r="BH63" s="87"/>
      <c r="BI63" s="87"/>
      <c r="BJ63" s="49"/>
      <c r="BK63" s="87"/>
      <c r="BL63" s="50">
        <f t="shared" si="21"/>
        <v>100</v>
      </c>
      <c r="BM63" s="50" t="str">
        <f t="shared" si="22"/>
        <v>NA</v>
      </c>
      <c r="BN63" s="77"/>
      <c r="BO63" s="69">
        <f t="shared" ref="BO63:BO64" si="39">+AR63+BN63</f>
        <v>0</v>
      </c>
      <c r="BP63" s="77"/>
      <c r="BQ63" s="78"/>
      <c r="BR63" s="88"/>
      <c r="BS63" s="75"/>
      <c r="BT63" s="66"/>
      <c r="BU63" s="66"/>
      <c r="BV63" s="66"/>
      <c r="BW63" s="66"/>
    </row>
    <row r="64" spans="1:75" s="89" customFormat="1" ht="18">
      <c r="A64" s="63" t="s">
        <v>270</v>
      </c>
      <c r="B64" s="64"/>
      <c r="C64" s="64"/>
      <c r="D64" s="64"/>
      <c r="E64" s="64"/>
      <c r="F64" s="64"/>
      <c r="G64" s="64"/>
      <c r="H64" s="64"/>
      <c r="I64" s="65"/>
      <c r="J64" s="66"/>
      <c r="K64" s="66"/>
      <c r="L64" s="66"/>
      <c r="M64" s="77"/>
      <c r="N64" s="77"/>
      <c r="O64" s="77"/>
      <c r="P64" s="45"/>
      <c r="Q64" s="45">
        <v>7157.1</v>
      </c>
      <c r="R64" s="78"/>
      <c r="S64" s="77"/>
      <c r="T64" s="78"/>
      <c r="U64" s="79"/>
      <c r="V64" s="46">
        <f>AJ61/1000000</f>
        <v>8.7034845000000001</v>
      </c>
      <c r="W64" s="46"/>
      <c r="X64" s="77"/>
      <c r="Y64" s="77"/>
      <c r="Z64" s="77"/>
      <c r="AA64" s="80"/>
      <c r="AB64" s="81"/>
      <c r="AC64" s="73"/>
      <c r="AD64" s="73"/>
      <c r="AE64" s="73"/>
      <c r="AF64" s="73"/>
      <c r="AG64" s="73"/>
      <c r="AH64" s="73"/>
      <c r="AI64" s="82"/>
      <c r="AJ64" s="77"/>
      <c r="AK64" s="77"/>
      <c r="AL64" s="77"/>
      <c r="AM64" s="78"/>
      <c r="AN64" s="77"/>
      <c r="AO64" s="83"/>
      <c r="AP64" s="78">
        <v>0</v>
      </c>
      <c r="AQ64" s="77"/>
      <c r="AR64" s="78"/>
      <c r="AS64" s="78"/>
      <c r="AT64" s="78"/>
      <c r="AU64" s="78"/>
      <c r="AV64" s="78"/>
      <c r="AW64" s="78"/>
      <c r="AX64" s="78"/>
      <c r="AY64" s="78"/>
      <c r="AZ64" s="78"/>
      <c r="BA64" s="86"/>
      <c r="BB64" s="86"/>
      <c r="BC64" s="86">
        <v>1747990.73</v>
      </c>
      <c r="BD64" s="86">
        <v>1718900.73</v>
      </c>
      <c r="BE64" s="86"/>
      <c r="BF64" s="78"/>
      <c r="BG64" s="87"/>
      <c r="BH64" s="87"/>
      <c r="BI64" s="87"/>
      <c r="BJ64" s="49"/>
      <c r="BK64" s="87"/>
      <c r="BL64" s="50">
        <f t="shared" si="21"/>
        <v>100</v>
      </c>
      <c r="BM64" s="50" t="str">
        <f t="shared" si="22"/>
        <v>NA</v>
      </c>
      <c r="BN64" s="77"/>
      <c r="BO64" s="69">
        <f t="shared" si="39"/>
        <v>0</v>
      </c>
      <c r="BP64" s="77"/>
      <c r="BQ64" s="78"/>
      <c r="BR64" s="88"/>
      <c r="BS64" s="75"/>
      <c r="BT64" s="66"/>
      <c r="BU64" s="66"/>
      <c r="BV64" s="66"/>
      <c r="BW64" s="66"/>
    </row>
    <row r="65" spans="1:75" s="89" customFormat="1" ht="18">
      <c r="A65" s="63" t="s">
        <v>271</v>
      </c>
      <c r="B65" s="64"/>
      <c r="C65" s="64"/>
      <c r="D65" s="64"/>
      <c r="E65" s="64"/>
      <c r="F65" s="64"/>
      <c r="G65" s="64"/>
      <c r="H65" s="64"/>
      <c r="I65" s="65"/>
      <c r="J65" s="66"/>
      <c r="K65" s="66"/>
      <c r="L65" s="66"/>
      <c r="M65" s="77"/>
      <c r="N65" s="77"/>
      <c r="O65" s="77"/>
      <c r="P65" s="45"/>
      <c r="Q65" s="45">
        <v>990.58</v>
      </c>
      <c r="R65" s="78"/>
      <c r="S65" s="77"/>
      <c r="T65" s="78"/>
      <c r="U65" s="79"/>
      <c r="V65" s="46">
        <v>0</v>
      </c>
      <c r="W65" s="46"/>
      <c r="X65" s="77"/>
      <c r="Y65" s="77"/>
      <c r="Z65" s="77"/>
      <c r="AA65" s="80"/>
      <c r="AB65" s="81"/>
      <c r="AC65" s="73"/>
      <c r="AD65" s="73"/>
      <c r="AE65" s="73"/>
      <c r="AF65" s="73"/>
      <c r="AG65" s="73"/>
      <c r="AH65" s="73"/>
      <c r="AI65" s="82"/>
      <c r="AJ65" s="77"/>
      <c r="AK65" s="77"/>
      <c r="AL65" s="77"/>
      <c r="AM65" s="78"/>
      <c r="AN65" s="77"/>
      <c r="AO65" s="83"/>
      <c r="AP65" s="78">
        <v>0</v>
      </c>
      <c r="AQ65" s="77"/>
      <c r="AR65" s="78"/>
      <c r="AS65" s="78"/>
      <c r="AT65" s="78"/>
      <c r="AU65" s="78"/>
      <c r="AV65" s="78"/>
      <c r="AW65" s="78"/>
      <c r="AX65" s="78"/>
      <c r="AY65" s="78"/>
      <c r="AZ65" s="78"/>
      <c r="BA65" s="86"/>
      <c r="BB65" s="86"/>
      <c r="BC65" s="86">
        <v>434135.88</v>
      </c>
      <c r="BD65" s="86">
        <v>425029.88</v>
      </c>
      <c r="BE65" s="86"/>
      <c r="BF65" s="78"/>
      <c r="BG65" s="87"/>
      <c r="BH65" s="87"/>
      <c r="BI65" s="87"/>
      <c r="BJ65" s="49"/>
      <c r="BK65" s="87"/>
      <c r="BL65" s="50">
        <f t="shared" si="21"/>
        <v>100</v>
      </c>
      <c r="BM65" s="50" t="str">
        <f t="shared" si="22"/>
        <v>NA</v>
      </c>
      <c r="BN65" s="77"/>
      <c r="BO65" s="69"/>
      <c r="BP65" s="77"/>
      <c r="BQ65" s="78"/>
      <c r="BR65" s="88"/>
      <c r="BS65" s="75"/>
      <c r="BT65" s="66"/>
      <c r="BU65" s="66"/>
      <c r="BV65" s="66"/>
      <c r="BW65" s="66"/>
    </row>
    <row r="66" spans="1:75" s="89" customFormat="1" ht="18">
      <c r="A66" s="63" t="s">
        <v>272</v>
      </c>
      <c r="B66" s="64"/>
      <c r="C66" s="64"/>
      <c r="D66" s="64"/>
      <c r="E66" s="64"/>
      <c r="F66" s="64"/>
      <c r="G66" s="64"/>
      <c r="H66" s="64"/>
      <c r="I66" s="65"/>
      <c r="J66" s="77">
        <f t="shared" ref="J66:M66" si="40">SUM(J61:J64)</f>
        <v>564.56000000000006</v>
      </c>
      <c r="K66" s="77">
        <f t="shared" si="40"/>
        <v>223.52</v>
      </c>
      <c r="L66" s="77">
        <f t="shared" si="40"/>
        <v>788.08000000000015</v>
      </c>
      <c r="M66" s="77">
        <f t="shared" si="40"/>
        <v>4238</v>
      </c>
      <c r="N66" s="77">
        <f t="shared" ref="N66:O66" si="41">SUM(N61:N64)</f>
        <v>112055</v>
      </c>
      <c r="O66" s="77">
        <f t="shared" si="41"/>
        <v>5582</v>
      </c>
      <c r="P66" s="45"/>
      <c r="Q66" s="45">
        <v>541.16</v>
      </c>
      <c r="R66" s="77"/>
      <c r="S66" s="77"/>
      <c r="T66" s="78">
        <f t="shared" ref="T66" si="42">SUM(T61:T64)</f>
        <v>1600.0000000003638</v>
      </c>
      <c r="U66" s="79"/>
      <c r="V66" s="46">
        <f>V61</f>
        <v>44955280</v>
      </c>
      <c r="W66" s="46"/>
      <c r="X66" s="77"/>
      <c r="Y66" s="77"/>
      <c r="Z66" s="77"/>
      <c r="AA66" s="80"/>
      <c r="AB66" s="81">
        <f t="shared" ref="AB66:AC66" si="43">SUM(AB61:AB64)</f>
        <v>10263201</v>
      </c>
      <c r="AC66" s="73">
        <f t="shared" si="43"/>
        <v>10263201</v>
      </c>
      <c r="AD66" s="73"/>
      <c r="AE66" s="73"/>
      <c r="AF66" s="73"/>
      <c r="AG66" s="73"/>
      <c r="AH66" s="73">
        <f t="shared" ref="AH66:AR66" si="44">SUM(AH61:AH64)</f>
        <v>9861040</v>
      </c>
      <c r="AI66" s="90">
        <f t="shared" si="44"/>
        <v>9861040</v>
      </c>
      <c r="AJ66" s="78">
        <f t="shared" si="44"/>
        <v>8703484.5</v>
      </c>
      <c r="AK66" s="78">
        <f t="shared" si="44"/>
        <v>0</v>
      </c>
      <c r="AL66" s="78">
        <f t="shared" si="44"/>
        <v>9949.02</v>
      </c>
      <c r="AM66" s="78">
        <f t="shared" si="44"/>
        <v>45357441.020999998</v>
      </c>
      <c r="AN66" s="78">
        <f t="shared" si="44"/>
        <v>0</v>
      </c>
      <c r="AO66" s="78">
        <f t="shared" si="44"/>
        <v>8703484.5</v>
      </c>
      <c r="AP66" s="78">
        <v>1120529.6099999994</v>
      </c>
      <c r="AQ66" s="78">
        <f t="shared" si="44"/>
        <v>9557845.4709999971</v>
      </c>
      <c r="AR66" s="78">
        <f t="shared" si="44"/>
        <v>42538422.321000032</v>
      </c>
      <c r="AS66" s="78"/>
      <c r="AT66" s="78"/>
      <c r="AU66" s="78"/>
      <c r="AV66" s="78">
        <f t="shared" ref="AV66" si="45">AV61+AV62+AV63</f>
        <v>2819018.6789999981</v>
      </c>
      <c r="AW66" s="78"/>
      <c r="AX66" s="78">
        <f t="shared" ref="AX66:AX90" si="46">AV66/AM66*100</f>
        <v>6.2151184360132294</v>
      </c>
      <c r="AY66" s="78" t="str">
        <f t="shared" ref="AY66:AY90" si="47">IF(ISBLANK(AX66),"NA",IF(AX66&lt;0,"&lt;0",IF(AND(AX66&gt;=0,AX66&lt;5),"0-5",IF(AND(AX66&gt;=5,AX66&lt;10),"5-10",IF(AND(AX66&gt;=10,AX66&lt;=15),"10-15",IF(AND(AX66&gt;15,AX66&lt;=20),"15-20",IF(AND(AX66&gt;20,AX66&lt;=30),"20-30",IF(AX66&gt;30,"&gt;30","nill"))))))))</f>
        <v>5-10</v>
      </c>
      <c r="AZ66" s="78">
        <f t="shared" ref="AZ66:AZ90" si="48">AR66/AM66*100</f>
        <v>93.784881517687936</v>
      </c>
      <c r="BA66" s="78">
        <f>SUM(BA61:BA64)</f>
        <v>1054170752.85</v>
      </c>
      <c r="BB66" s="78"/>
      <c r="BC66" s="78">
        <v>2250732.73</v>
      </c>
      <c r="BD66" s="78">
        <v>1883073.73</v>
      </c>
      <c r="BE66" s="78">
        <f>SUM(BE61:BE64)</f>
        <v>1048897899.8</v>
      </c>
      <c r="BF66" s="78">
        <f t="shared" ref="BF66:BF90" si="49">BD66/BC66*100</f>
        <v>83.664919645967913</v>
      </c>
      <c r="BG66" s="69">
        <f t="shared" ref="BG66:BG90" si="50">(1-(AZ66*BF66)/10000)*100</f>
        <v>21.534954238160175</v>
      </c>
      <c r="BH66" s="69" t="str">
        <f t="shared" ref="BH66:BH90" si="51">IF(ISBLANK(BG66),"NA",IF(BG66&lt;0,"&lt;0",IF(AND(BG66&gt;=0,BG66&lt;5),"0-5",IF(AND(BG66&gt;=5,BG66&lt;10),"5-10",IF(AND(BG66&gt;=10,BG66&lt;=15),"10-15",IF(AND(BG66&gt;15,BG66&lt;=20),"15-20",IF(AND(BG66&gt;20,BG66&lt;=30),"20-30",IF(BG66&gt;30,"&gt;30","nill"))))))))</f>
        <v>20-30</v>
      </c>
      <c r="BI66" s="69"/>
      <c r="BJ66" s="49"/>
      <c r="BK66" s="69"/>
      <c r="BL66" s="50">
        <f t="shared" si="21"/>
        <v>100</v>
      </c>
      <c r="BM66" s="50" t="str">
        <f t="shared" si="22"/>
        <v>NA</v>
      </c>
      <c r="BN66" s="78">
        <f t="shared" ref="BN66:BO66" si="52">SUM(BN61:BN64)</f>
        <v>3</v>
      </c>
      <c r="BO66" s="69">
        <f t="shared" si="52"/>
        <v>42267769.061000027</v>
      </c>
      <c r="BP66" s="69">
        <f t="shared" ref="BP66:BP90" si="53">+(AM66-BO66)/AM66*100</f>
        <v>6.8118304085309553</v>
      </c>
      <c r="BQ66" s="69" t="str">
        <f t="shared" ref="BQ66:BQ90" si="54">IF(ISBLANK(BP66),"NA",IF(BP66&lt;0,"&lt;0",IF(AND(BP66&gt;=0,BP66&lt;5),"0-5",IF(AND(BP66&gt;=5,BP66&lt;10),"5-10",IF(AND(BP66&gt;=10,BP66&lt;=15),"10-15",IF(AND(BP66&gt;15,BP66&lt;=20),"15-20",IF(AND(BP66&gt;20,BP66&lt;=30),"20-30",IF(BP66&gt;30,"&gt;30","nill"))))))))</f>
        <v>5-10</v>
      </c>
      <c r="BR66" s="88"/>
      <c r="BS66" s="75"/>
      <c r="BT66" s="66"/>
      <c r="BU66" s="66"/>
      <c r="BV66" s="66"/>
      <c r="BW66" s="66"/>
    </row>
    <row r="67" spans="1:75" ht="36" customHeight="1">
      <c r="A67" s="41">
        <v>1</v>
      </c>
      <c r="B67" s="41"/>
      <c r="C67" s="41"/>
      <c r="D67" s="91"/>
      <c r="E67" s="92"/>
      <c r="F67" s="92"/>
      <c r="G67" s="92"/>
      <c r="H67" s="92"/>
      <c r="I67" s="92"/>
      <c r="J67" s="93"/>
      <c r="K67" s="93"/>
      <c r="L67" s="93"/>
      <c r="M67" s="41"/>
      <c r="N67" s="41"/>
      <c r="O67" s="41"/>
      <c r="P67" s="45"/>
      <c r="Q67" s="45">
        <v>1844.88</v>
      </c>
      <c r="R67" s="94">
        <f t="shared" ref="R67:R89" si="55">P67-Q67</f>
        <v>-1844.88</v>
      </c>
      <c r="S67" s="81"/>
      <c r="T67" s="81">
        <f t="shared" ref="T67:T89" si="56">R67*S67</f>
        <v>0</v>
      </c>
      <c r="U67" s="95"/>
      <c r="V67" s="46">
        <v>0</v>
      </c>
      <c r="W67" s="46"/>
      <c r="X67" s="96"/>
      <c r="Y67" s="97"/>
      <c r="Z67" s="98"/>
      <c r="AA67" s="96"/>
      <c r="AB67" s="81"/>
      <c r="AC67" s="81">
        <f t="shared" ref="AC67:AC89" si="57">(Z67*AA67)+AB67</f>
        <v>0</v>
      </c>
      <c r="AD67" s="81"/>
      <c r="AE67" s="81"/>
      <c r="AF67" s="81"/>
      <c r="AG67" s="81"/>
      <c r="AH67" s="81"/>
      <c r="AI67" s="48">
        <f t="shared" ref="AI67:AI89" si="58">(AF67*AG67)+AH67</f>
        <v>0</v>
      </c>
      <c r="AJ67" s="94"/>
      <c r="AK67" s="60"/>
      <c r="AL67" s="94"/>
      <c r="AM67" s="99">
        <f t="shared" ref="AM67:AM90" si="59">V67+AC67-AI67+AL67</f>
        <v>0</v>
      </c>
      <c r="AN67" s="60"/>
      <c r="AO67" s="51"/>
      <c r="AP67" s="51">
        <v>0</v>
      </c>
      <c r="AQ67" s="60"/>
      <c r="AR67" s="100">
        <f t="shared" ref="AR67:AR89" si="60">AN67+AO67+AP67+AQ67</f>
        <v>0</v>
      </c>
      <c r="AS67" s="100"/>
      <c r="AT67" s="100"/>
      <c r="AU67" s="100"/>
      <c r="AV67" s="101">
        <f t="shared" ref="AV67:AV90" si="61">AM67-AR67</f>
        <v>0</v>
      </c>
      <c r="AW67" s="101"/>
      <c r="AX67" s="52" t="e">
        <f t="shared" si="46"/>
        <v>#DIV/0!</v>
      </c>
      <c r="AY67" s="53" t="e">
        <f t="shared" si="47"/>
        <v>#DIV/0!</v>
      </c>
      <c r="AZ67" s="101" t="e">
        <f t="shared" si="48"/>
        <v>#DIV/0!</v>
      </c>
      <c r="BA67" s="48"/>
      <c r="BB67" s="48"/>
      <c r="BC67" s="48"/>
      <c r="BD67" s="48"/>
      <c r="BE67" s="48"/>
      <c r="BF67" s="102" t="e">
        <f t="shared" si="49"/>
        <v>#DIV/0!</v>
      </c>
      <c r="BG67" s="52" t="e">
        <f t="shared" si="50"/>
        <v>#DIV/0!</v>
      </c>
      <c r="BH67" s="53" t="e">
        <f t="shared" si="51"/>
        <v>#DIV/0!</v>
      </c>
      <c r="BI67" s="53"/>
      <c r="BJ67" s="49"/>
      <c r="BK67" s="53"/>
      <c r="BL67" s="50">
        <f t="shared" si="21"/>
        <v>100</v>
      </c>
      <c r="BM67" s="50" t="str">
        <f t="shared" si="22"/>
        <v>NA</v>
      </c>
      <c r="BN67" s="60"/>
      <c r="BO67" s="51">
        <f t="shared" ref="BO67:BO93" si="62">AR67+BN67</f>
        <v>0</v>
      </c>
      <c r="BP67" s="52" t="e">
        <f t="shared" si="53"/>
        <v>#DIV/0!</v>
      </c>
      <c r="BQ67" s="53" t="e">
        <f t="shared" si="54"/>
        <v>#DIV/0!</v>
      </c>
      <c r="BR67" s="103"/>
      <c r="BS67" s="59"/>
      <c r="BT67" s="60"/>
      <c r="BU67" s="60"/>
      <c r="BV67" s="60"/>
      <c r="BW67" s="60"/>
    </row>
    <row r="68" spans="1:75" ht="36" customHeight="1">
      <c r="A68" s="41">
        <v>2</v>
      </c>
      <c r="B68" s="41"/>
      <c r="C68" s="41"/>
      <c r="D68" s="91"/>
      <c r="E68" s="92"/>
      <c r="F68" s="92"/>
      <c r="G68" s="92"/>
      <c r="H68" s="92"/>
      <c r="I68" s="92"/>
      <c r="J68" s="93"/>
      <c r="K68" s="93"/>
      <c r="L68" s="93"/>
      <c r="M68" s="41"/>
      <c r="N68" s="41"/>
      <c r="O68" s="105"/>
      <c r="P68" s="45"/>
      <c r="Q68" s="45">
        <v>550.35</v>
      </c>
      <c r="R68" s="94">
        <f t="shared" si="55"/>
        <v>-550.35</v>
      </c>
      <c r="S68" s="81"/>
      <c r="T68" s="81">
        <f t="shared" si="56"/>
        <v>0</v>
      </c>
      <c r="U68" s="95"/>
      <c r="V68" s="46">
        <v>0</v>
      </c>
      <c r="W68" s="46"/>
      <c r="X68" s="106"/>
      <c r="Y68" s="106"/>
      <c r="Z68" s="107"/>
      <c r="AA68" s="107"/>
      <c r="AB68" s="81"/>
      <c r="AC68" s="81">
        <f t="shared" si="57"/>
        <v>0</v>
      </c>
      <c r="AD68" s="81"/>
      <c r="AE68" s="81"/>
      <c r="AF68" s="81"/>
      <c r="AG68" s="81"/>
      <c r="AH68" s="81"/>
      <c r="AI68" s="48">
        <f t="shared" si="58"/>
        <v>0</v>
      </c>
      <c r="AJ68" s="94"/>
      <c r="AK68" s="60"/>
      <c r="AL68" s="94"/>
      <c r="AM68" s="99">
        <f t="shared" si="59"/>
        <v>0</v>
      </c>
      <c r="AN68" s="60"/>
      <c r="AO68" s="51"/>
      <c r="AP68" s="51">
        <v>0</v>
      </c>
      <c r="AQ68" s="60"/>
      <c r="AR68" s="100">
        <f t="shared" si="60"/>
        <v>0</v>
      </c>
      <c r="AS68" s="100"/>
      <c r="AT68" s="100"/>
      <c r="AU68" s="100"/>
      <c r="AV68" s="101">
        <f t="shared" si="61"/>
        <v>0</v>
      </c>
      <c r="AW68" s="101"/>
      <c r="AX68" s="52" t="e">
        <f t="shared" si="46"/>
        <v>#DIV/0!</v>
      </c>
      <c r="AY68" s="53" t="e">
        <f t="shared" si="47"/>
        <v>#DIV/0!</v>
      </c>
      <c r="AZ68" s="101" t="e">
        <f t="shared" si="48"/>
        <v>#DIV/0!</v>
      </c>
      <c r="BA68" s="48"/>
      <c r="BB68" s="48"/>
      <c r="BC68" s="48"/>
      <c r="BD68" s="48"/>
      <c r="BE68" s="48"/>
      <c r="BF68" s="102" t="e">
        <f t="shared" si="49"/>
        <v>#DIV/0!</v>
      </c>
      <c r="BG68" s="52" t="e">
        <f t="shared" si="50"/>
        <v>#DIV/0!</v>
      </c>
      <c r="BH68" s="53" t="e">
        <f t="shared" si="51"/>
        <v>#DIV/0!</v>
      </c>
      <c r="BI68" s="53"/>
      <c r="BJ68" s="49"/>
      <c r="BK68" s="53"/>
      <c r="BL68" s="50">
        <f t="shared" si="21"/>
        <v>100</v>
      </c>
      <c r="BM68" s="50" t="str">
        <f t="shared" si="22"/>
        <v>NA</v>
      </c>
      <c r="BN68" s="60"/>
      <c r="BO68" s="51">
        <f t="shared" si="62"/>
        <v>0</v>
      </c>
      <c r="BP68" s="52" t="e">
        <f t="shared" si="53"/>
        <v>#DIV/0!</v>
      </c>
      <c r="BQ68" s="53" t="e">
        <f t="shared" si="54"/>
        <v>#DIV/0!</v>
      </c>
      <c r="BR68" s="103"/>
      <c r="BS68" s="59"/>
      <c r="BT68" s="60"/>
      <c r="BU68" s="60"/>
      <c r="BV68" s="60"/>
      <c r="BW68" s="60"/>
    </row>
    <row r="69" spans="1:75" ht="36" customHeight="1">
      <c r="A69" s="41">
        <v>3</v>
      </c>
      <c r="B69" s="41"/>
      <c r="C69" s="41"/>
      <c r="D69" s="91"/>
      <c r="E69" s="92"/>
      <c r="F69" s="92"/>
      <c r="G69" s="92"/>
      <c r="H69" s="92"/>
      <c r="I69" s="92"/>
      <c r="J69" s="93"/>
      <c r="K69" s="93"/>
      <c r="L69" s="93"/>
      <c r="M69" s="41"/>
      <c r="N69" s="41"/>
      <c r="O69" s="105"/>
      <c r="P69" s="45"/>
      <c r="Q69" s="45">
        <v>1590.61</v>
      </c>
      <c r="R69" s="94">
        <f t="shared" si="55"/>
        <v>-1590.61</v>
      </c>
      <c r="S69" s="81"/>
      <c r="T69" s="81">
        <f t="shared" si="56"/>
        <v>0</v>
      </c>
      <c r="U69" s="95"/>
      <c r="V69" s="46">
        <v>0</v>
      </c>
      <c r="W69" s="46"/>
      <c r="X69" s="96"/>
      <c r="Y69" s="97"/>
      <c r="Z69" s="98"/>
      <c r="AA69" s="96"/>
      <c r="AB69" s="81"/>
      <c r="AC69" s="81">
        <f t="shared" si="57"/>
        <v>0</v>
      </c>
      <c r="AD69" s="81"/>
      <c r="AE69" s="81"/>
      <c r="AF69" s="81"/>
      <c r="AG69" s="81"/>
      <c r="AH69" s="81"/>
      <c r="AI69" s="48">
        <f t="shared" si="58"/>
        <v>0</v>
      </c>
      <c r="AJ69" s="60"/>
      <c r="AK69" s="60"/>
      <c r="AL69" s="94"/>
      <c r="AM69" s="99">
        <f t="shared" si="59"/>
        <v>0</v>
      </c>
      <c r="AN69" s="60"/>
      <c r="AO69" s="60"/>
      <c r="AP69" s="51">
        <v>0</v>
      </c>
      <c r="AQ69" s="60"/>
      <c r="AR69" s="100">
        <f t="shared" si="60"/>
        <v>0</v>
      </c>
      <c r="AS69" s="100"/>
      <c r="AT69" s="100"/>
      <c r="AU69" s="100"/>
      <c r="AV69" s="101">
        <f t="shared" si="61"/>
        <v>0</v>
      </c>
      <c r="AW69" s="101"/>
      <c r="AX69" s="52" t="e">
        <f t="shared" si="46"/>
        <v>#DIV/0!</v>
      </c>
      <c r="AY69" s="53" t="e">
        <f t="shared" si="47"/>
        <v>#DIV/0!</v>
      </c>
      <c r="AZ69" s="101" t="e">
        <f t="shared" si="48"/>
        <v>#DIV/0!</v>
      </c>
      <c r="BA69" s="48"/>
      <c r="BB69" s="48"/>
      <c r="BC69" s="48"/>
      <c r="BD69" s="48"/>
      <c r="BE69" s="48"/>
      <c r="BF69" s="102" t="e">
        <f t="shared" si="49"/>
        <v>#DIV/0!</v>
      </c>
      <c r="BG69" s="52" t="e">
        <f t="shared" si="50"/>
        <v>#DIV/0!</v>
      </c>
      <c r="BH69" s="53" t="e">
        <f t="shared" si="51"/>
        <v>#DIV/0!</v>
      </c>
      <c r="BI69" s="53"/>
      <c r="BJ69" s="49"/>
      <c r="BK69" s="53"/>
      <c r="BL69" s="50">
        <f t="shared" si="21"/>
        <v>100</v>
      </c>
      <c r="BM69" s="50" t="str">
        <f t="shared" si="22"/>
        <v>NA</v>
      </c>
      <c r="BN69" s="60"/>
      <c r="BO69" s="51">
        <f t="shared" si="62"/>
        <v>0</v>
      </c>
      <c r="BP69" s="52" t="e">
        <f t="shared" si="53"/>
        <v>#DIV/0!</v>
      </c>
      <c r="BQ69" s="53" t="e">
        <f t="shared" si="54"/>
        <v>#DIV/0!</v>
      </c>
      <c r="BR69" s="103"/>
      <c r="BS69" s="59"/>
      <c r="BT69" s="60"/>
      <c r="BU69" s="60"/>
      <c r="BV69" s="60"/>
      <c r="BW69" s="60"/>
    </row>
    <row r="70" spans="1:75" ht="36" customHeight="1">
      <c r="A70" s="41">
        <v>4</v>
      </c>
      <c r="B70" s="41"/>
      <c r="C70" s="41"/>
      <c r="D70" s="91"/>
      <c r="E70" s="92"/>
      <c r="F70" s="92"/>
      <c r="G70" s="92"/>
      <c r="H70" s="92"/>
      <c r="I70" s="92"/>
      <c r="J70" s="93"/>
      <c r="K70" s="93"/>
      <c r="L70" s="93"/>
      <c r="M70" s="41"/>
      <c r="N70" s="41"/>
      <c r="O70" s="105"/>
      <c r="P70" s="45"/>
      <c r="Q70" s="45">
        <v>1473.99</v>
      </c>
      <c r="R70" s="94">
        <f t="shared" si="55"/>
        <v>-1473.99</v>
      </c>
      <c r="S70" s="81"/>
      <c r="T70" s="81">
        <f t="shared" si="56"/>
        <v>0</v>
      </c>
      <c r="U70" s="95"/>
      <c r="V70" s="46">
        <v>0</v>
      </c>
      <c r="W70" s="46"/>
      <c r="X70" s="96"/>
      <c r="Y70" s="97"/>
      <c r="Z70" s="98"/>
      <c r="AA70" s="96"/>
      <c r="AB70" s="81"/>
      <c r="AC70" s="81">
        <f t="shared" si="57"/>
        <v>0</v>
      </c>
      <c r="AD70" s="81"/>
      <c r="AE70" s="81"/>
      <c r="AF70" s="81"/>
      <c r="AG70" s="81"/>
      <c r="AH70" s="81"/>
      <c r="AI70" s="48">
        <f t="shared" si="58"/>
        <v>0</v>
      </c>
      <c r="AJ70" s="60"/>
      <c r="AK70" s="60"/>
      <c r="AL70" s="94"/>
      <c r="AM70" s="99">
        <f t="shared" si="59"/>
        <v>0</v>
      </c>
      <c r="AN70" s="60"/>
      <c r="AO70" s="60"/>
      <c r="AP70" s="51">
        <v>0</v>
      </c>
      <c r="AQ70" s="60"/>
      <c r="AR70" s="100">
        <f t="shared" si="60"/>
        <v>0</v>
      </c>
      <c r="AS70" s="100"/>
      <c r="AT70" s="100"/>
      <c r="AU70" s="100"/>
      <c r="AV70" s="101">
        <f t="shared" si="61"/>
        <v>0</v>
      </c>
      <c r="AW70" s="101"/>
      <c r="AX70" s="52" t="e">
        <f t="shared" si="46"/>
        <v>#DIV/0!</v>
      </c>
      <c r="AY70" s="53" t="e">
        <f t="shared" si="47"/>
        <v>#DIV/0!</v>
      </c>
      <c r="AZ70" s="101" t="e">
        <f t="shared" si="48"/>
        <v>#DIV/0!</v>
      </c>
      <c r="BA70" s="48"/>
      <c r="BB70" s="48"/>
      <c r="BC70" s="48"/>
      <c r="BD70" s="48"/>
      <c r="BE70" s="48"/>
      <c r="BF70" s="102" t="e">
        <f t="shared" si="49"/>
        <v>#DIV/0!</v>
      </c>
      <c r="BG70" s="52" t="e">
        <f t="shared" si="50"/>
        <v>#DIV/0!</v>
      </c>
      <c r="BH70" s="53" t="e">
        <f t="shared" si="51"/>
        <v>#DIV/0!</v>
      </c>
      <c r="BI70" s="53"/>
      <c r="BJ70" s="49"/>
      <c r="BK70" s="53"/>
      <c r="BL70" s="50">
        <f t="shared" si="21"/>
        <v>100</v>
      </c>
      <c r="BM70" s="50" t="str">
        <f t="shared" si="22"/>
        <v>NA</v>
      </c>
      <c r="BN70" s="60"/>
      <c r="BO70" s="51">
        <f t="shared" si="62"/>
        <v>0</v>
      </c>
      <c r="BP70" s="52" t="e">
        <f t="shared" si="53"/>
        <v>#DIV/0!</v>
      </c>
      <c r="BQ70" s="53" t="e">
        <f t="shared" si="54"/>
        <v>#DIV/0!</v>
      </c>
      <c r="BR70" s="103"/>
      <c r="BS70" s="59"/>
      <c r="BT70" s="60"/>
      <c r="BU70" s="60"/>
      <c r="BV70" s="60"/>
      <c r="BW70" s="60"/>
    </row>
    <row r="71" spans="1:75" ht="36" customHeight="1">
      <c r="A71" s="41">
        <v>5</v>
      </c>
      <c r="B71" s="41"/>
      <c r="C71" s="41"/>
      <c r="D71" s="91"/>
      <c r="E71" s="92"/>
      <c r="F71" s="92"/>
      <c r="G71" s="92"/>
      <c r="H71" s="92"/>
      <c r="I71" s="92"/>
      <c r="J71" s="93"/>
      <c r="K71" s="93"/>
      <c r="L71" s="93"/>
      <c r="M71" s="41"/>
      <c r="N71" s="41"/>
      <c r="O71" s="105"/>
      <c r="P71" s="45"/>
      <c r="Q71" s="45">
        <v>248.78</v>
      </c>
      <c r="R71" s="94">
        <f t="shared" si="55"/>
        <v>-248.78</v>
      </c>
      <c r="S71" s="81"/>
      <c r="T71" s="81">
        <f t="shared" si="56"/>
        <v>0</v>
      </c>
      <c r="U71" s="95"/>
      <c r="V71" s="46">
        <v>0</v>
      </c>
      <c r="W71" s="46"/>
      <c r="X71" s="96"/>
      <c r="Y71" s="97"/>
      <c r="Z71" s="97"/>
      <c r="AA71" s="107"/>
      <c r="AB71" s="81"/>
      <c r="AC71" s="81">
        <f t="shared" si="57"/>
        <v>0</v>
      </c>
      <c r="AD71" s="81"/>
      <c r="AE71" s="81"/>
      <c r="AF71" s="81"/>
      <c r="AG71" s="81"/>
      <c r="AH71" s="81"/>
      <c r="AI71" s="48">
        <f t="shared" si="58"/>
        <v>0</v>
      </c>
      <c r="AJ71" s="60"/>
      <c r="AK71" s="60"/>
      <c r="AL71" s="94"/>
      <c r="AM71" s="99">
        <f t="shared" si="59"/>
        <v>0</v>
      </c>
      <c r="AN71" s="60"/>
      <c r="AO71" s="60"/>
      <c r="AP71" s="51">
        <v>0</v>
      </c>
      <c r="AQ71" s="60"/>
      <c r="AR71" s="100">
        <f t="shared" si="60"/>
        <v>0</v>
      </c>
      <c r="AS71" s="100"/>
      <c r="AT71" s="100"/>
      <c r="AU71" s="100"/>
      <c r="AV71" s="101">
        <f t="shared" si="61"/>
        <v>0</v>
      </c>
      <c r="AW71" s="101"/>
      <c r="AX71" s="52" t="e">
        <f t="shared" si="46"/>
        <v>#DIV/0!</v>
      </c>
      <c r="AY71" s="53" t="e">
        <f t="shared" si="47"/>
        <v>#DIV/0!</v>
      </c>
      <c r="AZ71" s="101" t="e">
        <f t="shared" si="48"/>
        <v>#DIV/0!</v>
      </c>
      <c r="BA71" s="48"/>
      <c r="BB71" s="48"/>
      <c r="BC71" s="48"/>
      <c r="BD71" s="48"/>
      <c r="BE71" s="48"/>
      <c r="BF71" s="102" t="e">
        <f t="shared" si="49"/>
        <v>#DIV/0!</v>
      </c>
      <c r="BG71" s="52" t="e">
        <f t="shared" si="50"/>
        <v>#DIV/0!</v>
      </c>
      <c r="BH71" s="53" t="e">
        <f t="shared" si="51"/>
        <v>#DIV/0!</v>
      </c>
      <c r="BI71" s="53"/>
      <c r="BJ71" s="49"/>
      <c r="BK71" s="53"/>
      <c r="BL71" s="50">
        <f t="shared" ref="BL71:BL118" si="63">((1-BB71*BK71/10000))*100</f>
        <v>100</v>
      </c>
      <c r="BM71" s="50" t="str">
        <f t="shared" ref="BM71:BM118" si="64">IF(ISBLANK(BK71),"NA",IF(BK71&lt;0,"&lt;0",IF(AND(BK71&gt;=0,BK71&lt;5),"0-5",IF(AND(BK71&gt;=5,BK71&lt;10),"5-10",IF(AND(BK71&gt;=10,BK71&lt;=15),"10-15",IF(AND(BK71&gt;15,BK71&lt;=20),"15-20",IF(AND(BK71&gt;20,BK71&lt;=30),"20-30",IF(BK71&gt;30,"&gt;30","nill"))))))))</f>
        <v>NA</v>
      </c>
      <c r="BN71" s="60"/>
      <c r="BO71" s="51">
        <f t="shared" si="62"/>
        <v>0</v>
      </c>
      <c r="BP71" s="52" t="e">
        <f t="shared" si="53"/>
        <v>#DIV/0!</v>
      </c>
      <c r="BQ71" s="53" t="e">
        <f t="shared" si="54"/>
        <v>#DIV/0!</v>
      </c>
      <c r="BR71" s="103"/>
      <c r="BS71" s="59"/>
      <c r="BT71" s="60"/>
      <c r="BU71" s="60"/>
      <c r="BV71" s="60"/>
      <c r="BW71" s="60"/>
    </row>
    <row r="72" spans="1:75" ht="36" customHeight="1">
      <c r="A72" s="41">
        <v>6</v>
      </c>
      <c r="B72" s="41"/>
      <c r="C72" s="41"/>
      <c r="D72" s="91"/>
      <c r="E72" s="92"/>
      <c r="F72" s="92"/>
      <c r="G72" s="92"/>
      <c r="H72" s="92"/>
      <c r="I72" s="92"/>
      <c r="J72" s="93"/>
      <c r="K72" s="93"/>
      <c r="L72" s="93"/>
      <c r="M72" s="41"/>
      <c r="N72" s="41"/>
      <c r="O72" s="105"/>
      <c r="P72" s="45"/>
      <c r="Q72" s="45">
        <v>1211.6600000000001</v>
      </c>
      <c r="R72" s="94">
        <f t="shared" si="55"/>
        <v>-1211.6600000000001</v>
      </c>
      <c r="S72" s="81"/>
      <c r="T72" s="81">
        <f t="shared" si="56"/>
        <v>0</v>
      </c>
      <c r="U72" s="95"/>
      <c r="V72" s="46">
        <v>0</v>
      </c>
      <c r="W72" s="46"/>
      <c r="X72" s="106"/>
      <c r="Y72" s="106"/>
      <c r="Z72" s="97"/>
      <c r="AA72" s="107"/>
      <c r="AB72" s="81"/>
      <c r="AC72" s="81">
        <f t="shared" si="57"/>
        <v>0</v>
      </c>
      <c r="AD72" s="81"/>
      <c r="AE72" s="81"/>
      <c r="AF72" s="81"/>
      <c r="AG72" s="81"/>
      <c r="AH72" s="81"/>
      <c r="AI72" s="48">
        <f t="shared" si="58"/>
        <v>0</v>
      </c>
      <c r="AJ72" s="60"/>
      <c r="AK72" s="60"/>
      <c r="AL72" s="94"/>
      <c r="AM72" s="99">
        <f t="shared" si="59"/>
        <v>0</v>
      </c>
      <c r="AN72" s="60"/>
      <c r="AO72" s="60"/>
      <c r="AP72" s="51">
        <v>0</v>
      </c>
      <c r="AQ72" s="60"/>
      <c r="AR72" s="100">
        <f t="shared" si="60"/>
        <v>0</v>
      </c>
      <c r="AS72" s="100"/>
      <c r="AT72" s="100"/>
      <c r="AU72" s="100"/>
      <c r="AV72" s="101">
        <f t="shared" si="61"/>
        <v>0</v>
      </c>
      <c r="AW72" s="101"/>
      <c r="AX72" s="52" t="e">
        <f t="shared" si="46"/>
        <v>#DIV/0!</v>
      </c>
      <c r="AY72" s="53" t="e">
        <f t="shared" si="47"/>
        <v>#DIV/0!</v>
      </c>
      <c r="AZ72" s="101" t="e">
        <f t="shared" si="48"/>
        <v>#DIV/0!</v>
      </c>
      <c r="BA72" s="48"/>
      <c r="BB72" s="48"/>
      <c r="BC72" s="48"/>
      <c r="BD72" s="48"/>
      <c r="BE72" s="48"/>
      <c r="BF72" s="102" t="e">
        <f t="shared" si="49"/>
        <v>#DIV/0!</v>
      </c>
      <c r="BG72" s="52" t="e">
        <f t="shared" si="50"/>
        <v>#DIV/0!</v>
      </c>
      <c r="BH72" s="53" t="e">
        <f t="shared" si="51"/>
        <v>#DIV/0!</v>
      </c>
      <c r="BI72" s="53"/>
      <c r="BJ72" s="49"/>
      <c r="BK72" s="53"/>
      <c r="BL72" s="50">
        <f t="shared" si="63"/>
        <v>100</v>
      </c>
      <c r="BM72" s="50" t="str">
        <f t="shared" si="64"/>
        <v>NA</v>
      </c>
      <c r="BN72" s="60"/>
      <c r="BO72" s="51">
        <f t="shared" si="62"/>
        <v>0</v>
      </c>
      <c r="BP72" s="52" t="e">
        <f t="shared" si="53"/>
        <v>#DIV/0!</v>
      </c>
      <c r="BQ72" s="53" t="e">
        <f t="shared" si="54"/>
        <v>#DIV/0!</v>
      </c>
      <c r="BR72" s="103"/>
      <c r="BS72" s="59"/>
      <c r="BT72" s="60"/>
      <c r="BU72" s="60"/>
      <c r="BV72" s="60"/>
      <c r="BW72" s="60"/>
    </row>
    <row r="73" spans="1:75" ht="36" customHeight="1">
      <c r="A73" s="41">
        <v>7</v>
      </c>
      <c r="B73" s="41"/>
      <c r="C73" s="41"/>
      <c r="D73" s="91"/>
      <c r="E73" s="92"/>
      <c r="F73" s="92"/>
      <c r="G73" s="92"/>
      <c r="H73" s="92"/>
      <c r="I73" s="92"/>
      <c r="J73" s="93"/>
      <c r="K73" s="93"/>
      <c r="L73" s="93"/>
      <c r="M73" s="41"/>
      <c r="N73" s="41"/>
      <c r="O73" s="105"/>
      <c r="P73" s="45"/>
      <c r="Q73" s="45">
        <v>383.31</v>
      </c>
      <c r="R73" s="94">
        <f t="shared" si="55"/>
        <v>-383.31</v>
      </c>
      <c r="S73" s="81"/>
      <c r="T73" s="81">
        <f t="shared" si="56"/>
        <v>0</v>
      </c>
      <c r="U73" s="95"/>
      <c r="V73" s="46">
        <v>0</v>
      </c>
      <c r="W73" s="46"/>
      <c r="X73" s="96"/>
      <c r="Y73" s="97"/>
      <c r="Z73" s="97"/>
      <c r="AA73" s="96"/>
      <c r="AB73" s="81"/>
      <c r="AC73" s="81">
        <f t="shared" si="57"/>
        <v>0</v>
      </c>
      <c r="AD73" s="81"/>
      <c r="AE73" s="81"/>
      <c r="AF73" s="81"/>
      <c r="AG73" s="81"/>
      <c r="AH73" s="81"/>
      <c r="AI73" s="48">
        <f t="shared" si="58"/>
        <v>0</v>
      </c>
      <c r="AJ73" s="60"/>
      <c r="AK73" s="60"/>
      <c r="AL73" s="94"/>
      <c r="AM73" s="99">
        <f t="shared" si="59"/>
        <v>0</v>
      </c>
      <c r="AN73" s="60"/>
      <c r="AO73" s="60"/>
      <c r="AP73" s="51">
        <v>0</v>
      </c>
      <c r="AQ73" s="60"/>
      <c r="AR73" s="100">
        <f t="shared" si="60"/>
        <v>0</v>
      </c>
      <c r="AS73" s="100"/>
      <c r="AT73" s="100"/>
      <c r="AU73" s="100"/>
      <c r="AV73" s="101">
        <f t="shared" si="61"/>
        <v>0</v>
      </c>
      <c r="AW73" s="101"/>
      <c r="AX73" s="52" t="e">
        <f t="shared" si="46"/>
        <v>#DIV/0!</v>
      </c>
      <c r="AY73" s="53" t="e">
        <f t="shared" si="47"/>
        <v>#DIV/0!</v>
      </c>
      <c r="AZ73" s="101" t="e">
        <f t="shared" si="48"/>
        <v>#DIV/0!</v>
      </c>
      <c r="BA73" s="48"/>
      <c r="BB73" s="48"/>
      <c r="BC73" s="48"/>
      <c r="BD73" s="48"/>
      <c r="BE73" s="48"/>
      <c r="BF73" s="102" t="e">
        <f t="shared" si="49"/>
        <v>#DIV/0!</v>
      </c>
      <c r="BG73" s="52" t="e">
        <f t="shared" si="50"/>
        <v>#DIV/0!</v>
      </c>
      <c r="BH73" s="53" t="e">
        <f t="shared" si="51"/>
        <v>#DIV/0!</v>
      </c>
      <c r="BI73" s="53"/>
      <c r="BJ73" s="49"/>
      <c r="BK73" s="53"/>
      <c r="BL73" s="50">
        <f t="shared" si="63"/>
        <v>100</v>
      </c>
      <c r="BM73" s="50" t="str">
        <f t="shared" si="64"/>
        <v>NA</v>
      </c>
      <c r="BN73" s="60"/>
      <c r="BO73" s="51">
        <f t="shared" si="62"/>
        <v>0</v>
      </c>
      <c r="BP73" s="52" t="e">
        <f t="shared" si="53"/>
        <v>#DIV/0!</v>
      </c>
      <c r="BQ73" s="53" t="e">
        <f t="shared" si="54"/>
        <v>#DIV/0!</v>
      </c>
      <c r="BR73" s="103"/>
      <c r="BS73" s="59"/>
      <c r="BT73" s="60"/>
      <c r="BU73" s="60"/>
      <c r="BV73" s="60"/>
      <c r="BW73" s="60"/>
    </row>
    <row r="74" spans="1:75" ht="36" customHeight="1">
      <c r="A74" s="41">
        <v>8</v>
      </c>
      <c r="B74" s="41"/>
      <c r="C74" s="41"/>
      <c r="D74" s="91"/>
      <c r="E74" s="92"/>
      <c r="F74" s="92"/>
      <c r="G74" s="92"/>
      <c r="H74" s="92"/>
      <c r="I74" s="92"/>
      <c r="J74" s="93"/>
      <c r="K74" s="93"/>
      <c r="L74" s="93"/>
      <c r="M74" s="41"/>
      <c r="N74" s="41"/>
      <c r="O74" s="105"/>
      <c r="P74" s="45"/>
      <c r="Q74" s="45">
        <v>1438.35</v>
      </c>
      <c r="R74" s="94">
        <f t="shared" si="55"/>
        <v>-1438.35</v>
      </c>
      <c r="S74" s="81"/>
      <c r="T74" s="81">
        <f t="shared" si="56"/>
        <v>0</v>
      </c>
      <c r="U74" s="95"/>
      <c r="V74" s="46">
        <v>0</v>
      </c>
      <c r="W74" s="46"/>
      <c r="X74" s="96"/>
      <c r="Y74" s="97"/>
      <c r="Z74" s="97"/>
      <c r="AA74" s="96"/>
      <c r="AB74" s="81"/>
      <c r="AC74" s="81">
        <f t="shared" si="57"/>
        <v>0</v>
      </c>
      <c r="AD74" s="81"/>
      <c r="AE74" s="81"/>
      <c r="AF74" s="81"/>
      <c r="AG74" s="81"/>
      <c r="AH74" s="81"/>
      <c r="AI74" s="48">
        <f t="shared" si="58"/>
        <v>0</v>
      </c>
      <c r="AJ74" s="60"/>
      <c r="AK74" s="60"/>
      <c r="AL74" s="94"/>
      <c r="AM74" s="99">
        <f t="shared" si="59"/>
        <v>0</v>
      </c>
      <c r="AN74" s="60"/>
      <c r="AO74" s="60"/>
      <c r="AP74" s="51">
        <v>0</v>
      </c>
      <c r="AQ74" s="60"/>
      <c r="AR74" s="100">
        <f t="shared" si="60"/>
        <v>0</v>
      </c>
      <c r="AS74" s="100"/>
      <c r="AT74" s="100"/>
      <c r="AU74" s="100"/>
      <c r="AV74" s="101">
        <f t="shared" si="61"/>
        <v>0</v>
      </c>
      <c r="AW74" s="101"/>
      <c r="AX74" s="52" t="e">
        <f t="shared" si="46"/>
        <v>#DIV/0!</v>
      </c>
      <c r="AY74" s="53" t="e">
        <f t="shared" si="47"/>
        <v>#DIV/0!</v>
      </c>
      <c r="AZ74" s="101" t="e">
        <f t="shared" si="48"/>
        <v>#DIV/0!</v>
      </c>
      <c r="BA74" s="48"/>
      <c r="BB74" s="48"/>
      <c r="BC74" s="48"/>
      <c r="BD74" s="48"/>
      <c r="BE74" s="48"/>
      <c r="BF74" s="102" t="e">
        <f t="shared" si="49"/>
        <v>#DIV/0!</v>
      </c>
      <c r="BG74" s="52" t="e">
        <f t="shared" si="50"/>
        <v>#DIV/0!</v>
      </c>
      <c r="BH74" s="53" t="e">
        <f t="shared" si="51"/>
        <v>#DIV/0!</v>
      </c>
      <c r="BI74" s="53"/>
      <c r="BJ74" s="49" t="str">
        <f t="shared" ref="BJ74:BJ118" si="65">IF(ISBLANK(BD335),"NA",IF(BD335&lt;0,"&lt;0",IF(AND(BD335&gt;=0,BD335&lt;5),"0-5",IF(AND(BD335&gt;=5,BD335&lt;10),"5-10",IF(AND(BD335&gt;=10,BD335&lt;=15),"10-15",IF(AND(BD335&gt;15,BD335&lt;=20),"15-20",IF(AND(BD335&gt;20,BD335&lt;=30),"20-30",IF(BD335&gt;30,"&gt;30","nill"))))))))</f>
        <v>NA</v>
      </c>
      <c r="BK74" s="53"/>
      <c r="BL74" s="50">
        <f t="shared" si="63"/>
        <v>100</v>
      </c>
      <c r="BM74" s="50" t="str">
        <f t="shared" si="64"/>
        <v>NA</v>
      </c>
      <c r="BN74" s="60"/>
      <c r="BO74" s="51">
        <f t="shared" si="62"/>
        <v>0</v>
      </c>
      <c r="BP74" s="52" t="e">
        <f t="shared" si="53"/>
        <v>#DIV/0!</v>
      </c>
      <c r="BQ74" s="53" t="e">
        <f t="shared" si="54"/>
        <v>#DIV/0!</v>
      </c>
      <c r="BR74" s="103"/>
      <c r="BS74" s="60"/>
      <c r="BT74" s="60"/>
      <c r="BU74" s="60"/>
      <c r="BV74" s="60"/>
      <c r="BW74" s="60"/>
    </row>
    <row r="75" spans="1:75" ht="36" customHeight="1">
      <c r="A75" s="41">
        <v>9</v>
      </c>
      <c r="B75" s="41"/>
      <c r="C75" s="41"/>
      <c r="D75" s="91"/>
      <c r="E75" s="92"/>
      <c r="F75" s="92"/>
      <c r="G75" s="92"/>
      <c r="H75" s="92"/>
      <c r="I75" s="92"/>
      <c r="J75" s="93"/>
      <c r="K75" s="93"/>
      <c r="L75" s="93"/>
      <c r="M75" s="41"/>
      <c r="N75" s="41"/>
      <c r="O75" s="105"/>
      <c r="P75" s="45"/>
      <c r="Q75" s="45">
        <v>1753.75</v>
      </c>
      <c r="R75" s="94">
        <f t="shared" si="55"/>
        <v>-1753.75</v>
      </c>
      <c r="S75" s="81"/>
      <c r="T75" s="81">
        <f t="shared" si="56"/>
        <v>0</v>
      </c>
      <c r="U75" s="108"/>
      <c r="V75" s="46">
        <v>0</v>
      </c>
      <c r="W75" s="46"/>
      <c r="X75" s="96"/>
      <c r="Y75" s="97"/>
      <c r="Z75" s="97"/>
      <c r="AA75" s="96"/>
      <c r="AB75" s="81"/>
      <c r="AC75" s="81">
        <f t="shared" si="57"/>
        <v>0</v>
      </c>
      <c r="AD75" s="81"/>
      <c r="AE75" s="81"/>
      <c r="AF75" s="81"/>
      <c r="AG75" s="81"/>
      <c r="AH75" s="81"/>
      <c r="AI75" s="48">
        <f t="shared" si="58"/>
        <v>0</v>
      </c>
      <c r="AJ75" s="60"/>
      <c r="AK75" s="60"/>
      <c r="AL75" s="60"/>
      <c r="AM75" s="99">
        <f t="shared" si="59"/>
        <v>0</v>
      </c>
      <c r="AN75" s="60"/>
      <c r="AO75" s="60"/>
      <c r="AP75" s="51">
        <v>0</v>
      </c>
      <c r="AQ75" s="60"/>
      <c r="AR75" s="100">
        <f t="shared" si="60"/>
        <v>0</v>
      </c>
      <c r="AS75" s="100"/>
      <c r="AT75" s="100"/>
      <c r="AU75" s="100"/>
      <c r="AV75" s="101">
        <f t="shared" si="61"/>
        <v>0</v>
      </c>
      <c r="AW75" s="101"/>
      <c r="AX75" s="52" t="e">
        <f t="shared" si="46"/>
        <v>#DIV/0!</v>
      </c>
      <c r="AY75" s="53" t="e">
        <f t="shared" si="47"/>
        <v>#DIV/0!</v>
      </c>
      <c r="AZ75" s="101" t="e">
        <f t="shared" si="48"/>
        <v>#DIV/0!</v>
      </c>
      <c r="BA75" s="48"/>
      <c r="BB75" s="48"/>
      <c r="BC75" s="48"/>
      <c r="BD75" s="48"/>
      <c r="BE75" s="48"/>
      <c r="BF75" s="102" t="e">
        <f t="shared" si="49"/>
        <v>#DIV/0!</v>
      </c>
      <c r="BG75" s="52" t="e">
        <f t="shared" si="50"/>
        <v>#DIV/0!</v>
      </c>
      <c r="BH75" s="53" t="e">
        <f t="shared" si="51"/>
        <v>#DIV/0!</v>
      </c>
      <c r="BI75" s="53"/>
      <c r="BJ75" s="49" t="str">
        <f t="shared" si="65"/>
        <v>NA</v>
      </c>
      <c r="BK75" s="53"/>
      <c r="BL75" s="50">
        <f t="shared" si="63"/>
        <v>100</v>
      </c>
      <c r="BM75" s="50" t="str">
        <f t="shared" si="64"/>
        <v>NA</v>
      </c>
      <c r="BN75" s="60"/>
      <c r="BO75" s="51">
        <f t="shared" si="62"/>
        <v>0</v>
      </c>
      <c r="BP75" s="52" t="e">
        <f t="shared" si="53"/>
        <v>#DIV/0!</v>
      </c>
      <c r="BQ75" s="53" t="e">
        <f t="shared" si="54"/>
        <v>#DIV/0!</v>
      </c>
      <c r="BR75" s="103"/>
      <c r="BS75" s="60"/>
      <c r="BT75" s="60"/>
      <c r="BU75" s="60"/>
      <c r="BV75" s="60"/>
      <c r="BW75" s="60"/>
    </row>
    <row r="76" spans="1:75" ht="36" customHeight="1">
      <c r="A76" s="41">
        <v>10</v>
      </c>
      <c r="B76" s="41"/>
      <c r="C76" s="41"/>
      <c r="D76" s="91"/>
      <c r="E76" s="92"/>
      <c r="F76" s="92"/>
      <c r="G76" s="92"/>
      <c r="H76" s="92"/>
      <c r="I76" s="92"/>
      <c r="J76" s="93"/>
      <c r="K76" s="93"/>
      <c r="L76" s="93"/>
      <c r="M76" s="41"/>
      <c r="N76" s="41"/>
      <c r="O76" s="105"/>
      <c r="P76" s="45"/>
      <c r="Q76" s="45">
        <v>6999.41</v>
      </c>
      <c r="R76" s="94">
        <f t="shared" si="55"/>
        <v>-6999.41</v>
      </c>
      <c r="S76" s="81"/>
      <c r="T76" s="81">
        <f t="shared" si="56"/>
        <v>0</v>
      </c>
      <c r="U76" s="108"/>
      <c r="V76" s="46">
        <v>0</v>
      </c>
      <c r="W76" s="46"/>
      <c r="X76" s="96"/>
      <c r="Y76" s="97"/>
      <c r="Z76" s="97"/>
      <c r="AA76" s="107"/>
      <c r="AB76" s="81"/>
      <c r="AC76" s="81">
        <f t="shared" si="57"/>
        <v>0</v>
      </c>
      <c r="AD76" s="81"/>
      <c r="AE76" s="81"/>
      <c r="AF76" s="81"/>
      <c r="AG76" s="81"/>
      <c r="AH76" s="81"/>
      <c r="AI76" s="48">
        <f t="shared" si="58"/>
        <v>0</v>
      </c>
      <c r="AJ76" s="94"/>
      <c r="AK76" s="60"/>
      <c r="AL76" s="94"/>
      <c r="AM76" s="99">
        <f t="shared" si="59"/>
        <v>0</v>
      </c>
      <c r="AN76" s="60"/>
      <c r="AO76" s="51"/>
      <c r="AP76" s="51">
        <v>0</v>
      </c>
      <c r="AQ76" s="60"/>
      <c r="AR76" s="100">
        <f t="shared" si="60"/>
        <v>0</v>
      </c>
      <c r="AS76" s="100"/>
      <c r="AT76" s="100"/>
      <c r="AU76" s="100"/>
      <c r="AV76" s="101">
        <f t="shared" si="61"/>
        <v>0</v>
      </c>
      <c r="AW76" s="101"/>
      <c r="AX76" s="52" t="e">
        <f t="shared" si="46"/>
        <v>#DIV/0!</v>
      </c>
      <c r="AY76" s="53" t="e">
        <f t="shared" si="47"/>
        <v>#DIV/0!</v>
      </c>
      <c r="AZ76" s="101" t="e">
        <f t="shared" si="48"/>
        <v>#DIV/0!</v>
      </c>
      <c r="BA76" s="48"/>
      <c r="BB76" s="48"/>
      <c r="BC76" s="48"/>
      <c r="BD76" s="48"/>
      <c r="BE76" s="48"/>
      <c r="BF76" s="102" t="e">
        <f t="shared" si="49"/>
        <v>#DIV/0!</v>
      </c>
      <c r="BG76" s="52" t="e">
        <f t="shared" si="50"/>
        <v>#DIV/0!</v>
      </c>
      <c r="BH76" s="53" t="e">
        <f t="shared" si="51"/>
        <v>#DIV/0!</v>
      </c>
      <c r="BI76" s="53"/>
      <c r="BJ76" s="49" t="str">
        <f t="shared" si="65"/>
        <v>NA</v>
      </c>
      <c r="BK76" s="53"/>
      <c r="BL76" s="50">
        <f t="shared" si="63"/>
        <v>100</v>
      </c>
      <c r="BM76" s="50" t="str">
        <f t="shared" si="64"/>
        <v>NA</v>
      </c>
      <c r="BN76" s="60"/>
      <c r="BO76" s="51">
        <f t="shared" si="62"/>
        <v>0</v>
      </c>
      <c r="BP76" s="52" t="e">
        <f t="shared" si="53"/>
        <v>#DIV/0!</v>
      </c>
      <c r="BQ76" s="53" t="e">
        <f t="shared" si="54"/>
        <v>#DIV/0!</v>
      </c>
      <c r="BR76" s="103"/>
      <c r="BS76" s="60"/>
      <c r="BT76" s="60"/>
      <c r="BU76" s="60"/>
      <c r="BV76" s="60"/>
      <c r="BW76" s="60"/>
    </row>
    <row r="77" spans="1:75" ht="36" customHeight="1">
      <c r="A77" s="41">
        <v>11</v>
      </c>
      <c r="B77" s="41"/>
      <c r="C77" s="41"/>
      <c r="D77" s="91"/>
      <c r="E77" s="92"/>
      <c r="F77" s="92"/>
      <c r="G77" s="92"/>
      <c r="H77" s="92"/>
      <c r="I77" s="92"/>
      <c r="J77" s="93"/>
      <c r="K77" s="93"/>
      <c r="L77" s="93"/>
      <c r="M77" s="41"/>
      <c r="N77" s="41"/>
      <c r="O77" s="109"/>
      <c r="P77" s="45"/>
      <c r="Q77" s="45">
        <v>1580.41</v>
      </c>
      <c r="R77" s="94">
        <f t="shared" si="55"/>
        <v>-1580.41</v>
      </c>
      <c r="S77" s="81"/>
      <c r="T77" s="81">
        <f t="shared" si="56"/>
        <v>0</v>
      </c>
      <c r="U77" s="108"/>
      <c r="V77" s="46">
        <v>0</v>
      </c>
      <c r="W77" s="46"/>
      <c r="X77" s="96"/>
      <c r="Y77" s="97"/>
      <c r="Z77" s="97"/>
      <c r="AA77" s="96"/>
      <c r="AB77" s="81"/>
      <c r="AC77" s="81">
        <f t="shared" si="57"/>
        <v>0</v>
      </c>
      <c r="AD77" s="81"/>
      <c r="AE77" s="81"/>
      <c r="AF77" s="81"/>
      <c r="AG77" s="81"/>
      <c r="AH77" s="81"/>
      <c r="AI77" s="48">
        <f t="shared" si="58"/>
        <v>0</v>
      </c>
      <c r="AJ77" s="60"/>
      <c r="AK77" s="60"/>
      <c r="AL77" s="94"/>
      <c r="AM77" s="99">
        <f t="shared" si="59"/>
        <v>0</v>
      </c>
      <c r="AN77" s="101"/>
      <c r="AO77" s="60"/>
      <c r="AP77" s="51">
        <v>0</v>
      </c>
      <c r="AQ77" s="101"/>
      <c r="AR77" s="100">
        <f t="shared" si="60"/>
        <v>0</v>
      </c>
      <c r="AS77" s="100"/>
      <c r="AT77" s="100"/>
      <c r="AU77" s="100"/>
      <c r="AV77" s="101">
        <f t="shared" si="61"/>
        <v>0</v>
      </c>
      <c r="AW77" s="101"/>
      <c r="AX77" s="52" t="e">
        <f t="shared" si="46"/>
        <v>#DIV/0!</v>
      </c>
      <c r="AY77" s="53" t="e">
        <f t="shared" si="47"/>
        <v>#DIV/0!</v>
      </c>
      <c r="AZ77" s="101" t="e">
        <f t="shared" si="48"/>
        <v>#DIV/0!</v>
      </c>
      <c r="BA77" s="48"/>
      <c r="BB77" s="48"/>
      <c r="BC77" s="48"/>
      <c r="BD77" s="48"/>
      <c r="BE77" s="48"/>
      <c r="BF77" s="101" t="e">
        <f t="shared" si="49"/>
        <v>#DIV/0!</v>
      </c>
      <c r="BG77" s="52" t="e">
        <f t="shared" si="50"/>
        <v>#DIV/0!</v>
      </c>
      <c r="BH77" s="53" t="e">
        <f t="shared" si="51"/>
        <v>#DIV/0!</v>
      </c>
      <c r="BI77" s="53"/>
      <c r="BJ77" s="49" t="str">
        <f t="shared" si="65"/>
        <v>NA</v>
      </c>
      <c r="BK77" s="53"/>
      <c r="BL77" s="50">
        <f t="shared" si="63"/>
        <v>100</v>
      </c>
      <c r="BM77" s="50" t="str">
        <f t="shared" si="64"/>
        <v>NA</v>
      </c>
      <c r="BN77" s="101"/>
      <c r="BO77" s="51">
        <f t="shared" si="62"/>
        <v>0</v>
      </c>
      <c r="BP77" s="52" t="e">
        <f t="shared" si="53"/>
        <v>#DIV/0!</v>
      </c>
      <c r="BQ77" s="53" t="e">
        <f t="shared" si="54"/>
        <v>#DIV/0!</v>
      </c>
      <c r="BR77" s="110"/>
      <c r="BS77" s="101"/>
      <c r="BT77" s="101"/>
      <c r="BU77" s="101"/>
      <c r="BV77" s="101"/>
      <c r="BW77" s="101"/>
    </row>
    <row r="78" spans="1:75" ht="36" customHeight="1">
      <c r="A78" s="41">
        <v>12</v>
      </c>
      <c r="B78" s="41"/>
      <c r="C78" s="41"/>
      <c r="D78" s="91"/>
      <c r="E78" s="92"/>
      <c r="F78" s="92"/>
      <c r="G78" s="92"/>
      <c r="H78" s="92"/>
      <c r="I78" s="92"/>
      <c r="J78" s="93"/>
      <c r="K78" s="93"/>
      <c r="L78" s="93"/>
      <c r="M78" s="41"/>
      <c r="N78" s="41"/>
      <c r="O78" s="105"/>
      <c r="P78" s="45"/>
      <c r="Q78" s="45">
        <v>991.8</v>
      </c>
      <c r="R78" s="94">
        <f t="shared" si="55"/>
        <v>-991.8</v>
      </c>
      <c r="S78" s="81"/>
      <c r="T78" s="81">
        <f t="shared" si="56"/>
        <v>0</v>
      </c>
      <c r="U78" s="108"/>
      <c r="V78" s="46">
        <v>0</v>
      </c>
      <c r="W78" s="46"/>
      <c r="X78" s="96"/>
      <c r="Y78" s="97"/>
      <c r="Z78" s="97"/>
      <c r="AA78" s="96"/>
      <c r="AB78" s="81"/>
      <c r="AC78" s="81">
        <f t="shared" si="57"/>
        <v>0</v>
      </c>
      <c r="AD78" s="81"/>
      <c r="AE78" s="81"/>
      <c r="AF78" s="81"/>
      <c r="AG78" s="81"/>
      <c r="AH78" s="81"/>
      <c r="AI78" s="48">
        <f t="shared" si="58"/>
        <v>0</v>
      </c>
      <c r="AJ78" s="48"/>
      <c r="AK78" s="101"/>
      <c r="AL78" s="94"/>
      <c r="AM78" s="99">
        <f t="shared" si="59"/>
        <v>0</v>
      </c>
      <c r="AN78" s="60"/>
      <c r="AO78" s="48"/>
      <c r="AP78" s="51">
        <v>0</v>
      </c>
      <c r="AQ78" s="60"/>
      <c r="AR78" s="100">
        <f t="shared" si="60"/>
        <v>0</v>
      </c>
      <c r="AS78" s="100"/>
      <c r="AT78" s="100"/>
      <c r="AU78" s="100"/>
      <c r="AV78" s="101">
        <f t="shared" si="61"/>
        <v>0</v>
      </c>
      <c r="AW78" s="101"/>
      <c r="AX78" s="52" t="e">
        <f t="shared" si="46"/>
        <v>#DIV/0!</v>
      </c>
      <c r="AY78" s="53" t="e">
        <f t="shared" si="47"/>
        <v>#DIV/0!</v>
      </c>
      <c r="AZ78" s="101" t="e">
        <f t="shared" si="48"/>
        <v>#DIV/0!</v>
      </c>
      <c r="BA78" s="48"/>
      <c r="BB78" s="48"/>
      <c r="BC78" s="48"/>
      <c r="BD78" s="48"/>
      <c r="BE78" s="48"/>
      <c r="BF78" s="102" t="e">
        <f t="shared" si="49"/>
        <v>#DIV/0!</v>
      </c>
      <c r="BG78" s="52" t="e">
        <f t="shared" si="50"/>
        <v>#DIV/0!</v>
      </c>
      <c r="BH78" s="53" t="e">
        <f t="shared" si="51"/>
        <v>#DIV/0!</v>
      </c>
      <c r="BI78" s="53"/>
      <c r="BJ78" s="49" t="str">
        <f t="shared" si="65"/>
        <v>NA</v>
      </c>
      <c r="BK78" s="53"/>
      <c r="BL78" s="50">
        <f t="shared" si="63"/>
        <v>100</v>
      </c>
      <c r="BM78" s="50" t="str">
        <f t="shared" si="64"/>
        <v>NA</v>
      </c>
      <c r="BN78" s="60"/>
      <c r="BO78" s="51">
        <f t="shared" si="62"/>
        <v>0</v>
      </c>
      <c r="BP78" s="52" t="e">
        <f t="shared" si="53"/>
        <v>#DIV/0!</v>
      </c>
      <c r="BQ78" s="53" t="e">
        <f t="shared" si="54"/>
        <v>#DIV/0!</v>
      </c>
      <c r="BR78" s="103"/>
      <c r="BS78" s="60"/>
      <c r="BT78" s="60"/>
      <c r="BU78" s="60"/>
      <c r="BV78" s="60"/>
      <c r="BW78" s="60"/>
    </row>
    <row r="79" spans="1:75" ht="36" customHeight="1">
      <c r="A79" s="41">
        <v>13</v>
      </c>
      <c r="B79" s="41"/>
      <c r="C79" s="41"/>
      <c r="D79" s="91"/>
      <c r="E79" s="92"/>
      <c r="F79" s="92"/>
      <c r="G79" s="92"/>
      <c r="H79" s="92"/>
      <c r="I79" s="92"/>
      <c r="J79" s="93"/>
      <c r="K79" s="93"/>
      <c r="L79" s="93"/>
      <c r="M79" s="41"/>
      <c r="N79" s="41"/>
      <c r="O79" s="105"/>
      <c r="P79" s="45"/>
      <c r="Q79" s="45">
        <v>4208.3</v>
      </c>
      <c r="R79" s="94">
        <f t="shared" si="55"/>
        <v>-4208.3</v>
      </c>
      <c r="S79" s="81"/>
      <c r="T79" s="81">
        <f t="shared" si="56"/>
        <v>0</v>
      </c>
      <c r="U79" s="108"/>
      <c r="V79" s="46">
        <v>0</v>
      </c>
      <c r="W79" s="46"/>
      <c r="X79" s="96"/>
      <c r="Y79" s="97"/>
      <c r="Z79" s="97"/>
      <c r="AA79" s="96"/>
      <c r="AB79" s="81"/>
      <c r="AC79" s="81">
        <f t="shared" si="57"/>
        <v>0</v>
      </c>
      <c r="AD79" s="81"/>
      <c r="AE79" s="81"/>
      <c r="AF79" s="81"/>
      <c r="AG79" s="81"/>
      <c r="AH79" s="81"/>
      <c r="AI79" s="48">
        <f t="shared" si="58"/>
        <v>0</v>
      </c>
      <c r="AJ79" s="48"/>
      <c r="AK79" s="60"/>
      <c r="AL79" s="94"/>
      <c r="AM79" s="99">
        <f t="shared" si="59"/>
        <v>0</v>
      </c>
      <c r="AN79" s="60"/>
      <c r="AO79" s="48"/>
      <c r="AP79" s="51">
        <v>0</v>
      </c>
      <c r="AQ79" s="60"/>
      <c r="AR79" s="100">
        <f t="shared" si="60"/>
        <v>0</v>
      </c>
      <c r="AS79" s="100"/>
      <c r="AT79" s="100"/>
      <c r="AU79" s="100"/>
      <c r="AV79" s="101">
        <f t="shared" si="61"/>
        <v>0</v>
      </c>
      <c r="AW79" s="101"/>
      <c r="AX79" s="52" t="e">
        <f t="shared" si="46"/>
        <v>#DIV/0!</v>
      </c>
      <c r="AY79" s="53" t="e">
        <f t="shared" si="47"/>
        <v>#DIV/0!</v>
      </c>
      <c r="AZ79" s="101" t="e">
        <f t="shared" si="48"/>
        <v>#DIV/0!</v>
      </c>
      <c r="BA79" s="48"/>
      <c r="BB79" s="48"/>
      <c r="BC79" s="48"/>
      <c r="BD79" s="48"/>
      <c r="BE79" s="48"/>
      <c r="BF79" s="102" t="e">
        <f t="shared" si="49"/>
        <v>#DIV/0!</v>
      </c>
      <c r="BG79" s="52" t="e">
        <f t="shared" si="50"/>
        <v>#DIV/0!</v>
      </c>
      <c r="BH79" s="53" t="e">
        <f t="shared" si="51"/>
        <v>#DIV/0!</v>
      </c>
      <c r="BI79" s="53"/>
      <c r="BJ79" s="49" t="str">
        <f t="shared" si="65"/>
        <v>NA</v>
      </c>
      <c r="BK79" s="53"/>
      <c r="BL79" s="50">
        <f t="shared" si="63"/>
        <v>100</v>
      </c>
      <c r="BM79" s="50" t="str">
        <f t="shared" si="64"/>
        <v>NA</v>
      </c>
      <c r="BN79" s="60"/>
      <c r="BO79" s="51">
        <f t="shared" si="62"/>
        <v>0</v>
      </c>
      <c r="BP79" s="52" t="e">
        <f t="shared" si="53"/>
        <v>#DIV/0!</v>
      </c>
      <c r="BQ79" s="53" t="e">
        <f t="shared" si="54"/>
        <v>#DIV/0!</v>
      </c>
      <c r="BR79" s="111"/>
      <c r="BS79" s="60"/>
      <c r="BT79" s="60"/>
      <c r="BU79" s="60"/>
      <c r="BV79" s="60"/>
      <c r="BW79" s="60"/>
    </row>
    <row r="80" spans="1:75" ht="36" customHeight="1">
      <c r="A80" s="41">
        <v>14</v>
      </c>
      <c r="B80" s="41"/>
      <c r="C80" s="41"/>
      <c r="D80" s="91"/>
      <c r="E80" s="92"/>
      <c r="F80" s="92"/>
      <c r="G80" s="92"/>
      <c r="H80" s="92"/>
      <c r="I80" s="92"/>
      <c r="J80" s="93"/>
      <c r="K80" s="93"/>
      <c r="L80" s="93"/>
      <c r="M80" s="41"/>
      <c r="N80" s="41"/>
      <c r="O80" s="105"/>
      <c r="P80" s="45"/>
      <c r="Q80" s="45"/>
      <c r="R80" s="94">
        <f t="shared" si="55"/>
        <v>0</v>
      </c>
      <c r="S80" s="81"/>
      <c r="T80" s="81">
        <f t="shared" si="56"/>
        <v>0</v>
      </c>
      <c r="U80" s="108"/>
      <c r="V80" s="46">
        <v>0</v>
      </c>
      <c r="W80" s="46"/>
      <c r="X80" s="96"/>
      <c r="Y80" s="97"/>
      <c r="Z80" s="97"/>
      <c r="AA80" s="96"/>
      <c r="AB80" s="81"/>
      <c r="AC80" s="81">
        <f t="shared" si="57"/>
        <v>0</v>
      </c>
      <c r="AD80" s="81"/>
      <c r="AE80" s="81"/>
      <c r="AF80" s="81"/>
      <c r="AG80" s="81"/>
      <c r="AH80" s="81"/>
      <c r="AI80" s="48">
        <f t="shared" si="58"/>
        <v>0</v>
      </c>
      <c r="AJ80" s="60"/>
      <c r="AK80" s="60"/>
      <c r="AL80" s="94"/>
      <c r="AM80" s="99">
        <f t="shared" si="59"/>
        <v>0</v>
      </c>
      <c r="AN80" s="60"/>
      <c r="AO80" s="60"/>
      <c r="AP80" s="51">
        <v>0</v>
      </c>
      <c r="AQ80" s="60"/>
      <c r="AR80" s="100">
        <f t="shared" si="60"/>
        <v>0</v>
      </c>
      <c r="AS80" s="100"/>
      <c r="AT80" s="100"/>
      <c r="AU80" s="100"/>
      <c r="AV80" s="101">
        <f t="shared" si="61"/>
        <v>0</v>
      </c>
      <c r="AW80" s="101"/>
      <c r="AX80" s="52" t="e">
        <f t="shared" si="46"/>
        <v>#DIV/0!</v>
      </c>
      <c r="AY80" s="53" t="e">
        <f t="shared" si="47"/>
        <v>#DIV/0!</v>
      </c>
      <c r="AZ80" s="101" t="e">
        <f t="shared" si="48"/>
        <v>#DIV/0!</v>
      </c>
      <c r="BA80" s="48"/>
      <c r="BB80" s="48"/>
      <c r="BC80" s="48"/>
      <c r="BD80" s="48"/>
      <c r="BE80" s="48"/>
      <c r="BF80" s="102" t="e">
        <f t="shared" si="49"/>
        <v>#DIV/0!</v>
      </c>
      <c r="BG80" s="52" t="e">
        <f t="shared" si="50"/>
        <v>#DIV/0!</v>
      </c>
      <c r="BH80" s="53" t="e">
        <f t="shared" si="51"/>
        <v>#DIV/0!</v>
      </c>
      <c r="BI80" s="53"/>
      <c r="BJ80" s="49" t="str">
        <f t="shared" si="65"/>
        <v>NA</v>
      </c>
      <c r="BK80" s="53"/>
      <c r="BL80" s="50">
        <f t="shared" si="63"/>
        <v>100</v>
      </c>
      <c r="BM80" s="50" t="str">
        <f t="shared" si="64"/>
        <v>NA</v>
      </c>
      <c r="BN80" s="60"/>
      <c r="BO80" s="51">
        <f t="shared" si="62"/>
        <v>0</v>
      </c>
      <c r="BP80" s="52" t="e">
        <f t="shared" si="53"/>
        <v>#DIV/0!</v>
      </c>
      <c r="BQ80" s="53" t="e">
        <f t="shared" si="54"/>
        <v>#DIV/0!</v>
      </c>
      <c r="BR80" s="103"/>
      <c r="BS80" s="60"/>
      <c r="BT80" s="60"/>
      <c r="BU80" s="60"/>
      <c r="BV80" s="60"/>
      <c r="BW80" s="60"/>
    </row>
    <row r="81" spans="1:75" ht="36" customHeight="1">
      <c r="A81" s="41">
        <v>15</v>
      </c>
      <c r="B81" s="41"/>
      <c r="C81" s="41"/>
      <c r="D81" s="91"/>
      <c r="E81" s="92"/>
      <c r="F81" s="92"/>
      <c r="G81" s="92"/>
      <c r="H81" s="92"/>
      <c r="I81" s="92"/>
      <c r="J81" s="93"/>
      <c r="K81" s="93"/>
      <c r="L81" s="93"/>
      <c r="M81" s="41"/>
      <c r="N81" s="41"/>
      <c r="O81" s="105"/>
      <c r="P81" s="45"/>
      <c r="Q81" s="45"/>
      <c r="R81" s="94">
        <f t="shared" si="55"/>
        <v>0</v>
      </c>
      <c r="S81" s="81"/>
      <c r="T81" s="81">
        <f t="shared" si="56"/>
        <v>0</v>
      </c>
      <c r="U81" s="108"/>
      <c r="V81" s="46">
        <v>0</v>
      </c>
      <c r="W81" s="46"/>
      <c r="X81" s="96"/>
      <c r="Y81" s="97"/>
      <c r="Z81" s="97"/>
      <c r="AA81" s="96"/>
      <c r="AB81" s="81"/>
      <c r="AC81" s="81">
        <f t="shared" si="57"/>
        <v>0</v>
      </c>
      <c r="AD81" s="81"/>
      <c r="AE81" s="81"/>
      <c r="AF81" s="81"/>
      <c r="AG81" s="81"/>
      <c r="AH81" s="81"/>
      <c r="AI81" s="48">
        <f t="shared" si="58"/>
        <v>0</v>
      </c>
      <c r="AJ81" s="60"/>
      <c r="AK81" s="60"/>
      <c r="AL81" s="94"/>
      <c r="AM81" s="99">
        <f t="shared" si="59"/>
        <v>0</v>
      </c>
      <c r="AN81" s="60"/>
      <c r="AO81" s="60"/>
      <c r="AP81" s="51">
        <v>0</v>
      </c>
      <c r="AQ81" s="60"/>
      <c r="AR81" s="100">
        <f t="shared" si="60"/>
        <v>0</v>
      </c>
      <c r="AS81" s="100"/>
      <c r="AT81" s="100"/>
      <c r="AU81" s="100"/>
      <c r="AV81" s="101">
        <f t="shared" si="61"/>
        <v>0</v>
      </c>
      <c r="AW81" s="101"/>
      <c r="AX81" s="52" t="e">
        <f t="shared" si="46"/>
        <v>#DIV/0!</v>
      </c>
      <c r="AY81" s="53" t="e">
        <f t="shared" si="47"/>
        <v>#DIV/0!</v>
      </c>
      <c r="AZ81" s="101" t="e">
        <f t="shared" si="48"/>
        <v>#DIV/0!</v>
      </c>
      <c r="BA81" s="48"/>
      <c r="BB81" s="48"/>
      <c r="BC81" s="48"/>
      <c r="BD81" s="48"/>
      <c r="BE81" s="48"/>
      <c r="BF81" s="102" t="e">
        <f t="shared" si="49"/>
        <v>#DIV/0!</v>
      </c>
      <c r="BG81" s="52" t="e">
        <f t="shared" si="50"/>
        <v>#DIV/0!</v>
      </c>
      <c r="BH81" s="53" t="e">
        <f t="shared" si="51"/>
        <v>#DIV/0!</v>
      </c>
      <c r="BI81" s="53"/>
      <c r="BJ81" s="49" t="str">
        <f t="shared" si="65"/>
        <v>NA</v>
      </c>
      <c r="BK81" s="53"/>
      <c r="BL81" s="50">
        <f t="shared" si="63"/>
        <v>100</v>
      </c>
      <c r="BM81" s="50" t="str">
        <f t="shared" si="64"/>
        <v>NA</v>
      </c>
      <c r="BN81" s="60"/>
      <c r="BO81" s="51">
        <f t="shared" si="62"/>
        <v>0</v>
      </c>
      <c r="BP81" s="52" t="e">
        <f t="shared" si="53"/>
        <v>#DIV/0!</v>
      </c>
      <c r="BQ81" s="53" t="e">
        <f t="shared" si="54"/>
        <v>#DIV/0!</v>
      </c>
      <c r="BR81" s="103"/>
      <c r="BS81" s="60"/>
      <c r="BT81" s="60"/>
      <c r="BU81" s="60"/>
      <c r="BV81" s="60"/>
      <c r="BW81" s="60"/>
    </row>
    <row r="82" spans="1:75" ht="36" customHeight="1">
      <c r="A82" s="41">
        <v>16</v>
      </c>
      <c r="B82" s="41"/>
      <c r="C82" s="41"/>
      <c r="D82" s="91"/>
      <c r="E82" s="92"/>
      <c r="F82" s="92"/>
      <c r="G82" s="92"/>
      <c r="H82" s="92"/>
      <c r="I82" s="92"/>
      <c r="J82" s="93"/>
      <c r="K82" s="93"/>
      <c r="L82" s="93"/>
      <c r="M82" s="41"/>
      <c r="N82" s="41"/>
      <c r="O82" s="105"/>
      <c r="P82" s="45"/>
      <c r="Q82" s="45"/>
      <c r="R82" s="94">
        <f t="shared" si="55"/>
        <v>0</v>
      </c>
      <c r="S82" s="81"/>
      <c r="T82" s="81">
        <f t="shared" si="56"/>
        <v>0</v>
      </c>
      <c r="U82" s="108"/>
      <c r="V82" s="46">
        <v>0</v>
      </c>
      <c r="W82" s="46"/>
      <c r="X82" s="96"/>
      <c r="Y82" s="97"/>
      <c r="Z82" s="97"/>
      <c r="AA82" s="107"/>
      <c r="AB82" s="81"/>
      <c r="AC82" s="81">
        <f t="shared" si="57"/>
        <v>0</v>
      </c>
      <c r="AD82" s="81"/>
      <c r="AE82" s="81"/>
      <c r="AF82" s="81"/>
      <c r="AG82" s="81"/>
      <c r="AH82" s="81"/>
      <c r="AI82" s="48">
        <f t="shared" si="58"/>
        <v>0</v>
      </c>
      <c r="AJ82" s="60"/>
      <c r="AK82" s="60"/>
      <c r="AL82" s="94"/>
      <c r="AM82" s="99">
        <f t="shared" si="59"/>
        <v>0</v>
      </c>
      <c r="AN82" s="60"/>
      <c r="AO82" s="60"/>
      <c r="AP82" s="51">
        <v>0</v>
      </c>
      <c r="AQ82" s="60"/>
      <c r="AR82" s="100">
        <f t="shared" si="60"/>
        <v>0</v>
      </c>
      <c r="AS82" s="100"/>
      <c r="AT82" s="100"/>
      <c r="AU82" s="100"/>
      <c r="AV82" s="101">
        <f t="shared" si="61"/>
        <v>0</v>
      </c>
      <c r="AW82" s="101"/>
      <c r="AX82" s="52" t="e">
        <f t="shared" si="46"/>
        <v>#DIV/0!</v>
      </c>
      <c r="AY82" s="53" t="e">
        <f t="shared" si="47"/>
        <v>#DIV/0!</v>
      </c>
      <c r="AZ82" s="101" t="e">
        <f t="shared" si="48"/>
        <v>#DIV/0!</v>
      </c>
      <c r="BA82" s="48"/>
      <c r="BB82" s="48"/>
      <c r="BC82" s="48"/>
      <c r="BD82" s="48"/>
      <c r="BE82" s="48"/>
      <c r="BF82" s="102" t="e">
        <f t="shared" si="49"/>
        <v>#DIV/0!</v>
      </c>
      <c r="BG82" s="52" t="e">
        <f t="shared" si="50"/>
        <v>#DIV/0!</v>
      </c>
      <c r="BH82" s="53" t="e">
        <f t="shared" si="51"/>
        <v>#DIV/0!</v>
      </c>
      <c r="BI82" s="53"/>
      <c r="BJ82" s="49" t="str">
        <f t="shared" si="65"/>
        <v>NA</v>
      </c>
      <c r="BK82" s="53"/>
      <c r="BL82" s="50">
        <f t="shared" si="63"/>
        <v>100</v>
      </c>
      <c r="BM82" s="50" t="str">
        <f t="shared" si="64"/>
        <v>NA</v>
      </c>
      <c r="BN82" s="60"/>
      <c r="BO82" s="51">
        <f t="shared" si="62"/>
        <v>0</v>
      </c>
      <c r="BP82" s="52" t="e">
        <f t="shared" si="53"/>
        <v>#DIV/0!</v>
      </c>
      <c r="BQ82" s="53" t="e">
        <f t="shared" si="54"/>
        <v>#DIV/0!</v>
      </c>
      <c r="BR82" s="103"/>
      <c r="BS82" s="60"/>
      <c r="BT82" s="60"/>
      <c r="BU82" s="60"/>
      <c r="BV82" s="60"/>
      <c r="BW82" s="60"/>
    </row>
    <row r="83" spans="1:75" ht="36" customHeight="1">
      <c r="A83" s="41">
        <v>17</v>
      </c>
      <c r="B83" s="41"/>
      <c r="C83" s="41"/>
      <c r="D83" s="91"/>
      <c r="E83" s="92"/>
      <c r="F83" s="92"/>
      <c r="G83" s="92"/>
      <c r="H83" s="92"/>
      <c r="I83" s="92"/>
      <c r="J83" s="93"/>
      <c r="K83" s="93"/>
      <c r="L83" s="93"/>
      <c r="M83" s="41"/>
      <c r="N83" s="41"/>
      <c r="O83" s="105"/>
      <c r="P83" s="45"/>
      <c r="Q83" s="45"/>
      <c r="R83" s="94">
        <f t="shared" si="55"/>
        <v>0</v>
      </c>
      <c r="S83" s="81"/>
      <c r="T83" s="81">
        <f t="shared" si="56"/>
        <v>0</v>
      </c>
      <c r="U83" s="108"/>
      <c r="V83" s="46">
        <v>0</v>
      </c>
      <c r="W83" s="46"/>
      <c r="X83" s="106"/>
      <c r="Y83" s="106"/>
      <c r="Z83" s="97"/>
      <c r="AA83" s="107"/>
      <c r="AB83" s="81"/>
      <c r="AC83" s="81">
        <f t="shared" si="57"/>
        <v>0</v>
      </c>
      <c r="AD83" s="81"/>
      <c r="AE83" s="81"/>
      <c r="AF83" s="81"/>
      <c r="AG83" s="81"/>
      <c r="AH83" s="81"/>
      <c r="AI83" s="48">
        <f t="shared" si="58"/>
        <v>0</v>
      </c>
      <c r="AJ83" s="60"/>
      <c r="AK83" s="60"/>
      <c r="AL83" s="94"/>
      <c r="AM83" s="99">
        <f t="shared" si="59"/>
        <v>0</v>
      </c>
      <c r="AN83" s="60"/>
      <c r="AO83" s="60"/>
      <c r="AP83" s="51">
        <v>0</v>
      </c>
      <c r="AQ83" s="60"/>
      <c r="AR83" s="100">
        <f t="shared" si="60"/>
        <v>0</v>
      </c>
      <c r="AS83" s="100"/>
      <c r="AT83" s="100"/>
      <c r="AU83" s="100"/>
      <c r="AV83" s="101">
        <f t="shared" si="61"/>
        <v>0</v>
      </c>
      <c r="AW83" s="101"/>
      <c r="AX83" s="52" t="e">
        <f t="shared" si="46"/>
        <v>#DIV/0!</v>
      </c>
      <c r="AY83" s="53" t="e">
        <f t="shared" si="47"/>
        <v>#DIV/0!</v>
      </c>
      <c r="AZ83" s="101" t="e">
        <f t="shared" si="48"/>
        <v>#DIV/0!</v>
      </c>
      <c r="BA83" s="48"/>
      <c r="BB83" s="48"/>
      <c r="BC83" s="48"/>
      <c r="BD83" s="48"/>
      <c r="BE83" s="48"/>
      <c r="BF83" s="102" t="e">
        <f t="shared" si="49"/>
        <v>#DIV/0!</v>
      </c>
      <c r="BG83" s="52" t="e">
        <f t="shared" si="50"/>
        <v>#DIV/0!</v>
      </c>
      <c r="BH83" s="53" t="e">
        <f t="shared" si="51"/>
        <v>#DIV/0!</v>
      </c>
      <c r="BI83" s="53"/>
      <c r="BJ83" s="49" t="str">
        <f t="shared" si="65"/>
        <v>NA</v>
      </c>
      <c r="BK83" s="53"/>
      <c r="BL83" s="50">
        <f t="shared" si="63"/>
        <v>100</v>
      </c>
      <c r="BM83" s="50" t="str">
        <f t="shared" si="64"/>
        <v>NA</v>
      </c>
      <c r="BN83" s="60"/>
      <c r="BO83" s="51">
        <f t="shared" si="62"/>
        <v>0</v>
      </c>
      <c r="BP83" s="52" t="e">
        <f t="shared" si="53"/>
        <v>#DIV/0!</v>
      </c>
      <c r="BQ83" s="53" t="e">
        <f t="shared" si="54"/>
        <v>#DIV/0!</v>
      </c>
      <c r="BR83" s="103"/>
      <c r="BS83" s="60"/>
      <c r="BT83" s="60"/>
      <c r="BU83" s="60"/>
      <c r="BV83" s="60"/>
      <c r="BW83" s="60"/>
    </row>
    <row r="84" spans="1:75" ht="36" customHeight="1">
      <c r="A84" s="41">
        <v>18</v>
      </c>
      <c r="B84" s="41"/>
      <c r="C84" s="41"/>
      <c r="D84" s="91"/>
      <c r="E84" s="92"/>
      <c r="F84" s="92"/>
      <c r="G84" s="92"/>
      <c r="H84" s="92"/>
      <c r="I84" s="92"/>
      <c r="J84" s="93"/>
      <c r="K84" s="93"/>
      <c r="L84" s="93"/>
      <c r="M84" s="41"/>
      <c r="N84" s="41"/>
      <c r="O84" s="105"/>
      <c r="P84" s="45"/>
      <c r="Q84" s="45"/>
      <c r="R84" s="94">
        <f t="shared" si="55"/>
        <v>0</v>
      </c>
      <c r="S84" s="81"/>
      <c r="T84" s="81">
        <f t="shared" si="56"/>
        <v>0</v>
      </c>
      <c r="U84" s="108"/>
      <c r="V84" s="46">
        <v>0</v>
      </c>
      <c r="W84" s="46"/>
      <c r="X84" s="96"/>
      <c r="Y84" s="97"/>
      <c r="Z84" s="97"/>
      <c r="AA84" s="107"/>
      <c r="AB84" s="81"/>
      <c r="AC84" s="81">
        <f t="shared" si="57"/>
        <v>0</v>
      </c>
      <c r="AD84" s="81"/>
      <c r="AE84" s="81"/>
      <c r="AF84" s="81"/>
      <c r="AG84" s="81"/>
      <c r="AH84" s="81"/>
      <c r="AI84" s="48">
        <f t="shared" si="58"/>
        <v>0</v>
      </c>
      <c r="AJ84" s="60"/>
      <c r="AK84" s="60"/>
      <c r="AL84" s="94"/>
      <c r="AM84" s="99">
        <f t="shared" si="59"/>
        <v>0</v>
      </c>
      <c r="AN84" s="60"/>
      <c r="AO84" s="60"/>
      <c r="AP84" s="51">
        <v>0</v>
      </c>
      <c r="AQ84" s="60"/>
      <c r="AR84" s="100">
        <f t="shared" si="60"/>
        <v>0</v>
      </c>
      <c r="AS84" s="100"/>
      <c r="AT84" s="100"/>
      <c r="AU84" s="100"/>
      <c r="AV84" s="101">
        <f t="shared" si="61"/>
        <v>0</v>
      </c>
      <c r="AW84" s="101"/>
      <c r="AX84" s="52" t="e">
        <f t="shared" si="46"/>
        <v>#DIV/0!</v>
      </c>
      <c r="AY84" s="53" t="e">
        <f t="shared" si="47"/>
        <v>#DIV/0!</v>
      </c>
      <c r="AZ84" s="101" t="e">
        <f t="shared" si="48"/>
        <v>#DIV/0!</v>
      </c>
      <c r="BA84" s="48"/>
      <c r="BB84" s="48"/>
      <c r="BC84" s="48"/>
      <c r="BD84" s="48"/>
      <c r="BE84" s="48"/>
      <c r="BF84" s="102" t="e">
        <f t="shared" si="49"/>
        <v>#DIV/0!</v>
      </c>
      <c r="BG84" s="52" t="e">
        <f t="shared" si="50"/>
        <v>#DIV/0!</v>
      </c>
      <c r="BH84" s="53" t="e">
        <f t="shared" si="51"/>
        <v>#DIV/0!</v>
      </c>
      <c r="BI84" s="53"/>
      <c r="BJ84" s="49" t="str">
        <f t="shared" si="65"/>
        <v>NA</v>
      </c>
      <c r="BK84" s="53"/>
      <c r="BL84" s="50">
        <f t="shared" si="63"/>
        <v>100</v>
      </c>
      <c r="BM84" s="50" t="str">
        <f t="shared" si="64"/>
        <v>NA</v>
      </c>
      <c r="BN84" s="60"/>
      <c r="BO84" s="51">
        <f t="shared" si="62"/>
        <v>0</v>
      </c>
      <c r="BP84" s="52" t="e">
        <f t="shared" si="53"/>
        <v>#DIV/0!</v>
      </c>
      <c r="BQ84" s="53" t="e">
        <f t="shared" si="54"/>
        <v>#DIV/0!</v>
      </c>
      <c r="BR84" s="103"/>
      <c r="BS84" s="60"/>
      <c r="BT84" s="60"/>
      <c r="BU84" s="60"/>
      <c r="BV84" s="60"/>
      <c r="BW84" s="60"/>
    </row>
    <row r="85" spans="1:75" ht="36" customHeight="1">
      <c r="A85" s="41">
        <v>19</v>
      </c>
      <c r="B85" s="41"/>
      <c r="C85" s="41"/>
      <c r="D85" s="91"/>
      <c r="E85" s="92"/>
      <c r="F85" s="92"/>
      <c r="G85" s="92"/>
      <c r="H85" s="92"/>
      <c r="I85" s="92"/>
      <c r="J85" s="93"/>
      <c r="K85" s="93"/>
      <c r="L85" s="93"/>
      <c r="M85" s="41"/>
      <c r="N85" s="41"/>
      <c r="O85" s="105"/>
      <c r="P85" s="45"/>
      <c r="Q85" s="45"/>
      <c r="R85" s="94">
        <f t="shared" si="55"/>
        <v>0</v>
      </c>
      <c r="S85" s="81"/>
      <c r="T85" s="81">
        <f t="shared" si="56"/>
        <v>0</v>
      </c>
      <c r="U85" s="108"/>
      <c r="V85" s="46">
        <v>0</v>
      </c>
      <c r="W85" s="46"/>
      <c r="X85" s="96"/>
      <c r="Y85" s="97"/>
      <c r="Z85" s="97"/>
      <c r="AA85" s="107"/>
      <c r="AB85" s="81"/>
      <c r="AC85" s="81">
        <f t="shared" si="57"/>
        <v>0</v>
      </c>
      <c r="AD85" s="81"/>
      <c r="AE85" s="81"/>
      <c r="AF85" s="81"/>
      <c r="AG85" s="81"/>
      <c r="AH85" s="81"/>
      <c r="AI85" s="48">
        <f t="shared" si="58"/>
        <v>0</v>
      </c>
      <c r="AJ85" s="48"/>
      <c r="AK85" s="60"/>
      <c r="AL85" s="94"/>
      <c r="AM85" s="99">
        <f t="shared" si="59"/>
        <v>0</v>
      </c>
      <c r="AN85" s="60"/>
      <c r="AO85" s="48"/>
      <c r="AP85" s="51">
        <v>0</v>
      </c>
      <c r="AQ85" s="60"/>
      <c r="AR85" s="100">
        <f t="shared" si="60"/>
        <v>0</v>
      </c>
      <c r="AS85" s="100"/>
      <c r="AT85" s="100"/>
      <c r="AU85" s="100"/>
      <c r="AV85" s="101">
        <f t="shared" si="61"/>
        <v>0</v>
      </c>
      <c r="AW85" s="101"/>
      <c r="AX85" s="52" t="e">
        <f t="shared" si="46"/>
        <v>#DIV/0!</v>
      </c>
      <c r="AY85" s="53" t="e">
        <f t="shared" si="47"/>
        <v>#DIV/0!</v>
      </c>
      <c r="AZ85" s="101" t="e">
        <f t="shared" si="48"/>
        <v>#DIV/0!</v>
      </c>
      <c r="BA85" s="48"/>
      <c r="BB85" s="48"/>
      <c r="BC85" s="48"/>
      <c r="BD85" s="48"/>
      <c r="BE85" s="48"/>
      <c r="BF85" s="102" t="e">
        <f t="shared" si="49"/>
        <v>#DIV/0!</v>
      </c>
      <c r="BG85" s="52" t="e">
        <f t="shared" si="50"/>
        <v>#DIV/0!</v>
      </c>
      <c r="BH85" s="53" t="e">
        <f t="shared" si="51"/>
        <v>#DIV/0!</v>
      </c>
      <c r="BI85" s="53"/>
      <c r="BJ85" s="49" t="str">
        <f t="shared" si="65"/>
        <v>NA</v>
      </c>
      <c r="BK85" s="53"/>
      <c r="BL85" s="50">
        <f t="shared" si="63"/>
        <v>100</v>
      </c>
      <c r="BM85" s="50" t="str">
        <f t="shared" si="64"/>
        <v>NA</v>
      </c>
      <c r="BN85" s="60"/>
      <c r="BO85" s="51">
        <f t="shared" si="62"/>
        <v>0</v>
      </c>
      <c r="BP85" s="52" t="e">
        <f t="shared" si="53"/>
        <v>#DIV/0!</v>
      </c>
      <c r="BQ85" s="53" t="e">
        <f t="shared" si="54"/>
        <v>#DIV/0!</v>
      </c>
      <c r="BR85" s="103"/>
      <c r="BS85" s="60"/>
      <c r="BT85" s="60"/>
      <c r="BU85" s="60"/>
      <c r="BV85" s="60"/>
      <c r="BW85" s="60"/>
    </row>
    <row r="86" spans="1:75" ht="36" customHeight="1">
      <c r="A86" s="41">
        <v>20</v>
      </c>
      <c r="B86" s="41"/>
      <c r="C86" s="41"/>
      <c r="D86" s="91"/>
      <c r="E86" s="92"/>
      <c r="F86" s="92"/>
      <c r="G86" s="92"/>
      <c r="H86" s="92"/>
      <c r="I86" s="92"/>
      <c r="J86" s="93"/>
      <c r="K86" s="93"/>
      <c r="L86" s="93"/>
      <c r="M86" s="41"/>
      <c r="N86" s="41"/>
      <c r="O86" s="105"/>
      <c r="P86" s="45"/>
      <c r="Q86" s="94"/>
      <c r="R86" s="94">
        <f t="shared" si="55"/>
        <v>0</v>
      </c>
      <c r="S86" s="81"/>
      <c r="T86" s="81">
        <f t="shared" si="56"/>
        <v>0</v>
      </c>
      <c r="U86" s="108"/>
      <c r="V86" s="46">
        <v>0</v>
      </c>
      <c r="W86" s="46"/>
      <c r="X86" s="96"/>
      <c r="Y86" s="97"/>
      <c r="Z86" s="97"/>
      <c r="AA86" s="107"/>
      <c r="AB86" s="81"/>
      <c r="AC86" s="81">
        <f t="shared" si="57"/>
        <v>0</v>
      </c>
      <c r="AD86" s="81"/>
      <c r="AE86" s="81"/>
      <c r="AF86" s="81"/>
      <c r="AG86" s="81"/>
      <c r="AH86" s="81"/>
      <c r="AI86" s="48">
        <f t="shared" si="58"/>
        <v>0</v>
      </c>
      <c r="AJ86" s="60"/>
      <c r="AK86" s="60"/>
      <c r="AL86" s="94"/>
      <c r="AM86" s="99">
        <f t="shared" si="59"/>
        <v>0</v>
      </c>
      <c r="AN86" s="60"/>
      <c r="AO86" s="48"/>
      <c r="AP86" s="51">
        <v>0</v>
      </c>
      <c r="AQ86" s="60"/>
      <c r="AR86" s="100">
        <f t="shared" si="60"/>
        <v>0</v>
      </c>
      <c r="AS86" s="100"/>
      <c r="AT86" s="100"/>
      <c r="AU86" s="100"/>
      <c r="AV86" s="101">
        <f t="shared" si="61"/>
        <v>0</v>
      </c>
      <c r="AW86" s="101"/>
      <c r="AX86" s="52" t="e">
        <f t="shared" si="46"/>
        <v>#DIV/0!</v>
      </c>
      <c r="AY86" s="53" t="e">
        <f t="shared" si="47"/>
        <v>#DIV/0!</v>
      </c>
      <c r="AZ86" s="101" t="e">
        <f t="shared" si="48"/>
        <v>#DIV/0!</v>
      </c>
      <c r="BA86" s="48"/>
      <c r="BB86" s="48"/>
      <c r="BC86" s="48"/>
      <c r="BD86" s="48">
        <f>5390*2</f>
        <v>10780</v>
      </c>
      <c r="BE86" s="48"/>
      <c r="BF86" s="102" t="e">
        <f t="shared" si="49"/>
        <v>#DIV/0!</v>
      </c>
      <c r="BG86" s="52" t="e">
        <f t="shared" si="50"/>
        <v>#DIV/0!</v>
      </c>
      <c r="BH86" s="53" t="e">
        <f t="shared" si="51"/>
        <v>#DIV/0!</v>
      </c>
      <c r="BI86" s="53"/>
      <c r="BJ86" s="49" t="str">
        <f t="shared" si="65"/>
        <v>NA</v>
      </c>
      <c r="BK86" s="53"/>
      <c r="BL86" s="50">
        <f t="shared" si="63"/>
        <v>100</v>
      </c>
      <c r="BM86" s="50" t="str">
        <f t="shared" si="64"/>
        <v>NA</v>
      </c>
      <c r="BN86" s="60"/>
      <c r="BO86" s="51">
        <f t="shared" si="62"/>
        <v>0</v>
      </c>
      <c r="BP86" s="52" t="e">
        <f t="shared" si="53"/>
        <v>#DIV/0!</v>
      </c>
      <c r="BQ86" s="53" t="e">
        <f t="shared" si="54"/>
        <v>#DIV/0!</v>
      </c>
      <c r="BR86" s="103"/>
      <c r="BS86" s="60"/>
      <c r="BT86" s="60"/>
      <c r="BU86" s="60"/>
      <c r="BV86" s="60"/>
      <c r="BW86" s="60"/>
    </row>
    <row r="87" spans="1:75" ht="36" customHeight="1">
      <c r="A87" s="41">
        <v>21</v>
      </c>
      <c r="B87" s="41"/>
      <c r="C87" s="41"/>
      <c r="D87" s="91"/>
      <c r="E87" s="92"/>
      <c r="F87" s="92"/>
      <c r="G87" s="92"/>
      <c r="H87" s="92"/>
      <c r="I87" s="92"/>
      <c r="J87" s="93"/>
      <c r="K87" s="93"/>
      <c r="L87" s="93"/>
      <c r="M87" s="41"/>
      <c r="N87" s="41"/>
      <c r="O87" s="105"/>
      <c r="P87" s="45"/>
      <c r="Q87" s="94"/>
      <c r="R87" s="94">
        <f t="shared" si="55"/>
        <v>0</v>
      </c>
      <c r="S87" s="81"/>
      <c r="T87" s="81">
        <f t="shared" si="56"/>
        <v>0</v>
      </c>
      <c r="U87" s="108"/>
      <c r="V87" s="46">
        <v>0</v>
      </c>
      <c r="W87" s="46"/>
      <c r="X87" s="106"/>
      <c r="Y87" s="106"/>
      <c r="Z87" s="97"/>
      <c r="AA87" s="107"/>
      <c r="AB87" s="81"/>
      <c r="AC87" s="81">
        <f t="shared" si="57"/>
        <v>0</v>
      </c>
      <c r="AD87" s="81"/>
      <c r="AE87" s="81"/>
      <c r="AF87" s="81"/>
      <c r="AG87" s="81"/>
      <c r="AH87" s="81"/>
      <c r="AI87" s="48">
        <f t="shared" si="58"/>
        <v>0</v>
      </c>
      <c r="AJ87" s="48"/>
      <c r="AK87" s="60"/>
      <c r="AL87" s="94"/>
      <c r="AM87" s="99">
        <f t="shared" si="59"/>
        <v>0</v>
      </c>
      <c r="AN87" s="60"/>
      <c r="AO87" s="48"/>
      <c r="AP87" s="51">
        <v>0</v>
      </c>
      <c r="AQ87" s="60"/>
      <c r="AR87" s="100">
        <f t="shared" si="60"/>
        <v>0</v>
      </c>
      <c r="AS87" s="100"/>
      <c r="AT87" s="100"/>
      <c r="AU87" s="100"/>
      <c r="AV87" s="101">
        <f t="shared" si="61"/>
        <v>0</v>
      </c>
      <c r="AW87" s="101"/>
      <c r="AX87" s="52" t="e">
        <f t="shared" si="46"/>
        <v>#DIV/0!</v>
      </c>
      <c r="AY87" s="53" t="e">
        <f t="shared" si="47"/>
        <v>#DIV/0!</v>
      </c>
      <c r="AZ87" s="101" t="e">
        <f t="shared" si="48"/>
        <v>#DIV/0!</v>
      </c>
      <c r="BA87" s="48"/>
      <c r="BB87" s="48"/>
      <c r="BC87" s="48"/>
      <c r="BD87" s="48"/>
      <c r="BE87" s="48"/>
      <c r="BF87" s="102" t="e">
        <f t="shared" si="49"/>
        <v>#DIV/0!</v>
      </c>
      <c r="BG87" s="52" t="e">
        <f t="shared" si="50"/>
        <v>#DIV/0!</v>
      </c>
      <c r="BH87" s="53" t="e">
        <f t="shared" si="51"/>
        <v>#DIV/0!</v>
      </c>
      <c r="BI87" s="53"/>
      <c r="BJ87" s="49" t="str">
        <f t="shared" si="65"/>
        <v>NA</v>
      </c>
      <c r="BK87" s="53"/>
      <c r="BL87" s="50">
        <f t="shared" si="63"/>
        <v>100</v>
      </c>
      <c r="BM87" s="50" t="str">
        <f t="shared" si="64"/>
        <v>NA</v>
      </c>
      <c r="BN87" s="60"/>
      <c r="BO87" s="51">
        <f t="shared" si="62"/>
        <v>0</v>
      </c>
      <c r="BP87" s="52" t="e">
        <f t="shared" si="53"/>
        <v>#DIV/0!</v>
      </c>
      <c r="BQ87" s="53" t="e">
        <f t="shared" si="54"/>
        <v>#DIV/0!</v>
      </c>
      <c r="BR87" s="103"/>
      <c r="BS87" s="60"/>
      <c r="BT87" s="60"/>
      <c r="BU87" s="60"/>
      <c r="BV87" s="60"/>
      <c r="BW87" s="60"/>
    </row>
    <row r="88" spans="1:75" ht="36" customHeight="1">
      <c r="A88" s="41">
        <v>22</v>
      </c>
      <c r="B88" s="41"/>
      <c r="C88" s="41"/>
      <c r="D88" s="91"/>
      <c r="E88" s="92"/>
      <c r="F88" s="92"/>
      <c r="G88" s="92"/>
      <c r="H88" s="92"/>
      <c r="I88" s="92"/>
      <c r="J88" s="93"/>
      <c r="K88" s="93"/>
      <c r="L88" s="93"/>
      <c r="M88" s="41"/>
      <c r="N88" s="41"/>
      <c r="O88" s="105"/>
      <c r="P88" s="45"/>
      <c r="Q88" s="94"/>
      <c r="R88" s="94">
        <f t="shared" si="55"/>
        <v>0</v>
      </c>
      <c r="S88" s="81"/>
      <c r="T88" s="81">
        <f t="shared" si="56"/>
        <v>0</v>
      </c>
      <c r="U88" s="112"/>
      <c r="V88" s="46">
        <v>0</v>
      </c>
      <c r="W88" s="46"/>
      <c r="X88" s="96"/>
      <c r="Y88" s="97"/>
      <c r="Z88" s="98"/>
      <c r="AA88" s="96"/>
      <c r="AB88" s="81"/>
      <c r="AC88" s="51">
        <f t="shared" si="57"/>
        <v>0</v>
      </c>
      <c r="AD88" s="60"/>
      <c r="AE88" s="60"/>
      <c r="AF88" s="60"/>
      <c r="AG88" s="60"/>
      <c r="AH88" s="60"/>
      <c r="AI88" s="48">
        <f t="shared" si="58"/>
        <v>0</v>
      </c>
      <c r="AJ88" s="60"/>
      <c r="AK88" s="60"/>
      <c r="AL88" s="94"/>
      <c r="AM88" s="99">
        <f t="shared" si="59"/>
        <v>0</v>
      </c>
      <c r="AN88" s="60"/>
      <c r="AO88" s="60"/>
      <c r="AP88" s="51">
        <v>0</v>
      </c>
      <c r="AQ88" s="60"/>
      <c r="AR88" s="100">
        <f t="shared" si="60"/>
        <v>0</v>
      </c>
      <c r="AS88" s="100"/>
      <c r="AT88" s="100"/>
      <c r="AU88" s="100"/>
      <c r="AV88" s="101">
        <f t="shared" si="61"/>
        <v>0</v>
      </c>
      <c r="AW88" s="101"/>
      <c r="AX88" s="52" t="e">
        <f t="shared" si="46"/>
        <v>#DIV/0!</v>
      </c>
      <c r="AY88" s="53" t="e">
        <f t="shared" si="47"/>
        <v>#DIV/0!</v>
      </c>
      <c r="AZ88" s="101" t="e">
        <f t="shared" si="48"/>
        <v>#DIV/0!</v>
      </c>
      <c r="BA88" s="48"/>
      <c r="BB88" s="48"/>
      <c r="BC88" s="48"/>
      <c r="BD88" s="48"/>
      <c r="BE88" s="48"/>
      <c r="BF88" s="102" t="e">
        <f t="shared" si="49"/>
        <v>#DIV/0!</v>
      </c>
      <c r="BG88" s="52" t="e">
        <f t="shared" si="50"/>
        <v>#DIV/0!</v>
      </c>
      <c r="BH88" s="53" t="e">
        <f t="shared" si="51"/>
        <v>#DIV/0!</v>
      </c>
      <c r="BI88" s="53"/>
      <c r="BJ88" s="49" t="str">
        <f t="shared" si="65"/>
        <v>NA</v>
      </c>
      <c r="BK88" s="53"/>
      <c r="BL88" s="50">
        <f t="shared" si="63"/>
        <v>100</v>
      </c>
      <c r="BM88" s="50" t="str">
        <f t="shared" si="64"/>
        <v>NA</v>
      </c>
      <c r="BN88" s="60"/>
      <c r="BO88" s="51">
        <f t="shared" si="62"/>
        <v>0</v>
      </c>
      <c r="BP88" s="52" t="e">
        <f t="shared" si="53"/>
        <v>#DIV/0!</v>
      </c>
      <c r="BQ88" s="53" t="e">
        <f t="shared" si="54"/>
        <v>#DIV/0!</v>
      </c>
      <c r="BR88" s="103"/>
      <c r="BS88" s="60"/>
      <c r="BT88" s="60"/>
      <c r="BU88" s="60"/>
      <c r="BV88" s="60"/>
      <c r="BW88" s="60"/>
    </row>
    <row r="89" spans="1:75" ht="36" customHeight="1">
      <c r="A89" s="41">
        <v>23</v>
      </c>
      <c r="B89" s="41"/>
      <c r="C89" s="41"/>
      <c r="D89" s="91"/>
      <c r="E89" s="92"/>
      <c r="F89" s="92"/>
      <c r="G89" s="92"/>
      <c r="H89" s="92"/>
      <c r="I89" s="92"/>
      <c r="J89" s="93"/>
      <c r="K89" s="93"/>
      <c r="L89" s="93"/>
      <c r="M89" s="41"/>
      <c r="N89" s="41"/>
      <c r="O89" s="105"/>
      <c r="P89" s="45"/>
      <c r="Q89" s="94"/>
      <c r="R89" s="94">
        <f t="shared" si="55"/>
        <v>0</v>
      </c>
      <c r="S89" s="81"/>
      <c r="T89" s="81">
        <f t="shared" si="56"/>
        <v>0</v>
      </c>
      <c r="U89" s="108"/>
      <c r="V89" s="46">
        <v>0</v>
      </c>
      <c r="W89" s="46"/>
      <c r="X89" s="96"/>
      <c r="Y89" s="97"/>
      <c r="Z89" s="98"/>
      <c r="AA89" s="96"/>
      <c r="AB89" s="81"/>
      <c r="AC89" s="51">
        <f t="shared" si="57"/>
        <v>0</v>
      </c>
      <c r="AD89" s="60"/>
      <c r="AE89" s="60"/>
      <c r="AF89" s="60"/>
      <c r="AG89" s="60"/>
      <c r="AH89" s="48"/>
      <c r="AI89" s="48">
        <f t="shared" si="58"/>
        <v>0</v>
      </c>
      <c r="AJ89" s="48"/>
      <c r="AK89" s="60"/>
      <c r="AL89" s="60"/>
      <c r="AM89" s="99">
        <f t="shared" si="59"/>
        <v>0</v>
      </c>
      <c r="AN89" s="60"/>
      <c r="AO89" s="48"/>
      <c r="AP89" s="51">
        <v>0</v>
      </c>
      <c r="AQ89" s="60"/>
      <c r="AR89" s="100">
        <f t="shared" si="60"/>
        <v>0</v>
      </c>
      <c r="AS89" s="100"/>
      <c r="AT89" s="100"/>
      <c r="AU89" s="100"/>
      <c r="AV89" s="101">
        <f t="shared" si="61"/>
        <v>0</v>
      </c>
      <c r="AW89" s="101"/>
      <c r="AX89" s="52" t="e">
        <f t="shared" si="46"/>
        <v>#DIV/0!</v>
      </c>
      <c r="AY89" s="53" t="e">
        <f t="shared" si="47"/>
        <v>#DIV/0!</v>
      </c>
      <c r="AZ89" s="101" t="e">
        <f t="shared" si="48"/>
        <v>#DIV/0!</v>
      </c>
      <c r="BA89" s="48"/>
      <c r="BB89" s="48"/>
      <c r="BC89" s="48"/>
      <c r="BD89" s="48"/>
      <c r="BE89" s="48"/>
      <c r="BF89" s="102" t="e">
        <f t="shared" si="49"/>
        <v>#DIV/0!</v>
      </c>
      <c r="BG89" s="52" t="e">
        <f t="shared" si="50"/>
        <v>#DIV/0!</v>
      </c>
      <c r="BH89" s="53" t="e">
        <f t="shared" si="51"/>
        <v>#DIV/0!</v>
      </c>
      <c r="BI89" s="53"/>
      <c r="BJ89" s="49" t="str">
        <f t="shared" si="65"/>
        <v>NA</v>
      </c>
      <c r="BK89" s="53"/>
      <c r="BL89" s="50">
        <f t="shared" si="63"/>
        <v>100</v>
      </c>
      <c r="BM89" s="50" t="str">
        <f t="shared" si="64"/>
        <v>NA</v>
      </c>
      <c r="BN89" s="60"/>
      <c r="BO89" s="51">
        <f t="shared" si="62"/>
        <v>0</v>
      </c>
      <c r="BP89" s="52" t="e">
        <f t="shared" si="53"/>
        <v>#DIV/0!</v>
      </c>
      <c r="BQ89" s="53" t="e">
        <f t="shared" si="54"/>
        <v>#DIV/0!</v>
      </c>
      <c r="BR89" s="103"/>
      <c r="BS89" s="60"/>
      <c r="BT89" s="60"/>
      <c r="BU89" s="60"/>
      <c r="BV89" s="60"/>
      <c r="BW89" s="60"/>
    </row>
    <row r="90" spans="1:75" s="76" customFormat="1" ht="18">
      <c r="A90" s="63" t="s">
        <v>273</v>
      </c>
      <c r="B90" s="64"/>
      <c r="C90" s="64"/>
      <c r="D90" s="64"/>
      <c r="E90" s="64"/>
      <c r="F90" s="64"/>
      <c r="G90" s="64"/>
      <c r="H90" s="64"/>
      <c r="I90" s="65"/>
      <c r="J90" s="66">
        <f t="shared" ref="J90:O90" si="66">SUM(J67:J89)</f>
        <v>0</v>
      </c>
      <c r="K90" s="66">
        <f t="shared" si="66"/>
        <v>0</v>
      </c>
      <c r="L90" s="66">
        <f t="shared" si="66"/>
        <v>0</v>
      </c>
      <c r="M90" s="66">
        <f t="shared" si="66"/>
        <v>0</v>
      </c>
      <c r="N90" s="66">
        <f t="shared" si="66"/>
        <v>0</v>
      </c>
      <c r="O90" s="66">
        <f t="shared" si="66"/>
        <v>0</v>
      </c>
      <c r="P90" s="45"/>
      <c r="Q90" s="67"/>
      <c r="R90" s="67"/>
      <c r="S90" s="67"/>
      <c r="T90" s="69">
        <f>SUM(T67:T89)</f>
        <v>0</v>
      </c>
      <c r="U90" s="67"/>
      <c r="V90" s="46">
        <v>0</v>
      </c>
      <c r="W90" s="46"/>
      <c r="X90" s="69"/>
      <c r="Y90" s="69"/>
      <c r="Z90" s="66"/>
      <c r="AA90" s="69"/>
      <c r="AB90" s="81">
        <f>SUM(AB67:AB89)</f>
        <v>0</v>
      </c>
      <c r="AC90" s="69">
        <f>SUM(AC67:AC89)</f>
        <v>0</v>
      </c>
      <c r="AD90" s="69"/>
      <c r="AE90" s="69"/>
      <c r="AF90" s="66"/>
      <c r="AG90" s="67"/>
      <c r="AH90" s="69">
        <f>SUM(AH67:AH89)</f>
        <v>0</v>
      </c>
      <c r="AI90" s="69">
        <f>SUM(AI67:AI89)</f>
        <v>0</v>
      </c>
      <c r="AJ90" s="69">
        <f>SUM(AJ67:AJ89)</f>
        <v>0</v>
      </c>
      <c r="AK90" s="69">
        <f>SUM(AK67:AK89)</f>
        <v>0</v>
      </c>
      <c r="AL90" s="69">
        <f>SUM(AL67:AL89)</f>
        <v>0</v>
      </c>
      <c r="AM90" s="69">
        <f t="shared" si="59"/>
        <v>0</v>
      </c>
      <c r="AN90" s="69">
        <f>SUM(AN67:AN89)</f>
        <v>0</v>
      </c>
      <c r="AO90" s="69">
        <f>SUM(AO67:AO89)</f>
        <v>0</v>
      </c>
      <c r="AP90" s="69">
        <v>0</v>
      </c>
      <c r="AQ90" s="69">
        <f>SUM(AQ67:AQ89)</f>
        <v>0</v>
      </c>
      <c r="AR90" s="69">
        <f>SUM(AR67:AR89)</f>
        <v>0</v>
      </c>
      <c r="AS90" s="69"/>
      <c r="AT90" s="69"/>
      <c r="AU90" s="69"/>
      <c r="AV90" s="69">
        <f t="shared" si="61"/>
        <v>0</v>
      </c>
      <c r="AW90" s="69"/>
      <c r="AX90" s="69" t="e">
        <f t="shared" si="46"/>
        <v>#DIV/0!</v>
      </c>
      <c r="AY90" s="69" t="e">
        <f t="shared" si="47"/>
        <v>#DIV/0!</v>
      </c>
      <c r="AZ90" s="69" t="e">
        <f t="shared" si="48"/>
        <v>#DIV/0!</v>
      </c>
      <c r="BA90" s="69">
        <f>SUM(BA67:BA89)</f>
        <v>0</v>
      </c>
      <c r="BB90" s="69"/>
      <c r="BC90" s="69">
        <f>SUM(BC67:BC89)</f>
        <v>0</v>
      </c>
      <c r="BD90" s="69">
        <f>SUM(BD67:BD89)</f>
        <v>10780</v>
      </c>
      <c r="BE90" s="69">
        <f>SUM(BE67:BE89)</f>
        <v>0</v>
      </c>
      <c r="BF90" s="69" t="e">
        <f t="shared" si="49"/>
        <v>#DIV/0!</v>
      </c>
      <c r="BG90" s="69" t="e">
        <f t="shared" si="50"/>
        <v>#DIV/0!</v>
      </c>
      <c r="BH90" s="69" t="e">
        <f t="shared" si="51"/>
        <v>#DIV/0!</v>
      </c>
      <c r="BI90" s="69"/>
      <c r="BJ90" s="49" t="str">
        <f t="shared" si="65"/>
        <v>NA</v>
      </c>
      <c r="BK90" s="69"/>
      <c r="BL90" s="50">
        <f t="shared" si="63"/>
        <v>100</v>
      </c>
      <c r="BM90" s="50" t="str">
        <f t="shared" si="64"/>
        <v>NA</v>
      </c>
      <c r="BN90" s="69">
        <f>SUM(BN67:BN89)</f>
        <v>0</v>
      </c>
      <c r="BO90" s="69">
        <f>SUM(BO67:BO89)</f>
        <v>0</v>
      </c>
      <c r="BP90" s="69" t="e">
        <f t="shared" si="53"/>
        <v>#DIV/0!</v>
      </c>
      <c r="BQ90" s="69" t="e">
        <f t="shared" si="54"/>
        <v>#DIV/0!</v>
      </c>
      <c r="BR90" s="88"/>
      <c r="BS90" s="66"/>
      <c r="BT90" s="66"/>
      <c r="BU90" s="66"/>
      <c r="BV90" s="66"/>
      <c r="BW90" s="66"/>
    </row>
    <row r="91" spans="1:75" s="89" customFormat="1" ht="18">
      <c r="A91" s="63" t="s">
        <v>268</v>
      </c>
      <c r="B91" s="64"/>
      <c r="C91" s="64"/>
      <c r="D91" s="64"/>
      <c r="E91" s="64"/>
      <c r="F91" s="64"/>
      <c r="G91" s="64"/>
      <c r="H91" s="64"/>
      <c r="I91" s="65"/>
      <c r="J91" s="77"/>
      <c r="K91" s="77"/>
      <c r="L91" s="77"/>
      <c r="M91" s="77"/>
      <c r="N91" s="77"/>
      <c r="O91" s="77"/>
      <c r="P91" s="45"/>
      <c r="Q91" s="77"/>
      <c r="R91" s="78"/>
      <c r="S91" s="77"/>
      <c r="T91" s="78"/>
      <c r="U91" s="77"/>
      <c r="V91" s="78"/>
      <c r="W91" s="78"/>
      <c r="X91" s="77"/>
      <c r="Y91" s="77"/>
      <c r="Z91" s="77"/>
      <c r="AA91" s="77"/>
      <c r="AB91" s="81"/>
      <c r="AC91" s="83"/>
      <c r="AD91" s="77"/>
      <c r="AE91" s="77"/>
      <c r="AF91" s="77"/>
      <c r="AG91" s="77"/>
      <c r="AH91" s="77"/>
      <c r="AI91" s="83"/>
      <c r="AJ91" s="77"/>
      <c r="AK91" s="77"/>
      <c r="AL91" s="77"/>
      <c r="AM91" s="78"/>
      <c r="AN91" s="77"/>
      <c r="AO91" s="83"/>
      <c r="AP91" s="78">
        <v>0</v>
      </c>
      <c r="AQ91" s="77"/>
      <c r="AR91" s="69"/>
      <c r="AS91" s="69"/>
      <c r="AT91" s="69"/>
      <c r="AU91" s="69"/>
      <c r="AV91" s="78"/>
      <c r="AW91" s="78"/>
      <c r="AX91" s="78"/>
      <c r="AY91" s="78"/>
      <c r="AZ91" s="78"/>
      <c r="BA91" s="86"/>
      <c r="BB91" s="86"/>
      <c r="BC91" s="86"/>
      <c r="BD91" s="86"/>
      <c r="BE91" s="86"/>
      <c r="BF91" s="78"/>
      <c r="BG91" s="87"/>
      <c r="BH91" s="87"/>
      <c r="BI91" s="87"/>
      <c r="BJ91" s="49" t="str">
        <f t="shared" si="65"/>
        <v>NA</v>
      </c>
      <c r="BK91" s="87"/>
      <c r="BL91" s="50">
        <f t="shared" si="63"/>
        <v>100</v>
      </c>
      <c r="BM91" s="50" t="str">
        <f t="shared" si="64"/>
        <v>NA</v>
      </c>
      <c r="BN91" s="77"/>
      <c r="BO91" s="69">
        <f t="shared" si="62"/>
        <v>0</v>
      </c>
      <c r="BP91" s="77"/>
      <c r="BQ91" s="78"/>
      <c r="BR91" s="88"/>
      <c r="BS91" s="66"/>
      <c r="BT91" s="66"/>
      <c r="BU91" s="66"/>
      <c r="BV91" s="66"/>
      <c r="BW91" s="66"/>
    </row>
    <row r="92" spans="1:75" s="89" customFormat="1" ht="18">
      <c r="A92" s="63" t="s">
        <v>269</v>
      </c>
      <c r="B92" s="64"/>
      <c r="C92" s="64"/>
      <c r="D92" s="64"/>
      <c r="E92" s="64"/>
      <c r="F92" s="64"/>
      <c r="G92" s="64"/>
      <c r="H92" s="64"/>
      <c r="I92" s="65"/>
      <c r="J92" s="77"/>
      <c r="K92" s="77"/>
      <c r="L92" s="77"/>
      <c r="M92" s="77"/>
      <c r="N92" s="77"/>
      <c r="O92" s="77"/>
      <c r="P92" s="45"/>
      <c r="Q92" s="77"/>
      <c r="R92" s="78"/>
      <c r="S92" s="77"/>
      <c r="T92" s="78"/>
      <c r="U92" s="77"/>
      <c r="V92" s="78"/>
      <c r="W92" s="78"/>
      <c r="X92" s="77"/>
      <c r="Y92" s="77"/>
      <c r="Z92" s="77"/>
      <c r="AA92" s="77"/>
      <c r="AB92" s="81"/>
      <c r="AC92" s="83"/>
      <c r="AD92" s="77"/>
      <c r="AE92" s="77"/>
      <c r="AF92" s="77"/>
      <c r="AG92" s="77"/>
      <c r="AH92" s="77"/>
      <c r="AI92" s="83"/>
      <c r="AJ92" s="77"/>
      <c r="AK92" s="77"/>
      <c r="AL92" s="77"/>
      <c r="AM92" s="78"/>
      <c r="AN92" s="77"/>
      <c r="AO92" s="83"/>
      <c r="AP92" s="78">
        <v>0</v>
      </c>
      <c r="AQ92" s="77"/>
      <c r="AR92" s="78"/>
      <c r="AS92" s="78"/>
      <c r="AT92" s="78"/>
      <c r="AU92" s="78"/>
      <c r="AV92" s="78"/>
      <c r="AW92" s="78"/>
      <c r="AX92" s="78"/>
      <c r="AY92" s="78"/>
      <c r="AZ92" s="78"/>
      <c r="BA92" s="86"/>
      <c r="BB92" s="86"/>
      <c r="BC92" s="86"/>
      <c r="BD92" s="86"/>
      <c r="BE92" s="86"/>
      <c r="BF92" s="78"/>
      <c r="BG92" s="87"/>
      <c r="BH92" s="87"/>
      <c r="BI92" s="87"/>
      <c r="BJ92" s="49" t="str">
        <f t="shared" si="65"/>
        <v>NA</v>
      </c>
      <c r="BK92" s="87"/>
      <c r="BL92" s="50">
        <f t="shared" si="63"/>
        <v>100</v>
      </c>
      <c r="BM92" s="50" t="str">
        <f t="shared" si="64"/>
        <v>NA</v>
      </c>
      <c r="BN92" s="77"/>
      <c r="BO92" s="69">
        <f t="shared" si="62"/>
        <v>0</v>
      </c>
      <c r="BP92" s="77"/>
      <c r="BQ92" s="78"/>
      <c r="BR92" s="88"/>
      <c r="BS92" s="66"/>
      <c r="BT92" s="66"/>
      <c r="BU92" s="66"/>
      <c r="BV92" s="66"/>
      <c r="BW92" s="66"/>
    </row>
    <row r="93" spans="1:75" s="89" customFormat="1" ht="18">
      <c r="A93" s="63" t="s">
        <v>270</v>
      </c>
      <c r="B93" s="64"/>
      <c r="C93" s="64"/>
      <c r="D93" s="64"/>
      <c r="E93" s="64"/>
      <c r="F93" s="64"/>
      <c r="G93" s="64"/>
      <c r="H93" s="64"/>
      <c r="I93" s="65"/>
      <c r="J93" s="77"/>
      <c r="K93" s="77"/>
      <c r="L93" s="77"/>
      <c r="M93" s="77"/>
      <c r="N93" s="77"/>
      <c r="O93" s="77"/>
      <c r="P93" s="45"/>
      <c r="Q93" s="77"/>
      <c r="R93" s="78"/>
      <c r="S93" s="77"/>
      <c r="T93" s="78"/>
      <c r="U93" s="77"/>
      <c r="V93" s="78"/>
      <c r="W93" s="78"/>
      <c r="X93" s="77"/>
      <c r="Y93" s="77"/>
      <c r="Z93" s="77"/>
      <c r="AA93" s="77"/>
      <c r="AB93" s="81"/>
      <c r="AC93" s="83"/>
      <c r="AD93" s="77"/>
      <c r="AE93" s="77"/>
      <c r="AF93" s="77"/>
      <c r="AG93" s="77"/>
      <c r="AH93" s="77"/>
      <c r="AI93" s="83"/>
      <c r="AJ93" s="77"/>
      <c r="AK93" s="77"/>
      <c r="AL93" s="77"/>
      <c r="AM93" s="78"/>
      <c r="AN93" s="77"/>
      <c r="AO93" s="83"/>
      <c r="AP93" s="78">
        <v>0</v>
      </c>
      <c r="AQ93" s="77"/>
      <c r="AR93" s="78"/>
      <c r="AS93" s="78"/>
      <c r="AT93" s="78"/>
      <c r="AU93" s="78"/>
      <c r="AV93" s="78"/>
      <c r="AW93" s="78"/>
      <c r="AX93" s="78"/>
      <c r="AY93" s="78"/>
      <c r="AZ93" s="78"/>
      <c r="BA93" s="86"/>
      <c r="BB93" s="86"/>
      <c r="BC93" s="86"/>
      <c r="BD93" s="86"/>
      <c r="BE93" s="86"/>
      <c r="BF93" s="78"/>
      <c r="BG93" s="87"/>
      <c r="BH93" s="87"/>
      <c r="BI93" s="87"/>
      <c r="BJ93" s="49" t="str">
        <f t="shared" si="65"/>
        <v>NA</v>
      </c>
      <c r="BK93" s="87"/>
      <c r="BL93" s="50">
        <f t="shared" si="63"/>
        <v>100</v>
      </c>
      <c r="BM93" s="50" t="str">
        <f t="shared" si="64"/>
        <v>NA</v>
      </c>
      <c r="BN93" s="77"/>
      <c r="BO93" s="69">
        <f t="shared" si="62"/>
        <v>0</v>
      </c>
      <c r="BP93" s="77"/>
      <c r="BQ93" s="78"/>
      <c r="BR93" s="88"/>
      <c r="BS93" s="66"/>
      <c r="BT93" s="66"/>
      <c r="BU93" s="66"/>
      <c r="BV93" s="66"/>
      <c r="BW93" s="66"/>
    </row>
    <row r="94" spans="1:75" s="89" customFormat="1" ht="18">
      <c r="A94" s="63" t="s">
        <v>271</v>
      </c>
      <c r="B94" s="64"/>
      <c r="C94" s="64"/>
      <c r="D94" s="64"/>
      <c r="E94" s="64"/>
      <c r="F94" s="64"/>
      <c r="G94" s="64"/>
      <c r="H94" s="64"/>
      <c r="I94" s="65"/>
      <c r="J94" s="77"/>
      <c r="K94" s="77"/>
      <c r="L94" s="77"/>
      <c r="M94" s="77"/>
      <c r="N94" s="77"/>
      <c r="O94" s="77"/>
      <c r="P94" s="45"/>
      <c r="Q94" s="77"/>
      <c r="R94" s="78"/>
      <c r="S94" s="77"/>
      <c r="T94" s="78"/>
      <c r="U94" s="77"/>
      <c r="V94" s="78"/>
      <c r="W94" s="78"/>
      <c r="X94" s="77"/>
      <c r="Y94" s="77"/>
      <c r="Z94" s="77"/>
      <c r="AA94" s="77"/>
      <c r="AB94" s="81"/>
      <c r="AC94" s="83"/>
      <c r="AD94" s="77"/>
      <c r="AE94" s="77"/>
      <c r="AF94" s="77"/>
      <c r="AG94" s="77"/>
      <c r="AH94" s="77"/>
      <c r="AI94" s="83"/>
      <c r="AJ94" s="77"/>
      <c r="AK94" s="77"/>
      <c r="AL94" s="77"/>
      <c r="AM94" s="78"/>
      <c r="AN94" s="77"/>
      <c r="AO94" s="83"/>
      <c r="AP94" s="78">
        <v>0</v>
      </c>
      <c r="AQ94" s="77"/>
      <c r="AR94" s="78"/>
      <c r="AS94" s="78"/>
      <c r="AT94" s="78"/>
      <c r="AU94" s="78"/>
      <c r="AV94" s="78"/>
      <c r="AW94" s="78"/>
      <c r="AX94" s="78"/>
      <c r="AY94" s="78"/>
      <c r="AZ94" s="78"/>
      <c r="BA94" s="86"/>
      <c r="BB94" s="86"/>
      <c r="BC94" s="86"/>
      <c r="BD94" s="86"/>
      <c r="BE94" s="86"/>
      <c r="BF94" s="78"/>
      <c r="BG94" s="87"/>
      <c r="BH94" s="87"/>
      <c r="BI94" s="87"/>
      <c r="BJ94" s="49" t="str">
        <f t="shared" si="65"/>
        <v>NA</v>
      </c>
      <c r="BK94" s="87"/>
      <c r="BL94" s="50">
        <f t="shared" si="63"/>
        <v>100</v>
      </c>
      <c r="BM94" s="50" t="str">
        <f t="shared" si="64"/>
        <v>NA</v>
      </c>
      <c r="BN94" s="77"/>
      <c r="BO94" s="69"/>
      <c r="BP94" s="77"/>
      <c r="BQ94" s="78"/>
      <c r="BR94" s="88"/>
      <c r="BS94" s="66"/>
      <c r="BT94" s="66"/>
      <c r="BU94" s="66"/>
      <c r="BV94" s="66"/>
      <c r="BW94" s="66"/>
    </row>
    <row r="95" spans="1:75" s="89" customFormat="1" ht="18">
      <c r="A95" s="63" t="s">
        <v>272</v>
      </c>
      <c r="B95" s="64"/>
      <c r="C95" s="64"/>
      <c r="D95" s="64"/>
      <c r="E95" s="64"/>
      <c r="F95" s="64"/>
      <c r="G95" s="64"/>
      <c r="H95" s="64"/>
      <c r="I95" s="65"/>
      <c r="J95" s="77">
        <f t="shared" ref="J95:O95" si="67">SUM(J90:J93)</f>
        <v>0</v>
      </c>
      <c r="K95" s="77">
        <f t="shared" si="67"/>
        <v>0</v>
      </c>
      <c r="L95" s="77">
        <f t="shared" si="67"/>
        <v>0</v>
      </c>
      <c r="M95" s="77">
        <f t="shared" si="67"/>
        <v>0</v>
      </c>
      <c r="N95" s="77">
        <f t="shared" si="67"/>
        <v>0</v>
      </c>
      <c r="O95" s="77">
        <f t="shared" si="67"/>
        <v>0</v>
      </c>
      <c r="P95" s="45"/>
      <c r="Q95" s="77"/>
      <c r="R95" s="77"/>
      <c r="S95" s="77"/>
      <c r="T95" s="69">
        <f>SUM(T90:T93)</f>
        <v>0</v>
      </c>
      <c r="U95" s="77"/>
      <c r="V95" s="69">
        <f>SUM(V90:V93)</f>
        <v>0</v>
      </c>
      <c r="W95" s="69"/>
      <c r="X95" s="77"/>
      <c r="Y95" s="77"/>
      <c r="Z95" s="77"/>
      <c r="AA95" s="77"/>
      <c r="AB95" s="81">
        <f>SUM(AB90:AB93)</f>
        <v>0</v>
      </c>
      <c r="AC95" s="69">
        <f>SUM(AC90:AC93)</f>
        <v>0</v>
      </c>
      <c r="AD95" s="77"/>
      <c r="AE95" s="77"/>
      <c r="AF95" s="77"/>
      <c r="AG95" s="77"/>
      <c r="AH95" s="69">
        <f t="shared" ref="AH95:AV95" si="68">SUM(AH90:AH93)</f>
        <v>0</v>
      </c>
      <c r="AI95" s="69">
        <f t="shared" si="68"/>
        <v>0</v>
      </c>
      <c r="AJ95" s="69">
        <f t="shared" si="68"/>
        <v>0</v>
      </c>
      <c r="AK95" s="69">
        <f t="shared" si="68"/>
        <v>0</v>
      </c>
      <c r="AL95" s="69">
        <f t="shared" si="68"/>
        <v>0</v>
      </c>
      <c r="AM95" s="69">
        <f t="shared" si="68"/>
        <v>0</v>
      </c>
      <c r="AN95" s="69">
        <f t="shared" si="68"/>
        <v>0</v>
      </c>
      <c r="AO95" s="69">
        <f t="shared" si="68"/>
        <v>0</v>
      </c>
      <c r="AP95" s="69">
        <v>0</v>
      </c>
      <c r="AQ95" s="69">
        <f t="shared" si="68"/>
        <v>0</v>
      </c>
      <c r="AR95" s="69">
        <f t="shared" si="68"/>
        <v>0</v>
      </c>
      <c r="AS95" s="69"/>
      <c r="AT95" s="69"/>
      <c r="AU95" s="69"/>
      <c r="AV95" s="69">
        <f t="shared" si="68"/>
        <v>0</v>
      </c>
      <c r="AW95" s="69"/>
      <c r="AX95" s="69" t="e">
        <f t="shared" ref="AX95:AX113" si="69">AV95/AM95*100</f>
        <v>#DIV/0!</v>
      </c>
      <c r="AY95" s="69" t="e">
        <f t="shared" ref="AY95:AY113" si="70">IF(ISBLANK(AX95),"NA",IF(AX95&lt;0,"&lt;0",IF(AND(AX95&gt;=0,AX95&lt;5),"0-5",IF(AND(AX95&gt;=5,AX95&lt;10),"5-10",IF(AND(AX95&gt;=10,AX95&lt;=15),"10-15",IF(AND(AX95&gt;15,AX95&lt;=20),"15-20",IF(AND(AX95&gt;20,AX95&lt;=30),"20-30",IF(AX95&gt;30,"&gt;30","nill"))))))))</f>
        <v>#DIV/0!</v>
      </c>
      <c r="AZ95" s="69" t="e">
        <f t="shared" ref="AZ95:AZ113" si="71">AR95/AM95*100</f>
        <v>#DIV/0!</v>
      </c>
      <c r="BA95" s="69">
        <f>SUM(BA90:BA93)</f>
        <v>0</v>
      </c>
      <c r="BB95" s="69"/>
      <c r="BC95" s="69">
        <f t="shared" ref="BC95:BE95" si="72">SUM(BC90:BC93)</f>
        <v>0</v>
      </c>
      <c r="BD95" s="69">
        <f t="shared" si="72"/>
        <v>10780</v>
      </c>
      <c r="BE95" s="69">
        <f t="shared" si="72"/>
        <v>0</v>
      </c>
      <c r="BF95" s="69" t="e">
        <f t="shared" ref="BF95:BF113" si="73">BD95/BC95*100</f>
        <v>#DIV/0!</v>
      </c>
      <c r="BG95" s="69" t="e">
        <f t="shared" ref="BG95:BG113" si="74">(1-(AZ95*BF95)/10000)*100</f>
        <v>#DIV/0!</v>
      </c>
      <c r="BH95" s="69" t="e">
        <f t="shared" ref="BH95:BH113" si="75">IF(ISBLANK(BG95),"NA",IF(BG95&lt;0,"&lt;0",IF(AND(BG95&gt;=0,BG95&lt;5),"0-5",IF(AND(BG95&gt;=5,BG95&lt;10),"5-10",IF(AND(BG95&gt;=10,BG95&lt;=15),"10-15",IF(AND(BG95&gt;15,BG95&lt;=20),"15-20",IF(AND(BG95&gt;20,BG95&lt;=30),"20-30",IF(BG95&gt;30,"&gt;30","nill"))))))))</f>
        <v>#DIV/0!</v>
      </c>
      <c r="BI95" s="69"/>
      <c r="BJ95" s="49" t="str">
        <f t="shared" si="65"/>
        <v>NA</v>
      </c>
      <c r="BK95" s="69"/>
      <c r="BL95" s="50">
        <f t="shared" si="63"/>
        <v>100</v>
      </c>
      <c r="BM95" s="50" t="str">
        <f t="shared" si="64"/>
        <v>NA</v>
      </c>
      <c r="BN95" s="69">
        <f>SUM(BN90:BN93)</f>
        <v>0</v>
      </c>
      <c r="BO95" s="69">
        <f>SUM(BO90:BO93)</f>
        <v>0</v>
      </c>
      <c r="BP95" s="69" t="e">
        <f t="shared" ref="BP95:BP114" si="76">+(AM95-BO95)/AM95*100</f>
        <v>#DIV/0!</v>
      </c>
      <c r="BQ95" s="69" t="e">
        <f t="shared" ref="BQ95:BQ114" si="77">IF(ISBLANK(BP95),"NA",IF(BP95&lt;0,"&lt;0",IF(AND(BP95&gt;=0,BP95&lt;5),"0-5",IF(AND(BP95&gt;=5,BP95&lt;10),"5-10",IF(AND(BP95&gt;=10,BP95&lt;=15),"10-15",IF(AND(BP95&gt;15,BP95&lt;=20),"15-20",IF(AND(BP95&gt;20,BP95&lt;=30),"20-30",IF(BP95&gt;30,"&gt;30","nill"))))))))</f>
        <v>#DIV/0!</v>
      </c>
      <c r="BR95" s="88"/>
      <c r="BS95" s="66"/>
      <c r="BT95" s="66"/>
      <c r="BU95" s="66"/>
      <c r="BV95" s="66"/>
      <c r="BW95" s="66"/>
    </row>
    <row r="96" spans="1:75" s="119" customFormat="1" ht="36" customHeight="1">
      <c r="A96" s="41">
        <v>1</v>
      </c>
      <c r="B96" s="41"/>
      <c r="C96" s="41"/>
      <c r="D96" s="91"/>
      <c r="E96" s="113"/>
      <c r="F96" s="113"/>
      <c r="G96" s="113"/>
      <c r="H96" s="113"/>
      <c r="I96" s="113"/>
      <c r="J96" s="114"/>
      <c r="K96" s="114"/>
      <c r="L96" s="114"/>
      <c r="M96" s="54"/>
      <c r="N96" s="54"/>
      <c r="O96" s="54"/>
      <c r="P96" s="45"/>
      <c r="Q96" s="106"/>
      <c r="R96" s="94">
        <f t="shared" ref="R96:R112" si="78">P96-Q96</f>
        <v>0</v>
      </c>
      <c r="S96" s="81"/>
      <c r="T96" s="81">
        <f t="shared" ref="T96:T112" si="79">R96*S96</f>
        <v>0</v>
      </c>
      <c r="U96" s="108"/>
      <c r="V96" s="94">
        <f t="shared" ref="V96:V112" si="80">T96*U96</f>
        <v>0</v>
      </c>
      <c r="W96" s="94"/>
      <c r="X96" s="96"/>
      <c r="Y96" s="96"/>
      <c r="Z96" s="98"/>
      <c r="AA96" s="96"/>
      <c r="AB96" s="81"/>
      <c r="AC96" s="51">
        <f t="shared" ref="AC96:AC112" si="81">(Z96*AA96)+AB96</f>
        <v>0</v>
      </c>
      <c r="AD96" s="60"/>
      <c r="AE96" s="60"/>
      <c r="AF96" s="97"/>
      <c r="AG96" s="96"/>
      <c r="AH96" s="60"/>
      <c r="AI96" s="48">
        <f t="shared" ref="AI96:AI112" si="82">(AF96*AG96)+AH96</f>
        <v>0</v>
      </c>
      <c r="AJ96" s="48"/>
      <c r="AK96" s="115"/>
      <c r="AL96" s="48"/>
      <c r="AM96" s="99">
        <f t="shared" ref="AM96:AM113" si="83">V96+AC96-AI96+AL96</f>
        <v>0</v>
      </c>
      <c r="AN96" s="41"/>
      <c r="AO96" s="41"/>
      <c r="AP96" s="48">
        <v>0</v>
      </c>
      <c r="AQ96" s="115"/>
      <c r="AR96" s="100">
        <f t="shared" ref="AR96:AR112" si="84">AN96+AO96+AP96+AQ96</f>
        <v>0</v>
      </c>
      <c r="AS96" s="100"/>
      <c r="AT96" s="100"/>
      <c r="AU96" s="100"/>
      <c r="AV96" s="116">
        <f t="shared" ref="AV96:AV113" si="85">AM96-AR96</f>
        <v>0</v>
      </c>
      <c r="AW96" s="116"/>
      <c r="AX96" s="52" t="e">
        <f t="shared" si="69"/>
        <v>#DIV/0!</v>
      </c>
      <c r="AY96" s="53" t="e">
        <f t="shared" si="70"/>
        <v>#DIV/0!</v>
      </c>
      <c r="AZ96" s="117" t="e">
        <f t="shared" si="71"/>
        <v>#DIV/0!</v>
      </c>
      <c r="BA96" s="48"/>
      <c r="BB96" s="48"/>
      <c r="BC96" s="48"/>
      <c r="BD96" s="48"/>
      <c r="BE96" s="48"/>
      <c r="BF96" s="117" t="e">
        <f t="shared" si="73"/>
        <v>#DIV/0!</v>
      </c>
      <c r="BG96" s="52" t="e">
        <f t="shared" si="74"/>
        <v>#DIV/0!</v>
      </c>
      <c r="BH96" s="53" t="e">
        <f t="shared" si="75"/>
        <v>#DIV/0!</v>
      </c>
      <c r="BI96" s="53"/>
      <c r="BJ96" s="49" t="str">
        <f t="shared" si="65"/>
        <v>NA</v>
      </c>
      <c r="BK96" s="53"/>
      <c r="BL96" s="50">
        <f t="shared" si="63"/>
        <v>100</v>
      </c>
      <c r="BM96" s="50" t="str">
        <f t="shared" si="64"/>
        <v>NA</v>
      </c>
      <c r="BN96" s="115"/>
      <c r="BO96" s="51">
        <f t="shared" ref="BO96:BO116" si="86">AR96+BN96</f>
        <v>0</v>
      </c>
      <c r="BP96" s="52" t="e">
        <f t="shared" si="76"/>
        <v>#DIV/0!</v>
      </c>
      <c r="BQ96" s="53" t="e">
        <f t="shared" si="77"/>
        <v>#DIV/0!</v>
      </c>
      <c r="BR96" s="118"/>
      <c r="BS96" s="41"/>
      <c r="BT96" s="41"/>
      <c r="BU96" s="41"/>
      <c r="BV96" s="41"/>
      <c r="BW96" s="41"/>
    </row>
    <row r="97" spans="1:75" ht="36" customHeight="1">
      <c r="A97" s="41">
        <v>2</v>
      </c>
      <c r="B97" s="41"/>
      <c r="C97" s="41"/>
      <c r="D97" s="91"/>
      <c r="E97" s="113"/>
      <c r="F97" s="113"/>
      <c r="G97" s="113"/>
      <c r="H97" s="113"/>
      <c r="I97" s="113"/>
      <c r="J97" s="114"/>
      <c r="K97" s="114"/>
      <c r="L97" s="114"/>
      <c r="M97" s="54"/>
      <c r="N97" s="54"/>
      <c r="O97" s="54"/>
      <c r="P97" s="45"/>
      <c r="Q97" s="106"/>
      <c r="R97" s="94">
        <f t="shared" si="78"/>
        <v>0</v>
      </c>
      <c r="S97" s="81"/>
      <c r="T97" s="81">
        <f t="shared" si="79"/>
        <v>0</v>
      </c>
      <c r="U97" s="108"/>
      <c r="V97" s="94">
        <f t="shared" si="80"/>
        <v>0</v>
      </c>
      <c r="W97" s="94"/>
      <c r="X97" s="96"/>
      <c r="Y97" s="96"/>
      <c r="Z97" s="98"/>
      <c r="AA97" s="96"/>
      <c r="AB97" s="81"/>
      <c r="AC97" s="51">
        <f t="shared" si="81"/>
        <v>0</v>
      </c>
      <c r="AD97" s="96"/>
      <c r="AE97" s="96"/>
      <c r="AF97" s="97"/>
      <c r="AG97" s="96"/>
      <c r="AH97" s="48"/>
      <c r="AI97" s="48">
        <f t="shared" si="82"/>
        <v>0</v>
      </c>
      <c r="AJ97" s="115"/>
      <c r="AK97" s="115"/>
      <c r="AL97" s="48"/>
      <c r="AM97" s="99">
        <f t="shared" si="83"/>
        <v>0</v>
      </c>
      <c r="AN97" s="41"/>
      <c r="AO97" s="41"/>
      <c r="AP97" s="48">
        <v>0</v>
      </c>
      <c r="AQ97" s="115"/>
      <c r="AR97" s="100">
        <f t="shared" si="84"/>
        <v>0</v>
      </c>
      <c r="AS97" s="100"/>
      <c r="AT97" s="100"/>
      <c r="AU97" s="100"/>
      <c r="AV97" s="116">
        <f t="shared" si="85"/>
        <v>0</v>
      </c>
      <c r="AW97" s="116"/>
      <c r="AX97" s="52" t="e">
        <f t="shared" si="69"/>
        <v>#DIV/0!</v>
      </c>
      <c r="AY97" s="53" t="e">
        <f t="shared" si="70"/>
        <v>#DIV/0!</v>
      </c>
      <c r="AZ97" s="117" t="e">
        <f t="shared" si="71"/>
        <v>#DIV/0!</v>
      </c>
      <c r="BA97" s="48"/>
      <c r="BB97" s="48"/>
      <c r="BC97" s="48"/>
      <c r="BD97" s="48"/>
      <c r="BE97" s="48"/>
      <c r="BF97" s="117" t="e">
        <f t="shared" si="73"/>
        <v>#DIV/0!</v>
      </c>
      <c r="BG97" s="52" t="e">
        <f t="shared" si="74"/>
        <v>#DIV/0!</v>
      </c>
      <c r="BH97" s="53" t="e">
        <f t="shared" si="75"/>
        <v>#DIV/0!</v>
      </c>
      <c r="BI97" s="53"/>
      <c r="BJ97" s="49" t="str">
        <f t="shared" si="65"/>
        <v>NA</v>
      </c>
      <c r="BK97" s="53"/>
      <c r="BL97" s="50">
        <f t="shared" si="63"/>
        <v>100</v>
      </c>
      <c r="BM97" s="50" t="str">
        <f t="shared" si="64"/>
        <v>NA</v>
      </c>
      <c r="BN97" s="115"/>
      <c r="BO97" s="51">
        <f t="shared" si="86"/>
        <v>0</v>
      </c>
      <c r="BP97" s="52" t="e">
        <f t="shared" si="76"/>
        <v>#DIV/0!</v>
      </c>
      <c r="BQ97" s="53" t="e">
        <f t="shared" si="77"/>
        <v>#DIV/0!</v>
      </c>
      <c r="BR97" s="118"/>
      <c r="BS97" s="41"/>
      <c r="BT97" s="41"/>
      <c r="BU97" s="41"/>
      <c r="BV97" s="41"/>
      <c r="BW97" s="41"/>
    </row>
    <row r="98" spans="1:75" ht="36" customHeight="1">
      <c r="A98" s="41">
        <v>3</v>
      </c>
      <c r="B98" s="41"/>
      <c r="C98" s="41"/>
      <c r="D98" s="91"/>
      <c r="E98" s="113"/>
      <c r="F98" s="113"/>
      <c r="G98" s="113"/>
      <c r="H98" s="113"/>
      <c r="I98" s="113"/>
      <c r="J98" s="114"/>
      <c r="K98" s="114"/>
      <c r="L98" s="114"/>
      <c r="M98" s="54"/>
      <c r="N98" s="54"/>
      <c r="O98" s="60"/>
      <c r="P98" s="45"/>
      <c r="Q98" s="106"/>
      <c r="R98" s="94">
        <f t="shared" si="78"/>
        <v>0</v>
      </c>
      <c r="S98" s="81"/>
      <c r="T98" s="81">
        <f t="shared" si="79"/>
        <v>0</v>
      </c>
      <c r="U98" s="108"/>
      <c r="V98" s="94">
        <f t="shared" si="80"/>
        <v>0</v>
      </c>
      <c r="W98" s="94"/>
      <c r="X98" s="96"/>
      <c r="Y98" s="96"/>
      <c r="Z98" s="97"/>
      <c r="AA98" s="96"/>
      <c r="AB98" s="60"/>
      <c r="AC98" s="51">
        <f t="shared" si="81"/>
        <v>0</v>
      </c>
      <c r="AD98" s="96"/>
      <c r="AE98" s="96"/>
      <c r="AF98" s="97"/>
      <c r="AG98" s="96"/>
      <c r="AH98" s="96"/>
      <c r="AI98" s="48">
        <f t="shared" si="82"/>
        <v>0</v>
      </c>
      <c r="AJ98" s="115"/>
      <c r="AK98" s="115"/>
      <c r="AL98" s="48"/>
      <c r="AM98" s="99">
        <f t="shared" si="83"/>
        <v>0</v>
      </c>
      <c r="AN98" s="41"/>
      <c r="AO98" s="41"/>
      <c r="AP98" s="48">
        <v>0</v>
      </c>
      <c r="AQ98" s="115"/>
      <c r="AR98" s="100">
        <f t="shared" si="84"/>
        <v>0</v>
      </c>
      <c r="AS98" s="100"/>
      <c r="AT98" s="100"/>
      <c r="AU98" s="100"/>
      <c r="AV98" s="116">
        <f t="shared" si="85"/>
        <v>0</v>
      </c>
      <c r="AW98" s="116"/>
      <c r="AX98" s="52" t="e">
        <f t="shared" si="69"/>
        <v>#DIV/0!</v>
      </c>
      <c r="AY98" s="53" t="e">
        <f t="shared" si="70"/>
        <v>#DIV/0!</v>
      </c>
      <c r="AZ98" s="117" t="e">
        <f t="shared" si="71"/>
        <v>#DIV/0!</v>
      </c>
      <c r="BA98" s="48"/>
      <c r="BB98" s="48"/>
      <c r="BC98" s="48"/>
      <c r="BD98" s="48"/>
      <c r="BE98" s="48"/>
      <c r="BF98" s="117" t="e">
        <f t="shared" si="73"/>
        <v>#DIV/0!</v>
      </c>
      <c r="BG98" s="52" t="e">
        <f t="shared" si="74"/>
        <v>#DIV/0!</v>
      </c>
      <c r="BH98" s="53" t="e">
        <f t="shared" si="75"/>
        <v>#DIV/0!</v>
      </c>
      <c r="BI98" s="53"/>
      <c r="BJ98" s="49" t="str">
        <f t="shared" si="65"/>
        <v>NA</v>
      </c>
      <c r="BK98" s="53"/>
      <c r="BL98" s="50">
        <f t="shared" si="63"/>
        <v>100</v>
      </c>
      <c r="BM98" s="50" t="str">
        <f t="shared" si="64"/>
        <v>NA</v>
      </c>
      <c r="BN98" s="115"/>
      <c r="BO98" s="51">
        <f t="shared" si="86"/>
        <v>0</v>
      </c>
      <c r="BP98" s="52" t="e">
        <f t="shared" si="76"/>
        <v>#DIV/0!</v>
      </c>
      <c r="BQ98" s="53" t="e">
        <f t="shared" si="77"/>
        <v>#DIV/0!</v>
      </c>
      <c r="BR98" s="118"/>
      <c r="BS98" s="41"/>
      <c r="BT98" s="41"/>
      <c r="BU98" s="41"/>
      <c r="BV98" s="41"/>
      <c r="BW98" s="41"/>
    </row>
    <row r="99" spans="1:75" ht="36" customHeight="1">
      <c r="A99" s="41">
        <v>4</v>
      </c>
      <c r="B99" s="41"/>
      <c r="C99" s="41"/>
      <c r="D99" s="91"/>
      <c r="E99" s="113"/>
      <c r="F99" s="113"/>
      <c r="G99" s="113"/>
      <c r="H99" s="113"/>
      <c r="I99" s="113"/>
      <c r="J99" s="114"/>
      <c r="K99" s="114"/>
      <c r="L99" s="114"/>
      <c r="M99" s="54"/>
      <c r="N99" s="54"/>
      <c r="O99" s="60"/>
      <c r="P99" s="45"/>
      <c r="Q99" s="106"/>
      <c r="R99" s="94">
        <f t="shared" si="78"/>
        <v>0</v>
      </c>
      <c r="S99" s="81"/>
      <c r="T99" s="81">
        <f t="shared" si="79"/>
        <v>0</v>
      </c>
      <c r="U99" s="108"/>
      <c r="V99" s="94">
        <f t="shared" si="80"/>
        <v>0</v>
      </c>
      <c r="W99" s="94"/>
      <c r="X99" s="96"/>
      <c r="Y99" s="96"/>
      <c r="Z99" s="98"/>
      <c r="AA99" s="96"/>
      <c r="AB99" s="106"/>
      <c r="AC99" s="51">
        <f t="shared" si="81"/>
        <v>0</v>
      </c>
      <c r="AD99" s="96"/>
      <c r="AE99" s="96"/>
      <c r="AF99" s="97"/>
      <c r="AG99" s="96"/>
      <c r="AH99" s="48"/>
      <c r="AI99" s="48">
        <f t="shared" si="82"/>
        <v>0</v>
      </c>
      <c r="AJ99" s="115"/>
      <c r="AK99" s="115"/>
      <c r="AL99" s="48"/>
      <c r="AM99" s="99">
        <f t="shared" si="83"/>
        <v>0</v>
      </c>
      <c r="AN99" s="41"/>
      <c r="AO99" s="41"/>
      <c r="AP99" s="48">
        <v>0</v>
      </c>
      <c r="AQ99" s="115"/>
      <c r="AR99" s="100">
        <f t="shared" si="84"/>
        <v>0</v>
      </c>
      <c r="AS99" s="100"/>
      <c r="AT99" s="100"/>
      <c r="AU99" s="100"/>
      <c r="AV99" s="116">
        <f t="shared" si="85"/>
        <v>0</v>
      </c>
      <c r="AW99" s="116"/>
      <c r="AX99" s="52" t="e">
        <f t="shared" si="69"/>
        <v>#DIV/0!</v>
      </c>
      <c r="AY99" s="53" t="e">
        <f t="shared" si="70"/>
        <v>#DIV/0!</v>
      </c>
      <c r="AZ99" s="117" t="e">
        <f t="shared" si="71"/>
        <v>#DIV/0!</v>
      </c>
      <c r="BA99" s="48"/>
      <c r="BB99" s="48"/>
      <c r="BC99" s="48"/>
      <c r="BD99" s="48"/>
      <c r="BE99" s="48"/>
      <c r="BF99" s="117" t="e">
        <f t="shared" si="73"/>
        <v>#DIV/0!</v>
      </c>
      <c r="BG99" s="52" t="e">
        <f t="shared" si="74"/>
        <v>#DIV/0!</v>
      </c>
      <c r="BH99" s="53" t="e">
        <f t="shared" si="75"/>
        <v>#DIV/0!</v>
      </c>
      <c r="BI99" s="53"/>
      <c r="BJ99" s="49" t="str">
        <f t="shared" si="65"/>
        <v>NA</v>
      </c>
      <c r="BK99" s="53"/>
      <c r="BL99" s="50">
        <f t="shared" si="63"/>
        <v>100</v>
      </c>
      <c r="BM99" s="50" t="str">
        <f t="shared" si="64"/>
        <v>NA</v>
      </c>
      <c r="BN99" s="115"/>
      <c r="BO99" s="51">
        <f t="shared" si="86"/>
        <v>0</v>
      </c>
      <c r="BP99" s="52" t="e">
        <f t="shared" si="76"/>
        <v>#DIV/0!</v>
      </c>
      <c r="BQ99" s="53" t="e">
        <f t="shared" si="77"/>
        <v>#DIV/0!</v>
      </c>
      <c r="BR99" s="118"/>
      <c r="BS99" s="41"/>
      <c r="BT99" s="41"/>
      <c r="BU99" s="41"/>
      <c r="BV99" s="41"/>
      <c r="BW99" s="41"/>
    </row>
    <row r="100" spans="1:75" ht="36" customHeight="1">
      <c r="A100" s="41">
        <v>5</v>
      </c>
      <c r="B100" s="41"/>
      <c r="C100" s="41"/>
      <c r="D100" s="91"/>
      <c r="E100" s="113"/>
      <c r="F100" s="113"/>
      <c r="G100" s="113"/>
      <c r="H100" s="113"/>
      <c r="I100" s="113"/>
      <c r="J100" s="114"/>
      <c r="K100" s="114"/>
      <c r="L100" s="114"/>
      <c r="M100" s="54"/>
      <c r="N100" s="54"/>
      <c r="O100" s="60"/>
      <c r="P100" s="45"/>
      <c r="Q100" s="106"/>
      <c r="R100" s="94">
        <f t="shared" si="78"/>
        <v>0</v>
      </c>
      <c r="S100" s="81"/>
      <c r="T100" s="81">
        <f t="shared" si="79"/>
        <v>0</v>
      </c>
      <c r="U100" s="108"/>
      <c r="V100" s="94">
        <f t="shared" si="80"/>
        <v>0</v>
      </c>
      <c r="W100" s="94"/>
      <c r="X100" s="96"/>
      <c r="Y100" s="96"/>
      <c r="Z100" s="97"/>
      <c r="AA100" s="96"/>
      <c r="AB100" s="106"/>
      <c r="AC100" s="51">
        <f t="shared" si="81"/>
        <v>0</v>
      </c>
      <c r="AD100" s="96"/>
      <c r="AE100" s="96"/>
      <c r="AF100" s="97"/>
      <c r="AG100" s="96"/>
      <c r="AH100" s="96"/>
      <c r="AI100" s="48">
        <f t="shared" si="82"/>
        <v>0</v>
      </c>
      <c r="AJ100" s="115"/>
      <c r="AK100" s="115"/>
      <c r="AL100" s="48"/>
      <c r="AM100" s="99">
        <f t="shared" si="83"/>
        <v>0</v>
      </c>
      <c r="AN100" s="41"/>
      <c r="AO100" s="41"/>
      <c r="AP100" s="48">
        <v>0</v>
      </c>
      <c r="AQ100" s="115"/>
      <c r="AR100" s="100">
        <f t="shared" si="84"/>
        <v>0</v>
      </c>
      <c r="AS100" s="100"/>
      <c r="AT100" s="100"/>
      <c r="AU100" s="100"/>
      <c r="AV100" s="116">
        <f t="shared" si="85"/>
        <v>0</v>
      </c>
      <c r="AW100" s="116"/>
      <c r="AX100" s="52" t="e">
        <f t="shared" si="69"/>
        <v>#DIV/0!</v>
      </c>
      <c r="AY100" s="53" t="e">
        <f t="shared" si="70"/>
        <v>#DIV/0!</v>
      </c>
      <c r="AZ100" s="117" t="e">
        <f t="shared" si="71"/>
        <v>#DIV/0!</v>
      </c>
      <c r="BA100" s="48"/>
      <c r="BB100" s="48"/>
      <c r="BC100" s="48"/>
      <c r="BD100" s="48"/>
      <c r="BE100" s="48"/>
      <c r="BF100" s="117" t="e">
        <f t="shared" si="73"/>
        <v>#DIV/0!</v>
      </c>
      <c r="BG100" s="52" t="e">
        <f t="shared" si="74"/>
        <v>#DIV/0!</v>
      </c>
      <c r="BH100" s="53" t="e">
        <f t="shared" si="75"/>
        <v>#DIV/0!</v>
      </c>
      <c r="BI100" s="53"/>
      <c r="BJ100" s="49" t="str">
        <f t="shared" si="65"/>
        <v>NA</v>
      </c>
      <c r="BK100" s="53"/>
      <c r="BL100" s="50">
        <f t="shared" si="63"/>
        <v>100</v>
      </c>
      <c r="BM100" s="50" t="str">
        <f t="shared" si="64"/>
        <v>NA</v>
      </c>
      <c r="BN100" s="115"/>
      <c r="BO100" s="51">
        <f t="shared" si="86"/>
        <v>0</v>
      </c>
      <c r="BP100" s="52" t="e">
        <f t="shared" si="76"/>
        <v>#DIV/0!</v>
      </c>
      <c r="BQ100" s="53" t="e">
        <f t="shared" si="77"/>
        <v>#DIV/0!</v>
      </c>
      <c r="BR100" s="118"/>
      <c r="BS100" s="41"/>
      <c r="BT100" s="41"/>
      <c r="BU100" s="41"/>
      <c r="BV100" s="41"/>
      <c r="BW100" s="41"/>
    </row>
    <row r="101" spans="1:75" ht="36" customHeight="1">
      <c r="A101" s="41">
        <v>6</v>
      </c>
      <c r="B101" s="41"/>
      <c r="C101" s="41"/>
      <c r="D101" s="91"/>
      <c r="E101" s="113"/>
      <c r="F101" s="113"/>
      <c r="G101" s="113"/>
      <c r="H101" s="113"/>
      <c r="I101" s="113"/>
      <c r="J101" s="114"/>
      <c r="K101" s="114"/>
      <c r="L101" s="114"/>
      <c r="M101" s="54"/>
      <c r="N101" s="54"/>
      <c r="O101" s="60"/>
      <c r="P101" s="106"/>
      <c r="Q101" s="106"/>
      <c r="R101" s="94">
        <f t="shared" si="78"/>
        <v>0</v>
      </c>
      <c r="S101" s="81"/>
      <c r="T101" s="81">
        <f t="shared" si="79"/>
        <v>0</v>
      </c>
      <c r="U101" s="108"/>
      <c r="V101" s="94">
        <f t="shared" si="80"/>
        <v>0</v>
      </c>
      <c r="W101" s="94"/>
      <c r="X101" s="96"/>
      <c r="Y101" s="96"/>
      <c r="Z101" s="97"/>
      <c r="AA101" s="96"/>
      <c r="AB101" s="106"/>
      <c r="AC101" s="51">
        <f t="shared" si="81"/>
        <v>0</v>
      </c>
      <c r="AD101" s="96"/>
      <c r="AE101" s="96"/>
      <c r="AF101" s="97"/>
      <c r="AG101" s="96"/>
      <c r="AH101" s="48"/>
      <c r="AI101" s="48">
        <f t="shared" si="82"/>
        <v>0</v>
      </c>
      <c r="AJ101" s="48"/>
      <c r="AK101" s="115"/>
      <c r="AL101" s="48"/>
      <c r="AM101" s="99">
        <f t="shared" si="83"/>
        <v>0</v>
      </c>
      <c r="AN101" s="41"/>
      <c r="AO101" s="48"/>
      <c r="AP101" s="48">
        <v>0</v>
      </c>
      <c r="AQ101" s="115"/>
      <c r="AR101" s="100">
        <f t="shared" si="84"/>
        <v>0</v>
      </c>
      <c r="AS101" s="100"/>
      <c r="AT101" s="100"/>
      <c r="AU101" s="100"/>
      <c r="AV101" s="116">
        <f t="shared" si="85"/>
        <v>0</v>
      </c>
      <c r="AW101" s="116"/>
      <c r="AX101" s="52" t="e">
        <f t="shared" si="69"/>
        <v>#DIV/0!</v>
      </c>
      <c r="AY101" s="53" t="e">
        <f t="shared" si="70"/>
        <v>#DIV/0!</v>
      </c>
      <c r="AZ101" s="117" t="e">
        <f t="shared" si="71"/>
        <v>#DIV/0!</v>
      </c>
      <c r="BA101" s="48"/>
      <c r="BB101" s="48"/>
      <c r="BC101" s="48"/>
      <c r="BD101" s="48"/>
      <c r="BE101" s="48"/>
      <c r="BF101" s="117" t="e">
        <f t="shared" si="73"/>
        <v>#DIV/0!</v>
      </c>
      <c r="BG101" s="52" t="e">
        <f t="shared" si="74"/>
        <v>#DIV/0!</v>
      </c>
      <c r="BH101" s="53" t="e">
        <f t="shared" si="75"/>
        <v>#DIV/0!</v>
      </c>
      <c r="BI101" s="53"/>
      <c r="BJ101" s="49" t="str">
        <f t="shared" si="65"/>
        <v>NA</v>
      </c>
      <c r="BK101" s="53"/>
      <c r="BL101" s="50">
        <f t="shared" si="63"/>
        <v>100</v>
      </c>
      <c r="BM101" s="50" t="str">
        <f t="shared" si="64"/>
        <v>NA</v>
      </c>
      <c r="BN101" s="115"/>
      <c r="BO101" s="51">
        <f t="shared" si="86"/>
        <v>0</v>
      </c>
      <c r="BP101" s="52" t="e">
        <f t="shared" si="76"/>
        <v>#DIV/0!</v>
      </c>
      <c r="BQ101" s="53" t="e">
        <f t="shared" si="77"/>
        <v>#DIV/0!</v>
      </c>
      <c r="BR101" s="118"/>
      <c r="BS101" s="41"/>
      <c r="BT101" s="41"/>
      <c r="BU101" s="41"/>
      <c r="BV101" s="41"/>
      <c r="BW101" s="41"/>
    </row>
    <row r="102" spans="1:75" ht="36" customHeight="1">
      <c r="A102" s="41">
        <v>7</v>
      </c>
      <c r="B102" s="41"/>
      <c r="C102" s="41"/>
      <c r="D102" s="91"/>
      <c r="E102" s="113"/>
      <c r="F102" s="113"/>
      <c r="G102" s="113"/>
      <c r="H102" s="113"/>
      <c r="I102" s="113"/>
      <c r="J102" s="114"/>
      <c r="K102" s="114"/>
      <c r="L102" s="114"/>
      <c r="M102" s="54"/>
      <c r="N102" s="54"/>
      <c r="O102" s="60"/>
      <c r="P102" s="106"/>
      <c r="Q102" s="106"/>
      <c r="R102" s="94">
        <f t="shared" si="78"/>
        <v>0</v>
      </c>
      <c r="S102" s="81"/>
      <c r="T102" s="81">
        <f t="shared" si="79"/>
        <v>0</v>
      </c>
      <c r="U102" s="108"/>
      <c r="V102" s="94">
        <f t="shared" si="80"/>
        <v>0</v>
      </c>
      <c r="W102" s="94"/>
      <c r="X102" s="96"/>
      <c r="Y102" s="96"/>
      <c r="Z102" s="97"/>
      <c r="AA102" s="96"/>
      <c r="AB102" s="60"/>
      <c r="AC102" s="51">
        <f t="shared" si="81"/>
        <v>0</v>
      </c>
      <c r="AD102" s="96"/>
      <c r="AE102" s="96"/>
      <c r="AF102" s="97"/>
      <c r="AG102" s="96"/>
      <c r="AH102" s="48"/>
      <c r="AI102" s="48">
        <f t="shared" si="82"/>
        <v>0</v>
      </c>
      <c r="AJ102" s="115"/>
      <c r="AK102" s="115"/>
      <c r="AL102" s="48"/>
      <c r="AM102" s="99">
        <f t="shared" si="83"/>
        <v>0</v>
      </c>
      <c r="AN102" s="41"/>
      <c r="AO102" s="41"/>
      <c r="AP102" s="48">
        <v>0</v>
      </c>
      <c r="AQ102" s="115"/>
      <c r="AR102" s="100">
        <f t="shared" si="84"/>
        <v>0</v>
      </c>
      <c r="AS102" s="100"/>
      <c r="AT102" s="100"/>
      <c r="AU102" s="100"/>
      <c r="AV102" s="116">
        <f t="shared" si="85"/>
        <v>0</v>
      </c>
      <c r="AW102" s="116"/>
      <c r="AX102" s="52" t="e">
        <f t="shared" si="69"/>
        <v>#DIV/0!</v>
      </c>
      <c r="AY102" s="53" t="e">
        <f t="shared" si="70"/>
        <v>#DIV/0!</v>
      </c>
      <c r="AZ102" s="117" t="e">
        <f t="shared" si="71"/>
        <v>#DIV/0!</v>
      </c>
      <c r="BA102" s="48"/>
      <c r="BB102" s="48"/>
      <c r="BC102" s="48"/>
      <c r="BD102" s="48"/>
      <c r="BE102" s="48"/>
      <c r="BF102" s="117" t="e">
        <f t="shared" si="73"/>
        <v>#DIV/0!</v>
      </c>
      <c r="BG102" s="52" t="e">
        <f t="shared" si="74"/>
        <v>#DIV/0!</v>
      </c>
      <c r="BH102" s="53" t="e">
        <f t="shared" si="75"/>
        <v>#DIV/0!</v>
      </c>
      <c r="BI102" s="53"/>
      <c r="BJ102" s="49" t="str">
        <f t="shared" si="65"/>
        <v>NA</v>
      </c>
      <c r="BK102" s="53"/>
      <c r="BL102" s="50">
        <f t="shared" si="63"/>
        <v>100</v>
      </c>
      <c r="BM102" s="50" t="str">
        <f t="shared" si="64"/>
        <v>NA</v>
      </c>
      <c r="BN102" s="115"/>
      <c r="BO102" s="51">
        <f t="shared" si="86"/>
        <v>0</v>
      </c>
      <c r="BP102" s="52" t="e">
        <f t="shared" si="76"/>
        <v>#DIV/0!</v>
      </c>
      <c r="BQ102" s="53" t="e">
        <f t="shared" si="77"/>
        <v>#DIV/0!</v>
      </c>
      <c r="BR102" s="118"/>
      <c r="BS102" s="41"/>
      <c r="BT102" s="41"/>
      <c r="BU102" s="41"/>
      <c r="BV102" s="41"/>
      <c r="BW102" s="41"/>
    </row>
    <row r="103" spans="1:75" ht="36" customHeight="1">
      <c r="A103" s="41">
        <v>8</v>
      </c>
      <c r="B103" s="41"/>
      <c r="C103" s="41"/>
      <c r="D103" s="91"/>
      <c r="E103" s="113"/>
      <c r="F103" s="113"/>
      <c r="G103" s="113"/>
      <c r="H103" s="113"/>
      <c r="I103" s="113"/>
      <c r="J103" s="114"/>
      <c r="K103" s="114"/>
      <c r="L103" s="114"/>
      <c r="M103" s="54"/>
      <c r="N103" s="54"/>
      <c r="O103" s="60"/>
      <c r="P103" s="106"/>
      <c r="Q103" s="106"/>
      <c r="R103" s="94">
        <f t="shared" si="78"/>
        <v>0</v>
      </c>
      <c r="S103" s="81"/>
      <c r="T103" s="81">
        <f t="shared" si="79"/>
        <v>0</v>
      </c>
      <c r="U103" s="108"/>
      <c r="V103" s="94">
        <f t="shared" si="80"/>
        <v>0</v>
      </c>
      <c r="W103" s="94"/>
      <c r="X103" s="96"/>
      <c r="Y103" s="96"/>
      <c r="Z103" s="97"/>
      <c r="AA103" s="96"/>
      <c r="AB103" s="106"/>
      <c r="AC103" s="51">
        <f t="shared" si="81"/>
        <v>0</v>
      </c>
      <c r="AD103" s="96"/>
      <c r="AE103" s="96"/>
      <c r="AF103" s="97"/>
      <c r="AG103" s="96"/>
      <c r="AH103" s="48"/>
      <c r="AI103" s="48">
        <f t="shared" si="82"/>
        <v>0</v>
      </c>
      <c r="AJ103" s="115"/>
      <c r="AK103" s="115"/>
      <c r="AL103" s="48"/>
      <c r="AM103" s="99">
        <f t="shared" si="83"/>
        <v>0</v>
      </c>
      <c r="AN103" s="41"/>
      <c r="AO103" s="41"/>
      <c r="AP103" s="48">
        <v>0</v>
      </c>
      <c r="AQ103" s="115"/>
      <c r="AR103" s="100">
        <f t="shared" si="84"/>
        <v>0</v>
      </c>
      <c r="AS103" s="100"/>
      <c r="AT103" s="100"/>
      <c r="AU103" s="100"/>
      <c r="AV103" s="116">
        <f t="shared" si="85"/>
        <v>0</v>
      </c>
      <c r="AW103" s="116"/>
      <c r="AX103" s="52" t="e">
        <f t="shared" si="69"/>
        <v>#DIV/0!</v>
      </c>
      <c r="AY103" s="53" t="e">
        <f t="shared" si="70"/>
        <v>#DIV/0!</v>
      </c>
      <c r="AZ103" s="117" t="e">
        <f t="shared" si="71"/>
        <v>#DIV/0!</v>
      </c>
      <c r="BA103" s="48"/>
      <c r="BB103" s="48"/>
      <c r="BC103" s="48"/>
      <c r="BD103" s="48"/>
      <c r="BE103" s="48"/>
      <c r="BF103" s="117" t="e">
        <f t="shared" si="73"/>
        <v>#DIV/0!</v>
      </c>
      <c r="BG103" s="52" t="e">
        <f t="shared" si="74"/>
        <v>#DIV/0!</v>
      </c>
      <c r="BH103" s="53" t="e">
        <f t="shared" si="75"/>
        <v>#DIV/0!</v>
      </c>
      <c r="BI103" s="53"/>
      <c r="BJ103" s="49" t="str">
        <f t="shared" si="65"/>
        <v>NA</v>
      </c>
      <c r="BK103" s="53"/>
      <c r="BL103" s="50">
        <f t="shared" si="63"/>
        <v>100</v>
      </c>
      <c r="BM103" s="50" t="str">
        <f t="shared" si="64"/>
        <v>NA</v>
      </c>
      <c r="BN103" s="115"/>
      <c r="BO103" s="51">
        <f t="shared" si="86"/>
        <v>0</v>
      </c>
      <c r="BP103" s="52" t="e">
        <f t="shared" si="76"/>
        <v>#DIV/0!</v>
      </c>
      <c r="BQ103" s="53" t="e">
        <f t="shared" si="77"/>
        <v>#DIV/0!</v>
      </c>
      <c r="BR103" s="118"/>
      <c r="BS103" s="41"/>
      <c r="BT103" s="41"/>
      <c r="BU103" s="41"/>
      <c r="BV103" s="41"/>
      <c r="BW103" s="41"/>
    </row>
    <row r="104" spans="1:75" ht="36" customHeight="1">
      <c r="A104" s="41">
        <v>9</v>
      </c>
      <c r="B104" s="41"/>
      <c r="C104" s="41"/>
      <c r="D104" s="91"/>
      <c r="E104" s="113"/>
      <c r="F104" s="113"/>
      <c r="G104" s="113"/>
      <c r="H104" s="113"/>
      <c r="I104" s="113"/>
      <c r="J104" s="114"/>
      <c r="K104" s="114"/>
      <c r="L104" s="114"/>
      <c r="M104" s="54"/>
      <c r="N104" s="54"/>
      <c r="O104" s="60"/>
      <c r="P104" s="106"/>
      <c r="Q104" s="106"/>
      <c r="R104" s="94">
        <f t="shared" si="78"/>
        <v>0</v>
      </c>
      <c r="S104" s="81"/>
      <c r="T104" s="81">
        <f t="shared" si="79"/>
        <v>0</v>
      </c>
      <c r="U104" s="108"/>
      <c r="V104" s="94">
        <f t="shared" si="80"/>
        <v>0</v>
      </c>
      <c r="W104" s="94"/>
      <c r="X104" s="96"/>
      <c r="Y104" s="96"/>
      <c r="Z104" s="97"/>
      <c r="AA104" s="96"/>
      <c r="AB104" s="106"/>
      <c r="AC104" s="51">
        <f t="shared" si="81"/>
        <v>0</v>
      </c>
      <c r="AD104" s="96"/>
      <c r="AE104" s="96"/>
      <c r="AF104" s="97"/>
      <c r="AG104" s="96"/>
      <c r="AH104" s="96"/>
      <c r="AI104" s="48">
        <f t="shared" si="82"/>
        <v>0</v>
      </c>
      <c r="AJ104" s="115"/>
      <c r="AK104" s="115"/>
      <c r="AL104" s="48"/>
      <c r="AM104" s="99">
        <f t="shared" si="83"/>
        <v>0</v>
      </c>
      <c r="AN104" s="41"/>
      <c r="AO104" s="41"/>
      <c r="AP104" s="48">
        <v>0</v>
      </c>
      <c r="AQ104" s="115"/>
      <c r="AR104" s="100">
        <f t="shared" si="84"/>
        <v>0</v>
      </c>
      <c r="AS104" s="100"/>
      <c r="AT104" s="100"/>
      <c r="AU104" s="100"/>
      <c r="AV104" s="116">
        <f t="shared" si="85"/>
        <v>0</v>
      </c>
      <c r="AW104" s="116"/>
      <c r="AX104" s="52" t="e">
        <f t="shared" si="69"/>
        <v>#DIV/0!</v>
      </c>
      <c r="AY104" s="53" t="e">
        <f t="shared" si="70"/>
        <v>#DIV/0!</v>
      </c>
      <c r="AZ104" s="117" t="e">
        <f t="shared" si="71"/>
        <v>#DIV/0!</v>
      </c>
      <c r="BA104" s="48"/>
      <c r="BB104" s="48"/>
      <c r="BC104" s="48"/>
      <c r="BD104" s="48"/>
      <c r="BE104" s="48"/>
      <c r="BF104" s="117" t="e">
        <f t="shared" si="73"/>
        <v>#DIV/0!</v>
      </c>
      <c r="BG104" s="52" t="e">
        <f t="shared" si="74"/>
        <v>#DIV/0!</v>
      </c>
      <c r="BH104" s="53" t="e">
        <f t="shared" si="75"/>
        <v>#DIV/0!</v>
      </c>
      <c r="BI104" s="53"/>
      <c r="BJ104" s="49" t="str">
        <f t="shared" si="65"/>
        <v>NA</v>
      </c>
      <c r="BK104" s="53"/>
      <c r="BL104" s="50">
        <f t="shared" si="63"/>
        <v>100</v>
      </c>
      <c r="BM104" s="50" t="str">
        <f t="shared" si="64"/>
        <v>NA</v>
      </c>
      <c r="BN104" s="115"/>
      <c r="BO104" s="51">
        <f t="shared" si="86"/>
        <v>0</v>
      </c>
      <c r="BP104" s="52" t="e">
        <f t="shared" si="76"/>
        <v>#DIV/0!</v>
      </c>
      <c r="BQ104" s="53" t="e">
        <f t="shared" si="77"/>
        <v>#DIV/0!</v>
      </c>
      <c r="BR104" s="118"/>
      <c r="BS104" s="41"/>
      <c r="BT104" s="41"/>
      <c r="BU104" s="41"/>
      <c r="BV104" s="41"/>
      <c r="BW104" s="41"/>
    </row>
    <row r="105" spans="1:75" ht="36" customHeight="1">
      <c r="A105" s="41">
        <v>10</v>
      </c>
      <c r="B105" s="41"/>
      <c r="C105" s="41"/>
      <c r="D105" s="91"/>
      <c r="E105" s="113"/>
      <c r="F105" s="113"/>
      <c r="G105" s="113"/>
      <c r="H105" s="113"/>
      <c r="I105" s="113"/>
      <c r="J105" s="114"/>
      <c r="K105" s="114"/>
      <c r="L105" s="114"/>
      <c r="M105" s="54"/>
      <c r="N105" s="54"/>
      <c r="O105" s="60"/>
      <c r="P105" s="106"/>
      <c r="Q105" s="106"/>
      <c r="R105" s="94">
        <f t="shared" si="78"/>
        <v>0</v>
      </c>
      <c r="S105" s="81"/>
      <c r="T105" s="81">
        <f t="shared" si="79"/>
        <v>0</v>
      </c>
      <c r="U105" s="108"/>
      <c r="V105" s="94">
        <f t="shared" si="80"/>
        <v>0</v>
      </c>
      <c r="W105" s="94"/>
      <c r="X105" s="96"/>
      <c r="Y105" s="96"/>
      <c r="Z105" s="97"/>
      <c r="AA105" s="96"/>
      <c r="AB105" s="60"/>
      <c r="AC105" s="51">
        <f t="shared" si="81"/>
        <v>0</v>
      </c>
      <c r="AD105" s="96"/>
      <c r="AE105" s="96"/>
      <c r="AF105" s="97"/>
      <c r="AG105" s="96"/>
      <c r="AH105" s="96"/>
      <c r="AI105" s="48">
        <f t="shared" si="82"/>
        <v>0</v>
      </c>
      <c r="AJ105" s="115"/>
      <c r="AK105" s="115"/>
      <c r="AL105" s="48"/>
      <c r="AM105" s="99">
        <f t="shared" si="83"/>
        <v>0</v>
      </c>
      <c r="AN105" s="41"/>
      <c r="AO105" s="41"/>
      <c r="AP105" s="48">
        <v>0</v>
      </c>
      <c r="AQ105" s="115"/>
      <c r="AR105" s="100">
        <f t="shared" si="84"/>
        <v>0</v>
      </c>
      <c r="AS105" s="100"/>
      <c r="AT105" s="100"/>
      <c r="AU105" s="100"/>
      <c r="AV105" s="116">
        <f t="shared" si="85"/>
        <v>0</v>
      </c>
      <c r="AW105" s="116"/>
      <c r="AX105" s="52" t="e">
        <f t="shared" si="69"/>
        <v>#DIV/0!</v>
      </c>
      <c r="AY105" s="53" t="e">
        <f t="shared" si="70"/>
        <v>#DIV/0!</v>
      </c>
      <c r="AZ105" s="117" t="e">
        <f t="shared" si="71"/>
        <v>#DIV/0!</v>
      </c>
      <c r="BA105" s="48"/>
      <c r="BB105" s="48"/>
      <c r="BC105" s="48"/>
      <c r="BD105" s="48"/>
      <c r="BE105" s="48"/>
      <c r="BF105" s="117" t="e">
        <f t="shared" si="73"/>
        <v>#DIV/0!</v>
      </c>
      <c r="BG105" s="52" t="e">
        <f t="shared" si="74"/>
        <v>#DIV/0!</v>
      </c>
      <c r="BH105" s="53" t="e">
        <f t="shared" si="75"/>
        <v>#DIV/0!</v>
      </c>
      <c r="BI105" s="53"/>
      <c r="BJ105" s="49" t="str">
        <f t="shared" si="65"/>
        <v>NA</v>
      </c>
      <c r="BK105" s="53"/>
      <c r="BL105" s="50">
        <f t="shared" si="63"/>
        <v>100</v>
      </c>
      <c r="BM105" s="50" t="str">
        <f t="shared" si="64"/>
        <v>NA</v>
      </c>
      <c r="BN105" s="115"/>
      <c r="BO105" s="51">
        <f t="shared" si="86"/>
        <v>0</v>
      </c>
      <c r="BP105" s="52" t="e">
        <f t="shared" si="76"/>
        <v>#DIV/0!</v>
      </c>
      <c r="BQ105" s="53" t="e">
        <f t="shared" si="77"/>
        <v>#DIV/0!</v>
      </c>
      <c r="BR105" s="118"/>
      <c r="BS105" s="41"/>
      <c r="BT105" s="41"/>
      <c r="BU105" s="41"/>
      <c r="BV105" s="41"/>
      <c r="BW105" s="41"/>
    </row>
    <row r="106" spans="1:75" ht="36" customHeight="1">
      <c r="A106" s="41">
        <v>11</v>
      </c>
      <c r="B106" s="41"/>
      <c r="C106" s="41"/>
      <c r="D106" s="91"/>
      <c r="E106" s="113"/>
      <c r="F106" s="113"/>
      <c r="G106" s="113"/>
      <c r="H106" s="113"/>
      <c r="I106" s="113"/>
      <c r="J106" s="114"/>
      <c r="K106" s="114"/>
      <c r="L106" s="114"/>
      <c r="M106" s="54"/>
      <c r="N106" s="54"/>
      <c r="O106" s="60"/>
      <c r="P106" s="106"/>
      <c r="Q106" s="106"/>
      <c r="R106" s="94">
        <f t="shared" si="78"/>
        <v>0</v>
      </c>
      <c r="S106" s="81"/>
      <c r="T106" s="81">
        <f t="shared" si="79"/>
        <v>0</v>
      </c>
      <c r="U106" s="108"/>
      <c r="V106" s="94">
        <f t="shared" si="80"/>
        <v>0</v>
      </c>
      <c r="W106" s="94"/>
      <c r="X106" s="96"/>
      <c r="Y106" s="96"/>
      <c r="Z106" s="97"/>
      <c r="AA106" s="96"/>
      <c r="AB106" s="60"/>
      <c r="AC106" s="51">
        <f t="shared" si="81"/>
        <v>0</v>
      </c>
      <c r="AD106" s="96"/>
      <c r="AE106" s="96"/>
      <c r="AF106" s="97"/>
      <c r="AG106" s="96"/>
      <c r="AH106" s="48"/>
      <c r="AI106" s="48">
        <f t="shared" si="82"/>
        <v>0</v>
      </c>
      <c r="AJ106" s="115"/>
      <c r="AK106" s="115"/>
      <c r="AL106" s="48"/>
      <c r="AM106" s="99">
        <f t="shared" si="83"/>
        <v>0</v>
      </c>
      <c r="AN106" s="41"/>
      <c r="AO106" s="41"/>
      <c r="AP106" s="48">
        <v>0</v>
      </c>
      <c r="AQ106" s="115"/>
      <c r="AR106" s="100">
        <f t="shared" si="84"/>
        <v>0</v>
      </c>
      <c r="AS106" s="100"/>
      <c r="AT106" s="100"/>
      <c r="AU106" s="100"/>
      <c r="AV106" s="116">
        <f t="shared" si="85"/>
        <v>0</v>
      </c>
      <c r="AW106" s="116"/>
      <c r="AX106" s="52" t="e">
        <f t="shared" si="69"/>
        <v>#DIV/0!</v>
      </c>
      <c r="AY106" s="53" t="e">
        <f t="shared" si="70"/>
        <v>#DIV/0!</v>
      </c>
      <c r="AZ106" s="117" t="e">
        <f t="shared" si="71"/>
        <v>#DIV/0!</v>
      </c>
      <c r="BA106" s="48"/>
      <c r="BB106" s="48"/>
      <c r="BC106" s="48"/>
      <c r="BD106" s="48"/>
      <c r="BE106" s="48"/>
      <c r="BF106" s="117" t="e">
        <f t="shared" si="73"/>
        <v>#DIV/0!</v>
      </c>
      <c r="BG106" s="52" t="e">
        <f t="shared" si="74"/>
        <v>#DIV/0!</v>
      </c>
      <c r="BH106" s="53" t="e">
        <f t="shared" si="75"/>
        <v>#DIV/0!</v>
      </c>
      <c r="BI106" s="53"/>
      <c r="BJ106" s="49" t="str">
        <f t="shared" si="65"/>
        <v>NA</v>
      </c>
      <c r="BK106" s="53"/>
      <c r="BL106" s="50">
        <f t="shared" si="63"/>
        <v>100</v>
      </c>
      <c r="BM106" s="50" t="str">
        <f t="shared" si="64"/>
        <v>NA</v>
      </c>
      <c r="BN106" s="115"/>
      <c r="BO106" s="51">
        <f t="shared" si="86"/>
        <v>0</v>
      </c>
      <c r="BP106" s="52" t="e">
        <f t="shared" si="76"/>
        <v>#DIV/0!</v>
      </c>
      <c r="BQ106" s="53" t="e">
        <f t="shared" si="77"/>
        <v>#DIV/0!</v>
      </c>
      <c r="BR106" s="118"/>
      <c r="BS106" s="41"/>
      <c r="BT106" s="41"/>
      <c r="BU106" s="41"/>
      <c r="BV106" s="41"/>
      <c r="BW106" s="41"/>
    </row>
    <row r="107" spans="1:75" ht="36" customHeight="1">
      <c r="A107" s="41">
        <v>12</v>
      </c>
      <c r="B107" s="41"/>
      <c r="C107" s="41"/>
      <c r="D107" s="91"/>
      <c r="E107" s="113"/>
      <c r="F107" s="113"/>
      <c r="G107" s="113"/>
      <c r="H107" s="113"/>
      <c r="I107" s="113"/>
      <c r="J107" s="114"/>
      <c r="K107" s="114"/>
      <c r="L107" s="114"/>
      <c r="M107" s="54"/>
      <c r="N107" s="54"/>
      <c r="O107" s="60"/>
      <c r="P107" s="106"/>
      <c r="Q107" s="106"/>
      <c r="R107" s="94">
        <f t="shared" si="78"/>
        <v>0</v>
      </c>
      <c r="S107" s="81"/>
      <c r="T107" s="81">
        <f t="shared" si="79"/>
        <v>0</v>
      </c>
      <c r="U107" s="108"/>
      <c r="V107" s="94">
        <f t="shared" si="80"/>
        <v>0</v>
      </c>
      <c r="W107" s="94"/>
      <c r="X107" s="96"/>
      <c r="Y107" s="96"/>
      <c r="Z107" s="97"/>
      <c r="AA107" s="96"/>
      <c r="AB107" s="106"/>
      <c r="AC107" s="51">
        <f t="shared" si="81"/>
        <v>0</v>
      </c>
      <c r="AD107" s="96"/>
      <c r="AE107" s="96"/>
      <c r="AF107" s="97"/>
      <c r="AG107" s="96"/>
      <c r="AH107" s="96"/>
      <c r="AI107" s="48">
        <f t="shared" si="82"/>
        <v>0</v>
      </c>
      <c r="AJ107" s="48"/>
      <c r="AK107" s="115"/>
      <c r="AL107" s="48"/>
      <c r="AM107" s="99">
        <f t="shared" si="83"/>
        <v>0</v>
      </c>
      <c r="AN107" s="41"/>
      <c r="AO107" s="48"/>
      <c r="AP107" s="48">
        <v>0</v>
      </c>
      <c r="AQ107" s="115"/>
      <c r="AR107" s="100">
        <f t="shared" si="84"/>
        <v>0</v>
      </c>
      <c r="AS107" s="100"/>
      <c r="AT107" s="100"/>
      <c r="AU107" s="100"/>
      <c r="AV107" s="116">
        <f t="shared" si="85"/>
        <v>0</v>
      </c>
      <c r="AW107" s="116"/>
      <c r="AX107" s="52" t="e">
        <f t="shared" si="69"/>
        <v>#DIV/0!</v>
      </c>
      <c r="AY107" s="53" t="e">
        <f t="shared" si="70"/>
        <v>#DIV/0!</v>
      </c>
      <c r="AZ107" s="117" t="e">
        <f t="shared" si="71"/>
        <v>#DIV/0!</v>
      </c>
      <c r="BA107" s="48"/>
      <c r="BB107" s="48"/>
      <c r="BC107" s="48"/>
      <c r="BD107" s="48"/>
      <c r="BE107" s="48"/>
      <c r="BF107" s="117" t="e">
        <f t="shared" si="73"/>
        <v>#DIV/0!</v>
      </c>
      <c r="BG107" s="52" t="e">
        <f t="shared" si="74"/>
        <v>#DIV/0!</v>
      </c>
      <c r="BH107" s="53" t="e">
        <f t="shared" si="75"/>
        <v>#DIV/0!</v>
      </c>
      <c r="BI107" s="53"/>
      <c r="BJ107" s="49" t="str">
        <f t="shared" si="65"/>
        <v>NA</v>
      </c>
      <c r="BK107" s="53"/>
      <c r="BL107" s="50">
        <f t="shared" si="63"/>
        <v>100</v>
      </c>
      <c r="BM107" s="50" t="str">
        <f t="shared" si="64"/>
        <v>NA</v>
      </c>
      <c r="BN107" s="115"/>
      <c r="BO107" s="51">
        <f t="shared" si="86"/>
        <v>0</v>
      </c>
      <c r="BP107" s="52" t="e">
        <f t="shared" si="76"/>
        <v>#DIV/0!</v>
      </c>
      <c r="BQ107" s="53" t="e">
        <f t="shared" si="77"/>
        <v>#DIV/0!</v>
      </c>
      <c r="BR107" s="118"/>
      <c r="BS107" s="41"/>
      <c r="BT107" s="41"/>
      <c r="BU107" s="41"/>
      <c r="BV107" s="41"/>
      <c r="BW107" s="41"/>
    </row>
    <row r="108" spans="1:75" ht="36" customHeight="1">
      <c r="A108" s="41">
        <v>13</v>
      </c>
      <c r="B108" s="41"/>
      <c r="C108" s="41"/>
      <c r="D108" s="91"/>
      <c r="E108" s="113"/>
      <c r="F108" s="113"/>
      <c r="G108" s="113"/>
      <c r="H108" s="113"/>
      <c r="I108" s="113"/>
      <c r="J108" s="114"/>
      <c r="K108" s="114"/>
      <c r="L108" s="114"/>
      <c r="M108" s="54"/>
      <c r="N108" s="54"/>
      <c r="O108" s="60"/>
      <c r="P108" s="106"/>
      <c r="Q108" s="106"/>
      <c r="R108" s="94">
        <f t="shared" si="78"/>
        <v>0</v>
      </c>
      <c r="S108" s="81"/>
      <c r="T108" s="81">
        <f t="shared" si="79"/>
        <v>0</v>
      </c>
      <c r="U108" s="108"/>
      <c r="V108" s="94">
        <f t="shared" si="80"/>
        <v>0</v>
      </c>
      <c r="W108" s="94"/>
      <c r="X108" s="96"/>
      <c r="Y108" s="96"/>
      <c r="Z108" s="97"/>
      <c r="AA108" s="96"/>
      <c r="AB108" s="60"/>
      <c r="AC108" s="51">
        <f t="shared" si="81"/>
        <v>0</v>
      </c>
      <c r="AD108" s="96"/>
      <c r="AE108" s="96"/>
      <c r="AF108" s="97"/>
      <c r="AG108" s="96"/>
      <c r="AH108" s="48"/>
      <c r="AI108" s="48">
        <f t="shared" si="82"/>
        <v>0</v>
      </c>
      <c r="AJ108" s="115"/>
      <c r="AK108" s="115"/>
      <c r="AL108" s="48"/>
      <c r="AM108" s="99">
        <f t="shared" si="83"/>
        <v>0</v>
      </c>
      <c r="AN108" s="41"/>
      <c r="AO108" s="41"/>
      <c r="AP108" s="48">
        <v>0</v>
      </c>
      <c r="AQ108" s="48"/>
      <c r="AR108" s="100">
        <f t="shared" si="84"/>
        <v>0</v>
      </c>
      <c r="AS108" s="100"/>
      <c r="AT108" s="100"/>
      <c r="AU108" s="100"/>
      <c r="AV108" s="116">
        <f t="shared" si="85"/>
        <v>0</v>
      </c>
      <c r="AW108" s="116"/>
      <c r="AX108" s="52" t="e">
        <f t="shared" si="69"/>
        <v>#DIV/0!</v>
      </c>
      <c r="AY108" s="53" t="e">
        <f t="shared" si="70"/>
        <v>#DIV/0!</v>
      </c>
      <c r="AZ108" s="117" t="e">
        <f t="shared" si="71"/>
        <v>#DIV/0!</v>
      </c>
      <c r="BA108" s="48"/>
      <c r="BB108" s="48"/>
      <c r="BC108" s="48"/>
      <c r="BD108" s="48"/>
      <c r="BE108" s="48"/>
      <c r="BF108" s="117" t="e">
        <f t="shared" si="73"/>
        <v>#DIV/0!</v>
      </c>
      <c r="BG108" s="52" t="e">
        <f t="shared" si="74"/>
        <v>#DIV/0!</v>
      </c>
      <c r="BH108" s="53" t="e">
        <f t="shared" si="75"/>
        <v>#DIV/0!</v>
      </c>
      <c r="BI108" s="53"/>
      <c r="BJ108" s="49" t="str">
        <f t="shared" si="65"/>
        <v>NA</v>
      </c>
      <c r="BK108" s="53"/>
      <c r="BL108" s="50">
        <f t="shared" si="63"/>
        <v>100</v>
      </c>
      <c r="BM108" s="50" t="str">
        <f t="shared" si="64"/>
        <v>NA</v>
      </c>
      <c r="BN108" s="115"/>
      <c r="BO108" s="51">
        <f t="shared" si="86"/>
        <v>0</v>
      </c>
      <c r="BP108" s="52" t="e">
        <f t="shared" si="76"/>
        <v>#DIV/0!</v>
      </c>
      <c r="BQ108" s="53" t="e">
        <f t="shared" si="77"/>
        <v>#DIV/0!</v>
      </c>
      <c r="BR108" s="118"/>
      <c r="BS108" s="41"/>
      <c r="BT108" s="41"/>
      <c r="BU108" s="41"/>
      <c r="BV108" s="41"/>
      <c r="BW108" s="41"/>
    </row>
    <row r="109" spans="1:75" ht="36" customHeight="1">
      <c r="A109" s="41">
        <v>14</v>
      </c>
      <c r="B109" s="41"/>
      <c r="C109" s="41"/>
      <c r="D109" s="91"/>
      <c r="E109" s="113"/>
      <c r="F109" s="113"/>
      <c r="G109" s="113"/>
      <c r="H109" s="113"/>
      <c r="I109" s="113"/>
      <c r="J109" s="114"/>
      <c r="K109" s="114"/>
      <c r="L109" s="114"/>
      <c r="M109" s="54"/>
      <c r="N109" s="54"/>
      <c r="O109" s="60"/>
      <c r="P109" s="106"/>
      <c r="Q109" s="106"/>
      <c r="R109" s="94">
        <f t="shared" si="78"/>
        <v>0</v>
      </c>
      <c r="S109" s="81"/>
      <c r="T109" s="81">
        <f t="shared" si="79"/>
        <v>0</v>
      </c>
      <c r="U109" s="108"/>
      <c r="V109" s="94">
        <f t="shared" si="80"/>
        <v>0</v>
      </c>
      <c r="W109" s="94"/>
      <c r="X109" s="96"/>
      <c r="Y109" s="96"/>
      <c r="Z109" s="97"/>
      <c r="AA109" s="96"/>
      <c r="AB109" s="106"/>
      <c r="AC109" s="51">
        <f t="shared" si="81"/>
        <v>0</v>
      </c>
      <c r="AD109" s="96"/>
      <c r="AE109" s="96"/>
      <c r="AF109" s="97"/>
      <c r="AG109" s="96"/>
      <c r="AH109" s="48"/>
      <c r="AI109" s="48">
        <f t="shared" si="82"/>
        <v>0</v>
      </c>
      <c r="AJ109" s="115"/>
      <c r="AK109" s="115"/>
      <c r="AL109" s="48"/>
      <c r="AM109" s="99">
        <f t="shared" si="83"/>
        <v>0</v>
      </c>
      <c r="AN109" s="41"/>
      <c r="AO109" s="41"/>
      <c r="AP109" s="48">
        <v>0</v>
      </c>
      <c r="AQ109" s="115"/>
      <c r="AR109" s="100">
        <f t="shared" si="84"/>
        <v>0</v>
      </c>
      <c r="AS109" s="100"/>
      <c r="AT109" s="100"/>
      <c r="AU109" s="100"/>
      <c r="AV109" s="116">
        <f t="shared" si="85"/>
        <v>0</v>
      </c>
      <c r="AW109" s="116"/>
      <c r="AX109" s="52" t="e">
        <f t="shared" si="69"/>
        <v>#DIV/0!</v>
      </c>
      <c r="AY109" s="53" t="e">
        <f t="shared" si="70"/>
        <v>#DIV/0!</v>
      </c>
      <c r="AZ109" s="117" t="e">
        <f t="shared" si="71"/>
        <v>#DIV/0!</v>
      </c>
      <c r="BA109" s="48"/>
      <c r="BB109" s="48"/>
      <c r="BC109" s="48"/>
      <c r="BD109" s="48"/>
      <c r="BE109" s="48"/>
      <c r="BF109" s="117" t="e">
        <f t="shared" si="73"/>
        <v>#DIV/0!</v>
      </c>
      <c r="BG109" s="52" t="e">
        <f t="shared" si="74"/>
        <v>#DIV/0!</v>
      </c>
      <c r="BH109" s="53" t="e">
        <f t="shared" si="75"/>
        <v>#DIV/0!</v>
      </c>
      <c r="BI109" s="53"/>
      <c r="BJ109" s="49" t="str">
        <f t="shared" si="65"/>
        <v>NA</v>
      </c>
      <c r="BK109" s="53"/>
      <c r="BL109" s="50">
        <f t="shared" si="63"/>
        <v>100</v>
      </c>
      <c r="BM109" s="50" t="str">
        <f t="shared" si="64"/>
        <v>NA</v>
      </c>
      <c r="BN109" s="115"/>
      <c r="BO109" s="51">
        <f t="shared" si="86"/>
        <v>0</v>
      </c>
      <c r="BP109" s="52" t="e">
        <f t="shared" si="76"/>
        <v>#DIV/0!</v>
      </c>
      <c r="BQ109" s="53" t="e">
        <f t="shared" si="77"/>
        <v>#DIV/0!</v>
      </c>
      <c r="BR109" s="118"/>
      <c r="BS109" s="41"/>
      <c r="BT109" s="41"/>
      <c r="BU109" s="41"/>
      <c r="BV109" s="41"/>
      <c r="BW109" s="41"/>
    </row>
    <row r="110" spans="1:75" ht="36" customHeight="1">
      <c r="A110" s="41">
        <v>15</v>
      </c>
      <c r="B110" s="41"/>
      <c r="C110" s="41"/>
      <c r="D110" s="91"/>
      <c r="E110" s="113"/>
      <c r="F110" s="113"/>
      <c r="G110" s="113"/>
      <c r="H110" s="113"/>
      <c r="I110" s="113"/>
      <c r="J110" s="114"/>
      <c r="K110" s="114"/>
      <c r="L110" s="114"/>
      <c r="M110" s="54"/>
      <c r="N110" s="54"/>
      <c r="O110" s="60"/>
      <c r="P110" s="106"/>
      <c r="Q110" s="106"/>
      <c r="R110" s="94">
        <f t="shared" si="78"/>
        <v>0</v>
      </c>
      <c r="S110" s="81"/>
      <c r="T110" s="81">
        <f t="shared" si="79"/>
        <v>0</v>
      </c>
      <c r="U110" s="108"/>
      <c r="V110" s="94">
        <f t="shared" si="80"/>
        <v>0</v>
      </c>
      <c r="W110" s="94"/>
      <c r="X110" s="96"/>
      <c r="Y110" s="96"/>
      <c r="Z110" s="97"/>
      <c r="AA110" s="96"/>
      <c r="AB110" s="60"/>
      <c r="AC110" s="51">
        <f t="shared" si="81"/>
        <v>0</v>
      </c>
      <c r="AD110" s="96"/>
      <c r="AE110" s="96"/>
      <c r="AF110" s="97"/>
      <c r="AH110" s="96"/>
      <c r="AI110" s="48">
        <f t="shared" si="82"/>
        <v>0</v>
      </c>
      <c r="AJ110" s="115"/>
      <c r="AK110" s="115"/>
      <c r="AL110" s="48"/>
      <c r="AM110" s="99">
        <f t="shared" si="83"/>
        <v>0</v>
      </c>
      <c r="AN110" s="41"/>
      <c r="AO110" s="41"/>
      <c r="AP110" s="48">
        <v>0</v>
      </c>
      <c r="AQ110" s="115"/>
      <c r="AR110" s="100">
        <f t="shared" si="84"/>
        <v>0</v>
      </c>
      <c r="AS110" s="100"/>
      <c r="AT110" s="100"/>
      <c r="AU110" s="100"/>
      <c r="AV110" s="116">
        <f t="shared" si="85"/>
        <v>0</v>
      </c>
      <c r="AW110" s="116"/>
      <c r="AX110" s="52" t="e">
        <f t="shared" si="69"/>
        <v>#DIV/0!</v>
      </c>
      <c r="AY110" s="53" t="e">
        <f t="shared" si="70"/>
        <v>#DIV/0!</v>
      </c>
      <c r="AZ110" s="117" t="e">
        <f t="shared" si="71"/>
        <v>#DIV/0!</v>
      </c>
      <c r="BA110" s="48"/>
      <c r="BB110" s="48"/>
      <c r="BC110" s="48"/>
      <c r="BD110" s="48"/>
      <c r="BE110" s="48"/>
      <c r="BF110" s="117" t="e">
        <f t="shared" si="73"/>
        <v>#DIV/0!</v>
      </c>
      <c r="BG110" s="52" t="e">
        <f t="shared" si="74"/>
        <v>#DIV/0!</v>
      </c>
      <c r="BH110" s="53" t="e">
        <f t="shared" si="75"/>
        <v>#DIV/0!</v>
      </c>
      <c r="BI110" s="53"/>
      <c r="BJ110" s="49" t="str">
        <f t="shared" si="65"/>
        <v>NA</v>
      </c>
      <c r="BK110" s="53"/>
      <c r="BL110" s="50">
        <f t="shared" si="63"/>
        <v>100</v>
      </c>
      <c r="BM110" s="50" t="str">
        <f t="shared" si="64"/>
        <v>NA</v>
      </c>
      <c r="BN110" s="115"/>
      <c r="BO110" s="51">
        <f t="shared" si="86"/>
        <v>0</v>
      </c>
      <c r="BP110" s="52" t="e">
        <f t="shared" si="76"/>
        <v>#DIV/0!</v>
      </c>
      <c r="BQ110" s="53" t="e">
        <f t="shared" si="77"/>
        <v>#DIV/0!</v>
      </c>
      <c r="BR110" s="120"/>
      <c r="BS110" s="41"/>
      <c r="BT110" s="41"/>
      <c r="BU110" s="41"/>
      <c r="BV110" s="41"/>
      <c r="BW110" s="121"/>
    </row>
    <row r="111" spans="1:75" ht="36" customHeight="1">
      <c r="A111" s="41">
        <v>16</v>
      </c>
      <c r="B111" s="121"/>
      <c r="C111" s="121"/>
      <c r="D111" s="122"/>
      <c r="E111" s="113"/>
      <c r="F111" s="113"/>
      <c r="G111" s="113"/>
      <c r="H111" s="113"/>
      <c r="I111" s="113"/>
      <c r="J111" s="114"/>
      <c r="K111" s="114"/>
      <c r="L111" s="114"/>
      <c r="M111" s="54"/>
      <c r="N111" s="54"/>
      <c r="O111" s="123"/>
      <c r="P111" s="106"/>
      <c r="Q111" s="106"/>
      <c r="R111" s="94">
        <f t="shared" si="78"/>
        <v>0</v>
      </c>
      <c r="S111" s="81"/>
      <c r="T111" s="81">
        <f t="shared" si="79"/>
        <v>0</v>
      </c>
      <c r="U111" s="108"/>
      <c r="V111" s="94">
        <f t="shared" si="80"/>
        <v>0</v>
      </c>
      <c r="W111" s="94"/>
      <c r="X111" s="124"/>
      <c r="Y111" s="124"/>
      <c r="Z111" s="98"/>
      <c r="AA111" s="124"/>
      <c r="AB111" s="106"/>
      <c r="AC111" s="51">
        <f t="shared" si="81"/>
        <v>0</v>
      </c>
      <c r="AD111" s="124"/>
      <c r="AE111" s="124"/>
      <c r="AF111" s="97"/>
      <c r="AG111" s="124"/>
      <c r="AH111" s="124"/>
      <c r="AI111" s="48">
        <f t="shared" si="82"/>
        <v>0</v>
      </c>
      <c r="AJ111" s="48"/>
      <c r="AK111" s="125"/>
      <c r="AL111" s="48"/>
      <c r="AM111" s="99">
        <f t="shared" si="83"/>
        <v>0</v>
      </c>
      <c r="AN111" s="41"/>
      <c r="AO111" s="48"/>
      <c r="AP111" s="48">
        <v>0</v>
      </c>
      <c r="AQ111" s="125"/>
      <c r="AR111" s="100">
        <f t="shared" si="84"/>
        <v>0</v>
      </c>
      <c r="AS111" s="100"/>
      <c r="AT111" s="100"/>
      <c r="AU111" s="100"/>
      <c r="AV111" s="126">
        <f t="shared" si="85"/>
        <v>0</v>
      </c>
      <c r="AW111" s="126"/>
      <c r="AX111" s="52" t="e">
        <f t="shared" si="69"/>
        <v>#DIV/0!</v>
      </c>
      <c r="AY111" s="53" t="e">
        <f t="shared" si="70"/>
        <v>#DIV/0!</v>
      </c>
      <c r="AZ111" s="50" t="e">
        <f t="shared" si="71"/>
        <v>#DIV/0!</v>
      </c>
      <c r="BA111" s="48"/>
      <c r="BB111" s="48"/>
      <c r="BC111" s="48"/>
      <c r="BD111" s="48"/>
      <c r="BE111" s="48"/>
      <c r="BF111" s="50" t="e">
        <f t="shared" si="73"/>
        <v>#DIV/0!</v>
      </c>
      <c r="BG111" s="52" t="e">
        <f t="shared" si="74"/>
        <v>#DIV/0!</v>
      </c>
      <c r="BH111" s="53" t="e">
        <f t="shared" si="75"/>
        <v>#DIV/0!</v>
      </c>
      <c r="BI111" s="53"/>
      <c r="BJ111" s="49" t="str">
        <f t="shared" si="65"/>
        <v>NA</v>
      </c>
      <c r="BK111" s="53"/>
      <c r="BL111" s="50">
        <f t="shared" si="63"/>
        <v>100</v>
      </c>
      <c r="BM111" s="50" t="str">
        <f t="shared" si="64"/>
        <v>NA</v>
      </c>
      <c r="BN111" s="125"/>
      <c r="BO111" s="51">
        <f t="shared" si="86"/>
        <v>0</v>
      </c>
      <c r="BP111" s="52" t="e">
        <f t="shared" si="76"/>
        <v>#DIV/0!</v>
      </c>
      <c r="BQ111" s="53" t="e">
        <f t="shared" si="77"/>
        <v>#DIV/0!</v>
      </c>
      <c r="BR111" s="118"/>
      <c r="BS111" s="41"/>
      <c r="BT111" s="41"/>
      <c r="BU111" s="41"/>
      <c r="BV111" s="41"/>
      <c r="BW111" s="41"/>
    </row>
    <row r="112" spans="1:75" ht="36" customHeight="1">
      <c r="A112" s="41">
        <v>17</v>
      </c>
      <c r="B112" s="41"/>
      <c r="C112" s="41"/>
      <c r="D112" s="91"/>
      <c r="E112" s="113"/>
      <c r="F112" s="113"/>
      <c r="G112" s="113"/>
      <c r="H112" s="113"/>
      <c r="I112" s="113"/>
      <c r="J112" s="114"/>
      <c r="K112" s="114"/>
      <c r="L112" s="114"/>
      <c r="M112" s="54"/>
      <c r="N112" s="54"/>
      <c r="O112" s="60"/>
      <c r="P112" s="106"/>
      <c r="Q112" s="106"/>
      <c r="R112" s="94">
        <f t="shared" si="78"/>
        <v>0</v>
      </c>
      <c r="S112" s="81"/>
      <c r="T112" s="81">
        <f t="shared" si="79"/>
        <v>0</v>
      </c>
      <c r="U112" s="108"/>
      <c r="V112" s="94">
        <f t="shared" si="80"/>
        <v>0</v>
      </c>
      <c r="W112" s="94"/>
      <c r="X112" s="96"/>
      <c r="Y112" s="96"/>
      <c r="Z112" s="98"/>
      <c r="AA112" s="96"/>
      <c r="AB112" s="106"/>
      <c r="AC112" s="51">
        <f t="shared" si="81"/>
        <v>0</v>
      </c>
      <c r="AD112" s="96"/>
      <c r="AE112" s="96"/>
      <c r="AF112" s="97"/>
      <c r="AG112" s="96"/>
      <c r="AH112" s="96"/>
      <c r="AI112" s="48">
        <f t="shared" si="82"/>
        <v>0</v>
      </c>
      <c r="AJ112" s="115"/>
      <c r="AK112" s="115"/>
      <c r="AL112" s="48"/>
      <c r="AM112" s="99">
        <f t="shared" si="83"/>
        <v>0</v>
      </c>
      <c r="AN112" s="41"/>
      <c r="AO112" s="41"/>
      <c r="AP112" s="48">
        <v>0</v>
      </c>
      <c r="AQ112" s="115"/>
      <c r="AR112" s="100">
        <f t="shared" si="84"/>
        <v>0</v>
      </c>
      <c r="AS112" s="100"/>
      <c r="AT112" s="100"/>
      <c r="AU112" s="100"/>
      <c r="AV112" s="116">
        <f t="shared" si="85"/>
        <v>0</v>
      </c>
      <c r="AW112" s="116"/>
      <c r="AX112" s="52" t="e">
        <f t="shared" si="69"/>
        <v>#DIV/0!</v>
      </c>
      <c r="AY112" s="53" t="e">
        <f t="shared" si="70"/>
        <v>#DIV/0!</v>
      </c>
      <c r="AZ112" s="117" t="e">
        <f t="shared" si="71"/>
        <v>#DIV/0!</v>
      </c>
      <c r="BA112" s="48"/>
      <c r="BB112" s="48"/>
      <c r="BC112" s="48"/>
      <c r="BD112" s="48"/>
      <c r="BE112" s="48"/>
      <c r="BF112" s="117" t="e">
        <f t="shared" si="73"/>
        <v>#DIV/0!</v>
      </c>
      <c r="BG112" s="52" t="e">
        <f t="shared" si="74"/>
        <v>#DIV/0!</v>
      </c>
      <c r="BH112" s="53" t="e">
        <f t="shared" si="75"/>
        <v>#DIV/0!</v>
      </c>
      <c r="BI112" s="53"/>
      <c r="BJ112" s="49" t="str">
        <f t="shared" si="65"/>
        <v>NA</v>
      </c>
      <c r="BK112" s="53"/>
      <c r="BL112" s="50">
        <f t="shared" si="63"/>
        <v>100</v>
      </c>
      <c r="BM112" s="50" t="str">
        <f t="shared" si="64"/>
        <v>NA</v>
      </c>
      <c r="BN112" s="115"/>
      <c r="BO112" s="51">
        <f t="shared" si="86"/>
        <v>0</v>
      </c>
      <c r="BP112" s="52" t="e">
        <f t="shared" si="76"/>
        <v>#DIV/0!</v>
      </c>
      <c r="BQ112" s="53" t="e">
        <f t="shared" si="77"/>
        <v>#DIV/0!</v>
      </c>
      <c r="BR112" s="118"/>
      <c r="BS112" s="41"/>
      <c r="BT112" s="41"/>
      <c r="BU112" s="41"/>
      <c r="BV112" s="41"/>
      <c r="BW112" s="41"/>
    </row>
    <row r="113" spans="1:75" s="89" customFormat="1" ht="18">
      <c r="A113" s="63" t="s">
        <v>274</v>
      </c>
      <c r="B113" s="64"/>
      <c r="C113" s="64"/>
      <c r="D113" s="64"/>
      <c r="E113" s="64"/>
      <c r="F113" s="64"/>
      <c r="G113" s="64"/>
      <c r="H113" s="64"/>
      <c r="I113" s="65"/>
      <c r="J113" s="77">
        <f t="shared" ref="J113:O113" si="87">SUM(J96:J112)</f>
        <v>0</v>
      </c>
      <c r="K113" s="77">
        <f t="shared" si="87"/>
        <v>0</v>
      </c>
      <c r="L113" s="77">
        <f t="shared" si="87"/>
        <v>0</v>
      </c>
      <c r="M113" s="77">
        <f t="shared" si="87"/>
        <v>0</v>
      </c>
      <c r="N113" s="77">
        <f t="shared" si="87"/>
        <v>0</v>
      </c>
      <c r="O113" s="77">
        <f t="shared" si="87"/>
        <v>0</v>
      </c>
      <c r="P113" s="77"/>
      <c r="Q113" s="77"/>
      <c r="R113" s="77"/>
      <c r="S113" s="77"/>
      <c r="T113" s="69">
        <f>SUM(T96:T112)</f>
        <v>0</v>
      </c>
      <c r="U113" s="77"/>
      <c r="V113" s="69">
        <f>SUM(V96:V112)</f>
        <v>0</v>
      </c>
      <c r="W113" s="69"/>
      <c r="X113" s="77"/>
      <c r="Y113" s="77"/>
      <c r="Z113" s="77"/>
      <c r="AA113" s="77"/>
      <c r="AB113" s="69">
        <f>SUM(AB96:AB112)</f>
        <v>0</v>
      </c>
      <c r="AC113" s="69">
        <f>SUM(AC96:AC112)</f>
        <v>0</v>
      </c>
      <c r="AD113" s="77"/>
      <c r="AE113" s="77"/>
      <c r="AF113" s="77"/>
      <c r="AG113" s="127"/>
      <c r="AH113" s="69">
        <f>SUM(AH96:AH112)</f>
        <v>0</v>
      </c>
      <c r="AI113" s="69">
        <f>SUM(AI96:AI112)</f>
        <v>0</v>
      </c>
      <c r="AJ113" s="69">
        <f>SUM(AJ96:AJ112)</f>
        <v>0</v>
      </c>
      <c r="AK113" s="69">
        <f>SUM(AK96:AK112)</f>
        <v>0</v>
      </c>
      <c r="AL113" s="69">
        <f>SUM(AL96:AL112)</f>
        <v>0</v>
      </c>
      <c r="AM113" s="69">
        <f t="shared" si="83"/>
        <v>0</v>
      </c>
      <c r="AN113" s="69">
        <f>SUM(AN96:AN112)</f>
        <v>0</v>
      </c>
      <c r="AO113" s="69">
        <f>SUM(AO96:AO112)</f>
        <v>0</v>
      </c>
      <c r="AP113" s="69">
        <v>0</v>
      </c>
      <c r="AQ113" s="69">
        <f>SUM(AQ96:AQ112)</f>
        <v>0</v>
      </c>
      <c r="AR113" s="69">
        <f>SUM(AR96:AR112)</f>
        <v>0</v>
      </c>
      <c r="AS113" s="69"/>
      <c r="AT113" s="69"/>
      <c r="AU113" s="69"/>
      <c r="AV113" s="69">
        <f t="shared" si="85"/>
        <v>0</v>
      </c>
      <c r="AW113" s="69"/>
      <c r="AX113" s="69" t="e">
        <f t="shared" si="69"/>
        <v>#DIV/0!</v>
      </c>
      <c r="AY113" s="78" t="e">
        <f t="shared" si="70"/>
        <v>#DIV/0!</v>
      </c>
      <c r="AZ113" s="69" t="e">
        <f t="shared" si="71"/>
        <v>#DIV/0!</v>
      </c>
      <c r="BA113" s="69">
        <f>SUM(BA96:BA112)</f>
        <v>0</v>
      </c>
      <c r="BB113" s="69"/>
      <c r="BC113" s="69">
        <f>SUM(BC96:BC112)</f>
        <v>0</v>
      </c>
      <c r="BD113" s="69">
        <f>SUM(BD96:BD112)</f>
        <v>0</v>
      </c>
      <c r="BE113" s="69">
        <f>SUM(BE96:BE112)</f>
        <v>0</v>
      </c>
      <c r="BF113" s="78" t="e">
        <f t="shared" si="73"/>
        <v>#DIV/0!</v>
      </c>
      <c r="BG113" s="69" t="e">
        <f t="shared" si="74"/>
        <v>#DIV/0!</v>
      </c>
      <c r="BH113" s="78" t="e">
        <f t="shared" si="75"/>
        <v>#DIV/0!</v>
      </c>
      <c r="BI113" s="78"/>
      <c r="BJ113" s="49" t="str">
        <f t="shared" si="65"/>
        <v>NA</v>
      </c>
      <c r="BK113" s="78"/>
      <c r="BL113" s="50">
        <f t="shared" si="63"/>
        <v>100</v>
      </c>
      <c r="BM113" s="50" t="str">
        <f t="shared" si="64"/>
        <v>NA</v>
      </c>
      <c r="BN113" s="69">
        <f>SUM(BN96:BN112)</f>
        <v>0</v>
      </c>
      <c r="BO113" s="69">
        <f t="shared" si="86"/>
        <v>0</v>
      </c>
      <c r="BP113" s="69" t="e">
        <f t="shared" si="76"/>
        <v>#DIV/0!</v>
      </c>
      <c r="BQ113" s="69" t="e">
        <f t="shared" si="77"/>
        <v>#DIV/0!</v>
      </c>
      <c r="BR113" s="128"/>
      <c r="BS113" s="77">
        <f>SUM(BS96:BS112)</f>
        <v>0</v>
      </c>
      <c r="BT113" s="77"/>
      <c r="BU113" s="77"/>
      <c r="BV113" s="77"/>
      <c r="BW113" s="77">
        <f>SUM(BW96:BW112)</f>
        <v>0</v>
      </c>
    </row>
    <row r="114" spans="1:75" s="76" customFormat="1" ht="18">
      <c r="A114" s="63" t="s">
        <v>268</v>
      </c>
      <c r="B114" s="64"/>
      <c r="C114" s="64"/>
      <c r="D114" s="64"/>
      <c r="E114" s="64"/>
      <c r="F114" s="64"/>
      <c r="G114" s="64"/>
      <c r="H114" s="64"/>
      <c r="I114" s="65"/>
      <c r="J114" s="66"/>
      <c r="K114" s="66"/>
      <c r="L114" s="66"/>
      <c r="M114" s="66"/>
      <c r="N114" s="66"/>
      <c r="O114" s="66"/>
      <c r="P114" s="67"/>
      <c r="Q114" s="67"/>
      <c r="R114" s="67"/>
      <c r="S114" s="67"/>
      <c r="T114" s="129"/>
      <c r="U114" s="67"/>
      <c r="V114" s="129"/>
      <c r="W114" s="129"/>
      <c r="X114" s="69"/>
      <c r="Y114" s="69"/>
      <c r="Z114" s="66"/>
      <c r="AA114" s="69"/>
      <c r="AB114" s="69"/>
      <c r="AC114" s="69"/>
      <c r="AD114" s="69"/>
      <c r="AE114" s="69"/>
      <c r="AF114" s="66"/>
      <c r="AG114" s="67"/>
      <c r="AH114" s="69"/>
      <c r="AI114" s="69"/>
      <c r="AJ114" s="69"/>
      <c r="AK114" s="69"/>
      <c r="AL114" s="69"/>
      <c r="AM114" s="69">
        <f>V114</f>
        <v>0</v>
      </c>
      <c r="AN114" s="69"/>
      <c r="AO114" s="69"/>
      <c r="AP114" s="67">
        <v>0</v>
      </c>
      <c r="AQ114" s="69"/>
      <c r="AR114" s="69">
        <f>AM114</f>
        <v>0</v>
      </c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49" t="str">
        <f t="shared" si="65"/>
        <v>NA</v>
      </c>
      <c r="BK114" s="69"/>
      <c r="BL114" s="50">
        <f t="shared" si="63"/>
        <v>100</v>
      </c>
      <c r="BM114" s="50" t="str">
        <f t="shared" si="64"/>
        <v>NA</v>
      </c>
      <c r="BN114" s="69"/>
      <c r="BO114" s="69">
        <f t="shared" si="86"/>
        <v>0</v>
      </c>
      <c r="BP114" s="69" t="e">
        <f t="shared" si="76"/>
        <v>#DIV/0!</v>
      </c>
      <c r="BQ114" s="129" t="e">
        <f t="shared" si="77"/>
        <v>#DIV/0!</v>
      </c>
      <c r="BR114" s="88"/>
      <c r="BS114" s="66"/>
      <c r="BT114" s="66"/>
      <c r="BU114" s="66"/>
      <c r="BV114" s="66"/>
      <c r="BW114" s="66"/>
    </row>
    <row r="115" spans="1:75" s="89" customFormat="1" ht="18">
      <c r="A115" s="63" t="s">
        <v>269</v>
      </c>
      <c r="B115" s="64"/>
      <c r="C115" s="64"/>
      <c r="D115" s="64"/>
      <c r="E115" s="64"/>
      <c r="F115" s="64"/>
      <c r="G115" s="64"/>
      <c r="H115" s="64"/>
      <c r="I115" s="65"/>
      <c r="J115" s="66"/>
      <c r="K115" s="66"/>
      <c r="L115" s="66"/>
      <c r="M115" s="77"/>
      <c r="N115" s="77"/>
      <c r="O115" s="77"/>
      <c r="P115" s="77"/>
      <c r="Q115" s="77"/>
      <c r="R115" s="78"/>
      <c r="S115" s="77"/>
      <c r="T115" s="78"/>
      <c r="U115" s="77"/>
      <c r="V115" s="78"/>
      <c r="W115" s="78"/>
      <c r="X115" s="77"/>
      <c r="Y115" s="77"/>
      <c r="Z115" s="77"/>
      <c r="AA115" s="77"/>
      <c r="AB115" s="77"/>
      <c r="AC115" s="83"/>
      <c r="AD115" s="77"/>
      <c r="AE115" s="77"/>
      <c r="AF115" s="77"/>
      <c r="AG115" s="77"/>
      <c r="AH115" s="77"/>
      <c r="AI115" s="83"/>
      <c r="AJ115" s="77"/>
      <c r="AK115" s="77"/>
      <c r="AL115" s="77"/>
      <c r="AM115" s="78"/>
      <c r="AN115" s="77"/>
      <c r="AO115" s="83"/>
      <c r="AP115" s="78">
        <v>0</v>
      </c>
      <c r="AQ115" s="77"/>
      <c r="AR115" s="69"/>
      <c r="AS115" s="69"/>
      <c r="AT115" s="69"/>
      <c r="AU115" s="69"/>
      <c r="AV115" s="78"/>
      <c r="AW115" s="78"/>
      <c r="AX115" s="78"/>
      <c r="AY115" s="78"/>
      <c r="AZ115" s="78"/>
      <c r="BA115" s="86"/>
      <c r="BB115" s="86"/>
      <c r="BC115" s="86"/>
      <c r="BD115" s="86"/>
      <c r="BE115" s="86"/>
      <c r="BF115" s="78"/>
      <c r="BG115" s="87"/>
      <c r="BH115" s="87"/>
      <c r="BI115" s="87"/>
      <c r="BJ115" s="49" t="str">
        <f t="shared" si="65"/>
        <v>NA</v>
      </c>
      <c r="BK115" s="87"/>
      <c r="BL115" s="50">
        <f t="shared" si="63"/>
        <v>100</v>
      </c>
      <c r="BM115" s="50" t="str">
        <f t="shared" si="64"/>
        <v>NA</v>
      </c>
      <c r="BN115" s="77"/>
      <c r="BO115" s="69">
        <f t="shared" si="86"/>
        <v>0</v>
      </c>
      <c r="BP115" s="77"/>
      <c r="BQ115" s="78"/>
      <c r="BR115" s="88"/>
      <c r="BS115" s="66"/>
      <c r="BT115" s="66"/>
      <c r="BU115" s="66"/>
      <c r="BV115" s="66"/>
      <c r="BW115" s="66"/>
    </row>
    <row r="116" spans="1:75" s="89" customFormat="1" ht="18">
      <c r="A116" s="63" t="s">
        <v>270</v>
      </c>
      <c r="B116" s="64"/>
      <c r="C116" s="64"/>
      <c r="D116" s="64"/>
      <c r="E116" s="64"/>
      <c r="F116" s="64"/>
      <c r="G116" s="64"/>
      <c r="H116" s="64"/>
      <c r="I116" s="65"/>
      <c r="J116" s="66"/>
      <c r="K116" s="66"/>
      <c r="L116" s="66"/>
      <c r="M116" s="77"/>
      <c r="N116" s="77"/>
      <c r="O116" s="77"/>
      <c r="P116" s="77"/>
      <c r="Q116" s="77"/>
      <c r="R116" s="78"/>
      <c r="S116" s="77"/>
      <c r="T116" s="78"/>
      <c r="U116" s="77"/>
      <c r="V116" s="78"/>
      <c r="W116" s="78"/>
      <c r="X116" s="77"/>
      <c r="Y116" s="77"/>
      <c r="Z116" s="77"/>
      <c r="AA116" s="77"/>
      <c r="AB116" s="77"/>
      <c r="AC116" s="83"/>
      <c r="AD116" s="77"/>
      <c r="AE116" s="77"/>
      <c r="AF116" s="77"/>
      <c r="AG116" s="77"/>
      <c r="AH116" s="77"/>
      <c r="AI116" s="83"/>
      <c r="AJ116" s="77"/>
      <c r="AK116" s="77"/>
      <c r="AL116" s="77"/>
      <c r="AM116" s="78"/>
      <c r="AN116" s="77"/>
      <c r="AO116" s="83"/>
      <c r="AP116" s="78">
        <v>0</v>
      </c>
      <c r="AQ116" s="77"/>
      <c r="AR116" s="78"/>
      <c r="AS116" s="78"/>
      <c r="AT116" s="78"/>
      <c r="AU116" s="78"/>
      <c r="AV116" s="78"/>
      <c r="AW116" s="78"/>
      <c r="AX116" s="78"/>
      <c r="AY116" s="78"/>
      <c r="AZ116" s="78"/>
      <c r="BA116" s="86"/>
      <c r="BB116" s="86"/>
      <c r="BC116" s="86"/>
      <c r="BD116" s="86"/>
      <c r="BE116" s="86"/>
      <c r="BF116" s="78"/>
      <c r="BG116" s="87"/>
      <c r="BH116" s="87"/>
      <c r="BI116" s="87"/>
      <c r="BJ116" s="49" t="str">
        <f t="shared" si="65"/>
        <v>NA</v>
      </c>
      <c r="BK116" s="87"/>
      <c r="BL116" s="50">
        <f t="shared" si="63"/>
        <v>100</v>
      </c>
      <c r="BM116" s="50" t="str">
        <f t="shared" si="64"/>
        <v>NA</v>
      </c>
      <c r="BN116" s="77"/>
      <c r="BO116" s="69">
        <f t="shared" si="86"/>
        <v>0</v>
      </c>
      <c r="BP116" s="77"/>
      <c r="BQ116" s="78"/>
      <c r="BR116" s="88"/>
      <c r="BS116" s="66"/>
      <c r="BT116" s="66"/>
      <c r="BU116" s="66"/>
      <c r="BV116" s="66"/>
      <c r="BW116" s="66"/>
    </row>
    <row r="117" spans="1:75" s="89" customFormat="1" ht="18">
      <c r="A117" s="63" t="s">
        <v>271</v>
      </c>
      <c r="B117" s="64"/>
      <c r="C117" s="64"/>
      <c r="D117" s="64"/>
      <c r="E117" s="64"/>
      <c r="F117" s="64"/>
      <c r="G117" s="64"/>
      <c r="H117" s="64"/>
      <c r="I117" s="65"/>
      <c r="J117" s="66"/>
      <c r="K117" s="66"/>
      <c r="L117" s="66"/>
      <c r="M117" s="77"/>
      <c r="N117" s="77"/>
      <c r="O117" s="77"/>
      <c r="P117" s="77"/>
      <c r="Q117" s="77"/>
      <c r="R117" s="78"/>
      <c r="S117" s="77"/>
      <c r="T117" s="78"/>
      <c r="U117" s="77"/>
      <c r="V117" s="78"/>
      <c r="W117" s="78"/>
      <c r="X117" s="77"/>
      <c r="Y117" s="77"/>
      <c r="Z117" s="77"/>
      <c r="AA117" s="77"/>
      <c r="AB117" s="77"/>
      <c r="AC117" s="83"/>
      <c r="AD117" s="77"/>
      <c r="AE117" s="77"/>
      <c r="AF117" s="77"/>
      <c r="AG117" s="77"/>
      <c r="AH117" s="77"/>
      <c r="AI117" s="83"/>
      <c r="AJ117" s="77"/>
      <c r="AK117" s="77"/>
      <c r="AL117" s="77"/>
      <c r="AM117" s="78"/>
      <c r="AN117" s="77"/>
      <c r="AO117" s="83"/>
      <c r="AP117" s="78">
        <v>0</v>
      </c>
      <c r="AQ117" s="77"/>
      <c r="AR117" s="78"/>
      <c r="AS117" s="78"/>
      <c r="AT117" s="78"/>
      <c r="AU117" s="78"/>
      <c r="AV117" s="78"/>
      <c r="AW117" s="78"/>
      <c r="AX117" s="78"/>
      <c r="AY117" s="78"/>
      <c r="AZ117" s="78"/>
      <c r="BA117" s="86"/>
      <c r="BB117" s="86"/>
      <c r="BC117" s="86"/>
      <c r="BD117" s="86"/>
      <c r="BE117" s="86"/>
      <c r="BF117" s="78"/>
      <c r="BG117" s="87"/>
      <c r="BH117" s="87"/>
      <c r="BI117" s="87"/>
      <c r="BJ117" s="49" t="str">
        <f t="shared" si="65"/>
        <v>NA</v>
      </c>
      <c r="BK117" s="87"/>
      <c r="BL117" s="50">
        <f t="shared" si="63"/>
        <v>100</v>
      </c>
      <c r="BM117" s="50" t="str">
        <f t="shared" si="64"/>
        <v>NA</v>
      </c>
      <c r="BN117" s="77"/>
      <c r="BO117" s="69"/>
      <c r="BP117" s="77"/>
      <c r="BQ117" s="78"/>
      <c r="BR117" s="88"/>
      <c r="BS117" s="66"/>
      <c r="BT117" s="66"/>
      <c r="BU117" s="66"/>
      <c r="BV117" s="66"/>
      <c r="BW117" s="66"/>
    </row>
    <row r="118" spans="1:75" s="89" customFormat="1" ht="18">
      <c r="A118" s="130" t="s">
        <v>272</v>
      </c>
      <c r="B118" s="131"/>
      <c r="C118" s="131"/>
      <c r="D118" s="131"/>
      <c r="E118" s="131"/>
      <c r="F118" s="131"/>
      <c r="G118" s="131"/>
      <c r="H118" s="131"/>
      <c r="I118" s="132"/>
      <c r="J118" s="77">
        <f t="shared" ref="J118:O118" si="88">SUM(J113:J116)</f>
        <v>0</v>
      </c>
      <c r="K118" s="77">
        <f t="shared" si="88"/>
        <v>0</v>
      </c>
      <c r="L118" s="77">
        <f t="shared" si="88"/>
        <v>0</v>
      </c>
      <c r="M118" s="77">
        <f t="shared" si="88"/>
        <v>0</v>
      </c>
      <c r="N118" s="77">
        <f t="shared" si="88"/>
        <v>0</v>
      </c>
      <c r="O118" s="77">
        <f t="shared" si="88"/>
        <v>0</v>
      </c>
      <c r="P118" s="77"/>
      <c r="Q118" s="77"/>
      <c r="R118" s="78"/>
      <c r="S118" s="77"/>
      <c r="T118" s="69">
        <f t="shared" ref="T118" si="89">SUM(T113:T116)</f>
        <v>0</v>
      </c>
      <c r="U118" s="77"/>
      <c r="V118" s="78">
        <f t="shared" ref="V118" si="90">SUM(V113:V116)</f>
        <v>0</v>
      </c>
      <c r="W118" s="78"/>
      <c r="X118" s="77"/>
      <c r="Y118" s="77"/>
      <c r="Z118" s="77"/>
      <c r="AA118" s="77"/>
      <c r="AB118" s="69">
        <f t="shared" ref="AB118:AC118" si="91">SUM(AB113:AB116)</f>
        <v>0</v>
      </c>
      <c r="AC118" s="69">
        <f t="shared" si="91"/>
        <v>0</v>
      </c>
      <c r="AD118" s="77"/>
      <c r="AE118" s="77"/>
      <c r="AF118" s="77"/>
      <c r="AG118" s="77"/>
      <c r="AH118" s="69">
        <f t="shared" ref="AH118:AR118" si="92">SUM(AH113:AH116)</f>
        <v>0</v>
      </c>
      <c r="AI118" s="69">
        <f t="shared" si="92"/>
        <v>0</v>
      </c>
      <c r="AJ118" s="69">
        <f t="shared" si="92"/>
        <v>0</v>
      </c>
      <c r="AK118" s="69">
        <f t="shared" si="92"/>
        <v>0</v>
      </c>
      <c r="AL118" s="69">
        <f t="shared" si="92"/>
        <v>0</v>
      </c>
      <c r="AM118" s="69">
        <f t="shared" si="92"/>
        <v>0</v>
      </c>
      <c r="AN118" s="69">
        <f t="shared" si="92"/>
        <v>0</v>
      </c>
      <c r="AO118" s="69">
        <f t="shared" si="92"/>
        <v>0</v>
      </c>
      <c r="AP118" s="69">
        <f t="shared" si="92"/>
        <v>0</v>
      </c>
      <c r="AQ118" s="69">
        <f t="shared" si="92"/>
        <v>0</v>
      </c>
      <c r="AR118" s="69">
        <f t="shared" si="92"/>
        <v>0</v>
      </c>
      <c r="AS118" s="69"/>
      <c r="AT118" s="69"/>
      <c r="AU118" s="69"/>
      <c r="AV118" s="69">
        <f>AM118-AR118</f>
        <v>0</v>
      </c>
      <c r="AW118" s="69"/>
      <c r="AX118" s="69" t="e">
        <f>AV118/AM118*100</f>
        <v>#DIV/0!</v>
      </c>
      <c r="AY118" s="78" t="e">
        <f t="shared" ref="AY118" si="93">IF(ISBLANK(AX118),"NA",IF(AX118&lt;0,"&lt;0",IF(AND(AX118&gt;=0,AX118&lt;5),"0-5",IF(AND(AX118&gt;=5,AX118&lt;10),"5-10",IF(AND(AX118&gt;=10,AX118&lt;=15),"10-15",IF(AND(AX118&gt;15,AX118&lt;=20),"15-20",IF(AND(AX118&gt;20,AX118&lt;=30),"20-30",IF(AX118&gt;30,"&gt;30","nill"))))))))</f>
        <v>#DIV/0!</v>
      </c>
      <c r="AZ118" s="69" t="e">
        <f>AR118/AM118*100</f>
        <v>#DIV/0!</v>
      </c>
      <c r="BA118" s="69">
        <f>SUM(BA113:BA116)</f>
        <v>0</v>
      </c>
      <c r="BB118" s="69"/>
      <c r="BC118" s="69">
        <f>SUM(BC113:BC116)</f>
        <v>0</v>
      </c>
      <c r="BD118" s="69">
        <f>SUM(BD113:BD116)</f>
        <v>0</v>
      </c>
      <c r="BE118" s="69">
        <f>SUM(BE113:BE116)</f>
        <v>0</v>
      </c>
      <c r="BF118" s="78" t="e">
        <f t="shared" ref="BF118" si="94">BD118/BC118*100</f>
        <v>#DIV/0!</v>
      </c>
      <c r="BG118" s="69" t="e">
        <f t="shared" ref="BG118" si="95">(1-(AZ118*BF118)/10000)*100</f>
        <v>#DIV/0!</v>
      </c>
      <c r="BH118" s="78" t="e">
        <f t="shared" ref="BH118" si="96">IF(ISBLANK(BG118),"NA",IF(BG118&lt;0,"&lt;0",IF(AND(BG118&gt;=0,BG118&lt;5),"0-5",IF(AND(BG118&gt;=5,BG118&lt;10),"5-10",IF(AND(BG118&gt;=10,BG118&lt;=15),"10-15",IF(AND(BG118&gt;15,BG118&lt;=20),"15-20",IF(AND(BG118&gt;20,BG118&lt;=30),"20-30",IF(BG118&gt;30,"&gt;30","nill"))))))))</f>
        <v>#DIV/0!</v>
      </c>
      <c r="BI118" s="78"/>
      <c r="BJ118" s="49" t="str">
        <f t="shared" si="65"/>
        <v>NA</v>
      </c>
      <c r="BK118" s="78"/>
      <c r="BL118" s="50">
        <f t="shared" si="63"/>
        <v>100</v>
      </c>
      <c r="BM118" s="50" t="str">
        <f t="shared" si="64"/>
        <v>NA</v>
      </c>
      <c r="BN118" s="69">
        <f t="shared" ref="BN118:BO118" si="97">SUM(BN113:BN116)</f>
        <v>0</v>
      </c>
      <c r="BO118" s="69">
        <f t="shared" si="97"/>
        <v>0</v>
      </c>
      <c r="BP118" s="69" t="e">
        <f>+(AM118-BO118)/AM118*100</f>
        <v>#DIV/0!</v>
      </c>
      <c r="BQ118" s="69" t="e">
        <f t="shared" ref="BQ118" si="98">IF(ISBLANK(BP118),"NA",IF(BP118&lt;0,"&lt;0",IF(AND(BP118&gt;=0,BP118&lt;5),"0-5",IF(AND(BP118&gt;=5,BP118&lt;10),"5-10",IF(AND(BP118&gt;=10,BP118&lt;=15),"10-15",IF(AND(BP118&gt;15,BP118&lt;=20),"15-20",IF(AND(BP118&gt;20,BP118&lt;=30),"20-30",IF(BP118&gt;30,"&gt;30","nill"))))))))</f>
        <v>#DIV/0!</v>
      </c>
      <c r="BR118" s="88"/>
      <c r="BS118" s="66"/>
      <c r="BT118" s="66"/>
      <c r="BU118" s="66"/>
      <c r="BV118" s="66"/>
      <c r="BW118" s="66"/>
    </row>
    <row r="119" spans="1:75" ht="24.75" customHeight="1">
      <c r="A119" s="133"/>
      <c r="B119" s="133"/>
      <c r="C119" s="133"/>
      <c r="D119" s="134"/>
      <c r="E119" s="135"/>
      <c r="F119" s="135"/>
      <c r="G119" s="135"/>
      <c r="H119" s="133"/>
      <c r="I119" s="135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7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8"/>
      <c r="BR119" s="135"/>
      <c r="BS119" s="133"/>
      <c r="BT119" s="133"/>
      <c r="BU119" s="133"/>
      <c r="BV119" s="133"/>
      <c r="BW119" s="133"/>
    </row>
    <row r="120" spans="1:75" ht="24.75" customHeight="1">
      <c r="A120" s="133"/>
      <c r="B120" s="133"/>
      <c r="C120" s="133"/>
      <c r="D120" s="134"/>
      <c r="E120" s="135"/>
      <c r="F120" s="135"/>
      <c r="G120" s="135"/>
      <c r="H120" s="133"/>
      <c r="I120" s="135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7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8"/>
      <c r="BR120" s="135"/>
      <c r="BS120" s="133"/>
      <c r="BT120" s="133"/>
      <c r="BU120" s="133"/>
      <c r="BV120" s="133"/>
      <c r="BW120" s="133"/>
    </row>
    <row r="121" spans="1:75" s="147" customFormat="1" ht="20.25">
      <c r="A121" s="139" t="s">
        <v>275</v>
      </c>
      <c r="B121" s="140"/>
      <c r="C121" s="140"/>
      <c r="D121" s="140"/>
      <c r="E121" s="140"/>
      <c r="F121" s="140"/>
      <c r="G121" s="140"/>
      <c r="H121" s="140"/>
      <c r="I121" s="141"/>
      <c r="J121" s="142">
        <f t="shared" ref="J121:O126" si="99">J61+J90+J113</f>
        <v>564.56000000000006</v>
      </c>
      <c r="K121" s="142">
        <f t="shared" si="99"/>
        <v>223.52</v>
      </c>
      <c r="L121" s="142">
        <f t="shared" si="99"/>
        <v>788.08000000000015</v>
      </c>
      <c r="M121" s="142">
        <f t="shared" si="99"/>
        <v>4238</v>
      </c>
      <c r="N121" s="142">
        <f t="shared" si="99"/>
        <v>112055</v>
      </c>
      <c r="O121" s="142">
        <f t="shared" si="99"/>
        <v>5582</v>
      </c>
      <c r="P121" s="143"/>
      <c r="Q121" s="143"/>
      <c r="R121" s="143"/>
      <c r="S121" s="143"/>
      <c r="T121" s="144">
        <f t="shared" ref="T121:T126" si="100">T61+T90+T113</f>
        <v>1600.0000000003638</v>
      </c>
      <c r="U121" s="144"/>
      <c r="V121" s="144">
        <f t="shared" ref="V121:V126" si="101">V61+V90+V113</f>
        <v>44955280</v>
      </c>
      <c r="W121" s="144"/>
      <c r="X121" s="144"/>
      <c r="Y121" s="144"/>
      <c r="Z121" s="144"/>
      <c r="AA121" s="144"/>
      <c r="AB121" s="144">
        <f t="shared" ref="AB121:AC126" si="102">AB61+AB90+AB113</f>
        <v>10263201</v>
      </c>
      <c r="AC121" s="144">
        <f t="shared" si="102"/>
        <v>10263201</v>
      </c>
      <c r="AD121" s="144"/>
      <c r="AE121" s="144"/>
      <c r="AF121" s="144"/>
      <c r="AG121" s="144"/>
      <c r="AH121" s="144">
        <f t="shared" ref="AH121:AV126" si="103">AH61+AH90+AH113</f>
        <v>9861040</v>
      </c>
      <c r="AI121" s="144">
        <f t="shared" si="103"/>
        <v>9861040</v>
      </c>
      <c r="AJ121" s="144">
        <f t="shared" si="103"/>
        <v>8703484.5</v>
      </c>
      <c r="AK121" s="144">
        <f t="shared" si="103"/>
        <v>0</v>
      </c>
      <c r="AL121" s="144">
        <f t="shared" si="103"/>
        <v>9949.02</v>
      </c>
      <c r="AM121" s="144">
        <f t="shared" si="103"/>
        <v>45357441</v>
      </c>
      <c r="AN121" s="144">
        <f t="shared" si="103"/>
        <v>0</v>
      </c>
      <c r="AO121" s="144">
        <f t="shared" si="103"/>
        <v>8703484.5</v>
      </c>
      <c r="AP121" s="144">
        <f t="shared" si="103"/>
        <v>32980576.849999998</v>
      </c>
      <c r="AQ121" s="144">
        <f t="shared" si="103"/>
        <v>9557845.4709999971</v>
      </c>
      <c r="AR121" s="144">
        <f t="shared" si="103"/>
        <v>42538422.321000032</v>
      </c>
      <c r="AS121" s="144"/>
      <c r="AT121" s="144"/>
      <c r="AU121" s="144"/>
      <c r="AV121" s="144">
        <f t="shared" si="103"/>
        <v>2819018.6789999981</v>
      </c>
      <c r="AW121" s="144"/>
      <c r="AX121" s="144">
        <f>AV121/AM121*100</f>
        <v>6.2151184388907614</v>
      </c>
      <c r="AY121" s="144" t="str">
        <f t="shared" ref="AY121" si="104">IF(ISBLANK(AX121),"NA",IF(AX121&lt;0,"&lt;0",IF(AND(AX121&gt;=0,AX121&lt;5),"0-5",IF(AND(AX121&gt;=5,AX121&lt;10),"5-10",IF(AND(AX121&gt;=10,AX121&lt;=15),"10-15",IF(AND(AX121&gt;15,AX121&lt;=20),"15-20",IF(AND(AX121&gt;20,AX121&lt;=30),"20-30",IF(AX121&gt;30,"&gt;30","nill"))))))))</f>
        <v>5-10</v>
      </c>
      <c r="AZ121" s="144">
        <f>AR121/AM121*100</f>
        <v>93.784881561109302</v>
      </c>
      <c r="BA121" s="144">
        <f t="shared" ref="BA121:BA126" si="105">BA61+BA90+BA113</f>
        <v>1054170752.85</v>
      </c>
      <c r="BB121" s="144"/>
      <c r="BC121" s="144">
        <f t="shared" ref="BC121:BH126" si="106">BC61+BC90+BC113</f>
        <v>326501721.98299992</v>
      </c>
      <c r="BD121" s="144">
        <f t="shared" si="106"/>
        <v>331785355.03300005</v>
      </c>
      <c r="BE121" s="144">
        <f t="shared" si="106"/>
        <v>1048897899.8</v>
      </c>
      <c r="BF121" s="144">
        <f t="shared" ref="BF121" si="107">BD121/BC121*100</f>
        <v>101.61825579905373</v>
      </c>
      <c r="BG121" s="144">
        <f t="shared" ref="BG121" si="108">(1-(AZ121*BF121)/10000)*100</f>
        <v>4.6974391543923799</v>
      </c>
      <c r="BH121" s="144" t="str">
        <f t="shared" ref="BH121" si="109">IF(ISBLANK(BG121),"NA",IF(BG121&lt;0,"&lt;0",IF(AND(BG121&gt;=0,BG121&lt;5),"0-5",IF(AND(BG121&gt;=5,BG121&lt;10),"5-10",IF(AND(BG121&gt;=10,BG121&lt;=15),"10-15",IF(AND(BG121&gt;15,BG121&lt;=20),"15-20",IF(AND(BG121&gt;20,BG121&lt;=30),"20-30",IF(BG121&gt;30,"&gt;30","nill"))))))))</f>
        <v>0-5</v>
      </c>
      <c r="BI121" s="144"/>
      <c r="BJ121" s="144"/>
      <c r="BK121" s="144"/>
      <c r="BL121" s="144"/>
      <c r="BM121" s="144"/>
      <c r="BN121" s="144">
        <f t="shared" ref="BN121:BO126" si="110">BN61+BN90+BN113</f>
        <v>3</v>
      </c>
      <c r="BO121" s="144">
        <f t="shared" si="110"/>
        <v>42267769.061000027</v>
      </c>
      <c r="BP121" s="145">
        <f>+(AM121-BO121)/AM121*100</f>
        <v>6.8118303653858545</v>
      </c>
      <c r="BQ121" s="145" t="str">
        <f t="shared" ref="BQ121" si="111">IF(ISBLANK(BP121),"NA",IF(BP121&lt;0,"&lt;0",IF(AND(BP121&gt;=0,BP121&lt;5),"0-5",IF(AND(BP121&gt;=5,BP121&lt;10),"5-10",IF(AND(BP121&gt;=10,BP121&lt;=15),"10-15",IF(AND(BP121&gt;15,BP121&lt;=20),"15-20",IF(AND(BP121&gt;20,BP121&lt;=30),"20-30",IF(BP121&gt;30,"&gt;30","nill"))))))))</f>
        <v>5-10</v>
      </c>
      <c r="BR121" s="146"/>
      <c r="BS121" s="142"/>
      <c r="BT121" s="142"/>
      <c r="BU121" s="142"/>
      <c r="BV121" s="142"/>
      <c r="BW121" s="142"/>
    </row>
    <row r="122" spans="1:75" s="151" customFormat="1" ht="20.25">
      <c r="A122" s="139" t="s">
        <v>268</v>
      </c>
      <c r="B122" s="140"/>
      <c r="C122" s="140"/>
      <c r="D122" s="140"/>
      <c r="E122" s="140"/>
      <c r="F122" s="140"/>
      <c r="G122" s="140"/>
      <c r="H122" s="140"/>
      <c r="I122" s="141"/>
      <c r="J122" s="142">
        <f t="shared" si="99"/>
        <v>0</v>
      </c>
      <c r="K122" s="142">
        <f t="shared" si="99"/>
        <v>0</v>
      </c>
      <c r="L122" s="142">
        <f t="shared" si="99"/>
        <v>0</v>
      </c>
      <c r="M122" s="142">
        <f t="shared" si="99"/>
        <v>0</v>
      </c>
      <c r="N122" s="142">
        <f t="shared" si="99"/>
        <v>0</v>
      </c>
      <c r="O122" s="142">
        <f t="shared" si="99"/>
        <v>0</v>
      </c>
      <c r="P122" s="148"/>
      <c r="Q122" s="148"/>
      <c r="R122" s="148"/>
      <c r="S122" s="148"/>
      <c r="T122" s="149">
        <f t="shared" si="100"/>
        <v>0</v>
      </c>
      <c r="U122" s="149"/>
      <c r="V122" s="149">
        <f t="shared" si="101"/>
        <v>2.1000000000000001E-2</v>
      </c>
      <c r="W122" s="149"/>
      <c r="X122" s="149"/>
      <c r="Y122" s="149"/>
      <c r="Z122" s="149"/>
      <c r="AA122" s="149"/>
      <c r="AB122" s="149">
        <f t="shared" si="102"/>
        <v>0</v>
      </c>
      <c r="AC122" s="149">
        <f t="shared" si="102"/>
        <v>0</v>
      </c>
      <c r="AD122" s="149"/>
      <c r="AE122" s="149"/>
      <c r="AF122" s="149"/>
      <c r="AG122" s="149"/>
      <c r="AH122" s="149">
        <f t="shared" si="103"/>
        <v>0</v>
      </c>
      <c r="AI122" s="149">
        <f t="shared" si="103"/>
        <v>0</v>
      </c>
      <c r="AJ122" s="149">
        <f t="shared" si="103"/>
        <v>0</v>
      </c>
      <c r="AK122" s="149">
        <f t="shared" si="103"/>
        <v>0</v>
      </c>
      <c r="AL122" s="149">
        <f t="shared" si="103"/>
        <v>0</v>
      </c>
      <c r="AM122" s="149">
        <f t="shared" si="103"/>
        <v>2.1000000000000001E-2</v>
      </c>
      <c r="AN122" s="149">
        <f t="shared" si="103"/>
        <v>0</v>
      </c>
      <c r="AO122" s="149">
        <f t="shared" si="103"/>
        <v>0</v>
      </c>
      <c r="AP122" s="149">
        <f t="shared" si="103"/>
        <v>0</v>
      </c>
      <c r="AQ122" s="149">
        <f t="shared" si="103"/>
        <v>0</v>
      </c>
      <c r="AR122" s="149">
        <f t="shared" si="103"/>
        <v>0</v>
      </c>
      <c r="AS122" s="149"/>
      <c r="AT122" s="149"/>
      <c r="AU122" s="149"/>
      <c r="AV122" s="149">
        <f t="shared" si="103"/>
        <v>0</v>
      </c>
      <c r="AW122" s="149"/>
      <c r="AX122" s="149">
        <f t="shared" ref="AX122:AZ125" si="112">AX62+AX91+AX114</f>
        <v>0</v>
      </c>
      <c r="AY122" s="149">
        <f t="shared" si="112"/>
        <v>0</v>
      </c>
      <c r="AZ122" s="149">
        <f t="shared" si="112"/>
        <v>0</v>
      </c>
      <c r="BA122" s="149">
        <f t="shared" si="105"/>
        <v>0</v>
      </c>
      <c r="BB122" s="149"/>
      <c r="BC122" s="149">
        <f t="shared" si="106"/>
        <v>6641526.4500000002</v>
      </c>
      <c r="BD122" s="149">
        <f t="shared" si="106"/>
        <v>5982379.4500000002</v>
      </c>
      <c r="BE122" s="149">
        <f t="shared" si="106"/>
        <v>0</v>
      </c>
      <c r="BF122" s="149">
        <f t="shared" si="106"/>
        <v>0</v>
      </c>
      <c r="BG122" s="149">
        <f t="shared" si="106"/>
        <v>0</v>
      </c>
      <c r="BH122" s="149">
        <f t="shared" si="106"/>
        <v>0</v>
      </c>
      <c r="BI122" s="149"/>
      <c r="BJ122" s="149"/>
      <c r="BK122" s="149"/>
      <c r="BL122" s="149"/>
      <c r="BM122" s="149"/>
      <c r="BN122" s="149">
        <f t="shared" si="110"/>
        <v>0</v>
      </c>
      <c r="BO122" s="149">
        <f t="shared" si="110"/>
        <v>0</v>
      </c>
      <c r="BP122" s="145"/>
      <c r="BQ122" s="150"/>
      <c r="BR122" s="146"/>
      <c r="BS122" s="142"/>
      <c r="BT122" s="142"/>
      <c r="BU122" s="142"/>
      <c r="BV122" s="142"/>
      <c r="BW122" s="142"/>
    </row>
    <row r="123" spans="1:75" s="151" customFormat="1" ht="20.25">
      <c r="A123" s="139" t="s">
        <v>269</v>
      </c>
      <c r="B123" s="140"/>
      <c r="C123" s="140"/>
      <c r="D123" s="140"/>
      <c r="E123" s="140"/>
      <c r="F123" s="140"/>
      <c r="G123" s="140"/>
      <c r="H123" s="140"/>
      <c r="I123" s="141"/>
      <c r="J123" s="142">
        <f t="shared" si="99"/>
        <v>0</v>
      </c>
      <c r="K123" s="142">
        <f t="shared" si="99"/>
        <v>0</v>
      </c>
      <c r="L123" s="142">
        <f t="shared" si="99"/>
        <v>0</v>
      </c>
      <c r="M123" s="142">
        <f t="shared" si="99"/>
        <v>0</v>
      </c>
      <c r="N123" s="142">
        <f t="shared" si="99"/>
        <v>0</v>
      </c>
      <c r="O123" s="142">
        <f t="shared" si="99"/>
        <v>0</v>
      </c>
      <c r="P123" s="148"/>
      <c r="Q123" s="148"/>
      <c r="R123" s="148"/>
      <c r="S123" s="148"/>
      <c r="T123" s="149">
        <f t="shared" si="100"/>
        <v>0</v>
      </c>
      <c r="U123" s="149"/>
      <c r="V123" s="149">
        <f t="shared" si="101"/>
        <v>0</v>
      </c>
      <c r="W123" s="149"/>
      <c r="X123" s="149"/>
      <c r="Y123" s="149"/>
      <c r="Z123" s="149"/>
      <c r="AA123" s="149"/>
      <c r="AB123" s="149">
        <f t="shared" si="102"/>
        <v>0</v>
      </c>
      <c r="AC123" s="149">
        <f t="shared" si="102"/>
        <v>0</v>
      </c>
      <c r="AD123" s="149"/>
      <c r="AE123" s="149"/>
      <c r="AF123" s="149"/>
      <c r="AG123" s="149"/>
      <c r="AH123" s="149">
        <f t="shared" si="103"/>
        <v>0</v>
      </c>
      <c r="AI123" s="149">
        <f t="shared" si="103"/>
        <v>0</v>
      </c>
      <c r="AJ123" s="149">
        <f t="shared" si="103"/>
        <v>0</v>
      </c>
      <c r="AK123" s="149">
        <f t="shared" si="103"/>
        <v>0</v>
      </c>
      <c r="AL123" s="149">
        <f t="shared" si="103"/>
        <v>0</v>
      </c>
      <c r="AM123" s="149">
        <f t="shared" si="103"/>
        <v>0</v>
      </c>
      <c r="AN123" s="149">
        <f t="shared" si="103"/>
        <v>0</v>
      </c>
      <c r="AO123" s="149">
        <f t="shared" si="103"/>
        <v>0</v>
      </c>
      <c r="AP123" s="149">
        <f t="shared" si="103"/>
        <v>0</v>
      </c>
      <c r="AQ123" s="149">
        <f t="shared" si="103"/>
        <v>0</v>
      </c>
      <c r="AR123" s="149">
        <f t="shared" si="103"/>
        <v>0</v>
      </c>
      <c r="AS123" s="149"/>
      <c r="AT123" s="149"/>
      <c r="AU123" s="149"/>
      <c r="AV123" s="149">
        <f t="shared" si="103"/>
        <v>0</v>
      </c>
      <c r="AW123" s="149"/>
      <c r="AX123" s="149">
        <f t="shared" si="112"/>
        <v>0</v>
      </c>
      <c r="AY123" s="149">
        <f t="shared" si="112"/>
        <v>0</v>
      </c>
      <c r="AZ123" s="149">
        <f t="shared" si="112"/>
        <v>0</v>
      </c>
      <c r="BA123" s="149">
        <f t="shared" si="105"/>
        <v>0</v>
      </c>
      <c r="BB123" s="149"/>
      <c r="BC123" s="149">
        <f t="shared" si="106"/>
        <v>957819.54</v>
      </c>
      <c r="BD123" s="149">
        <f t="shared" si="106"/>
        <v>946568.54</v>
      </c>
      <c r="BE123" s="149">
        <f t="shared" si="106"/>
        <v>0</v>
      </c>
      <c r="BF123" s="149">
        <f t="shared" si="106"/>
        <v>0</v>
      </c>
      <c r="BG123" s="149">
        <f t="shared" si="106"/>
        <v>0</v>
      </c>
      <c r="BH123" s="149">
        <f t="shared" si="106"/>
        <v>0</v>
      </c>
      <c r="BI123" s="149"/>
      <c r="BJ123" s="149"/>
      <c r="BK123" s="149"/>
      <c r="BL123" s="149"/>
      <c r="BM123" s="149"/>
      <c r="BN123" s="149">
        <f t="shared" si="110"/>
        <v>0</v>
      </c>
      <c r="BO123" s="149">
        <f t="shared" si="110"/>
        <v>0</v>
      </c>
      <c r="BP123" s="145"/>
      <c r="BQ123" s="150"/>
      <c r="BR123" s="146"/>
      <c r="BS123" s="142"/>
      <c r="BT123" s="142"/>
      <c r="BU123" s="142"/>
      <c r="BV123" s="142"/>
      <c r="BW123" s="142"/>
    </row>
    <row r="124" spans="1:75" s="151" customFormat="1" ht="20.25">
      <c r="A124" s="139" t="s">
        <v>270</v>
      </c>
      <c r="B124" s="140"/>
      <c r="C124" s="140"/>
      <c r="D124" s="140"/>
      <c r="E124" s="140"/>
      <c r="F124" s="140"/>
      <c r="G124" s="140"/>
      <c r="H124" s="140"/>
      <c r="I124" s="141"/>
      <c r="J124" s="142">
        <f t="shared" si="99"/>
        <v>0</v>
      </c>
      <c r="K124" s="142">
        <f t="shared" si="99"/>
        <v>0</v>
      </c>
      <c r="L124" s="142">
        <f t="shared" si="99"/>
        <v>0</v>
      </c>
      <c r="M124" s="142">
        <f t="shared" si="99"/>
        <v>0</v>
      </c>
      <c r="N124" s="142">
        <f t="shared" si="99"/>
        <v>0</v>
      </c>
      <c r="O124" s="142">
        <f t="shared" si="99"/>
        <v>0</v>
      </c>
      <c r="P124" s="148"/>
      <c r="Q124" s="148"/>
      <c r="R124" s="148"/>
      <c r="S124" s="148"/>
      <c r="T124" s="149">
        <f t="shared" si="100"/>
        <v>0</v>
      </c>
      <c r="U124" s="149"/>
      <c r="V124" s="149">
        <f t="shared" si="101"/>
        <v>8.7034845000000001</v>
      </c>
      <c r="W124" s="149"/>
      <c r="X124" s="149"/>
      <c r="Y124" s="149"/>
      <c r="Z124" s="149"/>
      <c r="AA124" s="149"/>
      <c r="AB124" s="149">
        <f t="shared" si="102"/>
        <v>0</v>
      </c>
      <c r="AC124" s="149">
        <f t="shared" si="102"/>
        <v>0</v>
      </c>
      <c r="AD124" s="149"/>
      <c r="AE124" s="149"/>
      <c r="AF124" s="149"/>
      <c r="AG124" s="149"/>
      <c r="AH124" s="149">
        <f t="shared" si="103"/>
        <v>0</v>
      </c>
      <c r="AI124" s="149">
        <f t="shared" si="103"/>
        <v>0</v>
      </c>
      <c r="AJ124" s="149">
        <f t="shared" si="103"/>
        <v>0</v>
      </c>
      <c r="AK124" s="149">
        <f t="shared" si="103"/>
        <v>0</v>
      </c>
      <c r="AL124" s="149">
        <f t="shared" si="103"/>
        <v>0</v>
      </c>
      <c r="AM124" s="149">
        <f t="shared" si="103"/>
        <v>0</v>
      </c>
      <c r="AN124" s="149">
        <f t="shared" si="103"/>
        <v>0</v>
      </c>
      <c r="AO124" s="149">
        <f t="shared" si="103"/>
        <v>0</v>
      </c>
      <c r="AP124" s="149">
        <f t="shared" si="103"/>
        <v>0</v>
      </c>
      <c r="AQ124" s="149">
        <f t="shared" si="103"/>
        <v>0</v>
      </c>
      <c r="AR124" s="149">
        <f t="shared" si="103"/>
        <v>0</v>
      </c>
      <c r="AS124" s="149"/>
      <c r="AT124" s="149"/>
      <c r="AU124" s="149"/>
      <c r="AV124" s="149">
        <f t="shared" si="103"/>
        <v>0</v>
      </c>
      <c r="AW124" s="149"/>
      <c r="AX124" s="149">
        <f t="shared" si="112"/>
        <v>0</v>
      </c>
      <c r="AY124" s="149">
        <f t="shared" si="112"/>
        <v>0</v>
      </c>
      <c r="AZ124" s="149">
        <f t="shared" si="112"/>
        <v>0</v>
      </c>
      <c r="BA124" s="149">
        <f t="shared" si="105"/>
        <v>0</v>
      </c>
      <c r="BB124" s="149"/>
      <c r="BC124" s="149">
        <f t="shared" si="106"/>
        <v>1747990.73</v>
      </c>
      <c r="BD124" s="149">
        <f t="shared" si="106"/>
        <v>1718900.73</v>
      </c>
      <c r="BE124" s="149">
        <f t="shared" si="106"/>
        <v>0</v>
      </c>
      <c r="BF124" s="149">
        <f t="shared" si="106"/>
        <v>0</v>
      </c>
      <c r="BG124" s="149">
        <f t="shared" si="106"/>
        <v>0</v>
      </c>
      <c r="BH124" s="149">
        <f t="shared" si="106"/>
        <v>0</v>
      </c>
      <c r="BI124" s="149"/>
      <c r="BJ124" s="149"/>
      <c r="BK124" s="149"/>
      <c r="BL124" s="149"/>
      <c r="BM124" s="149"/>
      <c r="BN124" s="149">
        <f t="shared" si="110"/>
        <v>0</v>
      </c>
      <c r="BO124" s="149">
        <f t="shared" si="110"/>
        <v>0</v>
      </c>
      <c r="BP124" s="145"/>
      <c r="BQ124" s="150"/>
      <c r="BR124" s="146"/>
      <c r="BS124" s="142"/>
      <c r="BT124" s="142"/>
      <c r="BU124" s="142"/>
      <c r="BV124" s="142"/>
      <c r="BW124" s="142"/>
    </row>
    <row r="125" spans="1:75" s="151" customFormat="1" ht="20.25">
      <c r="A125" s="139" t="s">
        <v>271</v>
      </c>
      <c r="B125" s="140"/>
      <c r="C125" s="140"/>
      <c r="D125" s="140"/>
      <c r="E125" s="140"/>
      <c r="F125" s="140"/>
      <c r="G125" s="140"/>
      <c r="H125" s="140"/>
      <c r="I125" s="141"/>
      <c r="J125" s="142">
        <f t="shared" si="99"/>
        <v>0</v>
      </c>
      <c r="K125" s="142">
        <f t="shared" si="99"/>
        <v>0</v>
      </c>
      <c r="L125" s="142">
        <f t="shared" si="99"/>
        <v>0</v>
      </c>
      <c r="M125" s="142">
        <f t="shared" si="99"/>
        <v>0</v>
      </c>
      <c r="N125" s="142">
        <f t="shared" si="99"/>
        <v>0</v>
      </c>
      <c r="O125" s="142">
        <f t="shared" si="99"/>
        <v>0</v>
      </c>
      <c r="P125" s="148"/>
      <c r="Q125" s="148"/>
      <c r="R125" s="148"/>
      <c r="S125" s="148"/>
      <c r="T125" s="149">
        <f t="shared" si="100"/>
        <v>0</v>
      </c>
      <c r="U125" s="149"/>
      <c r="V125" s="149">
        <f t="shared" si="101"/>
        <v>0</v>
      </c>
      <c r="W125" s="149"/>
      <c r="X125" s="149"/>
      <c r="Y125" s="149"/>
      <c r="Z125" s="149"/>
      <c r="AA125" s="149"/>
      <c r="AB125" s="149">
        <f t="shared" si="102"/>
        <v>0</v>
      </c>
      <c r="AC125" s="149">
        <f t="shared" si="102"/>
        <v>0</v>
      </c>
      <c r="AD125" s="149"/>
      <c r="AE125" s="149"/>
      <c r="AF125" s="149"/>
      <c r="AG125" s="149"/>
      <c r="AH125" s="149">
        <f t="shared" si="103"/>
        <v>0</v>
      </c>
      <c r="AI125" s="149">
        <f t="shared" si="103"/>
        <v>0</v>
      </c>
      <c r="AJ125" s="149">
        <f t="shared" si="103"/>
        <v>0</v>
      </c>
      <c r="AK125" s="149">
        <f t="shared" si="103"/>
        <v>0</v>
      </c>
      <c r="AL125" s="149">
        <f t="shared" si="103"/>
        <v>0</v>
      </c>
      <c r="AM125" s="149">
        <f t="shared" si="103"/>
        <v>0</v>
      </c>
      <c r="AN125" s="149">
        <f t="shared" si="103"/>
        <v>0</v>
      </c>
      <c r="AO125" s="149">
        <f t="shared" si="103"/>
        <v>0</v>
      </c>
      <c r="AP125" s="149">
        <f t="shared" si="103"/>
        <v>0</v>
      </c>
      <c r="AQ125" s="149">
        <f t="shared" si="103"/>
        <v>0</v>
      </c>
      <c r="AR125" s="149">
        <f t="shared" si="103"/>
        <v>0</v>
      </c>
      <c r="AS125" s="149"/>
      <c r="AT125" s="149"/>
      <c r="AU125" s="149"/>
      <c r="AV125" s="149">
        <f t="shared" si="103"/>
        <v>0</v>
      </c>
      <c r="AW125" s="149"/>
      <c r="AX125" s="149">
        <f t="shared" si="112"/>
        <v>0</v>
      </c>
      <c r="AY125" s="149">
        <f t="shared" si="112"/>
        <v>0</v>
      </c>
      <c r="AZ125" s="149">
        <f t="shared" si="112"/>
        <v>0</v>
      </c>
      <c r="BA125" s="149">
        <f t="shared" si="105"/>
        <v>0</v>
      </c>
      <c r="BB125" s="149"/>
      <c r="BC125" s="149">
        <f t="shared" si="106"/>
        <v>434135.88</v>
      </c>
      <c r="BD125" s="149">
        <f t="shared" si="106"/>
        <v>425029.88</v>
      </c>
      <c r="BE125" s="149">
        <f t="shared" si="106"/>
        <v>0</v>
      </c>
      <c r="BF125" s="149">
        <f t="shared" si="106"/>
        <v>0</v>
      </c>
      <c r="BG125" s="149">
        <f t="shared" si="106"/>
        <v>0</v>
      </c>
      <c r="BH125" s="149">
        <f t="shared" si="106"/>
        <v>0</v>
      </c>
      <c r="BI125" s="149"/>
      <c r="BJ125" s="149"/>
      <c r="BK125" s="149"/>
      <c r="BL125" s="149"/>
      <c r="BM125" s="149"/>
      <c r="BN125" s="149">
        <f t="shared" si="110"/>
        <v>0</v>
      </c>
      <c r="BO125" s="149">
        <f t="shared" si="110"/>
        <v>0</v>
      </c>
      <c r="BP125" s="145"/>
      <c r="BQ125" s="150"/>
      <c r="BR125" s="146"/>
      <c r="BS125" s="142"/>
      <c r="BT125" s="142"/>
      <c r="BU125" s="142"/>
      <c r="BV125" s="142"/>
      <c r="BW125" s="142"/>
    </row>
    <row r="126" spans="1:75" s="151" customFormat="1" ht="20.25">
      <c r="A126" s="139" t="s">
        <v>276</v>
      </c>
      <c r="B126" s="140"/>
      <c r="C126" s="140"/>
      <c r="D126" s="140"/>
      <c r="E126" s="140"/>
      <c r="F126" s="140"/>
      <c r="G126" s="140"/>
      <c r="H126" s="140"/>
      <c r="I126" s="141"/>
      <c r="J126" s="142">
        <f t="shared" si="99"/>
        <v>564.56000000000006</v>
      </c>
      <c r="K126" s="142">
        <f t="shared" si="99"/>
        <v>223.52</v>
      </c>
      <c r="L126" s="142">
        <f t="shared" si="99"/>
        <v>788.08000000000015</v>
      </c>
      <c r="M126" s="142">
        <f t="shared" si="99"/>
        <v>4238</v>
      </c>
      <c r="N126" s="142">
        <f t="shared" si="99"/>
        <v>112055</v>
      </c>
      <c r="O126" s="142">
        <f t="shared" si="99"/>
        <v>5582</v>
      </c>
      <c r="P126" s="148"/>
      <c r="Q126" s="148"/>
      <c r="R126" s="148"/>
      <c r="S126" s="148"/>
      <c r="T126" s="144">
        <f t="shared" si="100"/>
        <v>1600.0000000003638</v>
      </c>
      <c r="U126" s="144"/>
      <c r="V126" s="144">
        <f t="shared" si="101"/>
        <v>44955280</v>
      </c>
      <c r="W126" s="144"/>
      <c r="X126" s="144"/>
      <c r="Y126" s="144"/>
      <c r="Z126" s="144"/>
      <c r="AA126" s="144"/>
      <c r="AB126" s="144">
        <f t="shared" si="102"/>
        <v>10263201</v>
      </c>
      <c r="AC126" s="144">
        <f t="shared" si="102"/>
        <v>10263201</v>
      </c>
      <c r="AD126" s="144"/>
      <c r="AE126" s="144"/>
      <c r="AF126" s="144"/>
      <c r="AG126" s="144"/>
      <c r="AH126" s="144">
        <f t="shared" si="103"/>
        <v>9861040</v>
      </c>
      <c r="AI126" s="144">
        <f t="shared" si="103"/>
        <v>9861040</v>
      </c>
      <c r="AJ126" s="144">
        <f t="shared" si="103"/>
        <v>8703484.5</v>
      </c>
      <c r="AK126" s="144">
        <f t="shared" si="103"/>
        <v>0</v>
      </c>
      <c r="AL126" s="144">
        <f t="shared" si="103"/>
        <v>9949.02</v>
      </c>
      <c r="AM126" s="144">
        <f t="shared" si="103"/>
        <v>45357441.020999998</v>
      </c>
      <c r="AN126" s="144">
        <f t="shared" si="103"/>
        <v>0</v>
      </c>
      <c r="AO126" s="144">
        <f t="shared" si="103"/>
        <v>8703484.5</v>
      </c>
      <c r="AP126" s="144">
        <f t="shared" si="103"/>
        <v>1120529.6099999994</v>
      </c>
      <c r="AQ126" s="144">
        <f t="shared" si="103"/>
        <v>9557845.4709999971</v>
      </c>
      <c r="AR126" s="144">
        <f t="shared" si="103"/>
        <v>42538422.321000032</v>
      </c>
      <c r="AS126" s="144"/>
      <c r="AT126" s="144"/>
      <c r="AU126" s="144"/>
      <c r="AV126" s="144">
        <f t="shared" si="103"/>
        <v>2819018.6789999981</v>
      </c>
      <c r="AW126" s="144"/>
      <c r="AX126" s="144">
        <f>AV126/AM126*100</f>
        <v>6.2151184360132294</v>
      </c>
      <c r="AY126" s="144" t="str">
        <f t="shared" ref="AY126" si="113">IF(ISBLANK(AX126),"NA",IF(AX126&lt;0,"&lt;0",IF(AND(AX126&gt;=0,AX126&lt;5),"0-5",IF(AND(AX126&gt;=5,AX126&lt;10),"5-10",IF(AND(AX126&gt;=10,AX126&lt;=15),"10-15",IF(AND(AX126&gt;15,AX126&lt;=20),"15-20",IF(AND(AX126&gt;20,AX126&lt;=30),"20-30",IF(AX126&gt;30,"&gt;30","nill"))))))))</f>
        <v>5-10</v>
      </c>
      <c r="AZ126" s="144">
        <f>AR126/AM126*100</f>
        <v>93.784881517687936</v>
      </c>
      <c r="BA126" s="144">
        <f t="shared" si="105"/>
        <v>1054170752.85</v>
      </c>
      <c r="BB126" s="144"/>
      <c r="BC126" s="144">
        <f t="shared" si="106"/>
        <v>2250732.73</v>
      </c>
      <c r="BD126" s="144">
        <f t="shared" si="106"/>
        <v>1893853.73</v>
      </c>
      <c r="BE126" s="144">
        <f t="shared" si="106"/>
        <v>1048897899.8</v>
      </c>
      <c r="BF126" s="144">
        <f t="shared" ref="BF126" si="114">BD126/BC126*100</f>
        <v>84.143874781613889</v>
      </c>
      <c r="BG126" s="144">
        <f t="shared" ref="BG126" si="115">(1-(AZ126*BF126)/10000)*100</f>
        <v>21.085766731671718</v>
      </c>
      <c r="BH126" s="144" t="str">
        <f t="shared" ref="BH126" si="116">IF(ISBLANK(BG126),"NA",IF(BG126&lt;0,"&lt;0",IF(AND(BG126&gt;=0,BG126&lt;5),"0-5",IF(AND(BG126&gt;=5,BG126&lt;10),"5-10",IF(AND(BG126&gt;=10,BG126&lt;=15),"10-15",IF(AND(BG126&gt;15,BG126&lt;=20),"15-20",IF(AND(BG126&gt;20,BG126&lt;=30),"20-30",IF(BG126&gt;30,"&gt;30","nill"))))))))</f>
        <v>20-30</v>
      </c>
      <c r="BI126" s="144"/>
      <c r="BJ126" s="144"/>
      <c r="BK126" s="144"/>
      <c r="BL126" s="144"/>
      <c r="BM126" s="144"/>
      <c r="BN126" s="144">
        <f t="shared" si="110"/>
        <v>3</v>
      </c>
      <c r="BO126" s="144">
        <f t="shared" si="110"/>
        <v>42267769.061000027</v>
      </c>
      <c r="BP126" s="145">
        <f>+(AM126-BO126)/AM126*100</f>
        <v>6.8118304085309553</v>
      </c>
      <c r="BQ126" s="145" t="str">
        <f t="shared" ref="BQ126" si="117">IF(ISBLANK(BP126),"NA",IF(BP126&lt;0,"&lt;0",IF(AND(BP126&gt;=0,BP126&lt;5),"0-5",IF(AND(BP126&gt;=5,BP126&lt;10),"5-10",IF(AND(BP126&gt;=10,BP126&lt;=15),"10-15",IF(AND(BP126&gt;15,BP126&lt;=20),"15-20",IF(AND(BP126&gt;20,BP126&lt;=30),"20-30",IF(BP126&gt;30,"&gt;30","nill"))))))))</f>
        <v>5-10</v>
      </c>
      <c r="BR126" s="146"/>
      <c r="BS126" s="142"/>
      <c r="BT126" s="142"/>
      <c r="BU126" s="142"/>
      <c r="BV126" s="142"/>
      <c r="BW126" s="142"/>
    </row>
    <row r="130" spans="60:60" ht="36" customHeight="1">
      <c r="BH130" s="104">
        <v>2</v>
      </c>
    </row>
    <row r="131" spans="60:60" ht="36" customHeight="1">
      <c r="BH131" s="104">
        <v>12</v>
      </c>
    </row>
    <row r="132" spans="60:60" ht="36" customHeight="1">
      <c r="BH132" s="104">
        <v>16</v>
      </c>
    </row>
    <row r="133" spans="60:60" ht="36" customHeight="1">
      <c r="BH133" s="104">
        <v>15</v>
      </c>
    </row>
    <row r="134" spans="60:60" ht="36" customHeight="1">
      <c r="BH134" s="104">
        <v>8</v>
      </c>
    </row>
  </sheetData>
  <autoFilter ref="A5:BW118">
    <filterColumn colId="45">
      <filters blank="1">
        <filter val="1188474.00"/>
        <filter val="1198470.00"/>
        <filter val="1447743.00"/>
        <filter val="15000.00"/>
        <filter val="160000.00"/>
        <filter val="1695600.00"/>
        <filter val="270000.00"/>
        <filter val="300850.00"/>
        <filter val="311740.00"/>
        <filter val="-3124.92"/>
        <filter val="313500.00"/>
        <filter val="32900.00"/>
        <filter val="341101.00"/>
        <filter val="34230.00"/>
        <filter val="400000.00"/>
        <filter val="502000.00"/>
        <filter val="502680.00"/>
      </filters>
    </filterColumn>
  </autoFilter>
  <mergeCells count="88">
    <mergeCell ref="A125:I125"/>
    <mergeCell ref="A126:I126"/>
    <mergeCell ref="A116:I116"/>
    <mergeCell ref="A117:I117"/>
    <mergeCell ref="A121:I121"/>
    <mergeCell ref="A122:I122"/>
    <mergeCell ref="A123:I123"/>
    <mergeCell ref="A124:I124"/>
    <mergeCell ref="A93:I93"/>
    <mergeCell ref="A94:I94"/>
    <mergeCell ref="A95:I95"/>
    <mergeCell ref="A113:I113"/>
    <mergeCell ref="A114:I114"/>
    <mergeCell ref="A115:I115"/>
    <mergeCell ref="A64:I64"/>
    <mergeCell ref="A65:I65"/>
    <mergeCell ref="A66:I66"/>
    <mergeCell ref="A90:I90"/>
    <mergeCell ref="A91:I91"/>
    <mergeCell ref="A92:I92"/>
    <mergeCell ref="AD3:AG3"/>
    <mergeCell ref="AH3:AH4"/>
    <mergeCell ref="AI3:AI4"/>
    <mergeCell ref="A61:I61"/>
    <mergeCell ref="A62:I62"/>
    <mergeCell ref="A63:I63"/>
    <mergeCell ref="T3:T4"/>
    <mergeCell ref="U3:U4"/>
    <mergeCell ref="V3:V4"/>
    <mergeCell ref="X3:AA3"/>
    <mergeCell ref="AB3:AB4"/>
    <mergeCell ref="AC3:AC4"/>
    <mergeCell ref="BR2:BR4"/>
    <mergeCell ref="BS2:BS4"/>
    <mergeCell ref="BT2:BT4"/>
    <mergeCell ref="BU2:BU4"/>
    <mergeCell ref="BV2:BV4"/>
    <mergeCell ref="BW2:BW4"/>
    <mergeCell ref="BL2:BL4"/>
    <mergeCell ref="BM2:BM4"/>
    <mergeCell ref="BN2:BN4"/>
    <mergeCell ref="BO2:BO4"/>
    <mergeCell ref="BP2:BP4"/>
    <mergeCell ref="BQ2:BQ4"/>
    <mergeCell ref="BF2:BF4"/>
    <mergeCell ref="BG2:BG4"/>
    <mergeCell ref="BH2:BH4"/>
    <mergeCell ref="BI2:BI4"/>
    <mergeCell ref="BJ2:BJ4"/>
    <mergeCell ref="BK2:BK4"/>
    <mergeCell ref="AZ2:AZ4"/>
    <mergeCell ref="BA2:BA4"/>
    <mergeCell ref="BB2:BB4"/>
    <mergeCell ref="BC2:BC4"/>
    <mergeCell ref="BD2:BD4"/>
    <mergeCell ref="BE2:BE4"/>
    <mergeCell ref="AR2:AR4"/>
    <mergeCell ref="AS2:AS4"/>
    <mergeCell ref="AT2:AT4"/>
    <mergeCell ref="AV2:AV4"/>
    <mergeCell ref="AX2:AX4"/>
    <mergeCell ref="AY2:AY4"/>
    <mergeCell ref="AL2:AL4"/>
    <mergeCell ref="AM2:AM4"/>
    <mergeCell ref="AN2:AN4"/>
    <mergeCell ref="AO2:AO4"/>
    <mergeCell ref="AP2:AP4"/>
    <mergeCell ref="AQ2:AQ4"/>
    <mergeCell ref="M2:M4"/>
    <mergeCell ref="N2:O3"/>
    <mergeCell ref="P2:T2"/>
    <mergeCell ref="X2:AI2"/>
    <mergeCell ref="AJ2:AJ4"/>
    <mergeCell ref="AK2:AK4"/>
    <mergeCell ref="P3:P4"/>
    <mergeCell ref="Q3:Q4"/>
    <mergeCell ref="R3:R4"/>
    <mergeCell ref="S3:S4"/>
    <mergeCell ref="A1:BG1"/>
    <mergeCell ref="A2:A4"/>
    <mergeCell ref="B2:B4"/>
    <mergeCell ref="C2:C4"/>
    <mergeCell ref="D2:D4"/>
    <mergeCell ref="E2:E4"/>
    <mergeCell ref="F2:F4"/>
    <mergeCell ref="H2:H4"/>
    <mergeCell ref="I2:I4"/>
    <mergeCell ref="J2:L3"/>
  </mergeCells>
  <printOptions horizontalCentered="1"/>
  <pageMargins left="0" right="0" top="0.78740157480314998" bottom="0" header="0.196850393700787" footer="0.196850393700787"/>
  <pageSetup paperSize="9" scale="17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Feederwise EA diff sales</vt:lpstr>
      <vt:lpstr>'Feederwise EA diff sales'!Print_Area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2025-05-28T11:32:09Z</dcterms:created>
  <dcterms:modified xsi:type="dcterms:W3CDTF">2025-05-28T11:33:03Z</dcterms:modified>
</cp:coreProperties>
</file>