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3040" windowHeight="939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Z11" i="2"/>
  <c r="AD11" s="1"/>
  <c r="Z13"/>
  <c r="AD13" s="1"/>
  <c r="Z15"/>
  <c r="AD15" s="1"/>
  <c r="Z17"/>
  <c r="AD17" s="1"/>
  <c r="Z19"/>
  <c r="AD19" s="1"/>
  <c r="Z21"/>
  <c r="AD21" s="1"/>
  <c r="Z23"/>
  <c r="AD23" s="1"/>
  <c r="Z25"/>
  <c r="AD25" s="1"/>
  <c r="Z27"/>
  <c r="AD27" s="1"/>
  <c r="Z29"/>
  <c r="AD29" s="1"/>
  <c r="Z31"/>
  <c r="AD31" s="1"/>
  <c r="Z33"/>
  <c r="AD33" s="1"/>
  <c r="Z35"/>
  <c r="AD35" s="1"/>
  <c r="Z10"/>
  <c r="AD10" s="1"/>
  <c r="Z12"/>
  <c r="AD12" s="1"/>
  <c r="Z14"/>
  <c r="AD14" s="1"/>
  <c r="Z16"/>
  <c r="AD16" s="1"/>
  <c r="Z18"/>
  <c r="AD18" s="1"/>
  <c r="Z20"/>
  <c r="AD20" s="1"/>
  <c r="Z22"/>
  <c r="AD22" s="1"/>
  <c r="Z24"/>
  <c r="AD24" s="1"/>
  <c r="Z26"/>
  <c r="AD26" s="1"/>
  <c r="Z28"/>
  <c r="AD28" s="1"/>
  <c r="Z30"/>
  <c r="AD30" s="1"/>
  <c r="Z32"/>
  <c r="AD32" s="1"/>
  <c r="Z34"/>
  <c r="AD34" s="1"/>
  <c r="Z36"/>
  <c r="AD36" s="1"/>
  <c r="Z9" l="1"/>
  <c r="AD9" s="1"/>
</calcChain>
</file>

<file path=xl/sharedStrings.xml><?xml version="1.0" encoding="utf-8"?>
<sst xmlns="http://schemas.openxmlformats.org/spreadsheetml/2006/main" count="502" uniqueCount="164">
  <si>
    <t>Bangalore Electricity Supply Company Limited (BESCOM)</t>
  </si>
  <si>
    <t>ENERGY AUDIT FEEDER WISE REPORT -VEERASANDRA-SECTION</t>
  </si>
  <si>
    <t>Report for the Period from 01-May-2025 to 26-May-2025</t>
  </si>
  <si>
    <t xml:space="preserve">Generated By: </t>
  </si>
  <si>
    <t>ANIL KUMAR M</t>
  </si>
  <si>
    <t xml:space="preserve">Generated On: </t>
  </si>
  <si>
    <t>26-05-2025 22:38:31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</si>
  <si>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</si>
  <si>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</si>
  <si>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</si>
  <si>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</si>
  <si>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</si>
  <si>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</si>
  <si>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</si>
  <si>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</si>
  <si>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</si>
  <si>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</si>
  <si>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</si>
  <si>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</si>
  <si>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</si>
  <si>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</si>
  <si>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</si>
  <si>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</si>
  <si>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</si>
  <si>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</si>
  <si>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</si>
  <si>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</si>
  <si>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</si>
  <si>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</si>
  <si>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</si>
  <si>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</si>
  <si>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</si>
  <si>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</si>
  <si>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</si>
  <si>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</si>
  <si>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</si>
  <si>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</si>
  <si>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</si>
  <si>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</si>
  <si>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</si>
  <si>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</si>
  <si>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</si>
  <si>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</si>
  <si>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</si>
  <si>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</si>
  <si>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</si>
  <si>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</si>
  <si>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</si>
  <si>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</si>
  <si>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</si>
  <si>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</si>
  <si>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</si>
  <si>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</si>
  <si>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</si>
  <si>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</si>
  <si>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</si>
  <si>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</si>
  <si>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</si>
  <si>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</si>
  <si>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</si>
  <si>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</si>
  <si>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</si>
  <si>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</si>
  <si>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</si>
  <si>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</si>
  <si>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</si>
  <si>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</si>
  <si>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</si>
  <si>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</si>
  <si>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</si>
  <si>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</si>
  <si>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</si>
  <si>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</si>
  <si>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</si>
  <si>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</si>
  <si>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</si>
  <si>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</si>
  <si>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</si>
  <si>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</si>
  <si>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</si>
  <si>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</si>
  <si>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</si>
  <si>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BRAZ</t>
  </si>
  <si>
    <t>RAMANAGAR</t>
  </si>
  <si>
    <t>CHANDAPURA</t>
  </si>
  <si>
    <t>MIXED LOAD</t>
  </si>
  <si>
    <t>2025-05-26 22:37:32</t>
  </si>
  <si>
    <t>YERANDANAHALLI_220</t>
  </si>
  <si>
    <t>INDUSTRIAL</t>
  </si>
  <si>
    <t>F18-BIA-III-STAGE.</t>
  </si>
  <si>
    <t>1220203901030506</t>
  </si>
  <si>
    <t>CHANDAPURA_66</t>
  </si>
  <si>
    <t>F16-CORTO-PRINTS.</t>
  </si>
  <si>
    <t>1220203901030504</t>
  </si>
  <si>
    <t>F12-DEEPAK-FORGE.</t>
  </si>
  <si>
    <t>1220203901020402</t>
  </si>
  <si>
    <t>F02-VIDYANAGARA</t>
  </si>
  <si>
    <t>1220203901010201</t>
  </si>
  <si>
    <t>F06-NIRANTHARA-JYOTHI</t>
  </si>
  <si>
    <t>NJY</t>
  </si>
  <si>
    <t>1220203902010104</t>
  </si>
  <si>
    <t>DOMESTIC</t>
  </si>
  <si>
    <t>F05-NERALURU NJY</t>
  </si>
  <si>
    <t>1220203902010103</t>
  </si>
  <si>
    <t>F03-HEELALIGE NJY</t>
  </si>
  <si>
    <t>1220203902010105</t>
  </si>
  <si>
    <t>F12-BOMMASANDRA-INDL-AREA</t>
  </si>
  <si>
    <t>1220203902020301</t>
  </si>
  <si>
    <t>F16-ANDHAPURA AGRI</t>
  </si>
  <si>
    <t>AGRI</t>
  </si>
  <si>
    <t>1220203902020308</t>
  </si>
  <si>
    <t>VEERASANDRA</t>
  </si>
  <si>
    <t>CHOKKASANDRA_HUSKUR_66</t>
  </si>
  <si>
    <t>F06-AVALAHALLY</t>
  </si>
  <si>
    <t>1220205901010101</t>
  </si>
  <si>
    <t>F08-MADURAMMA TEMPLE</t>
  </si>
  <si>
    <t>1220205901020102</t>
  </si>
  <si>
    <t>F07-GOPSANDRA</t>
  </si>
  <si>
    <t>1220205901020101</t>
  </si>
  <si>
    <t>F09-GATAHALLY</t>
  </si>
  <si>
    <t>1220205901020103</t>
  </si>
  <si>
    <t>F02-BASAVESHWARA TEMPLE</t>
  </si>
  <si>
    <t>1220205901010102</t>
  </si>
  <si>
    <t>F03-NARAYANAGATA CIRCLE</t>
  </si>
  <si>
    <t>1220205901010103</t>
  </si>
  <si>
    <t>F04-CHOKKASANDRA</t>
  </si>
  <si>
    <t>1220205901010104</t>
  </si>
  <si>
    <t>BMAZ SOUTH</t>
  </si>
  <si>
    <t>BANGALORE SOUTH</t>
  </si>
  <si>
    <t>HSR LAYOUT</t>
  </si>
  <si>
    <t>S8 KUDLU GATE</t>
  </si>
  <si>
    <t>ELECTRONIC_CITY_66</t>
  </si>
  <si>
    <t>S8 BOMMANAHALLI</t>
  </si>
  <si>
    <t>ELECTRONIC_CITYPH2SEC2_66</t>
  </si>
  <si>
    <t>F11-ITTINA</t>
  </si>
  <si>
    <t>1110301901020305</t>
  </si>
  <si>
    <t>F10-VEERASANDRA</t>
  </si>
  <si>
    <t>1110301901020304</t>
  </si>
  <si>
    <t>F19-KSSIDC</t>
  </si>
  <si>
    <t>1110301902020310</t>
  </si>
  <si>
    <t>F09-VIA</t>
  </si>
  <si>
    <t>1110301901020303</t>
  </si>
  <si>
    <t>F16-BBMP</t>
  </si>
  <si>
    <t>1110301901010109</t>
  </si>
  <si>
    <t>F18-MICROLABS</t>
  </si>
  <si>
    <t>1110301901030502</t>
  </si>
  <si>
    <t>F19-ANANTHANAGARA</t>
  </si>
  <si>
    <t>1110301901030503</t>
  </si>
  <si>
    <t>F21-GLASS FACTORY LAYOUT</t>
  </si>
  <si>
    <t>1110301901030504</t>
  </si>
  <si>
    <t>F23-SHANTHIPURA</t>
  </si>
  <si>
    <t>1110301901030507</t>
  </si>
  <si>
    <t>F26-MINDCOMP</t>
  </si>
  <si>
    <t>1110301901030508</t>
  </si>
  <si>
    <t>F22-DADDY'S GARDEN</t>
  </si>
  <si>
    <t>1110301901030509</t>
  </si>
  <si>
    <t>S11 HSR LAYOUT</t>
  </si>
  <si>
    <t>NAGANATHAPURA_66</t>
  </si>
  <si>
    <t>F07-HUSKUR</t>
  </si>
  <si>
    <t>1110303901020107</t>
  </si>
  <si>
    <t>Column1</t>
  </si>
  <si>
    <t>Ananthnagara</t>
  </si>
  <si>
    <t>Muthanalluru</t>
  </si>
  <si>
    <t>Veerasandra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</si>
</sst>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2" fontId="0" fillId="0" borderId="0" xfId="0" applyNumberFormat="1" applyFill="1" applyAlignment="1" applyProtection="1"/>
    <xf numFmtId="0" fontId="0" fillId="4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5">
    <dxf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2" formatCode="0.0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AM37" totalsRowCount="1">
  <tableColumns count="39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39" name="Column1" dataDxfId="4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 dataDxfId="3"/>
    <tableColumn id="23" name="EXPORTED ENERGY" dataDxfId="2"/>
    <tableColumn id="24" name="SRTPV CONSUMPTION"/>
    <tableColumn id="25" name="NET CONSUMPTION X=T+U-V+W">
      <calculatedColumnFormula>Table1[[#This Row],[CONSUMPTION T=(Q-P)*R+S]]+Table1[[#This Row],[IMPORTED ENERGY]]-Table1[[#This Row],[EXPORTED ENERGY]]</calculatedColumnFormula>
    </tableColumn>
    <tableColumn id="26" name="METERED SALES"/>
    <tableColumn id="27" name="UNMETERED SALES"/>
    <tableColumn id="28" name="TOTAL SALES AA=Y+Z"/>
    <tableColumn id="29" name="T AND D LOSS AB=(X-W/X)*100" dataDxfId="1" totalsRowDxfId="0">
      <calculatedColumnFormula>(Table1[[#This Row],[NET CONSUMPTION X=T+U-V+W]]-Table1[[#This Row],[TOTAL SALES AA=Y+Z]])/Table1[[#This Row],[NET CONSUMPTION X=T+U-V+W]]*100</calculatedColumnFormula>
    </tableColumn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7"/>
  <sheetViews>
    <sheetView tabSelected="1" topLeftCell="A4" zoomScale="115" zoomScaleNormal="115" workbookViewId="0">
      <selection activeCell="I10" sqref="I10"/>
    </sheetView>
  </sheetViews>
  <sheetFormatPr defaultRowHeight="15"/>
  <cols>
    <col min="1" max="1" width="9.140625" customWidth="1"/>
    <col min="2" max="3" width="20.7109375" hidden="1" customWidth="1"/>
    <col min="4" max="4" width="14.140625" hidden="1" customWidth="1"/>
    <col min="5" max="5" width="16.28515625" hidden="1" customWidth="1"/>
    <col min="6" max="6" width="33.85546875" customWidth="1"/>
    <col min="7" max="7" width="18.28515625" hidden="1" customWidth="1"/>
    <col min="8" max="8" width="16.7109375" hidden="1" customWidth="1"/>
    <col min="9" max="9" width="22.85546875" customWidth="1"/>
    <col min="10" max="10" width="34.42578125" customWidth="1"/>
    <col min="11" max="11" width="15.7109375" customWidth="1"/>
    <col min="12" max="12" width="18.7109375" customWidth="1"/>
    <col min="13" max="13" width="13.42578125" customWidth="1"/>
    <col min="14" max="14" width="20" customWidth="1"/>
    <col min="15" max="15" width="21.85546875" customWidth="1"/>
    <col min="16" max="16" width="22.42578125" customWidth="1"/>
    <col min="17" max="17" width="15.7109375" customWidth="1"/>
    <col min="18" max="19" width="11.85546875" customWidth="1"/>
    <col min="20" max="20" width="7.42578125" customWidth="1"/>
    <col min="21" max="21" width="23.5703125" customWidth="1"/>
    <col min="22" max="22" width="10.42578125" customWidth="1"/>
    <col min="23" max="23" width="21.7109375" customWidth="1"/>
    <col min="24" max="24" width="22.42578125" customWidth="1"/>
    <col min="25" max="25" width="23.7109375" hidden="1" customWidth="1"/>
    <col min="26" max="26" width="12.85546875" customWidth="1"/>
    <col min="27" max="27" width="18.28515625" customWidth="1"/>
    <col min="28" max="28" width="21.140625" customWidth="1"/>
    <col min="29" max="29" width="22.5703125" customWidth="1"/>
    <col min="30" max="30" width="16.5703125" customWidth="1"/>
    <col min="31" max="31" width="15.140625" customWidth="1"/>
    <col min="32" max="32" width="15.28515625" customWidth="1"/>
    <col min="33" max="33" width="29.28515625" customWidth="1"/>
    <col min="34" max="35" width="34.7109375" customWidth="1"/>
    <col min="36" max="36" width="12.85546875" customWidth="1"/>
    <col min="37" max="37" width="11.140625" customWidth="1"/>
    <col min="38" max="38" width="19.5703125" customWidth="1"/>
    <col min="39" max="39" width="12.28515625" customWidth="1"/>
  </cols>
  <sheetData>
    <row r="1" spans="1:39" ht="18.75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/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  <c r="S1" s="9" t="s">
        <v>0</v>
      </c>
      <c r="T1" s="9" t="s">
        <v>0</v>
      </c>
      <c r="U1" s="9" t="s">
        <v>0</v>
      </c>
      <c r="V1" s="9" t="s">
        <v>0</v>
      </c>
      <c r="W1" s="9" t="s">
        <v>0</v>
      </c>
      <c r="X1" s="9" t="s">
        <v>0</v>
      </c>
      <c r="Y1" s="9" t="s">
        <v>0</v>
      </c>
      <c r="Z1" s="9" t="s">
        <v>0</v>
      </c>
      <c r="AA1" s="9" t="s">
        <v>0</v>
      </c>
      <c r="AB1" s="9" t="s">
        <v>0</v>
      </c>
      <c r="AC1" s="9" t="s">
        <v>0</v>
      </c>
      <c r="AD1" s="9" t="s">
        <v>0</v>
      </c>
      <c r="AE1" s="9" t="s">
        <v>0</v>
      </c>
      <c r="AF1" s="9" t="s">
        <v>0</v>
      </c>
      <c r="AG1" s="9" t="s">
        <v>0</v>
      </c>
      <c r="AH1" s="9" t="s">
        <v>0</v>
      </c>
      <c r="AI1" s="9" t="s">
        <v>0</v>
      </c>
      <c r="AJ1" s="9" t="s">
        <v>0</v>
      </c>
      <c r="AK1" s="9" t="s">
        <v>0</v>
      </c>
      <c r="AL1" s="9" t="s">
        <v>0</v>
      </c>
      <c r="AM1" s="9" t="s">
        <v>0</v>
      </c>
    </row>
    <row r="2" spans="1:39" ht="18.7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/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  <c r="S2" s="9" t="s">
        <v>1</v>
      </c>
      <c r="T2" s="9" t="s">
        <v>1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  <c r="AA2" s="9" t="s">
        <v>1</v>
      </c>
      <c r="AB2" s="9" t="s">
        <v>1</v>
      </c>
      <c r="AC2" s="9" t="s">
        <v>1</v>
      </c>
      <c r="AD2" s="9" t="s">
        <v>1</v>
      </c>
      <c r="AE2" s="9" t="s">
        <v>1</v>
      </c>
      <c r="AF2" s="9" t="s">
        <v>1</v>
      </c>
      <c r="AG2" s="9" t="s">
        <v>1</v>
      </c>
      <c r="AH2" s="9" t="s">
        <v>1</v>
      </c>
      <c r="AI2" s="9" t="s">
        <v>1</v>
      </c>
      <c r="AJ2" s="9" t="s">
        <v>1</v>
      </c>
      <c r="AK2" s="9" t="s">
        <v>1</v>
      </c>
      <c r="AL2" s="9" t="s">
        <v>1</v>
      </c>
      <c r="AM2" s="9" t="s">
        <v>1</v>
      </c>
    </row>
    <row r="3" spans="1:39" ht="18.75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/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  <c r="S3" s="9" t="s">
        <v>2</v>
      </c>
      <c r="T3" s="9" t="s">
        <v>2</v>
      </c>
      <c r="U3" s="9" t="s">
        <v>2</v>
      </c>
      <c r="V3" s="9" t="s">
        <v>2</v>
      </c>
      <c r="W3" s="9" t="s">
        <v>2</v>
      </c>
      <c r="X3" s="9" t="s">
        <v>2</v>
      </c>
      <c r="Y3" s="9" t="s">
        <v>2</v>
      </c>
      <c r="Z3" s="9" t="s">
        <v>2</v>
      </c>
      <c r="AA3" s="9" t="s">
        <v>2</v>
      </c>
      <c r="AB3" s="9" t="s">
        <v>2</v>
      </c>
      <c r="AC3" s="9" t="s">
        <v>2</v>
      </c>
      <c r="AD3" s="9" t="s">
        <v>2</v>
      </c>
      <c r="AE3" s="9" t="s">
        <v>2</v>
      </c>
      <c r="AF3" s="9" t="s">
        <v>2</v>
      </c>
      <c r="AG3" s="9" t="s">
        <v>2</v>
      </c>
      <c r="AH3" s="9" t="s">
        <v>2</v>
      </c>
      <c r="AI3" s="9" t="s">
        <v>2</v>
      </c>
      <c r="AJ3" s="9" t="s">
        <v>2</v>
      </c>
      <c r="AK3" s="9" t="s">
        <v>2</v>
      </c>
      <c r="AL3" s="9" t="s">
        <v>2</v>
      </c>
      <c r="AM3" s="9" t="s">
        <v>2</v>
      </c>
    </row>
    <row r="4" spans="1:39">
      <c r="A4" s="1"/>
      <c r="B4" s="8" t="s">
        <v>3</v>
      </c>
      <c r="C4" s="10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1"/>
      <c r="B5" s="8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>
      <c r="A7" s="7"/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3"/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  <c r="V7" s="7" t="s">
        <v>26</v>
      </c>
      <c r="W7" s="7" t="s">
        <v>27</v>
      </c>
      <c r="X7" s="7" t="s">
        <v>28</v>
      </c>
      <c r="Y7" s="7" t="s">
        <v>29</v>
      </c>
      <c r="Z7" s="7" t="s">
        <v>30</v>
      </c>
      <c r="AA7" s="7" t="s">
        <v>31</v>
      </c>
      <c r="AB7" s="7" t="s">
        <v>32</v>
      </c>
      <c r="AC7" s="7" t="s">
        <v>33</v>
      </c>
      <c r="AD7" s="7" t="s">
        <v>34</v>
      </c>
      <c r="AE7" s="7" t="s">
        <v>35</v>
      </c>
      <c r="AF7" s="7" t="s">
        <v>36</v>
      </c>
      <c r="AG7" s="7" t="s">
        <v>37</v>
      </c>
      <c r="AH7" s="6" t="s">
        <v>38</v>
      </c>
      <c r="AI7" s="6" t="s">
        <v>39</v>
      </c>
      <c r="AJ7" s="6" t="s">
        <v>40</v>
      </c>
      <c r="AK7" s="6" t="s">
        <v>41</v>
      </c>
      <c r="AL7" s="6" t="s">
        <v>42</v>
      </c>
      <c r="AM7" s="6" t="s">
        <v>43</v>
      </c>
    </row>
    <row r="8" spans="1:39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160</v>
      </c>
      <c r="K8" t="s">
        <v>53</v>
      </c>
      <c r="L8" t="s">
        <v>54</v>
      </c>
      <c r="M8" t="s">
        <v>55</v>
      </c>
      <c r="N8" t="s">
        <v>56</v>
      </c>
      <c r="O8" t="s">
        <v>57</v>
      </c>
      <c r="P8" t="s">
        <v>58</v>
      </c>
      <c r="Q8" t="s">
        <v>59</v>
      </c>
      <c r="R8" t="s">
        <v>60</v>
      </c>
      <c r="S8" t="s">
        <v>61</v>
      </c>
      <c r="T8" t="s">
        <v>62</v>
      </c>
      <c r="U8" t="s">
        <v>63</v>
      </c>
      <c r="V8" t="s">
        <v>64</v>
      </c>
      <c r="W8" t="s">
        <v>65</v>
      </c>
      <c r="X8" t="s">
        <v>66</v>
      </c>
      <c r="Y8" t="s">
        <v>67</v>
      </c>
      <c r="Z8" t="s">
        <v>68</v>
      </c>
      <c r="AA8" t="s">
        <v>69</v>
      </c>
      <c r="AB8" t="s">
        <v>70</v>
      </c>
      <c r="AC8" t="s">
        <v>71</v>
      </c>
      <c r="AD8" t="s">
        <v>72</v>
      </c>
      <c r="AE8" t="s">
        <v>73</v>
      </c>
      <c r="AF8" t="s">
        <v>74</v>
      </c>
      <c r="AG8" t="s">
        <v>75</v>
      </c>
      <c r="AH8" t="s">
        <v>76</v>
      </c>
      <c r="AI8" t="s">
        <v>77</v>
      </c>
      <c r="AJ8" t="s">
        <v>78</v>
      </c>
      <c r="AK8" t="s">
        <v>79</v>
      </c>
      <c r="AL8" t="s">
        <v>80</v>
      </c>
      <c r="AM8" t="s">
        <v>81</v>
      </c>
    </row>
    <row r="9" spans="1:39">
      <c r="A9">
        <v>1</v>
      </c>
      <c r="B9" t="s">
        <v>82</v>
      </c>
      <c r="C9" t="s">
        <v>83</v>
      </c>
      <c r="D9" t="s">
        <v>84</v>
      </c>
      <c r="E9" t="s">
        <v>84</v>
      </c>
      <c r="F9" t="s">
        <v>87</v>
      </c>
      <c r="G9" t="s">
        <v>84</v>
      </c>
      <c r="I9" t="s">
        <v>89</v>
      </c>
      <c r="J9" t="s">
        <v>161</v>
      </c>
      <c r="K9" t="s">
        <v>88</v>
      </c>
      <c r="L9" t="s">
        <v>90</v>
      </c>
      <c r="M9">
        <v>2219</v>
      </c>
      <c r="N9">
        <v>2016</v>
      </c>
      <c r="O9">
        <v>203</v>
      </c>
      <c r="P9">
        <v>14</v>
      </c>
      <c r="Q9">
        <v>0</v>
      </c>
      <c r="R9">
        <v>1499.104</v>
      </c>
      <c r="S9">
        <v>1529.4649999999999</v>
      </c>
      <c r="T9">
        <v>40000</v>
      </c>
      <c r="U9">
        <v>0</v>
      </c>
      <c r="V9">
        <v>1214440</v>
      </c>
      <c r="W9" s="5">
        <v>0</v>
      </c>
      <c r="X9" s="5">
        <v>200000</v>
      </c>
      <c r="Y9">
        <v>0</v>
      </c>
      <c r="Z9">
        <f>Table1[[#This Row],[CONSUMPTION T=(Q-P)*R+S]]+Table1[[#This Row],[IMPORTED ENERGY]]-Table1[[#This Row],[EXPORTED ENERGY]]</f>
        <v>1014440</v>
      </c>
      <c r="AA9">
        <v>901069.5</v>
      </c>
      <c r="AB9">
        <v>25200</v>
      </c>
      <c r="AC9">
        <v>926269.5</v>
      </c>
      <c r="AD9" s="4">
        <f>(Table1[[#This Row],[NET CONSUMPTION X=T+U-V+W]]-Table1[[#This Row],[TOTAL SALES AA=Y+Z]])/Table1[[#This Row],[NET CONSUMPTION X=T+U-V+W]]*100</f>
        <v>8.6915441031505072</v>
      </c>
      <c r="AE9">
        <v>8938579.8499999996</v>
      </c>
      <c r="AF9">
        <v>8042294.7800000003</v>
      </c>
      <c r="AG9">
        <v>0.76270000000000004</v>
      </c>
      <c r="AH9">
        <v>0.89970000000000006</v>
      </c>
      <c r="AI9">
        <v>21.35</v>
      </c>
      <c r="AL9" t="s">
        <v>86</v>
      </c>
      <c r="AM9">
        <v>13221</v>
      </c>
    </row>
    <row r="10" spans="1:39">
      <c r="A10">
        <v>2</v>
      </c>
      <c r="B10" t="s">
        <v>82</v>
      </c>
      <c r="C10" t="s">
        <v>83</v>
      </c>
      <c r="D10" t="s">
        <v>84</v>
      </c>
      <c r="E10" t="s">
        <v>84</v>
      </c>
      <c r="F10" t="s">
        <v>87</v>
      </c>
      <c r="G10" t="s">
        <v>84</v>
      </c>
      <c r="I10" t="s">
        <v>92</v>
      </c>
      <c r="J10" t="s">
        <v>161</v>
      </c>
      <c r="K10" t="s">
        <v>88</v>
      </c>
      <c r="L10" t="s">
        <v>93</v>
      </c>
      <c r="M10">
        <v>341</v>
      </c>
      <c r="N10">
        <v>308</v>
      </c>
      <c r="O10">
        <v>33</v>
      </c>
      <c r="P10">
        <v>2</v>
      </c>
      <c r="Q10">
        <v>0</v>
      </c>
      <c r="R10">
        <v>840.47400000000005</v>
      </c>
      <c r="S10">
        <v>868.22</v>
      </c>
      <c r="T10">
        <v>40000</v>
      </c>
      <c r="U10">
        <v>0</v>
      </c>
      <c r="V10">
        <v>1109840</v>
      </c>
      <c r="W10" s="5">
        <v>0</v>
      </c>
      <c r="X10" s="5">
        <v>600000</v>
      </c>
      <c r="Y10">
        <v>0</v>
      </c>
      <c r="Z10">
        <f>Table1[[#This Row],[CONSUMPTION T=(Q-P)*R+S]]+Table1[[#This Row],[IMPORTED ENERGY]]-Table1[[#This Row],[EXPORTED ENERGY]]</f>
        <v>509840</v>
      </c>
      <c r="AA10">
        <v>474407</v>
      </c>
      <c r="AB10">
        <v>3600</v>
      </c>
      <c r="AC10">
        <v>478007</v>
      </c>
      <c r="AD10" s="4">
        <f>(Table1[[#This Row],[NET CONSUMPTION X=T+U-V+W]]-Table1[[#This Row],[TOTAL SALES AA=Y+Z]])/Table1[[#This Row],[NET CONSUMPTION X=T+U-V+W]]*100</f>
        <v>6.2437235211046609</v>
      </c>
      <c r="AE10">
        <v>4488849.07</v>
      </c>
      <c r="AF10">
        <v>4255606.67</v>
      </c>
      <c r="AG10">
        <v>0.43070000000000003</v>
      </c>
      <c r="AH10">
        <v>0.94799999999999995</v>
      </c>
      <c r="AI10">
        <v>53.97</v>
      </c>
      <c r="AL10" t="s">
        <v>86</v>
      </c>
      <c r="AM10">
        <v>13221</v>
      </c>
    </row>
    <row r="11" spans="1:39">
      <c r="A11">
        <v>3</v>
      </c>
      <c r="B11" t="s">
        <v>82</v>
      </c>
      <c r="C11" t="s">
        <v>83</v>
      </c>
      <c r="D11" t="s">
        <v>84</v>
      </c>
      <c r="E11" t="s">
        <v>84</v>
      </c>
      <c r="F11" t="s">
        <v>87</v>
      </c>
      <c r="G11" t="s">
        <v>84</v>
      </c>
      <c r="I11" t="s">
        <v>94</v>
      </c>
      <c r="J11" t="s">
        <v>161</v>
      </c>
      <c r="K11" t="s">
        <v>88</v>
      </c>
      <c r="L11" t="s">
        <v>95</v>
      </c>
      <c r="M11">
        <v>1387</v>
      </c>
      <c r="N11">
        <v>1227</v>
      </c>
      <c r="O11">
        <v>160</v>
      </c>
      <c r="P11">
        <v>13</v>
      </c>
      <c r="Q11">
        <v>0</v>
      </c>
      <c r="R11">
        <v>2706.777</v>
      </c>
      <c r="S11">
        <v>2741.02</v>
      </c>
      <c r="T11">
        <v>40000</v>
      </c>
      <c r="U11">
        <v>0</v>
      </c>
      <c r="V11">
        <v>1369720</v>
      </c>
      <c r="W11" s="5">
        <v>1000000</v>
      </c>
      <c r="X11" s="5">
        <v>0</v>
      </c>
      <c r="Y11">
        <v>0</v>
      </c>
      <c r="Z11">
        <f>Table1[[#This Row],[CONSUMPTION T=(Q-P)*R+S]]+Table1[[#This Row],[IMPORTED ENERGY]]-Table1[[#This Row],[EXPORTED ENERGY]]</f>
        <v>2369720</v>
      </c>
      <c r="AA11">
        <v>2131440.2000000002</v>
      </c>
      <c r="AB11">
        <v>23400</v>
      </c>
      <c r="AC11">
        <v>2154840.2000000002</v>
      </c>
      <c r="AD11" s="4">
        <f>(Table1[[#This Row],[NET CONSUMPTION X=T+U-V+W]]-Table1[[#This Row],[TOTAL SALES AA=Y+Z]])/Table1[[#This Row],[NET CONSUMPTION X=T+U-V+W]]*100</f>
        <v>9.0677295207872586</v>
      </c>
      <c r="AE11">
        <v>20366879.690000001</v>
      </c>
      <c r="AF11">
        <v>18430312.98</v>
      </c>
      <c r="AG11">
        <v>1.5731999999999999</v>
      </c>
      <c r="AH11">
        <v>0.90490000000000004</v>
      </c>
      <c r="AI11">
        <v>-51.87</v>
      </c>
      <c r="AL11" t="s">
        <v>86</v>
      </c>
      <c r="AM11">
        <v>13221</v>
      </c>
    </row>
    <row r="12" spans="1:39">
      <c r="A12">
        <v>4</v>
      </c>
      <c r="B12" t="s">
        <v>82</v>
      </c>
      <c r="C12" t="s">
        <v>83</v>
      </c>
      <c r="D12" t="s">
        <v>84</v>
      </c>
      <c r="E12" t="s">
        <v>84</v>
      </c>
      <c r="F12" t="s">
        <v>87</v>
      </c>
      <c r="G12" t="s">
        <v>84</v>
      </c>
      <c r="I12" t="s">
        <v>96</v>
      </c>
      <c r="J12" t="s">
        <v>161</v>
      </c>
      <c r="K12" t="s">
        <v>85</v>
      </c>
      <c r="L12" t="s">
        <v>97</v>
      </c>
      <c r="M12">
        <v>4681</v>
      </c>
      <c r="N12">
        <v>4415</v>
      </c>
      <c r="O12">
        <v>266</v>
      </c>
      <c r="P12">
        <v>3</v>
      </c>
      <c r="Q12">
        <v>0</v>
      </c>
      <c r="R12">
        <v>1090.402</v>
      </c>
      <c r="S12">
        <v>1113.703</v>
      </c>
      <c r="T12">
        <v>40000</v>
      </c>
      <c r="U12">
        <v>0</v>
      </c>
      <c r="V12">
        <v>932040</v>
      </c>
      <c r="W12" s="5">
        <v>0</v>
      </c>
      <c r="X12" s="5">
        <v>0</v>
      </c>
      <c r="Y12">
        <v>0</v>
      </c>
      <c r="Z12">
        <f>Table1[[#This Row],[CONSUMPTION T=(Q-P)*R+S]]+Table1[[#This Row],[IMPORTED ENERGY]]-Table1[[#This Row],[EXPORTED ENERGY]]</f>
        <v>932040</v>
      </c>
      <c r="AA12">
        <v>858045.25</v>
      </c>
      <c r="AB12">
        <v>5400</v>
      </c>
      <c r="AC12">
        <v>863445.25</v>
      </c>
      <c r="AD12" s="4">
        <f>(Table1[[#This Row],[NET CONSUMPTION X=T+U-V+W]]-Table1[[#This Row],[TOTAL SALES AA=Y+Z]])/Table1[[#This Row],[NET CONSUMPTION X=T+U-V+W]]*100</f>
        <v>7.3596358525385179</v>
      </c>
      <c r="AE12">
        <v>8996294.7400000002</v>
      </c>
      <c r="AF12">
        <v>8731858.6600000001</v>
      </c>
      <c r="AG12">
        <v>0.9264</v>
      </c>
      <c r="AH12">
        <v>0.97060000000000002</v>
      </c>
      <c r="AI12">
        <v>7.14</v>
      </c>
      <c r="AL12" t="s">
        <v>86</v>
      </c>
      <c r="AM12">
        <v>13221</v>
      </c>
    </row>
    <row r="13" spans="1:39">
      <c r="A13">
        <v>5</v>
      </c>
      <c r="B13" t="s">
        <v>82</v>
      </c>
      <c r="C13" t="s">
        <v>83</v>
      </c>
      <c r="D13" t="s">
        <v>84</v>
      </c>
      <c r="E13" t="s">
        <v>84</v>
      </c>
      <c r="F13" t="s">
        <v>91</v>
      </c>
      <c r="G13" t="s">
        <v>84</v>
      </c>
      <c r="I13" t="s">
        <v>98</v>
      </c>
      <c r="J13" t="s">
        <v>162</v>
      </c>
      <c r="K13" t="s">
        <v>99</v>
      </c>
      <c r="L13" t="s">
        <v>100</v>
      </c>
      <c r="M13">
        <v>3225</v>
      </c>
      <c r="N13">
        <v>2612</v>
      </c>
      <c r="O13">
        <v>613</v>
      </c>
      <c r="P13">
        <v>24</v>
      </c>
      <c r="Q13">
        <v>0</v>
      </c>
      <c r="R13">
        <v>13605.2</v>
      </c>
      <c r="S13">
        <v>14106.2</v>
      </c>
      <c r="T13">
        <v>2000</v>
      </c>
      <c r="U13">
        <v>0</v>
      </c>
      <c r="V13">
        <v>1002000</v>
      </c>
      <c r="W13" s="5">
        <v>0</v>
      </c>
      <c r="X13" s="5">
        <v>320000</v>
      </c>
      <c r="Y13">
        <v>0</v>
      </c>
      <c r="Z13">
        <f>Table1[[#This Row],[CONSUMPTION T=(Q-P)*R+S]]+Table1[[#This Row],[IMPORTED ENERGY]]-Table1[[#This Row],[EXPORTED ENERGY]]</f>
        <v>682000</v>
      </c>
      <c r="AA13">
        <v>587101</v>
      </c>
      <c r="AB13">
        <v>41106.04</v>
      </c>
      <c r="AC13">
        <v>628207.04</v>
      </c>
      <c r="AD13" s="4">
        <f>(Table1[[#This Row],[NET CONSUMPTION X=T+U-V+W]]-Table1[[#This Row],[TOTAL SALES AA=Y+Z]])/Table1[[#This Row],[NET CONSUMPTION X=T+U-V+W]]*100</f>
        <v>7.8875307917888504</v>
      </c>
      <c r="AE13">
        <v>6154089.7800000003</v>
      </c>
      <c r="AF13">
        <v>4084531.58</v>
      </c>
      <c r="AG13">
        <v>0.627</v>
      </c>
      <c r="AH13">
        <v>0.66369999999999996</v>
      </c>
      <c r="AI13">
        <v>24.76</v>
      </c>
      <c r="AL13" t="s">
        <v>86</v>
      </c>
      <c r="AM13">
        <v>13221</v>
      </c>
    </row>
    <row r="14" spans="1:39">
      <c r="A14">
        <v>6</v>
      </c>
      <c r="B14" t="s">
        <v>82</v>
      </c>
      <c r="C14" t="s">
        <v>83</v>
      </c>
      <c r="D14" t="s">
        <v>84</v>
      </c>
      <c r="E14" t="s">
        <v>84</v>
      </c>
      <c r="F14" t="s">
        <v>91</v>
      </c>
      <c r="G14" t="s">
        <v>84</v>
      </c>
      <c r="I14" t="s">
        <v>102</v>
      </c>
      <c r="J14" t="s">
        <v>161</v>
      </c>
      <c r="K14" t="s">
        <v>99</v>
      </c>
      <c r="L14" t="s">
        <v>103</v>
      </c>
      <c r="M14">
        <v>5685</v>
      </c>
      <c r="N14">
        <v>4922</v>
      </c>
      <c r="O14">
        <v>763</v>
      </c>
      <c r="P14">
        <v>8</v>
      </c>
      <c r="Q14">
        <v>2</v>
      </c>
      <c r="R14">
        <v>1713.989</v>
      </c>
      <c r="S14">
        <v>1751.931</v>
      </c>
      <c r="T14">
        <v>40000</v>
      </c>
      <c r="U14">
        <v>0</v>
      </c>
      <c r="V14">
        <v>1517680</v>
      </c>
      <c r="W14" s="5">
        <v>0</v>
      </c>
      <c r="X14" s="5">
        <v>400000</v>
      </c>
      <c r="Y14">
        <v>0</v>
      </c>
      <c r="Z14">
        <f>Table1[[#This Row],[CONSUMPTION T=(Q-P)*R+S]]+Table1[[#This Row],[IMPORTED ENERGY]]-Table1[[#This Row],[EXPORTED ENERGY]]</f>
        <v>1117680</v>
      </c>
      <c r="AA14">
        <v>1009098.6</v>
      </c>
      <c r="AB14">
        <v>6390</v>
      </c>
      <c r="AC14">
        <v>1015488.6</v>
      </c>
      <c r="AD14" s="4">
        <f>(Table1[[#This Row],[NET CONSUMPTION X=T+U-V+W]]-Table1[[#This Row],[TOTAL SALES AA=Y+Z]])/Table1[[#This Row],[NET CONSUMPTION X=T+U-V+W]]*100</f>
        <v>9.1431715696800531</v>
      </c>
      <c r="AE14">
        <v>10214886.970000001</v>
      </c>
      <c r="AF14">
        <v>8914751.5199999996</v>
      </c>
      <c r="AG14">
        <v>0.66910000000000003</v>
      </c>
      <c r="AH14">
        <v>0.87270000000000003</v>
      </c>
      <c r="AI14">
        <v>28.88</v>
      </c>
      <c r="AL14" t="s">
        <v>86</v>
      </c>
      <c r="AM14">
        <v>13221</v>
      </c>
    </row>
    <row r="15" spans="1:39">
      <c r="A15">
        <v>7</v>
      </c>
      <c r="B15" t="s">
        <v>82</v>
      </c>
      <c r="C15" t="s">
        <v>83</v>
      </c>
      <c r="D15" t="s">
        <v>84</v>
      </c>
      <c r="E15" t="s">
        <v>84</v>
      </c>
      <c r="F15" t="s">
        <v>91</v>
      </c>
      <c r="G15" t="s">
        <v>84</v>
      </c>
      <c r="I15" t="s">
        <v>104</v>
      </c>
      <c r="J15" t="s">
        <v>161</v>
      </c>
      <c r="K15" t="s">
        <v>99</v>
      </c>
      <c r="L15" t="s">
        <v>105</v>
      </c>
      <c r="M15">
        <v>5038</v>
      </c>
      <c r="N15">
        <v>4525</v>
      </c>
      <c r="O15">
        <v>513</v>
      </c>
      <c r="P15">
        <v>12</v>
      </c>
      <c r="Q15">
        <v>0</v>
      </c>
      <c r="R15">
        <v>981.59500000000003</v>
      </c>
      <c r="S15">
        <v>1019.4160000000001</v>
      </c>
      <c r="T15">
        <v>40000</v>
      </c>
      <c r="U15">
        <v>0</v>
      </c>
      <c r="V15">
        <v>1512840</v>
      </c>
      <c r="W15" s="5">
        <v>0</v>
      </c>
      <c r="X15" s="5">
        <v>780000</v>
      </c>
      <c r="Y15">
        <v>0</v>
      </c>
      <c r="Z15">
        <f>Table1[[#This Row],[CONSUMPTION T=(Q-P)*R+S]]+Table1[[#This Row],[IMPORTED ENERGY]]-Table1[[#This Row],[EXPORTED ENERGY]]</f>
        <v>732840</v>
      </c>
      <c r="AA15">
        <v>672994.6</v>
      </c>
      <c r="AB15">
        <v>5160.3999999999996</v>
      </c>
      <c r="AC15">
        <v>678155</v>
      </c>
      <c r="AD15" s="4">
        <f>(Table1[[#This Row],[NET CONSUMPTION X=T+U-V+W]]-Table1[[#This Row],[TOTAL SALES AA=Y+Z]])/Table1[[#This Row],[NET CONSUMPTION X=T+U-V+W]]*100</f>
        <v>7.4620653894438078</v>
      </c>
      <c r="AE15">
        <v>7248505.29</v>
      </c>
      <c r="AF15">
        <v>6812649.0999999996</v>
      </c>
      <c r="AG15">
        <v>0.44829999999999998</v>
      </c>
      <c r="AH15">
        <v>0.93989999999999996</v>
      </c>
      <c r="AI15">
        <v>51.85</v>
      </c>
      <c r="AL15" t="s">
        <v>86</v>
      </c>
      <c r="AM15">
        <v>13221</v>
      </c>
    </row>
    <row r="16" spans="1:39">
      <c r="A16">
        <v>8</v>
      </c>
      <c r="B16" t="s">
        <v>82</v>
      </c>
      <c r="C16" t="s">
        <v>83</v>
      </c>
      <c r="D16" t="s">
        <v>84</v>
      </c>
      <c r="E16" t="s">
        <v>84</v>
      </c>
      <c r="F16" t="s">
        <v>91</v>
      </c>
      <c r="G16" t="s">
        <v>84</v>
      </c>
      <c r="I16" t="s">
        <v>106</v>
      </c>
      <c r="J16" t="s">
        <v>161</v>
      </c>
      <c r="K16" t="s">
        <v>85</v>
      </c>
      <c r="L16" t="s">
        <v>107</v>
      </c>
      <c r="M16">
        <v>2916</v>
      </c>
      <c r="N16">
        <v>2660</v>
      </c>
      <c r="O16">
        <v>256</v>
      </c>
      <c r="P16">
        <v>11</v>
      </c>
      <c r="Q16">
        <v>0</v>
      </c>
      <c r="R16">
        <v>11393.4</v>
      </c>
      <c r="S16">
        <v>11847.3</v>
      </c>
      <c r="T16">
        <v>2000</v>
      </c>
      <c r="U16">
        <v>0</v>
      </c>
      <c r="V16">
        <v>907800</v>
      </c>
      <c r="W16" s="5">
        <v>0</v>
      </c>
      <c r="X16" s="5">
        <v>120000</v>
      </c>
      <c r="Y16">
        <v>0</v>
      </c>
      <c r="Z16">
        <f>Table1[[#This Row],[CONSUMPTION T=(Q-P)*R+S]]+Table1[[#This Row],[IMPORTED ENERGY]]-Table1[[#This Row],[EXPORTED ENERGY]]</f>
        <v>787800</v>
      </c>
      <c r="AA16">
        <v>712734.15</v>
      </c>
      <c r="AB16">
        <v>19800</v>
      </c>
      <c r="AC16">
        <v>732534.15</v>
      </c>
      <c r="AD16" s="4">
        <f>(Table1[[#This Row],[NET CONSUMPTION X=T+U-V+W]]-Table1[[#This Row],[TOTAL SALES AA=Y+Z]])/Table1[[#This Row],[NET CONSUMPTION X=T+U-V+W]]*100</f>
        <v>7.0152132520944379</v>
      </c>
      <c r="AE16">
        <v>7547316.7300000004</v>
      </c>
      <c r="AF16">
        <v>6821128.6600000001</v>
      </c>
      <c r="AG16">
        <v>0.80689999999999995</v>
      </c>
      <c r="AH16">
        <v>0.90380000000000005</v>
      </c>
      <c r="AI16">
        <v>17.45</v>
      </c>
      <c r="AL16" t="s">
        <v>86</v>
      </c>
      <c r="AM16">
        <v>13221</v>
      </c>
    </row>
    <row r="17" spans="1:39">
      <c r="A17">
        <v>9</v>
      </c>
      <c r="B17" t="s">
        <v>82</v>
      </c>
      <c r="C17" t="s">
        <v>83</v>
      </c>
      <c r="D17" t="s">
        <v>84</v>
      </c>
      <c r="E17" t="s">
        <v>84</v>
      </c>
      <c r="F17" t="s">
        <v>91</v>
      </c>
      <c r="G17" t="s">
        <v>84</v>
      </c>
      <c r="I17" t="s">
        <v>108</v>
      </c>
      <c r="J17" t="s">
        <v>161</v>
      </c>
      <c r="K17" t="s">
        <v>109</v>
      </c>
      <c r="L17" t="s">
        <v>110</v>
      </c>
      <c r="M17">
        <v>4165</v>
      </c>
      <c r="N17">
        <v>3559</v>
      </c>
      <c r="O17">
        <v>606</v>
      </c>
      <c r="P17">
        <v>232</v>
      </c>
      <c r="Q17">
        <v>0</v>
      </c>
      <c r="R17">
        <v>13004.5</v>
      </c>
      <c r="S17">
        <v>13004.8</v>
      </c>
      <c r="T17">
        <v>2000</v>
      </c>
      <c r="U17">
        <v>0</v>
      </c>
      <c r="V17">
        <v>600</v>
      </c>
      <c r="W17" s="5">
        <v>720000</v>
      </c>
      <c r="X17" s="5">
        <v>0</v>
      </c>
      <c r="Y17">
        <v>0</v>
      </c>
      <c r="Z17">
        <f>Table1[[#This Row],[CONSUMPTION T=(Q-P)*R+S]]+Table1[[#This Row],[IMPORTED ENERGY]]-Table1[[#This Row],[EXPORTED ENERGY]]</f>
        <v>720600</v>
      </c>
      <c r="AA17">
        <v>334028</v>
      </c>
      <c r="AB17">
        <v>325530</v>
      </c>
      <c r="AC17">
        <v>659558</v>
      </c>
      <c r="AD17" s="4">
        <f>(Table1[[#This Row],[NET CONSUMPTION X=T+U-V+W]]-Table1[[#This Row],[TOTAL SALES AA=Y+Z]])/Table1[[#This Row],[NET CONSUMPTION X=T+U-V+W]]*100</f>
        <v>8.4709963918956426</v>
      </c>
      <c r="AE17">
        <v>6153922.6799999997</v>
      </c>
      <c r="AF17">
        <v>5741929.5199999996</v>
      </c>
      <c r="AG17">
        <v>1099.2633000000001</v>
      </c>
      <c r="AH17">
        <v>0.93310000000000004</v>
      </c>
      <c r="AI17">
        <v>-102478.95</v>
      </c>
      <c r="AL17" t="s">
        <v>86</v>
      </c>
      <c r="AM17">
        <v>13221</v>
      </c>
    </row>
    <row r="18" spans="1:39">
      <c r="A18">
        <v>10</v>
      </c>
      <c r="B18" t="s">
        <v>82</v>
      </c>
      <c r="C18" t="s">
        <v>83</v>
      </c>
      <c r="D18" t="s">
        <v>84</v>
      </c>
      <c r="E18" t="s">
        <v>111</v>
      </c>
      <c r="F18" t="s">
        <v>112</v>
      </c>
      <c r="G18" t="s">
        <v>111</v>
      </c>
      <c r="I18" t="s">
        <v>113</v>
      </c>
      <c r="J18" t="s">
        <v>162</v>
      </c>
      <c r="K18" t="s">
        <v>85</v>
      </c>
      <c r="L18" t="s">
        <v>114</v>
      </c>
      <c r="M18">
        <v>161</v>
      </c>
      <c r="N18">
        <v>133</v>
      </c>
      <c r="O18">
        <v>28</v>
      </c>
      <c r="P18">
        <v>29</v>
      </c>
      <c r="Q18">
        <v>0</v>
      </c>
      <c r="R18">
        <v>11285.2</v>
      </c>
      <c r="S18">
        <v>11642.2</v>
      </c>
      <c r="T18">
        <v>2000</v>
      </c>
      <c r="U18">
        <v>0</v>
      </c>
      <c r="V18">
        <v>714000</v>
      </c>
      <c r="W18" s="5">
        <v>0</v>
      </c>
      <c r="X18" s="5">
        <v>620000</v>
      </c>
      <c r="Y18">
        <v>0</v>
      </c>
      <c r="Z18">
        <f>Table1[[#This Row],[CONSUMPTION T=(Q-P)*R+S]]+Table1[[#This Row],[IMPORTED ENERGY]]-Table1[[#This Row],[EXPORTED ENERGY]]</f>
        <v>94000</v>
      </c>
      <c r="AA18">
        <v>35670</v>
      </c>
      <c r="AB18">
        <v>52200</v>
      </c>
      <c r="AC18">
        <v>87870</v>
      </c>
      <c r="AD18" s="4">
        <f>(Table1[[#This Row],[NET CONSUMPTION X=T+U-V+W]]-Table1[[#This Row],[TOTAL SALES AA=Y+Z]])/Table1[[#This Row],[NET CONSUMPTION X=T+U-V+W]]*100</f>
        <v>6.5212765957446805</v>
      </c>
      <c r="AE18">
        <v>896093.76</v>
      </c>
      <c r="AF18">
        <v>788860.93</v>
      </c>
      <c r="AG18">
        <v>0.1231</v>
      </c>
      <c r="AH18">
        <v>0.88029999999999997</v>
      </c>
      <c r="AI18">
        <v>77.19</v>
      </c>
      <c r="AL18" t="s">
        <v>86</v>
      </c>
      <c r="AM18">
        <v>13251</v>
      </c>
    </row>
    <row r="19" spans="1:39">
      <c r="A19">
        <v>11</v>
      </c>
      <c r="B19" t="s">
        <v>82</v>
      </c>
      <c r="C19" t="s">
        <v>83</v>
      </c>
      <c r="D19" t="s">
        <v>84</v>
      </c>
      <c r="E19" t="s">
        <v>111</v>
      </c>
      <c r="F19" t="s">
        <v>112</v>
      </c>
      <c r="G19" t="s">
        <v>111</v>
      </c>
      <c r="I19" t="s">
        <v>115</v>
      </c>
      <c r="J19" t="s">
        <v>162</v>
      </c>
      <c r="K19" t="s">
        <v>85</v>
      </c>
      <c r="L19" t="s">
        <v>116</v>
      </c>
      <c r="M19">
        <v>4264</v>
      </c>
      <c r="N19">
        <v>3599</v>
      </c>
      <c r="O19">
        <v>665</v>
      </c>
      <c r="P19">
        <v>121</v>
      </c>
      <c r="Q19">
        <v>0</v>
      </c>
      <c r="R19">
        <v>15612.2</v>
      </c>
      <c r="S19">
        <v>16259.1</v>
      </c>
      <c r="T19">
        <v>2000</v>
      </c>
      <c r="U19">
        <v>0</v>
      </c>
      <c r="V19">
        <v>1293800</v>
      </c>
      <c r="W19" s="5">
        <v>0</v>
      </c>
      <c r="X19" s="5">
        <v>550000</v>
      </c>
      <c r="Y19">
        <v>0</v>
      </c>
      <c r="Z19">
        <f>Table1[[#This Row],[CONSUMPTION T=(Q-P)*R+S]]+Table1[[#This Row],[IMPORTED ENERGY]]-Table1[[#This Row],[EXPORTED ENERGY]]</f>
        <v>743800</v>
      </c>
      <c r="AA19">
        <v>463472.4</v>
      </c>
      <c r="AB19">
        <v>217800</v>
      </c>
      <c r="AC19">
        <v>681272.4</v>
      </c>
      <c r="AD19" s="4">
        <f>(Table1[[#This Row],[NET CONSUMPTION X=T+U-V+W]]-Table1[[#This Row],[TOTAL SALES AA=Y+Z]])/Table1[[#This Row],[NET CONSUMPTION X=T+U-V+W]]*100</f>
        <v>8.4065071255713875</v>
      </c>
      <c r="AE19">
        <v>6845345.1900000004</v>
      </c>
      <c r="AF19">
        <v>5760355.6399999997</v>
      </c>
      <c r="AG19">
        <v>0.52659999999999996</v>
      </c>
      <c r="AH19">
        <v>0.84150000000000003</v>
      </c>
      <c r="AI19">
        <v>39.840000000000003</v>
      </c>
      <c r="AL19" t="s">
        <v>86</v>
      </c>
      <c r="AM19">
        <v>13251</v>
      </c>
    </row>
    <row r="20" spans="1:39">
      <c r="A20">
        <v>12</v>
      </c>
      <c r="B20" t="s">
        <v>82</v>
      </c>
      <c r="C20" t="s">
        <v>83</v>
      </c>
      <c r="D20" t="s">
        <v>84</v>
      </c>
      <c r="E20" t="s">
        <v>111</v>
      </c>
      <c r="F20" t="s">
        <v>112</v>
      </c>
      <c r="G20" t="s">
        <v>111</v>
      </c>
      <c r="I20" t="s">
        <v>117</v>
      </c>
      <c r="J20" t="s">
        <v>162</v>
      </c>
      <c r="K20" t="s">
        <v>85</v>
      </c>
      <c r="L20" t="s">
        <v>118</v>
      </c>
      <c r="M20">
        <v>1562</v>
      </c>
      <c r="N20">
        <v>1232</v>
      </c>
      <c r="O20">
        <v>330</v>
      </c>
      <c r="P20">
        <v>35</v>
      </c>
      <c r="Q20">
        <v>0</v>
      </c>
      <c r="R20">
        <v>12229</v>
      </c>
      <c r="S20">
        <v>12556.4</v>
      </c>
      <c r="T20">
        <v>2000</v>
      </c>
      <c r="U20">
        <v>0</v>
      </c>
      <c r="V20">
        <v>654800</v>
      </c>
      <c r="W20" s="5">
        <v>0</v>
      </c>
      <c r="X20" s="5">
        <v>160000</v>
      </c>
      <c r="Y20">
        <v>0</v>
      </c>
      <c r="Z20">
        <f>Table1[[#This Row],[CONSUMPTION T=(Q-P)*R+S]]+Table1[[#This Row],[IMPORTED ENERGY]]-Table1[[#This Row],[EXPORTED ENERGY]]</f>
        <v>494800</v>
      </c>
      <c r="AA20">
        <v>391683</v>
      </c>
      <c r="AB20">
        <v>63000</v>
      </c>
      <c r="AC20">
        <v>454683</v>
      </c>
      <c r="AD20" s="4">
        <f>(Table1[[#This Row],[NET CONSUMPTION X=T+U-V+W]]-Table1[[#This Row],[TOTAL SALES AA=Y+Z]])/Table1[[#This Row],[NET CONSUMPTION X=T+U-V+W]]*100</f>
        <v>8.1077202910266788</v>
      </c>
      <c r="AE20">
        <v>4903951.0999999996</v>
      </c>
      <c r="AF20">
        <v>4418389.71</v>
      </c>
      <c r="AG20">
        <v>0.69440000000000002</v>
      </c>
      <c r="AH20">
        <v>0.90100000000000002</v>
      </c>
      <c r="AI20">
        <v>27.53</v>
      </c>
      <c r="AL20" t="s">
        <v>86</v>
      </c>
      <c r="AM20">
        <v>13251</v>
      </c>
    </row>
    <row r="21" spans="1:39">
      <c r="A21">
        <v>13</v>
      </c>
      <c r="B21" t="s">
        <v>82</v>
      </c>
      <c r="C21" t="s">
        <v>83</v>
      </c>
      <c r="D21" t="s">
        <v>84</v>
      </c>
      <c r="E21" t="s">
        <v>111</v>
      </c>
      <c r="F21" t="s">
        <v>112</v>
      </c>
      <c r="G21" t="s">
        <v>111</v>
      </c>
      <c r="I21" t="s">
        <v>119</v>
      </c>
      <c r="J21" t="s">
        <v>162</v>
      </c>
      <c r="K21" t="s">
        <v>85</v>
      </c>
      <c r="L21" t="s">
        <v>120</v>
      </c>
      <c r="M21">
        <v>5444</v>
      </c>
      <c r="N21">
        <v>4354</v>
      </c>
      <c r="O21">
        <v>1090</v>
      </c>
      <c r="P21">
        <v>92</v>
      </c>
      <c r="Q21">
        <v>0</v>
      </c>
      <c r="R21">
        <v>25448.799999999999</v>
      </c>
      <c r="S21">
        <v>25791.1</v>
      </c>
      <c r="T21">
        <v>2000</v>
      </c>
      <c r="U21">
        <v>0</v>
      </c>
      <c r="V21">
        <v>684600</v>
      </c>
      <c r="W21" s="5">
        <v>500000</v>
      </c>
      <c r="X21" s="5">
        <v>0</v>
      </c>
      <c r="Y21">
        <v>0</v>
      </c>
      <c r="Z21">
        <f>Table1[[#This Row],[CONSUMPTION T=(Q-P)*R+S]]+Table1[[#This Row],[IMPORTED ENERGY]]-Table1[[#This Row],[EXPORTED ENERGY]]</f>
        <v>1184600</v>
      </c>
      <c r="AA21">
        <v>904529</v>
      </c>
      <c r="AB21">
        <v>165600</v>
      </c>
      <c r="AC21">
        <v>1070129</v>
      </c>
      <c r="AD21" s="4">
        <f>(Table1[[#This Row],[NET CONSUMPTION X=T+U-V+W]]-Table1[[#This Row],[TOTAL SALES AA=Y+Z]])/Table1[[#This Row],[NET CONSUMPTION X=T+U-V+W]]*100</f>
        <v>9.6632618605436438</v>
      </c>
      <c r="AE21">
        <v>11236789.939999999</v>
      </c>
      <c r="AF21">
        <v>10727577.01</v>
      </c>
      <c r="AG21">
        <v>1.5630999999999999</v>
      </c>
      <c r="AH21">
        <v>0.95469999999999999</v>
      </c>
      <c r="AI21">
        <v>-53.76</v>
      </c>
      <c r="AL21" t="s">
        <v>86</v>
      </c>
      <c r="AM21">
        <v>13251</v>
      </c>
    </row>
    <row r="22" spans="1:39">
      <c r="A22">
        <v>14</v>
      </c>
      <c r="B22" t="s">
        <v>82</v>
      </c>
      <c r="C22" t="s">
        <v>83</v>
      </c>
      <c r="D22" t="s">
        <v>84</v>
      </c>
      <c r="E22" t="s">
        <v>111</v>
      </c>
      <c r="F22" t="s">
        <v>112</v>
      </c>
      <c r="G22" t="s">
        <v>111</v>
      </c>
      <c r="I22" t="s">
        <v>121</v>
      </c>
      <c r="J22" t="s">
        <v>162</v>
      </c>
      <c r="K22" t="s">
        <v>85</v>
      </c>
      <c r="L22" t="s">
        <v>122</v>
      </c>
      <c r="M22">
        <v>2235</v>
      </c>
      <c r="N22">
        <v>1945</v>
      </c>
      <c r="O22">
        <v>290</v>
      </c>
      <c r="P22">
        <v>72</v>
      </c>
      <c r="Q22">
        <v>0</v>
      </c>
      <c r="R22">
        <v>13098.9</v>
      </c>
      <c r="S22">
        <v>13331.6</v>
      </c>
      <c r="T22">
        <v>2000</v>
      </c>
      <c r="U22">
        <v>0</v>
      </c>
      <c r="V22">
        <v>465400</v>
      </c>
      <c r="W22" s="5">
        <v>340000</v>
      </c>
      <c r="X22" s="5">
        <v>0</v>
      </c>
      <c r="Y22">
        <v>0</v>
      </c>
      <c r="Z22">
        <f>Table1[[#This Row],[CONSUMPTION T=(Q-P)*R+S]]+Table1[[#This Row],[IMPORTED ENERGY]]-Table1[[#This Row],[EXPORTED ENERGY]]</f>
        <v>805400</v>
      </c>
      <c r="AA22">
        <v>599474.57999999996</v>
      </c>
      <c r="AB22">
        <v>129600</v>
      </c>
      <c r="AC22">
        <v>729074.58</v>
      </c>
      <c r="AD22" s="4">
        <f>(Table1[[#This Row],[NET CONSUMPTION X=T+U-V+W]]-Table1[[#This Row],[TOTAL SALES AA=Y+Z]])/Table1[[#This Row],[NET CONSUMPTION X=T+U-V+W]]*100</f>
        <v>9.4767097094611419</v>
      </c>
      <c r="AE22">
        <v>7221285.1500000004</v>
      </c>
      <c r="AF22">
        <v>6373811.6799999997</v>
      </c>
      <c r="AG22">
        <v>1.5666</v>
      </c>
      <c r="AH22">
        <v>0.88260000000000005</v>
      </c>
      <c r="AI22">
        <v>-50.01</v>
      </c>
      <c r="AL22" t="s">
        <v>86</v>
      </c>
      <c r="AM22">
        <v>13251</v>
      </c>
    </row>
    <row r="23" spans="1:39">
      <c r="A23">
        <v>15</v>
      </c>
      <c r="B23" t="s">
        <v>82</v>
      </c>
      <c r="C23" t="s">
        <v>83</v>
      </c>
      <c r="D23" t="s">
        <v>84</v>
      </c>
      <c r="E23" t="s">
        <v>111</v>
      </c>
      <c r="F23" t="s">
        <v>112</v>
      </c>
      <c r="G23" t="s">
        <v>111</v>
      </c>
      <c r="I23" t="s">
        <v>123</v>
      </c>
      <c r="J23" t="s">
        <v>162</v>
      </c>
      <c r="K23" t="s">
        <v>85</v>
      </c>
      <c r="L23" t="s">
        <v>124</v>
      </c>
      <c r="M23">
        <v>2756</v>
      </c>
      <c r="N23">
        <v>2198</v>
      </c>
      <c r="O23">
        <v>558</v>
      </c>
      <c r="P23">
        <v>384</v>
      </c>
      <c r="Q23">
        <v>0</v>
      </c>
      <c r="R23">
        <v>18842.2</v>
      </c>
      <c r="S23">
        <v>19344.3</v>
      </c>
      <c r="T23">
        <v>2000</v>
      </c>
      <c r="U23">
        <v>0</v>
      </c>
      <c r="V23">
        <v>1004200</v>
      </c>
      <c r="W23" s="5">
        <v>450000</v>
      </c>
      <c r="X23" s="5">
        <v>0</v>
      </c>
      <c r="Y23">
        <v>0</v>
      </c>
      <c r="Z23">
        <f>Table1[[#This Row],[CONSUMPTION T=(Q-P)*R+S]]+Table1[[#This Row],[IMPORTED ENERGY]]-Table1[[#This Row],[EXPORTED ENERGY]]</f>
        <v>1454200</v>
      </c>
      <c r="AA23">
        <v>621655</v>
      </c>
      <c r="AB23">
        <v>691200</v>
      </c>
      <c r="AC23">
        <v>1312855</v>
      </c>
      <c r="AD23" s="4">
        <f>(Table1[[#This Row],[NET CONSUMPTION X=T+U-V+W]]-Table1[[#This Row],[TOTAL SALES AA=Y+Z]])/Table1[[#This Row],[NET CONSUMPTION X=T+U-V+W]]*100</f>
        <v>9.7197771970843068</v>
      </c>
      <c r="AE23">
        <v>10186559.48</v>
      </c>
      <c r="AF23">
        <v>8591124.5899999999</v>
      </c>
      <c r="AG23">
        <v>1.3073999999999999</v>
      </c>
      <c r="AH23">
        <v>0.84340000000000004</v>
      </c>
      <c r="AI23">
        <v>-25.93</v>
      </c>
      <c r="AL23" t="s">
        <v>86</v>
      </c>
      <c r="AM23">
        <v>13251</v>
      </c>
    </row>
    <row r="24" spans="1:39">
      <c r="A24">
        <v>16</v>
      </c>
      <c r="B24" t="s">
        <v>82</v>
      </c>
      <c r="C24" t="s">
        <v>83</v>
      </c>
      <c r="D24" t="s">
        <v>84</v>
      </c>
      <c r="E24" t="s">
        <v>111</v>
      </c>
      <c r="F24" t="s">
        <v>112</v>
      </c>
      <c r="G24" t="s">
        <v>111</v>
      </c>
      <c r="I24" t="s">
        <v>125</v>
      </c>
      <c r="J24" t="s">
        <v>162</v>
      </c>
      <c r="K24" t="s">
        <v>85</v>
      </c>
      <c r="L24" t="s">
        <v>126</v>
      </c>
      <c r="M24">
        <v>2194</v>
      </c>
      <c r="N24">
        <v>1639</v>
      </c>
      <c r="O24">
        <v>555</v>
      </c>
      <c r="P24">
        <v>344</v>
      </c>
      <c r="Q24">
        <v>0</v>
      </c>
      <c r="R24">
        <v>12534.8</v>
      </c>
      <c r="S24">
        <v>13141.4</v>
      </c>
      <c r="T24">
        <v>2000</v>
      </c>
      <c r="U24">
        <v>0</v>
      </c>
      <c r="V24">
        <v>1213200</v>
      </c>
      <c r="W24" s="5">
        <v>0</v>
      </c>
      <c r="X24" s="5">
        <v>300000</v>
      </c>
      <c r="Y24">
        <v>0</v>
      </c>
      <c r="Z24">
        <f>Table1[[#This Row],[CONSUMPTION T=(Q-P)*R+S]]+Table1[[#This Row],[IMPORTED ENERGY]]-Table1[[#This Row],[EXPORTED ENERGY]]</f>
        <v>913200</v>
      </c>
      <c r="AA24">
        <v>213751.15</v>
      </c>
      <c r="AB24">
        <v>619200</v>
      </c>
      <c r="AC24">
        <v>832951.15</v>
      </c>
      <c r="AD24" s="4">
        <f>(Table1[[#This Row],[NET CONSUMPTION X=T+U-V+W]]-Table1[[#This Row],[TOTAL SALES AA=Y+Z]])/Table1[[#This Row],[NET CONSUMPTION X=T+U-V+W]]*100</f>
        <v>8.7876533070521212</v>
      </c>
      <c r="AE24">
        <v>7622135.9900000002</v>
      </c>
      <c r="AF24">
        <v>7376151.2599999998</v>
      </c>
      <c r="AG24">
        <v>0.68659999999999999</v>
      </c>
      <c r="AH24">
        <v>0.9677</v>
      </c>
      <c r="AI24">
        <v>30.33</v>
      </c>
      <c r="AL24" t="s">
        <v>86</v>
      </c>
      <c r="AM24">
        <v>13251</v>
      </c>
    </row>
    <row r="25" spans="1:39">
      <c r="A25">
        <v>17</v>
      </c>
      <c r="B25" t="s">
        <v>127</v>
      </c>
      <c r="C25" t="s">
        <v>128</v>
      </c>
      <c r="D25" t="s">
        <v>129</v>
      </c>
      <c r="E25" t="s">
        <v>130</v>
      </c>
      <c r="F25" t="s">
        <v>133</v>
      </c>
      <c r="G25" t="s">
        <v>132</v>
      </c>
      <c r="I25" t="s">
        <v>134</v>
      </c>
      <c r="J25" t="s">
        <v>163</v>
      </c>
      <c r="K25" t="s">
        <v>101</v>
      </c>
      <c r="L25" t="s">
        <v>135</v>
      </c>
      <c r="M25">
        <v>7918</v>
      </c>
      <c r="N25">
        <v>7112</v>
      </c>
      <c r="O25">
        <v>806</v>
      </c>
      <c r="P25">
        <v>5</v>
      </c>
      <c r="Q25">
        <v>0</v>
      </c>
      <c r="R25">
        <v>22559.3</v>
      </c>
      <c r="S25">
        <v>23570.6</v>
      </c>
      <c r="T25">
        <v>2000</v>
      </c>
      <c r="U25">
        <v>0</v>
      </c>
      <c r="V25">
        <v>2022600</v>
      </c>
      <c r="W25" s="5">
        <v>0</v>
      </c>
      <c r="X25" s="5">
        <v>350000</v>
      </c>
      <c r="Y25">
        <v>0</v>
      </c>
      <c r="Z25">
        <f>Table1[[#This Row],[CONSUMPTION T=(Q-P)*R+S]]+Table1[[#This Row],[IMPORTED ENERGY]]-Table1[[#This Row],[EXPORTED ENERGY]]</f>
        <v>1672600</v>
      </c>
      <c r="AA25">
        <v>1519896.5</v>
      </c>
      <c r="AB25">
        <v>9000</v>
      </c>
      <c r="AC25">
        <v>1528896.5</v>
      </c>
      <c r="AD25" s="4">
        <f>(Table1[[#This Row],[NET CONSUMPTION X=T+U-V+W]]-Table1[[#This Row],[TOTAL SALES AA=Y+Z]])/Table1[[#This Row],[NET CONSUMPTION X=T+U-V+W]]*100</f>
        <v>8.5916238192036349</v>
      </c>
      <c r="AE25">
        <v>15770235.810000001</v>
      </c>
      <c r="AF25">
        <v>13003421.689999999</v>
      </c>
      <c r="AG25">
        <v>0.75590000000000002</v>
      </c>
      <c r="AH25">
        <v>0.8246</v>
      </c>
      <c r="AI25">
        <v>20.13</v>
      </c>
      <c r="AL25" t="s">
        <v>86</v>
      </c>
      <c r="AM25">
        <v>41111</v>
      </c>
    </row>
    <row r="26" spans="1:39">
      <c r="A26">
        <v>18</v>
      </c>
      <c r="B26" t="s">
        <v>127</v>
      </c>
      <c r="C26" t="s">
        <v>128</v>
      </c>
      <c r="D26" t="s">
        <v>129</v>
      </c>
      <c r="E26" t="s">
        <v>130</v>
      </c>
      <c r="F26" t="s">
        <v>133</v>
      </c>
      <c r="G26" t="s">
        <v>132</v>
      </c>
      <c r="I26" t="s">
        <v>136</v>
      </c>
      <c r="J26" t="s">
        <v>163</v>
      </c>
      <c r="K26" t="s">
        <v>88</v>
      </c>
      <c r="L26" t="s">
        <v>137</v>
      </c>
      <c r="M26">
        <v>2041</v>
      </c>
      <c r="N26">
        <v>1892</v>
      </c>
      <c r="O26">
        <v>149</v>
      </c>
      <c r="P26">
        <v>11</v>
      </c>
      <c r="Q26">
        <v>0</v>
      </c>
      <c r="R26">
        <v>19054</v>
      </c>
      <c r="S26">
        <v>19793.599999999999</v>
      </c>
      <c r="T26">
        <v>2000</v>
      </c>
      <c r="U26">
        <v>0</v>
      </c>
      <c r="V26">
        <v>1479200</v>
      </c>
      <c r="W26" s="5">
        <v>100000</v>
      </c>
      <c r="X26" s="5">
        <v>0</v>
      </c>
      <c r="Y26">
        <v>0</v>
      </c>
      <c r="Z26">
        <f>Table1[[#This Row],[CONSUMPTION T=(Q-P)*R+S]]+Table1[[#This Row],[IMPORTED ENERGY]]-Table1[[#This Row],[EXPORTED ENERGY]]</f>
        <v>1579200</v>
      </c>
      <c r="AA26">
        <v>1416121.5</v>
      </c>
      <c r="AB26">
        <v>19800</v>
      </c>
      <c r="AC26">
        <v>1435921.5</v>
      </c>
      <c r="AD26" s="4">
        <f>(Table1[[#This Row],[NET CONSUMPTION X=T+U-V+W]]-Table1[[#This Row],[TOTAL SALES AA=Y+Z]])/Table1[[#This Row],[NET CONSUMPTION X=T+U-V+W]]*100</f>
        <v>9.0728533434650451</v>
      </c>
      <c r="AE26">
        <v>13776744.73</v>
      </c>
      <c r="AF26">
        <v>10508390.52</v>
      </c>
      <c r="AG26">
        <v>0.97070000000000001</v>
      </c>
      <c r="AH26">
        <v>0.76280000000000003</v>
      </c>
      <c r="AI26">
        <v>2.2400000000000002</v>
      </c>
      <c r="AL26" t="s">
        <v>86</v>
      </c>
      <c r="AM26">
        <v>41111</v>
      </c>
    </row>
    <row r="27" spans="1:39">
      <c r="A27">
        <v>19</v>
      </c>
      <c r="B27" t="s">
        <v>127</v>
      </c>
      <c r="C27" t="s">
        <v>128</v>
      </c>
      <c r="D27" t="s">
        <v>129</v>
      </c>
      <c r="E27" t="s">
        <v>130</v>
      </c>
      <c r="F27" t="s">
        <v>131</v>
      </c>
      <c r="G27" t="s">
        <v>132</v>
      </c>
      <c r="I27" t="s">
        <v>138</v>
      </c>
      <c r="J27" t="s">
        <v>163</v>
      </c>
      <c r="K27" t="s">
        <v>85</v>
      </c>
      <c r="L27" t="s">
        <v>139</v>
      </c>
      <c r="M27">
        <v>4605</v>
      </c>
      <c r="N27">
        <v>4152</v>
      </c>
      <c r="O27">
        <v>453</v>
      </c>
      <c r="P27">
        <v>0</v>
      </c>
      <c r="Q27">
        <v>0</v>
      </c>
      <c r="R27">
        <v>2040.2760000000001</v>
      </c>
      <c r="S27">
        <v>2085.4459999999999</v>
      </c>
      <c r="T27">
        <v>20000</v>
      </c>
      <c r="U27">
        <v>0</v>
      </c>
      <c r="V27">
        <v>903400</v>
      </c>
      <c r="W27" s="5">
        <v>970000</v>
      </c>
      <c r="X27" s="5">
        <v>0</v>
      </c>
      <c r="Y27">
        <v>0</v>
      </c>
      <c r="Z27">
        <f>Table1[[#This Row],[CONSUMPTION T=(Q-P)*R+S]]+Table1[[#This Row],[IMPORTED ENERGY]]-Table1[[#This Row],[EXPORTED ENERGY]]</f>
        <v>1873400</v>
      </c>
      <c r="AA27">
        <v>1708445.95</v>
      </c>
      <c r="AB27">
        <v>0</v>
      </c>
      <c r="AC27">
        <v>1708445.95</v>
      </c>
      <c r="AD27" s="4">
        <f>(Table1[[#This Row],[NET CONSUMPTION X=T+U-V+W]]-Table1[[#This Row],[TOTAL SALES AA=Y+Z]])/Table1[[#This Row],[NET CONSUMPTION X=T+U-V+W]]*100</f>
        <v>8.8050629870823123</v>
      </c>
      <c r="AE27">
        <v>16443988.789999999</v>
      </c>
      <c r="AF27">
        <v>15363067.01</v>
      </c>
      <c r="AG27">
        <v>1.8911</v>
      </c>
      <c r="AH27">
        <v>0.93430000000000002</v>
      </c>
      <c r="AI27">
        <v>-83.26</v>
      </c>
      <c r="AL27" t="s">
        <v>86</v>
      </c>
      <c r="AM27">
        <v>41111</v>
      </c>
    </row>
    <row r="28" spans="1:39">
      <c r="A28">
        <v>20</v>
      </c>
      <c r="B28" t="s">
        <v>127</v>
      </c>
      <c r="C28" t="s">
        <v>128</v>
      </c>
      <c r="D28" t="s">
        <v>129</v>
      </c>
      <c r="E28" t="s">
        <v>130</v>
      </c>
      <c r="F28" t="s">
        <v>133</v>
      </c>
      <c r="G28" t="s">
        <v>132</v>
      </c>
      <c r="I28" t="s">
        <v>140</v>
      </c>
      <c r="J28" t="s">
        <v>163</v>
      </c>
      <c r="K28" t="s">
        <v>88</v>
      </c>
      <c r="L28" t="s">
        <v>141</v>
      </c>
      <c r="M28">
        <v>1306</v>
      </c>
      <c r="N28">
        <v>1061</v>
      </c>
      <c r="O28">
        <v>245</v>
      </c>
      <c r="P28">
        <v>0</v>
      </c>
      <c r="Q28">
        <v>0</v>
      </c>
      <c r="R28">
        <v>30361.599999999999</v>
      </c>
      <c r="S28">
        <v>31422.400000000001</v>
      </c>
      <c r="T28">
        <v>2000</v>
      </c>
      <c r="U28">
        <v>0</v>
      </c>
      <c r="V28">
        <v>2121600</v>
      </c>
      <c r="W28" s="5">
        <v>650000</v>
      </c>
      <c r="X28" s="5">
        <v>0</v>
      </c>
      <c r="Y28">
        <v>0</v>
      </c>
      <c r="Z28">
        <f>Table1[[#This Row],[CONSUMPTION T=(Q-P)*R+S]]+Table1[[#This Row],[IMPORTED ENERGY]]-Table1[[#This Row],[EXPORTED ENERGY]]</f>
        <v>2771600</v>
      </c>
      <c r="AA28">
        <v>2526827.75</v>
      </c>
      <c r="AB28">
        <v>0</v>
      </c>
      <c r="AC28">
        <v>2526827.75</v>
      </c>
      <c r="AD28" s="4">
        <f>(Table1[[#This Row],[NET CONSUMPTION X=T+U-V+W]]-Table1[[#This Row],[TOTAL SALES AA=Y+Z]])/Table1[[#This Row],[NET CONSUMPTION X=T+U-V+W]]*100</f>
        <v>8.8314421272910941</v>
      </c>
      <c r="AE28">
        <v>21983014.710000001</v>
      </c>
      <c r="AF28">
        <v>20114885.620000001</v>
      </c>
      <c r="AG28">
        <v>1.1910000000000001</v>
      </c>
      <c r="AH28">
        <v>0.91500000000000004</v>
      </c>
      <c r="AI28">
        <v>-17.48</v>
      </c>
      <c r="AL28" t="s">
        <v>86</v>
      </c>
      <c r="AM28">
        <v>41111</v>
      </c>
    </row>
    <row r="29" spans="1:39">
      <c r="A29">
        <v>21</v>
      </c>
      <c r="B29" t="s">
        <v>127</v>
      </c>
      <c r="C29" t="s">
        <v>128</v>
      </c>
      <c r="D29" t="s">
        <v>129</v>
      </c>
      <c r="E29" t="s">
        <v>130</v>
      </c>
      <c r="F29" t="s">
        <v>133</v>
      </c>
      <c r="G29" t="s">
        <v>132</v>
      </c>
      <c r="I29" t="s">
        <v>142</v>
      </c>
      <c r="J29" t="s">
        <v>163</v>
      </c>
      <c r="K29" t="s">
        <v>85</v>
      </c>
      <c r="L29" t="s">
        <v>143</v>
      </c>
      <c r="M29">
        <v>3</v>
      </c>
      <c r="N29">
        <v>2</v>
      </c>
      <c r="O29">
        <v>1</v>
      </c>
      <c r="P29">
        <v>0</v>
      </c>
      <c r="Q29">
        <v>0</v>
      </c>
      <c r="R29">
        <v>4285.6000000000004</v>
      </c>
      <c r="S29">
        <v>4690.3999999999996</v>
      </c>
      <c r="T29">
        <v>1000</v>
      </c>
      <c r="U29">
        <v>0</v>
      </c>
      <c r="V29">
        <v>404800</v>
      </c>
      <c r="W29" s="5">
        <v>0</v>
      </c>
      <c r="X29" s="5">
        <v>270000</v>
      </c>
      <c r="Y29">
        <v>0</v>
      </c>
      <c r="Z29">
        <f>Table1[[#This Row],[CONSUMPTION T=(Q-P)*R+S]]+Table1[[#This Row],[IMPORTED ENERGY]]-Table1[[#This Row],[EXPORTED ENERGY]]</f>
        <v>134800</v>
      </c>
      <c r="AA29">
        <v>127550</v>
      </c>
      <c r="AB29">
        <v>0</v>
      </c>
      <c r="AC29">
        <v>127550</v>
      </c>
      <c r="AD29" s="4">
        <f>(Table1[[#This Row],[NET CONSUMPTION X=T+U-V+W]]-Table1[[#This Row],[TOTAL SALES AA=Y+Z]])/Table1[[#This Row],[NET CONSUMPTION X=T+U-V+W]]*100</f>
        <v>5.3783382789317509</v>
      </c>
      <c r="AE29">
        <v>1840465</v>
      </c>
      <c r="AF29">
        <v>1840465</v>
      </c>
      <c r="AG29">
        <v>0.31509999999999999</v>
      </c>
      <c r="AH29">
        <v>1</v>
      </c>
      <c r="AI29">
        <v>68.489999999999995</v>
      </c>
      <c r="AL29" t="s">
        <v>86</v>
      </c>
      <c r="AM29">
        <v>41111</v>
      </c>
    </row>
    <row r="30" spans="1:39">
      <c r="A30">
        <v>22</v>
      </c>
      <c r="B30" t="s">
        <v>127</v>
      </c>
      <c r="C30" t="s">
        <v>128</v>
      </c>
      <c r="D30" t="s">
        <v>129</v>
      </c>
      <c r="E30" t="s">
        <v>130</v>
      </c>
      <c r="F30" t="s">
        <v>133</v>
      </c>
      <c r="G30" t="s">
        <v>132</v>
      </c>
      <c r="I30" t="s">
        <v>144</v>
      </c>
      <c r="J30" t="s">
        <v>163</v>
      </c>
      <c r="K30" t="s">
        <v>88</v>
      </c>
      <c r="L30" t="s">
        <v>145</v>
      </c>
      <c r="M30">
        <v>9</v>
      </c>
      <c r="N30">
        <v>9</v>
      </c>
      <c r="O30">
        <v>0</v>
      </c>
      <c r="P30">
        <v>0</v>
      </c>
      <c r="Q30">
        <v>0</v>
      </c>
      <c r="R30">
        <v>40457.300000000003</v>
      </c>
      <c r="S30">
        <v>40824.300000000003</v>
      </c>
      <c r="T30">
        <v>2000</v>
      </c>
      <c r="U30">
        <v>0</v>
      </c>
      <c r="V30">
        <v>734000</v>
      </c>
      <c r="W30" s="5">
        <v>0</v>
      </c>
      <c r="X30" s="5">
        <v>0</v>
      </c>
      <c r="Y30">
        <v>0</v>
      </c>
      <c r="Z30">
        <f>Table1[[#This Row],[CONSUMPTION T=(Q-P)*R+S]]+Table1[[#This Row],[IMPORTED ENERGY]]-Table1[[#This Row],[EXPORTED ENERGY]]</f>
        <v>734000</v>
      </c>
      <c r="AA30">
        <v>1109352</v>
      </c>
      <c r="AB30">
        <v>0</v>
      </c>
      <c r="AC30">
        <v>1109352</v>
      </c>
      <c r="AD30" s="4">
        <f>(Table1[[#This Row],[NET CONSUMPTION X=T+U-V+W]]-Table1[[#This Row],[TOTAL SALES AA=Y+Z]])/Table1[[#This Row],[NET CONSUMPTION X=T+U-V+W]]*100</f>
        <v>-51.137874659400538</v>
      </c>
      <c r="AE30">
        <v>5986336.96</v>
      </c>
      <c r="AF30">
        <v>5986285.5899999999</v>
      </c>
      <c r="AG30">
        <v>1.5114000000000001</v>
      </c>
      <c r="AH30">
        <v>1</v>
      </c>
      <c r="AI30">
        <v>-51.14</v>
      </c>
      <c r="AL30" t="s">
        <v>86</v>
      </c>
      <c r="AM30">
        <v>41111</v>
      </c>
    </row>
    <row r="31" spans="1:39">
      <c r="A31">
        <v>23</v>
      </c>
      <c r="B31" t="s">
        <v>127</v>
      </c>
      <c r="C31" t="s">
        <v>128</v>
      </c>
      <c r="D31" t="s">
        <v>129</v>
      </c>
      <c r="E31" t="s">
        <v>130</v>
      </c>
      <c r="F31" t="s">
        <v>133</v>
      </c>
      <c r="G31" t="s">
        <v>132</v>
      </c>
      <c r="I31" t="s">
        <v>146</v>
      </c>
      <c r="J31" t="s">
        <v>161</v>
      </c>
      <c r="K31" t="s">
        <v>85</v>
      </c>
      <c r="L31" t="s">
        <v>147</v>
      </c>
      <c r="M31">
        <v>7260</v>
      </c>
      <c r="N31">
        <v>6578</v>
      </c>
      <c r="O31">
        <v>682</v>
      </c>
      <c r="P31">
        <v>0</v>
      </c>
      <c r="Q31">
        <v>0</v>
      </c>
      <c r="R31">
        <v>27664.9</v>
      </c>
      <c r="S31">
        <v>28059.200000000001</v>
      </c>
      <c r="T31">
        <v>2000</v>
      </c>
      <c r="U31">
        <v>0</v>
      </c>
      <c r="V31">
        <v>788600</v>
      </c>
      <c r="W31" s="5">
        <v>450000</v>
      </c>
      <c r="X31" s="5">
        <v>0</v>
      </c>
      <c r="Y31">
        <v>0</v>
      </c>
      <c r="Z31">
        <f>Table1[[#This Row],[CONSUMPTION T=(Q-P)*R+S]]+Table1[[#This Row],[IMPORTED ENERGY]]-Table1[[#This Row],[EXPORTED ENERGY]]</f>
        <v>1238600</v>
      </c>
      <c r="AA31">
        <v>1128397.95</v>
      </c>
      <c r="AB31">
        <v>0</v>
      </c>
      <c r="AC31">
        <v>1128397.95</v>
      </c>
      <c r="AD31" s="4">
        <f>(Table1[[#This Row],[NET CONSUMPTION X=T+U-V+W]]-Table1[[#This Row],[TOTAL SALES AA=Y+Z]])/Table1[[#This Row],[NET CONSUMPTION X=T+U-V+W]]*100</f>
        <v>8.8973074438882644</v>
      </c>
      <c r="AE31">
        <v>11696190.560000001</v>
      </c>
      <c r="AF31">
        <v>11552451.34</v>
      </c>
      <c r="AG31">
        <v>1.4309000000000001</v>
      </c>
      <c r="AH31">
        <v>0.98770000000000002</v>
      </c>
      <c r="AI31">
        <v>-42.56</v>
      </c>
      <c r="AL31" t="s">
        <v>86</v>
      </c>
      <c r="AM31">
        <v>41111</v>
      </c>
    </row>
    <row r="32" spans="1:39">
      <c r="A32">
        <v>24</v>
      </c>
      <c r="B32" t="s">
        <v>127</v>
      </c>
      <c r="C32" t="s">
        <v>128</v>
      </c>
      <c r="D32" t="s">
        <v>129</v>
      </c>
      <c r="E32" t="s">
        <v>130</v>
      </c>
      <c r="F32" t="s">
        <v>133</v>
      </c>
      <c r="G32" t="s">
        <v>132</v>
      </c>
      <c r="I32" t="s">
        <v>148</v>
      </c>
      <c r="J32" t="s">
        <v>163</v>
      </c>
      <c r="K32" t="s">
        <v>101</v>
      </c>
      <c r="L32" t="s">
        <v>149</v>
      </c>
      <c r="M32">
        <v>6239</v>
      </c>
      <c r="N32">
        <v>5974</v>
      </c>
      <c r="O32">
        <v>265</v>
      </c>
      <c r="P32">
        <v>0</v>
      </c>
      <c r="Q32">
        <v>0</v>
      </c>
      <c r="R32">
        <v>29338</v>
      </c>
      <c r="S32">
        <v>30025.5</v>
      </c>
      <c r="T32">
        <v>2000</v>
      </c>
      <c r="U32">
        <v>0</v>
      </c>
      <c r="V32">
        <v>1375000</v>
      </c>
      <c r="W32" s="5">
        <v>0</v>
      </c>
      <c r="X32" s="5">
        <v>220000</v>
      </c>
      <c r="Y32">
        <v>0</v>
      </c>
      <c r="Z32">
        <f>Table1[[#This Row],[CONSUMPTION T=(Q-P)*R+S]]+Table1[[#This Row],[IMPORTED ENERGY]]-Table1[[#This Row],[EXPORTED ENERGY]]</f>
        <v>1155000</v>
      </c>
      <c r="AA32">
        <v>1046798.1</v>
      </c>
      <c r="AB32">
        <v>0</v>
      </c>
      <c r="AC32">
        <v>1046798.1</v>
      </c>
      <c r="AD32" s="4">
        <f>(Table1[[#This Row],[NET CONSUMPTION X=T+U-V+W]]-Table1[[#This Row],[TOTAL SALES AA=Y+Z]])/Table1[[#This Row],[NET CONSUMPTION X=T+U-V+W]]*100</f>
        <v>9.3681298701298719</v>
      </c>
      <c r="AE32">
        <v>10798714.92</v>
      </c>
      <c r="AF32">
        <v>10007271.720000001</v>
      </c>
      <c r="AG32">
        <v>0.76129999999999998</v>
      </c>
      <c r="AH32">
        <v>0.92669999999999997</v>
      </c>
      <c r="AI32">
        <v>22.12</v>
      </c>
      <c r="AL32" t="s">
        <v>86</v>
      </c>
      <c r="AM32">
        <v>41111</v>
      </c>
    </row>
    <row r="33" spans="1:39">
      <c r="A33">
        <v>25</v>
      </c>
      <c r="B33" t="s">
        <v>127</v>
      </c>
      <c r="C33" t="s">
        <v>128</v>
      </c>
      <c r="D33" t="s">
        <v>129</v>
      </c>
      <c r="E33" t="s">
        <v>130</v>
      </c>
      <c r="F33" t="s">
        <v>133</v>
      </c>
      <c r="G33" t="s">
        <v>132</v>
      </c>
      <c r="I33" t="s">
        <v>150</v>
      </c>
      <c r="J33" t="s">
        <v>163</v>
      </c>
      <c r="K33" t="s">
        <v>101</v>
      </c>
      <c r="L33" t="s">
        <v>151</v>
      </c>
      <c r="M33">
        <v>8316</v>
      </c>
      <c r="N33">
        <v>7582</v>
      </c>
      <c r="O33">
        <v>734</v>
      </c>
      <c r="P33">
        <v>4</v>
      </c>
      <c r="Q33">
        <v>0</v>
      </c>
      <c r="R33">
        <v>18931</v>
      </c>
      <c r="S33">
        <v>19404.8</v>
      </c>
      <c r="T33">
        <v>2000</v>
      </c>
      <c r="U33">
        <v>0</v>
      </c>
      <c r="V33">
        <v>947600</v>
      </c>
      <c r="W33" s="5">
        <v>0</v>
      </c>
      <c r="X33" s="5">
        <v>30000</v>
      </c>
      <c r="Y33">
        <v>0</v>
      </c>
      <c r="Z33">
        <f>Table1[[#This Row],[CONSUMPTION T=(Q-P)*R+S]]+Table1[[#This Row],[IMPORTED ENERGY]]-Table1[[#This Row],[EXPORTED ENERGY]]</f>
        <v>917600</v>
      </c>
      <c r="AA33">
        <v>833830</v>
      </c>
      <c r="AB33">
        <v>7200</v>
      </c>
      <c r="AC33">
        <v>841030</v>
      </c>
      <c r="AD33" s="4">
        <f>(Table1[[#This Row],[NET CONSUMPTION X=T+U-V+W]]-Table1[[#This Row],[TOTAL SALES AA=Y+Z]])/Table1[[#This Row],[NET CONSUMPTION X=T+U-V+W]]*100</f>
        <v>8.3445945945945947</v>
      </c>
      <c r="AE33">
        <v>9262562.1699999999</v>
      </c>
      <c r="AF33">
        <v>7157592.9800000004</v>
      </c>
      <c r="AG33">
        <v>0.88749999999999996</v>
      </c>
      <c r="AH33">
        <v>0.77270000000000005</v>
      </c>
      <c r="AI33">
        <v>8.69</v>
      </c>
      <c r="AL33" t="s">
        <v>86</v>
      </c>
      <c r="AM33">
        <v>41111</v>
      </c>
    </row>
    <row r="34" spans="1:39">
      <c r="A34">
        <v>26</v>
      </c>
      <c r="B34" t="s">
        <v>127</v>
      </c>
      <c r="C34" t="s">
        <v>128</v>
      </c>
      <c r="D34" t="s">
        <v>129</v>
      </c>
      <c r="E34" t="s">
        <v>130</v>
      </c>
      <c r="F34" t="s">
        <v>133</v>
      </c>
      <c r="G34" t="s">
        <v>132</v>
      </c>
      <c r="I34" t="s">
        <v>152</v>
      </c>
      <c r="J34" t="s">
        <v>163</v>
      </c>
      <c r="K34" t="s">
        <v>88</v>
      </c>
      <c r="L34" t="s">
        <v>153</v>
      </c>
      <c r="M34">
        <v>1</v>
      </c>
      <c r="N34">
        <v>1</v>
      </c>
      <c r="O34">
        <v>0</v>
      </c>
      <c r="P34">
        <v>0</v>
      </c>
      <c r="Q34">
        <v>0</v>
      </c>
      <c r="R34">
        <v>15183</v>
      </c>
      <c r="S34">
        <v>15443.6</v>
      </c>
      <c r="T34">
        <v>2000</v>
      </c>
      <c r="U34">
        <v>0</v>
      </c>
      <c r="V34">
        <v>521200</v>
      </c>
      <c r="W34" s="5">
        <v>0</v>
      </c>
      <c r="X34" s="5">
        <v>0</v>
      </c>
      <c r="Y34">
        <v>0</v>
      </c>
      <c r="Z34">
        <f>Table1[[#This Row],[CONSUMPTION T=(Q-P)*R+S]]+Table1[[#This Row],[IMPORTED ENERGY]]-Table1[[#This Row],[EXPORTED ENERGY]]</f>
        <v>521200</v>
      </c>
      <c r="AA34">
        <v>782425</v>
      </c>
      <c r="AB34">
        <v>0</v>
      </c>
      <c r="AC34">
        <v>782425</v>
      </c>
      <c r="AD34" s="4">
        <f>(Table1[[#This Row],[NET CONSUMPTION X=T+U-V+W]]-Table1[[#This Row],[TOTAL SALES AA=Y+Z]])/Table1[[#This Row],[NET CONSUMPTION X=T+U-V+W]]*100</f>
        <v>-50.119915579432082</v>
      </c>
      <c r="AE34">
        <v>7231852</v>
      </c>
      <c r="AF34">
        <v>7231852</v>
      </c>
      <c r="AG34">
        <v>1.5012000000000001</v>
      </c>
      <c r="AH34">
        <v>1</v>
      </c>
      <c r="AI34">
        <v>-50.12</v>
      </c>
      <c r="AL34" t="s">
        <v>86</v>
      </c>
      <c r="AM34">
        <v>41111</v>
      </c>
    </row>
    <row r="35" spans="1:39">
      <c r="A35">
        <v>27</v>
      </c>
      <c r="B35" t="s">
        <v>127</v>
      </c>
      <c r="C35" t="s">
        <v>128</v>
      </c>
      <c r="D35" t="s">
        <v>129</v>
      </c>
      <c r="E35" t="s">
        <v>130</v>
      </c>
      <c r="F35" t="s">
        <v>133</v>
      </c>
      <c r="G35" t="s">
        <v>132</v>
      </c>
      <c r="I35" t="s">
        <v>154</v>
      </c>
      <c r="J35" t="s">
        <v>161</v>
      </c>
      <c r="K35" t="s">
        <v>85</v>
      </c>
      <c r="L35" t="s">
        <v>155</v>
      </c>
      <c r="M35">
        <v>7114</v>
      </c>
      <c r="N35">
        <v>6491</v>
      </c>
      <c r="O35">
        <v>623</v>
      </c>
      <c r="P35">
        <v>27</v>
      </c>
      <c r="Q35">
        <v>0</v>
      </c>
      <c r="R35">
        <v>25066.5</v>
      </c>
      <c r="S35">
        <v>25992.400000000001</v>
      </c>
      <c r="T35">
        <v>2000</v>
      </c>
      <c r="U35">
        <v>0</v>
      </c>
      <c r="V35">
        <v>1851800</v>
      </c>
      <c r="W35" s="5">
        <v>0</v>
      </c>
      <c r="X35" s="5">
        <v>850000</v>
      </c>
      <c r="Y35">
        <v>0</v>
      </c>
      <c r="Z35">
        <f>Table1[[#This Row],[CONSUMPTION T=(Q-P)*R+S]]+Table1[[#This Row],[IMPORTED ENERGY]]-Table1[[#This Row],[EXPORTED ENERGY]]</f>
        <v>1001800</v>
      </c>
      <c r="AA35">
        <v>856680.73100000003</v>
      </c>
      <c r="AB35">
        <v>48600</v>
      </c>
      <c r="AC35">
        <v>905280.73100000003</v>
      </c>
      <c r="AD35" s="4">
        <f>(Table1[[#This Row],[NET CONSUMPTION X=T+U-V+W]]-Table1[[#This Row],[TOTAL SALES AA=Y+Z]])/Table1[[#This Row],[NET CONSUMPTION X=T+U-V+W]]*100</f>
        <v>9.634584647634254</v>
      </c>
      <c r="AE35">
        <v>9345208.1199999992</v>
      </c>
      <c r="AF35">
        <v>7844195.4199999999</v>
      </c>
      <c r="AG35">
        <v>0.4889</v>
      </c>
      <c r="AH35">
        <v>0.83940000000000003</v>
      </c>
      <c r="AI35">
        <v>42.9</v>
      </c>
      <c r="AL35" t="s">
        <v>86</v>
      </c>
      <c r="AM35">
        <v>41111</v>
      </c>
    </row>
    <row r="36" spans="1:39">
      <c r="A36">
        <v>28</v>
      </c>
      <c r="B36" t="s">
        <v>127</v>
      </c>
      <c r="C36" t="s">
        <v>128</v>
      </c>
      <c r="D36" t="s">
        <v>129</v>
      </c>
      <c r="E36" t="s">
        <v>156</v>
      </c>
      <c r="F36" t="s">
        <v>157</v>
      </c>
      <c r="G36" t="s">
        <v>156</v>
      </c>
      <c r="I36" t="s">
        <v>158</v>
      </c>
      <c r="J36" t="s">
        <v>163</v>
      </c>
      <c r="K36" t="s">
        <v>85</v>
      </c>
      <c r="L36" t="s">
        <v>159</v>
      </c>
      <c r="M36">
        <v>18093</v>
      </c>
      <c r="N36">
        <v>16125</v>
      </c>
      <c r="O36">
        <v>1968</v>
      </c>
      <c r="P36">
        <v>18</v>
      </c>
      <c r="Q36">
        <v>0</v>
      </c>
      <c r="R36">
        <v>2200.2739999999999</v>
      </c>
      <c r="S36">
        <v>2258.06</v>
      </c>
      <c r="T36">
        <v>40000</v>
      </c>
      <c r="U36">
        <v>0</v>
      </c>
      <c r="V36">
        <v>2311440</v>
      </c>
      <c r="W36" s="5">
        <v>350000</v>
      </c>
      <c r="X36" s="5">
        <v>0</v>
      </c>
      <c r="Y36">
        <v>0</v>
      </c>
      <c r="Z36">
        <f>Table1[[#This Row],[CONSUMPTION T=(Q-P)*R+S]]+Table1[[#This Row],[IMPORTED ENERGY]]-Table1[[#This Row],[EXPORTED ENERGY]]</f>
        <v>2661440</v>
      </c>
      <c r="AA36">
        <v>2395849.2999999998</v>
      </c>
      <c r="AB36">
        <v>32400</v>
      </c>
      <c r="AC36">
        <v>2428249.2999999998</v>
      </c>
      <c r="AD36" s="4">
        <f>(Table1[[#This Row],[NET CONSUMPTION X=T+U-V+W]]-Table1[[#This Row],[TOTAL SALES AA=Y+Z]])/Table1[[#This Row],[NET CONSUMPTION X=T+U-V+W]]*100</f>
        <v>8.7618244258747211</v>
      </c>
      <c r="AE36">
        <v>25932876.18</v>
      </c>
      <c r="AF36">
        <v>23815475.640000001</v>
      </c>
      <c r="AG36">
        <v>1.0505</v>
      </c>
      <c r="AH36">
        <v>0.91839999999999999</v>
      </c>
      <c r="AI36">
        <v>-4.6399999999999997</v>
      </c>
      <c r="AL36" t="s">
        <v>86</v>
      </c>
      <c r="AM36">
        <v>41131</v>
      </c>
    </row>
    <row r="37" spans="1:39">
      <c r="AD37" s="4"/>
    </row>
  </sheetData>
  <mergeCells count="45">
    <mergeCell ref="A1:AM1"/>
    <mergeCell ref="A2:AM2"/>
    <mergeCell ref="A3:AM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G7"/>
    <mergeCell ref="AH7"/>
    <mergeCell ref="AI7"/>
    <mergeCell ref="AJ7"/>
    <mergeCell ref="AK7"/>
    <mergeCell ref="AL7"/>
    <mergeCell ref="AM7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aetvsr</cp:lastModifiedBy>
  <dcterms:created xsi:type="dcterms:W3CDTF">2025-05-26T17:08:32Z</dcterms:created>
  <dcterms:modified xsi:type="dcterms:W3CDTF">2025-05-27T09:26:55Z</dcterms:modified>
</cp:coreProperties>
</file>