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bookViews>
    <workbookView xWindow="630" yWindow="540" windowWidth="15600" windowHeight="11760" firstSheet="2" activeTab="2"/>
  </bookViews>
  <sheets>
    <sheet name="sheet1" sheetId="2" state="hidden" r:id="rId1"/>
    <sheet name="Sheet2" sheetId="3" state="hidden" r:id="rId2"/>
    <sheet name="Sheet2 (2)" sheetId="4" r:id="rId3"/>
  </sheets>
  <externalReferences>
    <externalReference r:id="rId4"/>
    <externalReference r:id="rId5"/>
  </externalReferences>
  <definedNames>
    <definedName name="_xlnm._FilterDatabase" localSheetId="1" hidden="1">Sheet2!$A$5:$AO$77</definedName>
    <definedName name="_xlnm._FilterDatabase" localSheetId="2" hidden="1">'Sheet2 (2)'!$A$5:$K$75</definedName>
  </definedNames>
  <calcPr calcId="152511"/>
</workbook>
</file>

<file path=xl/calcChain.xml><?xml version="1.0" encoding="utf-8"?>
<calcChain xmlns="http://schemas.openxmlformats.org/spreadsheetml/2006/main">
  <c r="L61" i="4" l="1"/>
  <c r="L72" i="4"/>
  <c r="K6" i="4"/>
  <c r="L6" i="4" s="1"/>
  <c r="K75" i="4"/>
  <c r="L75" i="4" s="1"/>
  <c r="K74" i="4"/>
  <c r="L74" i="4" s="1"/>
  <c r="K73" i="4"/>
  <c r="L73" i="4" s="1"/>
  <c r="K72" i="4"/>
  <c r="K71" i="4"/>
  <c r="L71" i="4" s="1"/>
  <c r="K70" i="4"/>
  <c r="L70" i="4" s="1"/>
  <c r="K69" i="4"/>
  <c r="L69" i="4" s="1"/>
  <c r="K68" i="4"/>
  <c r="L68" i="4" s="1"/>
  <c r="K67" i="4"/>
  <c r="L67" i="4" s="1"/>
  <c r="K66" i="4"/>
  <c r="L66" i="4" s="1"/>
  <c r="K65" i="4"/>
  <c r="L65" i="4" s="1"/>
  <c r="K64" i="4"/>
  <c r="L64" i="4" s="1"/>
  <c r="K63" i="4"/>
  <c r="L63" i="4" s="1"/>
  <c r="K62" i="4"/>
  <c r="L62" i="4" s="1"/>
  <c r="K60" i="4"/>
  <c r="L60" i="4" s="1"/>
  <c r="K59" i="4"/>
  <c r="L59" i="4" s="1"/>
  <c r="K58" i="4"/>
  <c r="L58" i="4" s="1"/>
  <c r="K57" i="4"/>
  <c r="L57" i="4" s="1"/>
  <c r="K56" i="4"/>
  <c r="L56" i="4" s="1"/>
  <c r="K55" i="4"/>
  <c r="L55" i="4" s="1"/>
  <c r="K54" i="4"/>
  <c r="L54" i="4" s="1"/>
  <c r="K53" i="4"/>
  <c r="L53" i="4" s="1"/>
  <c r="K52" i="4"/>
  <c r="L52" i="4" s="1"/>
  <c r="K51" i="4"/>
  <c r="L51" i="4" s="1"/>
  <c r="K50" i="4"/>
  <c r="L50" i="4" s="1"/>
  <c r="K49" i="4"/>
  <c r="L49" i="4" s="1"/>
  <c r="K48" i="4"/>
  <c r="L48" i="4" s="1"/>
  <c r="K47" i="4"/>
  <c r="L47" i="4" s="1"/>
  <c r="K46" i="4"/>
  <c r="L46" i="4" s="1"/>
  <c r="K45" i="4"/>
  <c r="L45" i="4" s="1"/>
  <c r="K44" i="4"/>
  <c r="L44" i="4" s="1"/>
  <c r="K43" i="4"/>
  <c r="L43" i="4" s="1"/>
  <c r="K42" i="4"/>
  <c r="L42" i="4" s="1"/>
  <c r="K41" i="4"/>
  <c r="L41" i="4" s="1"/>
  <c r="K40" i="4"/>
  <c r="L40" i="4" s="1"/>
  <c r="K39" i="4"/>
  <c r="L39" i="4" s="1"/>
  <c r="K38" i="4"/>
  <c r="L38" i="4" s="1"/>
  <c r="K37" i="4"/>
  <c r="L37" i="4" s="1"/>
  <c r="K36" i="4"/>
  <c r="L36" i="4" s="1"/>
  <c r="K35" i="4"/>
  <c r="L35" i="4" s="1"/>
  <c r="K34" i="4"/>
  <c r="L34" i="4" s="1"/>
  <c r="K33" i="4"/>
  <c r="L33" i="4" s="1"/>
  <c r="K32" i="4"/>
  <c r="L32" i="4" s="1"/>
  <c r="K31" i="4"/>
  <c r="L31" i="4" s="1"/>
  <c r="K30" i="4"/>
  <c r="L30" i="4" s="1"/>
  <c r="K29" i="4"/>
  <c r="L29" i="4" s="1"/>
  <c r="K28" i="4"/>
  <c r="L28" i="4" s="1"/>
  <c r="K27" i="4"/>
  <c r="L27" i="4" s="1"/>
  <c r="K26" i="4"/>
  <c r="L26" i="4" s="1"/>
  <c r="K25" i="4"/>
  <c r="L25" i="4" s="1"/>
  <c r="K24" i="4"/>
  <c r="L24" i="4" s="1"/>
  <c r="K23" i="4"/>
  <c r="L23" i="4" s="1"/>
  <c r="K22" i="4"/>
  <c r="L22" i="4" s="1"/>
  <c r="K21" i="4"/>
  <c r="L21" i="4" s="1"/>
  <c r="K20" i="4"/>
  <c r="L20" i="4" s="1"/>
  <c r="K19" i="4"/>
  <c r="L19" i="4" s="1"/>
  <c r="K18" i="4"/>
  <c r="L18" i="4" s="1"/>
  <c r="K17" i="4"/>
  <c r="L17" i="4" s="1"/>
  <c r="K16" i="4"/>
  <c r="L16" i="4" s="1"/>
  <c r="K15" i="4"/>
  <c r="L15" i="4" s="1"/>
  <c r="K14" i="4"/>
  <c r="L14" i="4" s="1"/>
  <c r="K13" i="4"/>
  <c r="L13" i="4" s="1"/>
  <c r="K12" i="4"/>
  <c r="L12" i="4" s="1"/>
  <c r="K11" i="4"/>
  <c r="L11" i="4" s="1"/>
  <c r="K10" i="4"/>
  <c r="L10" i="4" s="1"/>
  <c r="K9" i="4"/>
  <c r="L9" i="4" s="1"/>
  <c r="K8" i="4"/>
  <c r="L8" i="4" s="1"/>
  <c r="K7" i="4"/>
  <c r="L7" i="4" s="1"/>
  <c r="T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6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N7" i="3"/>
  <c r="O7" i="3" s="1"/>
  <c r="N8" i="3"/>
  <c r="O8" i="3" s="1"/>
  <c r="N9" i="3"/>
  <c r="O9" i="3" s="1"/>
  <c r="N10" i="3"/>
  <c r="O10" i="3" s="1"/>
  <c r="N11" i="3"/>
  <c r="O11" i="3" s="1"/>
  <c r="N12" i="3"/>
  <c r="O12" i="3" s="1"/>
  <c r="N13" i="3"/>
  <c r="O13" i="3" s="1"/>
  <c r="N14" i="3"/>
  <c r="O14" i="3" s="1"/>
  <c r="N15" i="3"/>
  <c r="O15" i="3" s="1"/>
  <c r="N16" i="3"/>
  <c r="O16" i="3" s="1"/>
  <c r="N17" i="3"/>
  <c r="O17" i="3" s="1"/>
  <c r="N18" i="3"/>
  <c r="O18" i="3" s="1"/>
  <c r="N19" i="3"/>
  <c r="O19" i="3" s="1"/>
  <c r="N20" i="3"/>
  <c r="O20" i="3" s="1"/>
  <c r="N21" i="3"/>
  <c r="O21" i="3" s="1"/>
  <c r="N22" i="3"/>
  <c r="O22" i="3" s="1"/>
  <c r="N23" i="3"/>
  <c r="O23" i="3" s="1"/>
  <c r="N24" i="3"/>
  <c r="O24" i="3" s="1"/>
  <c r="N25" i="3"/>
  <c r="O25" i="3" s="1"/>
  <c r="N26" i="3"/>
  <c r="O26" i="3" s="1"/>
  <c r="N27" i="3"/>
  <c r="O27" i="3" s="1"/>
  <c r="N28" i="3"/>
  <c r="O28" i="3" s="1"/>
  <c r="N29" i="3"/>
  <c r="O29" i="3" s="1"/>
  <c r="N30" i="3"/>
  <c r="O30" i="3" s="1"/>
  <c r="N31" i="3"/>
  <c r="O31" i="3" s="1"/>
  <c r="N32" i="3"/>
  <c r="O32" i="3" s="1"/>
  <c r="N33" i="3"/>
  <c r="O33" i="3" s="1"/>
  <c r="N34" i="3"/>
  <c r="O34" i="3" s="1"/>
  <c r="N35" i="3"/>
  <c r="O35" i="3" s="1"/>
  <c r="N36" i="3"/>
  <c r="O36" i="3" s="1"/>
  <c r="N37" i="3"/>
  <c r="O37" i="3" s="1"/>
  <c r="N38" i="3"/>
  <c r="O38" i="3" s="1"/>
  <c r="N39" i="3"/>
  <c r="O39" i="3" s="1"/>
  <c r="N40" i="3"/>
  <c r="O40" i="3" s="1"/>
  <c r="N41" i="3"/>
  <c r="O41" i="3" s="1"/>
  <c r="N42" i="3"/>
  <c r="O42" i="3" s="1"/>
  <c r="N43" i="3"/>
  <c r="O43" i="3" s="1"/>
  <c r="N44" i="3"/>
  <c r="O44" i="3" s="1"/>
  <c r="N45" i="3"/>
  <c r="O45" i="3" s="1"/>
  <c r="N46" i="3"/>
  <c r="O46" i="3" s="1"/>
  <c r="N47" i="3"/>
  <c r="O47" i="3" s="1"/>
  <c r="N48" i="3"/>
  <c r="O48" i="3" s="1"/>
  <c r="N49" i="3"/>
  <c r="O49" i="3" s="1"/>
  <c r="N50" i="3"/>
  <c r="O50" i="3" s="1"/>
  <c r="N51" i="3"/>
  <c r="O51" i="3" s="1"/>
  <c r="N52" i="3"/>
  <c r="O52" i="3" s="1"/>
  <c r="N53" i="3"/>
  <c r="O53" i="3" s="1"/>
  <c r="N54" i="3"/>
  <c r="O54" i="3" s="1"/>
  <c r="N55" i="3"/>
  <c r="O55" i="3" s="1"/>
  <c r="N56" i="3"/>
  <c r="O56" i="3" s="1"/>
  <c r="N57" i="3"/>
  <c r="O57" i="3" s="1"/>
  <c r="N58" i="3"/>
  <c r="O58" i="3" s="1"/>
  <c r="N59" i="3"/>
  <c r="O59" i="3" s="1"/>
  <c r="N60" i="3"/>
  <c r="O60" i="3" s="1"/>
  <c r="N63" i="3"/>
  <c r="O63" i="3" s="1"/>
  <c r="N64" i="3"/>
  <c r="O64" i="3" s="1"/>
  <c r="N65" i="3"/>
  <c r="O65" i="3" s="1"/>
  <c r="N66" i="3"/>
  <c r="O66" i="3" s="1"/>
  <c r="N67" i="3"/>
  <c r="O67" i="3" s="1"/>
  <c r="N68" i="3"/>
  <c r="O68" i="3" s="1"/>
  <c r="N69" i="3"/>
  <c r="O69" i="3" s="1"/>
  <c r="N70" i="3"/>
  <c r="O70" i="3" s="1"/>
  <c r="N71" i="3"/>
  <c r="O71" i="3" s="1"/>
  <c r="N72" i="3"/>
  <c r="O72" i="3" s="1"/>
  <c r="N73" i="3"/>
  <c r="O73" i="3" s="1"/>
  <c r="N74" i="3"/>
  <c r="O74" i="3" s="1"/>
  <c r="N75" i="3"/>
  <c r="O75" i="3" s="1"/>
  <c r="N76" i="3"/>
  <c r="N77" i="3"/>
  <c r="O77" i="3" s="1"/>
  <c r="N6" i="3"/>
  <c r="O6" i="3" s="1"/>
  <c r="L7" i="3"/>
  <c r="U7" i="3" s="1"/>
  <c r="L8" i="3"/>
  <c r="U8" i="3" s="1"/>
  <c r="L9" i="3"/>
  <c r="U9" i="3" s="1"/>
  <c r="L10" i="3"/>
  <c r="U10" i="3" s="1"/>
  <c r="L11" i="3"/>
  <c r="U11" i="3" s="1"/>
  <c r="L12" i="3"/>
  <c r="U12" i="3" s="1"/>
  <c r="L13" i="3"/>
  <c r="U13" i="3" s="1"/>
  <c r="L14" i="3"/>
  <c r="U14" i="3" s="1"/>
  <c r="L15" i="3"/>
  <c r="U15" i="3" s="1"/>
  <c r="L16" i="3"/>
  <c r="U16" i="3" s="1"/>
  <c r="L17" i="3"/>
  <c r="U17" i="3" s="1"/>
  <c r="L18" i="3"/>
  <c r="U18" i="3" s="1"/>
  <c r="L19" i="3"/>
  <c r="U19" i="3" s="1"/>
  <c r="L20" i="3"/>
  <c r="U20" i="3" s="1"/>
  <c r="L21" i="3"/>
  <c r="U21" i="3" s="1"/>
  <c r="L22" i="3"/>
  <c r="U22" i="3" s="1"/>
  <c r="L23" i="3"/>
  <c r="U23" i="3" s="1"/>
  <c r="L24" i="3"/>
  <c r="U24" i="3" s="1"/>
  <c r="L25" i="3"/>
  <c r="U25" i="3" s="1"/>
  <c r="L26" i="3"/>
  <c r="U26" i="3" s="1"/>
  <c r="L27" i="3"/>
  <c r="U27" i="3" s="1"/>
  <c r="L28" i="3"/>
  <c r="U28" i="3" s="1"/>
  <c r="L29" i="3"/>
  <c r="U29" i="3" s="1"/>
  <c r="L30" i="3"/>
  <c r="U30" i="3" s="1"/>
  <c r="L31" i="3"/>
  <c r="U31" i="3" s="1"/>
  <c r="L32" i="3"/>
  <c r="U32" i="3" s="1"/>
  <c r="L33" i="3"/>
  <c r="U33" i="3" s="1"/>
  <c r="L34" i="3"/>
  <c r="U34" i="3" s="1"/>
  <c r="L35" i="3"/>
  <c r="U35" i="3" s="1"/>
  <c r="L36" i="3"/>
  <c r="U36" i="3" s="1"/>
  <c r="L37" i="3"/>
  <c r="U37" i="3" s="1"/>
  <c r="L38" i="3"/>
  <c r="U38" i="3" s="1"/>
  <c r="L39" i="3"/>
  <c r="U39" i="3" s="1"/>
  <c r="L40" i="3"/>
  <c r="U40" i="3" s="1"/>
  <c r="L41" i="3"/>
  <c r="U41" i="3" s="1"/>
  <c r="L42" i="3"/>
  <c r="U42" i="3" s="1"/>
  <c r="L43" i="3"/>
  <c r="U43" i="3" s="1"/>
  <c r="L44" i="3"/>
  <c r="U44" i="3" s="1"/>
  <c r="L45" i="3"/>
  <c r="U45" i="3" s="1"/>
  <c r="L46" i="3"/>
  <c r="U46" i="3" s="1"/>
  <c r="L47" i="3"/>
  <c r="U47" i="3" s="1"/>
  <c r="L48" i="3"/>
  <c r="U48" i="3" s="1"/>
  <c r="L49" i="3"/>
  <c r="U49" i="3" s="1"/>
  <c r="L50" i="3"/>
  <c r="U50" i="3" s="1"/>
  <c r="L51" i="3"/>
  <c r="U51" i="3" s="1"/>
  <c r="L52" i="3"/>
  <c r="U52" i="3" s="1"/>
  <c r="L53" i="3"/>
  <c r="U53" i="3" s="1"/>
  <c r="L54" i="3"/>
  <c r="U54" i="3" s="1"/>
  <c r="L55" i="3"/>
  <c r="U55" i="3" s="1"/>
  <c r="L56" i="3"/>
  <c r="U56" i="3" s="1"/>
  <c r="L57" i="3"/>
  <c r="U57" i="3" s="1"/>
  <c r="L58" i="3"/>
  <c r="U58" i="3" s="1"/>
  <c r="L59" i="3"/>
  <c r="U59" i="3" s="1"/>
  <c r="L60" i="3"/>
  <c r="U60" i="3" s="1"/>
  <c r="U61" i="3"/>
  <c r="U62" i="3"/>
  <c r="L63" i="3"/>
  <c r="U63" i="3" s="1"/>
  <c r="L64" i="3"/>
  <c r="U64" i="3" s="1"/>
  <c r="L65" i="3"/>
  <c r="U65" i="3" s="1"/>
  <c r="L66" i="3"/>
  <c r="U66" i="3" s="1"/>
  <c r="L67" i="3"/>
  <c r="U67" i="3" s="1"/>
  <c r="L68" i="3"/>
  <c r="U68" i="3" s="1"/>
  <c r="L69" i="3"/>
  <c r="U69" i="3" s="1"/>
  <c r="L70" i="3"/>
  <c r="U70" i="3" s="1"/>
  <c r="L71" i="3"/>
  <c r="U71" i="3" s="1"/>
  <c r="L72" i="3"/>
  <c r="U72" i="3" s="1"/>
  <c r="L73" i="3"/>
  <c r="U73" i="3" s="1"/>
  <c r="L74" i="3"/>
  <c r="U74" i="3" s="1"/>
  <c r="L75" i="3"/>
  <c r="U75" i="3" s="1"/>
  <c r="L76" i="3"/>
  <c r="U76" i="3" s="1"/>
  <c r="L77" i="3"/>
  <c r="U77" i="3" s="1"/>
  <c r="L6" i="3"/>
  <c r="U6" i="3" s="1"/>
  <c r="AF7" i="3"/>
  <c r="AG7" i="3" s="1"/>
  <c r="AF8" i="3"/>
  <c r="AF9" i="3"/>
  <c r="AG9" i="3" s="1"/>
  <c r="AF10" i="3"/>
  <c r="AG10" i="3" s="1"/>
  <c r="AF11" i="3"/>
  <c r="AG11" i="3" s="1"/>
  <c r="AF12" i="3"/>
  <c r="AF13" i="3"/>
  <c r="AF14" i="3"/>
  <c r="AG14" i="3" s="1"/>
  <c r="AF15" i="3"/>
  <c r="AG15" i="3" s="1"/>
  <c r="AF16" i="3"/>
  <c r="AG16" i="3" s="1"/>
  <c r="AF17" i="3"/>
  <c r="AF18" i="3"/>
  <c r="AG18" i="3" s="1"/>
  <c r="AF19" i="3"/>
  <c r="AG19" i="3" s="1"/>
  <c r="AF20" i="3"/>
  <c r="AG20" i="3" s="1"/>
  <c r="AF21" i="3"/>
  <c r="AF22" i="3"/>
  <c r="AG22" i="3" s="1"/>
  <c r="AF23" i="3"/>
  <c r="AG23" i="3" s="1"/>
  <c r="AF24" i="3"/>
  <c r="AF25" i="3"/>
  <c r="AG25" i="3" s="1"/>
  <c r="AF26" i="3"/>
  <c r="AF27" i="3"/>
  <c r="AG27" i="3" s="1"/>
  <c r="AF28" i="3"/>
  <c r="AG28" i="3" s="1"/>
  <c r="AF29" i="3"/>
  <c r="AG29" i="3" s="1"/>
  <c r="AF30" i="3"/>
  <c r="AG30" i="3" s="1"/>
  <c r="AF31" i="3"/>
  <c r="AG31" i="3" s="1"/>
  <c r="AF32" i="3"/>
  <c r="AG32" i="3" s="1"/>
  <c r="AF33" i="3"/>
  <c r="AF34" i="3"/>
  <c r="AG34" i="3" s="1"/>
  <c r="AF35" i="3"/>
  <c r="AF36" i="3"/>
  <c r="AG36" i="3" s="1"/>
  <c r="AF37" i="3"/>
  <c r="AF38" i="3"/>
  <c r="AF39" i="3"/>
  <c r="AG39" i="3" s="1"/>
  <c r="AF40" i="3"/>
  <c r="AG40" i="3" s="1"/>
  <c r="AF41" i="3"/>
  <c r="AF42" i="3"/>
  <c r="AG42" i="3" s="1"/>
  <c r="AF43" i="3"/>
  <c r="AG43" i="3" s="1"/>
  <c r="AF44" i="3"/>
  <c r="AF45" i="3"/>
  <c r="AF46" i="3"/>
  <c r="AG46" i="3" s="1"/>
  <c r="AF47" i="3"/>
  <c r="AG47" i="3" s="1"/>
  <c r="AF48" i="3"/>
  <c r="AF49" i="3"/>
  <c r="AG49" i="3" s="1"/>
  <c r="AF50" i="3"/>
  <c r="AG50" i="3" s="1"/>
  <c r="AF51" i="3"/>
  <c r="AF52" i="3"/>
  <c r="AF53" i="3"/>
  <c r="AF54" i="3"/>
  <c r="AF55" i="3"/>
  <c r="AG55" i="3" s="1"/>
  <c r="AF56" i="3"/>
  <c r="AG56" i="3" s="1"/>
  <c r="AF57" i="3"/>
  <c r="AF58" i="3"/>
  <c r="AG58" i="3" s="1"/>
  <c r="AF59" i="3"/>
  <c r="AG59" i="3" s="1"/>
  <c r="AF60" i="3"/>
  <c r="AG60" i="3" s="1"/>
  <c r="AF61" i="3"/>
  <c r="AF62" i="3"/>
  <c r="AG62" i="3" s="1"/>
  <c r="AF63" i="3"/>
  <c r="AG63" i="3" s="1"/>
  <c r="AF64" i="3"/>
  <c r="AF65" i="3"/>
  <c r="AG65" i="3" s="1"/>
  <c r="AF66" i="3"/>
  <c r="AF67" i="3"/>
  <c r="AF68" i="3"/>
  <c r="AG68" i="3" s="1"/>
  <c r="AF69" i="3"/>
  <c r="AG69" i="3" s="1"/>
  <c r="AF70" i="3"/>
  <c r="AG70" i="3" s="1"/>
  <c r="AF71" i="3"/>
  <c r="AG71" i="3" s="1"/>
  <c r="AF72" i="3"/>
  <c r="AG72" i="3" s="1"/>
  <c r="AF73" i="3"/>
  <c r="AG73" i="3" s="1"/>
  <c r="AF74" i="3"/>
  <c r="AG74" i="3" s="1"/>
  <c r="AF75" i="3"/>
  <c r="AF76" i="3"/>
  <c r="AF77" i="3"/>
  <c r="AF6" i="3"/>
  <c r="AG6" i="3" s="1"/>
</calcChain>
</file>

<file path=xl/sharedStrings.xml><?xml version="1.0" encoding="utf-8"?>
<sst xmlns="http://schemas.openxmlformats.org/spreadsheetml/2006/main" count="1989" uniqueCount="245">
  <si>
    <t>Bangalore Electricity Supply Company Limited (BESCOM)</t>
  </si>
  <si>
    <t>Energy Audit Feeder Wise Report</t>
  </si>
  <si>
    <t>Report for the Period from 01-Feb-2025 to 28-Feb-2025</t>
  </si>
  <si>
    <t xml:space="preserve">Generated By: </t>
  </si>
  <si>
    <t>AET MADHUGIRI</t>
  </si>
  <si>
    <t xml:space="preserve">Generated On: </t>
  </si>
  <si>
    <t>27-03-2025 10:33:31</t>
  </si>
  <si>
    <t>Sub-Division:</t>
  </si>
  <si>
    <t>MADHUGIRI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</si>
  <si>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</si>
  <si>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</si>
  <si>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</si>
  <si>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</si>
  <si>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</si>
  <si>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</si>
  <si>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</si>
  <si>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</si>
  <si>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</si>
  <si>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</si>
  <si>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</si>
  <si>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</si>
  <si>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</si>
  <si>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</si>
  <si>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</si>
  <si>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</si>
  <si>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</si>
  <si>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</si>
  <si>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</si>
  <si>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</si>
  <si>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</si>
  <si>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</si>
  <si>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</si>
  <si>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</si>
  <si>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</si>
  <si>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</si>
  <si>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</si>
  <si>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</si>
  <si>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</si>
  <si>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</si>
  <si>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</si>
  <si>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SLNO</t>
  </si>
  <si>
    <t>CIRCLE</t>
  </si>
  <si>
    <t>DIVISION</t>
  </si>
  <si>
    <t>SUB DIVISION</t>
  </si>
  <si>
    <t>STATION NAME</t>
  </si>
  <si>
    <t>FEEDER OWNER</t>
  </si>
  <si>
    <t>FEEDER INDEX</t>
  </si>
  <si>
    <t>FEEDER NAME</t>
  </si>
  <si>
    <t>FEEDER TYPE</t>
  </si>
  <si>
    <t>FEEDER CODE</t>
  </si>
  <si>
    <t>NO OF INS</t>
  </si>
  <si>
    <t>NO OF ACTIVE INS</t>
  </si>
  <si>
    <t>NO OF INACTIVE INS</t>
  </si>
  <si>
    <t>IP SET INSTALLATION</t>
  </si>
  <si>
    <t>IP_UNBILLED</t>
  </si>
  <si>
    <t>IR</t>
  </si>
  <si>
    <t>FR</t>
  </si>
  <si>
    <t>MC</t>
  </si>
  <si>
    <t>CONSUMPTION Q=(O-N)*P</t>
  </si>
  <si>
    <t>IMPORTED ENERGY</t>
  </si>
  <si>
    <t>EXPORTED ENERGY</t>
  </si>
  <si>
    <t>NET CONSUMPTION T=Q+R-S</t>
  </si>
  <si>
    <t>METERED SALES</t>
  </si>
  <si>
    <t>UNMETERED SALES</t>
  </si>
  <si>
    <t>TOTAL SALES W=U+V</t>
  </si>
  <si>
    <t>T AND D LOSS X=(T-W/T)*100</t>
  </si>
  <si>
    <t>DEMAND</t>
  </si>
  <si>
    <t>COLLECTION</t>
  </si>
  <si>
    <t>BILLING EFFICIENCY AA=W/T</t>
  </si>
  <si>
    <t>COLLECTION EFFICIENCY AB=Z/Y</t>
  </si>
  <si>
    <t>AT AND C LOSS AC=((1-AA*AB)*100</t>
  </si>
  <si>
    <t>REMARKS</t>
  </si>
  <si>
    <t>STATUS</t>
  </si>
  <si>
    <t>TUMKUR</t>
  </si>
  <si>
    <t>MADHUGIRI_220</t>
  </si>
  <si>
    <t>F10-AMARAVATHI</t>
  </si>
  <si>
    <t>AGRI</t>
  </si>
  <si>
    <t>1320301904010103</t>
  </si>
  <si>
    <t>BADAVANAHALLI_66</t>
  </si>
  <si>
    <t>F07-BADAVANAHALLY</t>
  </si>
  <si>
    <t>MIXED LOAD</t>
  </si>
  <si>
    <t>1320301902010104</t>
  </si>
  <si>
    <t>PULAMG_66</t>
  </si>
  <si>
    <t>F09-BADIGONDANAHALLY NJY</t>
  </si>
  <si>
    <t>NJY</t>
  </si>
  <si>
    <t>1320301906020304</t>
  </si>
  <si>
    <t>F08-BANDREHALLY</t>
  </si>
  <si>
    <t>1320301904010101</t>
  </si>
  <si>
    <t>F09-BANAGARAHALLY</t>
  </si>
  <si>
    <t>1320301902020304</t>
  </si>
  <si>
    <t>HOSKERE_66</t>
  </si>
  <si>
    <t>F06-BRAHMASAMUDRA</t>
  </si>
  <si>
    <t>1320301905020102</t>
  </si>
  <si>
    <t>F03-BASAVANAHALLY</t>
  </si>
  <si>
    <t>1320301906010103</t>
  </si>
  <si>
    <t>MEDIGESHI_66</t>
  </si>
  <si>
    <t>F01-BEDATTHURU</t>
  </si>
  <si>
    <t>1320301903010101</t>
  </si>
  <si>
    <t>F06-CHANDRAGIRI</t>
  </si>
  <si>
    <t>1320301902020303</t>
  </si>
  <si>
    <t>MADHUGIRI_66</t>
  </si>
  <si>
    <t>F03-CHINAKAVAJRA NJY</t>
  </si>
  <si>
    <t>1320301907010103</t>
  </si>
  <si>
    <t>F03-CHINNENAHALLY</t>
  </si>
  <si>
    <t>1320301905010103</t>
  </si>
  <si>
    <t>F07-KITHAGALI</t>
  </si>
  <si>
    <t>1320301906020303</t>
  </si>
  <si>
    <t>F06-D.V.HALLY</t>
  </si>
  <si>
    <t>1320301907020301</t>
  </si>
  <si>
    <t>F10-DABBEGHATTA</t>
  </si>
  <si>
    <t>1320301907020304</t>
  </si>
  <si>
    <t>F01-DASENAHALLY</t>
  </si>
  <si>
    <t>1320301905010101</t>
  </si>
  <si>
    <t>IDHALLY_66</t>
  </si>
  <si>
    <t>F06-GARANI</t>
  </si>
  <si>
    <t>1320301901020301</t>
  </si>
  <si>
    <t>F02-GIRIYAMMANAPALYA</t>
  </si>
  <si>
    <t>1320301905010102</t>
  </si>
  <si>
    <t>F01-RMC MADHUGIRI TOWN</t>
  </si>
  <si>
    <t>DOMESTIC</t>
  </si>
  <si>
    <t>1320301904020101</t>
  </si>
  <si>
    <t>F05-HANUMANTHAPURA-NJY</t>
  </si>
  <si>
    <t>1320301903010105</t>
  </si>
  <si>
    <t>F04-HOSAKERE</t>
  </si>
  <si>
    <t>1320301905010104</t>
  </si>
  <si>
    <t>F07-I.D.HALLY</t>
  </si>
  <si>
    <t>1320301901020302</t>
  </si>
  <si>
    <t>F07-INDUSTRIAL</t>
  </si>
  <si>
    <t>1320301904010301</t>
  </si>
  <si>
    <t>F08-JAVANAIAHNAPALYA</t>
  </si>
  <si>
    <t>1320301902010105</t>
  </si>
  <si>
    <t>F07-JEEVAGONDANAHALLY-NJY</t>
  </si>
  <si>
    <t>1320301905020103</t>
  </si>
  <si>
    <t>F05-KARPENAHALLY</t>
  </si>
  <si>
    <t>1320301902020302</t>
  </si>
  <si>
    <t>F02-KAVANADALA</t>
  </si>
  <si>
    <t>1320301902010102</t>
  </si>
  <si>
    <t>F10-KOONAHALLY--NJY</t>
  </si>
  <si>
    <t>1320301902010106</t>
  </si>
  <si>
    <t>F02-KOTAGARALAHALLY</t>
  </si>
  <si>
    <t>1320301906010102</t>
  </si>
  <si>
    <t>F11-K.T.HALLY----NJY</t>
  </si>
  <si>
    <t>1320301902010107</t>
  </si>
  <si>
    <t>F06-LAKSHMIPURA--NJY</t>
  </si>
  <si>
    <t>1320301903010106</t>
  </si>
  <si>
    <t>F02-MADHUGIRI-TOWN</t>
  </si>
  <si>
    <t>1320301907010102</t>
  </si>
  <si>
    <t>F04-MALLANAYAKANAHALLY</t>
  </si>
  <si>
    <t>1320301903010104</t>
  </si>
  <si>
    <t>F03-MIDAGESHI</t>
  </si>
  <si>
    <t>1320301903010103</t>
  </si>
  <si>
    <t>F08-NERALEKERE</t>
  </si>
  <si>
    <t>1320301905020104</t>
  </si>
  <si>
    <t>F05-NEELIHALLY</t>
  </si>
  <si>
    <t>1320301905020101</t>
  </si>
  <si>
    <t>F03-PULAMACHI</t>
  </si>
  <si>
    <t>1320301901010103</t>
  </si>
  <si>
    <t>F11-MALLENAHALLI NJY</t>
  </si>
  <si>
    <t>1320301904010104</t>
  </si>
  <si>
    <t>F02-RANGANAHALLY-NJY</t>
  </si>
  <si>
    <t>1320301904020102</t>
  </si>
  <si>
    <t>F01-RANTAVALA</t>
  </si>
  <si>
    <t>1320301906010101</t>
  </si>
  <si>
    <t>F02-REDDYHALLY</t>
  </si>
  <si>
    <t>1320301903010102</t>
  </si>
  <si>
    <t>F09-SHOMBONAHALLY</t>
  </si>
  <si>
    <t>1320301904010102</t>
  </si>
  <si>
    <t>F03-SHETTYHALLY</t>
  </si>
  <si>
    <t>1320301904020103</t>
  </si>
  <si>
    <t>F05-SHIVANAGERE</t>
  </si>
  <si>
    <t>1320301906020301</t>
  </si>
  <si>
    <t>F09-SIDDAPURA</t>
  </si>
  <si>
    <t>1320301907020303</t>
  </si>
  <si>
    <t>F03-SIDADARAGALLU</t>
  </si>
  <si>
    <t>1320301902010103</t>
  </si>
  <si>
    <t>F09-TADI------NJY</t>
  </si>
  <si>
    <t>1320301901020303</t>
  </si>
  <si>
    <t>F01-THONDOOTY</t>
  </si>
  <si>
    <t>1320301901010101</t>
  </si>
  <si>
    <t>F02-YARAGUNTE</t>
  </si>
  <si>
    <t>1320301901010102</t>
  </si>
  <si>
    <t>SIRA URBAN</t>
  </si>
  <si>
    <t>GULIGENAHALLI_66</t>
  </si>
  <si>
    <t>F01-YARAGUNTE</t>
  </si>
  <si>
    <t>1320302902010101</t>
  </si>
  <si>
    <t>F10-YALKUR---NJY</t>
  </si>
  <si>
    <t>1320301901020304</t>
  </si>
  <si>
    <t>F01-RANGAPURA</t>
  </si>
  <si>
    <t>1320301902010101</t>
  </si>
  <si>
    <t>F04-DODDERI</t>
  </si>
  <si>
    <t>1320301902020301</t>
  </si>
  <si>
    <t>F06-THONACHAGONDANAHALLY</t>
  </si>
  <si>
    <t>1320301906020302</t>
  </si>
  <si>
    <t>F01-ARENAHALLY</t>
  </si>
  <si>
    <t>1320301907010101</t>
  </si>
  <si>
    <t>F04-BHOOTHANAHALLY</t>
  </si>
  <si>
    <t>1320301907010104</t>
  </si>
  <si>
    <t>F05-CHINAKAVAJRA</t>
  </si>
  <si>
    <t>1320301907010105</t>
  </si>
  <si>
    <t>F08-SUDDEKUNTE</t>
  </si>
  <si>
    <t>1320301901010104</t>
  </si>
  <si>
    <t>F04-BALENAHALLI</t>
  </si>
  <si>
    <t>1320301904020301</t>
  </si>
  <si>
    <t>F08-KAMBATHANAHALLY</t>
  </si>
  <si>
    <t>1320301907020302</t>
  </si>
  <si>
    <t>F04- BADAKANAHALLI</t>
  </si>
  <si>
    <t>1320301901010106</t>
  </si>
  <si>
    <t>F12-POOJARAHALLY NJY</t>
  </si>
  <si>
    <t>1320301902010108</t>
  </si>
  <si>
    <t>F08-B BETTA</t>
  </si>
  <si>
    <t>1320301906010104</t>
  </si>
  <si>
    <t>F04-SARJAMMANAHALLI NJY</t>
  </si>
  <si>
    <t>1320301906010105</t>
  </si>
  <si>
    <t>F09- CHEELANAHALLY NJY</t>
  </si>
  <si>
    <t>1320301905010106</t>
  </si>
  <si>
    <t>F10-AVARAGALLU NJY</t>
  </si>
  <si>
    <t>1320301905020301</t>
  </si>
  <si>
    <t>F12-THIMMALAPURA NJY</t>
  </si>
  <si>
    <t>1320301907010108</t>
  </si>
  <si>
    <t>F11-JADEGONDANAHALLY NJY</t>
  </si>
  <si>
    <t>1320301907010107</t>
  </si>
  <si>
    <t>F12-GANJALAGUNTE NJY</t>
  </si>
  <si>
    <t>1320301904020302</t>
  </si>
  <si>
    <t>F13-JAYANAGARA</t>
  </si>
  <si>
    <t>1320301902020305</t>
  </si>
  <si>
    <t>F11-KATTHIRAJANAHALLI</t>
  </si>
  <si>
    <t>1320301905020302</t>
  </si>
  <si>
    <t>F07-CHANDRABAVI</t>
  </si>
  <si>
    <t>1320301903010107</t>
  </si>
  <si>
    <t>KORATAGERE</t>
  </si>
  <si>
    <t>BYRENAHALLI_66</t>
  </si>
  <si>
    <t>F01-PEMMEDEVARAHALLI</t>
  </si>
  <si>
    <t>1320305905010101</t>
  </si>
  <si>
    <t>F14-RAMADEVARABETTA</t>
  </si>
  <si>
    <t>1320301901020305</t>
  </si>
  <si>
    <t>TOTAL SALES  27.03.25 W=U+V</t>
  </si>
  <si>
    <t>TOTAL SALES  Before Import &amp; Export 26.03.25 W=U+V</t>
  </si>
  <si>
    <t>NSOFT</t>
  </si>
  <si>
    <t>NSOFT ACTIVE</t>
  </si>
  <si>
    <t>NSOFT INACTIVE</t>
  </si>
  <si>
    <t>NSOFT IP INSTALLATION</t>
  </si>
  <si>
    <t>DIFFEENCE</t>
  </si>
  <si>
    <t>NO OF INSTALLATION as perr IDEA Infinity FEB-25                                                        (   A)</t>
  </si>
  <si>
    <t>NO OF INSTALLATION  as per Nsoft FEB-25                 (  B)</t>
  </si>
  <si>
    <t>DIFFERENCE         (B-A)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</si>
</sst>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5D8AA8"/>
      </patternFill>
    </fill>
    <fill>
      <patternFill patternType="solid">
        <fgColor rgb="FFB2BEB5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Border="0"/>
  </cellStyleXfs>
  <cellXfs count="12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center" vertical="center"/>
    </xf>
    <xf numFmtId="0" fontId="0" fillId="3" borderId="0" xfId="0" applyNumberFormat="1" applyFill="1" applyAlignment="1" applyProtection="1">
      <alignment horizontal="center" vertical="center"/>
    </xf>
    <xf numFmtId="0" fontId="0" fillId="4" borderId="0" xfId="0" applyNumberFormat="1" applyFill="1" applyAlignment="1" applyProtection="1">
      <alignment horizontal="center" vertical="center" wrapText="1"/>
    </xf>
    <xf numFmtId="0" fontId="0" fillId="0" borderId="0" xfId="0" applyNumberFormat="1" applyFill="1" applyAlignment="1" applyProtection="1">
      <alignment horizontal="center" vertical="center" wrapText="1"/>
    </xf>
    <xf numFmtId="0" fontId="1" fillId="2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3" borderId="0" xfId="0" applyNumberFormat="1" applyFont="1" applyFill="1" applyAlignment="1" applyProtection="1">
      <alignment horizontal="center" vertical="center"/>
    </xf>
    <xf numFmtId="0" fontId="3" fillId="3" borderId="0" xfId="0" applyNumberFormat="1" applyFont="1" applyFill="1" applyAlignment="1" applyProtection="1">
      <alignment horizontal="center" vertical="center" wrapText="1"/>
    </xf>
    <xf numFmtId="16" fontId="0" fillId="4" borderId="0" xfId="0" applyNumberFormat="1" applyFill="1" applyAlignment="1" applyProtection="1">
      <alignment horizontal="center" vertical="center" wrapText="1"/>
    </xf>
    <xf numFmtId="0" fontId="0" fillId="0" borderId="0" xfId="0" applyNumberFormat="1" applyFill="1" applyAlignment="1" applyProtection="1">
      <alignment horizontal="center"/>
    </xf>
  </cellXfs>
  <cellStyles count="1">
    <cellStyle name="Normal" xfId="0" builtinId="0"/>
  </cellStyles>
  <dxfs count="35"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ownloads/EnergyAudit_FeederWise_Report_FEB-25%20BEFORE%20T&amp;D%20Losses%20correction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ownloads/EnergyAuditFeederWise%20(12)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6">
          <cell r="H6" t="str">
            <v>F10-AMARAVATHI</v>
          </cell>
          <cell r="I6" t="str">
            <v>AGRI</v>
          </cell>
          <cell r="J6" t="str">
            <v>1320301904010103</v>
          </cell>
          <cell r="K6">
            <v>698</v>
          </cell>
          <cell r="L6">
            <v>698</v>
          </cell>
          <cell r="M6">
            <v>0</v>
          </cell>
          <cell r="N6">
            <v>469</v>
          </cell>
          <cell r="O6">
            <v>0</v>
          </cell>
          <cell r="P6">
            <v>452.56200000000001</v>
          </cell>
          <cell r="Q6">
            <v>466.35199999999998</v>
          </cell>
          <cell r="R6">
            <v>40000</v>
          </cell>
          <cell r="S6">
            <v>551600</v>
          </cell>
          <cell r="T6">
            <v>0</v>
          </cell>
          <cell r="U6">
            <v>0</v>
          </cell>
          <cell r="V6">
            <v>551600</v>
          </cell>
          <cell r="W6">
            <v>10887</v>
          </cell>
          <cell r="X6">
            <v>582879.46200000006</v>
          </cell>
          <cell r="Y6">
            <v>593766.46200000006</v>
          </cell>
        </row>
        <row r="7">
          <cell r="H7" t="str">
            <v>F07-BADAVANAHALLY</v>
          </cell>
          <cell r="I7" t="str">
            <v>MIXED LOAD</v>
          </cell>
          <cell r="J7" t="str">
            <v>1320301902010104</v>
          </cell>
          <cell r="K7">
            <v>2020</v>
          </cell>
          <cell r="L7">
            <v>2020</v>
          </cell>
          <cell r="M7">
            <v>0</v>
          </cell>
          <cell r="N7">
            <v>112</v>
          </cell>
          <cell r="O7">
            <v>0</v>
          </cell>
          <cell r="P7">
            <v>1145.5</v>
          </cell>
          <cell r="Q7">
            <v>1161.1420000000001</v>
          </cell>
          <cell r="R7">
            <v>20000</v>
          </cell>
          <cell r="S7">
            <v>312840</v>
          </cell>
          <cell r="T7">
            <v>0</v>
          </cell>
          <cell r="U7">
            <v>0</v>
          </cell>
          <cell r="V7">
            <v>312840</v>
          </cell>
          <cell r="W7">
            <v>115734</v>
          </cell>
          <cell r="X7">
            <v>133406.228</v>
          </cell>
          <cell r="Y7">
            <v>249140.228</v>
          </cell>
        </row>
        <row r="8">
          <cell r="H8" t="str">
            <v>F09-BADIGONDANAHALLY NJY</v>
          </cell>
          <cell r="I8" t="str">
            <v>NJY</v>
          </cell>
          <cell r="J8" t="str">
            <v>1320301906020304</v>
          </cell>
          <cell r="K8">
            <v>3548</v>
          </cell>
          <cell r="L8">
            <v>3548</v>
          </cell>
          <cell r="M8">
            <v>0</v>
          </cell>
          <cell r="N8">
            <v>1</v>
          </cell>
          <cell r="O8">
            <v>0</v>
          </cell>
          <cell r="P8">
            <v>946.08399999999995</v>
          </cell>
          <cell r="Q8">
            <v>986.61599999999999</v>
          </cell>
          <cell r="R8">
            <v>10000</v>
          </cell>
          <cell r="S8">
            <v>405320</v>
          </cell>
          <cell r="T8">
            <v>0</v>
          </cell>
          <cell r="U8">
            <v>0</v>
          </cell>
          <cell r="V8">
            <v>405320</v>
          </cell>
          <cell r="W8">
            <v>159900.79</v>
          </cell>
          <cell r="X8">
            <v>1990</v>
          </cell>
          <cell r="Y8">
            <v>161890.79</v>
          </cell>
        </row>
        <row r="9">
          <cell r="H9" t="str">
            <v>F08-BANDREHALLY</v>
          </cell>
          <cell r="I9" t="str">
            <v>AGRI</v>
          </cell>
          <cell r="J9" t="str">
            <v>1320301904010101</v>
          </cell>
          <cell r="K9">
            <v>637</v>
          </cell>
          <cell r="L9">
            <v>637</v>
          </cell>
          <cell r="M9">
            <v>0</v>
          </cell>
          <cell r="N9">
            <v>451</v>
          </cell>
          <cell r="O9">
            <v>0</v>
          </cell>
          <cell r="P9">
            <v>481.76299999999998</v>
          </cell>
          <cell r="Q9">
            <v>493.12900000000002</v>
          </cell>
          <cell r="R9">
            <v>40000</v>
          </cell>
          <cell r="S9">
            <v>454640</v>
          </cell>
          <cell r="T9">
            <v>0</v>
          </cell>
          <cell r="U9">
            <v>0</v>
          </cell>
          <cell r="V9">
            <v>454640</v>
          </cell>
          <cell r="W9">
            <v>9359</v>
          </cell>
          <cell r="X9">
            <v>541386.09400000004</v>
          </cell>
          <cell r="Y9">
            <v>550745.09400000004</v>
          </cell>
        </row>
        <row r="10">
          <cell r="H10" t="str">
            <v>F09-BANAGARAHALLY</v>
          </cell>
          <cell r="I10" t="str">
            <v>AGRI</v>
          </cell>
          <cell r="J10" t="str">
            <v>1320301902020304</v>
          </cell>
          <cell r="K10">
            <v>608</v>
          </cell>
          <cell r="L10">
            <v>608</v>
          </cell>
          <cell r="M10">
            <v>0</v>
          </cell>
          <cell r="N10">
            <v>521</v>
          </cell>
          <cell r="O10">
            <v>0</v>
          </cell>
          <cell r="P10">
            <v>1034.27</v>
          </cell>
          <cell r="Q10">
            <v>1055.616</v>
          </cell>
          <cell r="R10">
            <v>20000</v>
          </cell>
          <cell r="S10">
            <v>426920</v>
          </cell>
          <cell r="T10">
            <v>0</v>
          </cell>
          <cell r="U10">
            <v>0</v>
          </cell>
          <cell r="V10">
            <v>426920</v>
          </cell>
          <cell r="W10">
            <v>7153</v>
          </cell>
          <cell r="X10">
            <v>560610.43999999994</v>
          </cell>
          <cell r="Y10">
            <v>567763.43999999994</v>
          </cell>
        </row>
        <row r="11">
          <cell r="H11" t="str">
            <v>F06-BRAHMASAMUDRA</v>
          </cell>
          <cell r="I11" t="str">
            <v>AGRI</v>
          </cell>
          <cell r="J11" t="str">
            <v>1320301905020102</v>
          </cell>
          <cell r="K11">
            <v>471</v>
          </cell>
          <cell r="L11">
            <v>471</v>
          </cell>
          <cell r="M11">
            <v>0</v>
          </cell>
          <cell r="N11">
            <v>442</v>
          </cell>
          <cell r="O11">
            <v>0</v>
          </cell>
          <cell r="P11">
            <v>952.32</v>
          </cell>
          <cell r="Q11">
            <v>970.97500000000002</v>
          </cell>
          <cell r="R11">
            <v>20000</v>
          </cell>
          <cell r="S11">
            <v>373100</v>
          </cell>
          <cell r="T11">
            <v>0</v>
          </cell>
          <cell r="U11">
            <v>0</v>
          </cell>
          <cell r="V11">
            <v>373100</v>
          </cell>
          <cell r="W11">
            <v>633</v>
          </cell>
          <cell r="X11">
            <v>447210.42</v>
          </cell>
          <cell r="Y11">
            <v>447843.42</v>
          </cell>
        </row>
        <row r="12">
          <cell r="H12" t="str">
            <v>F03-BASAVANAHALLY</v>
          </cell>
          <cell r="I12" t="str">
            <v>AGRI</v>
          </cell>
          <cell r="J12" t="str">
            <v>1320301906010103</v>
          </cell>
          <cell r="K12">
            <v>402</v>
          </cell>
          <cell r="L12">
            <v>402</v>
          </cell>
          <cell r="M12">
            <v>0</v>
          </cell>
          <cell r="N12">
            <v>368</v>
          </cell>
          <cell r="O12">
            <v>0</v>
          </cell>
          <cell r="P12">
            <v>1003.842</v>
          </cell>
          <cell r="Q12">
            <v>1033.7239999999999</v>
          </cell>
          <cell r="R12">
            <v>20000</v>
          </cell>
          <cell r="S12">
            <v>597640</v>
          </cell>
          <cell r="T12">
            <v>0</v>
          </cell>
          <cell r="U12">
            <v>0</v>
          </cell>
          <cell r="V12">
            <v>597640</v>
          </cell>
          <cell r="W12">
            <v>832</v>
          </cell>
          <cell r="X12">
            <v>537054.57299999997</v>
          </cell>
          <cell r="Y12">
            <v>537886.57299999997</v>
          </cell>
        </row>
        <row r="13">
          <cell r="H13" t="str">
            <v>F01-BEDATTHURU</v>
          </cell>
          <cell r="I13" t="str">
            <v>AGRI</v>
          </cell>
          <cell r="J13" t="str">
            <v>1320301903010101</v>
          </cell>
          <cell r="K13">
            <v>492</v>
          </cell>
          <cell r="L13">
            <v>492</v>
          </cell>
          <cell r="M13">
            <v>0</v>
          </cell>
          <cell r="N13">
            <v>478</v>
          </cell>
          <cell r="O13">
            <v>0</v>
          </cell>
          <cell r="P13">
            <v>858.68399999999997</v>
          </cell>
          <cell r="Q13">
            <v>882.85599999999999</v>
          </cell>
          <cell r="R13">
            <v>20000</v>
          </cell>
          <cell r="S13">
            <v>483440</v>
          </cell>
          <cell r="T13">
            <v>0</v>
          </cell>
          <cell r="U13">
            <v>0</v>
          </cell>
          <cell r="V13">
            <v>483440</v>
          </cell>
          <cell r="W13">
            <v>5323</v>
          </cell>
          <cell r="X13">
            <v>575230.11</v>
          </cell>
          <cell r="Y13">
            <v>580553.11</v>
          </cell>
        </row>
        <row r="14">
          <cell r="H14" t="str">
            <v>F06-CHANDRAGIRI</v>
          </cell>
          <cell r="I14" t="str">
            <v>AGRI</v>
          </cell>
          <cell r="J14" t="str">
            <v>1320301902020303</v>
          </cell>
          <cell r="K14">
            <v>382</v>
          </cell>
          <cell r="L14">
            <v>382</v>
          </cell>
          <cell r="M14">
            <v>0</v>
          </cell>
          <cell r="N14">
            <v>380</v>
          </cell>
          <cell r="O14">
            <v>0</v>
          </cell>
          <cell r="P14">
            <v>1007.693</v>
          </cell>
          <cell r="Q14">
            <v>1028.8530000000001</v>
          </cell>
          <cell r="R14">
            <v>20000</v>
          </cell>
          <cell r="S14">
            <v>423200</v>
          </cell>
          <cell r="T14">
            <v>0</v>
          </cell>
          <cell r="U14">
            <v>0</v>
          </cell>
          <cell r="V14">
            <v>423200</v>
          </cell>
          <cell r="W14">
            <v>136</v>
          </cell>
          <cell r="X14">
            <v>541152.40399999998</v>
          </cell>
          <cell r="Y14">
            <v>541288.40399999998</v>
          </cell>
        </row>
        <row r="15">
          <cell r="H15" t="str">
            <v>F03-CHINAKAVAJRA NJY</v>
          </cell>
          <cell r="I15" t="str">
            <v>NJY</v>
          </cell>
          <cell r="J15" t="str">
            <v>1320301907010103</v>
          </cell>
          <cell r="K15">
            <v>1158</v>
          </cell>
          <cell r="L15">
            <v>1158</v>
          </cell>
          <cell r="M15">
            <v>0</v>
          </cell>
          <cell r="N15">
            <v>1</v>
          </cell>
          <cell r="O15">
            <v>0</v>
          </cell>
          <cell r="P15">
            <v>180.54499999999999</v>
          </cell>
          <cell r="Q15">
            <v>180.54499999999999</v>
          </cell>
          <cell r="R15">
            <v>40000</v>
          </cell>
          <cell r="S15">
            <v>102000</v>
          </cell>
          <cell r="T15">
            <v>0</v>
          </cell>
          <cell r="U15">
            <v>0</v>
          </cell>
          <cell r="V15">
            <v>102000</v>
          </cell>
          <cell r="W15">
            <v>58477</v>
          </cell>
          <cell r="X15">
            <v>970</v>
          </cell>
          <cell r="Y15">
            <v>59447</v>
          </cell>
        </row>
        <row r="16">
          <cell r="H16" t="str">
            <v>F03-CHINNENAHALLY</v>
          </cell>
          <cell r="I16" t="str">
            <v>AGRI</v>
          </cell>
          <cell r="J16" t="str">
            <v>1320301905010103</v>
          </cell>
          <cell r="K16">
            <v>267</v>
          </cell>
          <cell r="L16">
            <v>267</v>
          </cell>
          <cell r="M16">
            <v>0</v>
          </cell>
          <cell r="N16">
            <v>259</v>
          </cell>
          <cell r="O16">
            <v>0</v>
          </cell>
          <cell r="P16">
            <v>575.221</v>
          </cell>
          <cell r="Q16">
            <v>597.98400000000004</v>
          </cell>
          <cell r="R16">
            <v>20000</v>
          </cell>
          <cell r="S16">
            <v>455260</v>
          </cell>
          <cell r="T16">
            <v>0</v>
          </cell>
          <cell r="U16">
            <v>0</v>
          </cell>
          <cell r="V16">
            <v>455260</v>
          </cell>
          <cell r="W16">
            <v>555</v>
          </cell>
          <cell r="X16">
            <v>507068.79</v>
          </cell>
          <cell r="Y16">
            <v>507623.79</v>
          </cell>
        </row>
        <row r="17">
          <cell r="H17" t="str">
            <v>F07-KITHAGALI</v>
          </cell>
          <cell r="I17" t="str">
            <v>AGRI</v>
          </cell>
          <cell r="J17" t="str">
            <v>1320301906020303</v>
          </cell>
          <cell r="K17">
            <v>247</v>
          </cell>
          <cell r="L17">
            <v>247</v>
          </cell>
          <cell r="M17">
            <v>0</v>
          </cell>
          <cell r="N17">
            <v>247</v>
          </cell>
          <cell r="O17">
            <v>0</v>
          </cell>
          <cell r="P17">
            <v>542.29899999999998</v>
          </cell>
          <cell r="Q17">
            <v>563.38099999999997</v>
          </cell>
          <cell r="R17">
            <v>20000</v>
          </cell>
          <cell r="S17">
            <v>421640</v>
          </cell>
          <cell r="T17">
            <v>0</v>
          </cell>
          <cell r="U17">
            <v>0</v>
          </cell>
          <cell r="V17">
            <v>421640</v>
          </cell>
          <cell r="W17">
            <v>0</v>
          </cell>
          <cell r="X17">
            <v>373543.97</v>
          </cell>
          <cell r="Y17">
            <v>373543.97</v>
          </cell>
        </row>
        <row r="18">
          <cell r="H18" t="str">
            <v>F06-D.V.HALLY</v>
          </cell>
          <cell r="I18" t="str">
            <v>AGRI</v>
          </cell>
          <cell r="J18" t="str">
            <v>1320301907020301</v>
          </cell>
          <cell r="K18">
            <v>407</v>
          </cell>
          <cell r="L18">
            <v>407</v>
          </cell>
          <cell r="M18">
            <v>0</v>
          </cell>
          <cell r="N18">
            <v>402</v>
          </cell>
          <cell r="O18">
            <v>0</v>
          </cell>
          <cell r="P18">
            <v>488.20600000000002</v>
          </cell>
          <cell r="Q18">
            <v>503.51400000000001</v>
          </cell>
          <cell r="R18">
            <v>40000</v>
          </cell>
          <cell r="S18">
            <v>612320</v>
          </cell>
          <cell r="T18">
            <v>0</v>
          </cell>
          <cell r="U18">
            <v>0</v>
          </cell>
          <cell r="V18">
            <v>612320</v>
          </cell>
          <cell r="W18">
            <v>2566</v>
          </cell>
          <cell r="X18">
            <v>652574.97</v>
          </cell>
          <cell r="Y18">
            <v>655140.97</v>
          </cell>
        </row>
        <row r="19">
          <cell r="H19" t="str">
            <v>F10-DABBEGHATTA</v>
          </cell>
          <cell r="I19" t="str">
            <v>AGRI</v>
          </cell>
          <cell r="J19" t="str">
            <v>1320301907020304</v>
          </cell>
          <cell r="K19">
            <v>623</v>
          </cell>
          <cell r="L19">
            <v>623</v>
          </cell>
          <cell r="M19">
            <v>0</v>
          </cell>
          <cell r="N19">
            <v>430</v>
          </cell>
          <cell r="O19">
            <v>0</v>
          </cell>
          <cell r="P19">
            <v>859.54499999999996</v>
          </cell>
          <cell r="Q19">
            <v>892.37599999999998</v>
          </cell>
          <cell r="R19">
            <v>30000</v>
          </cell>
          <cell r="S19">
            <v>984930</v>
          </cell>
          <cell r="T19">
            <v>0</v>
          </cell>
          <cell r="U19">
            <v>0</v>
          </cell>
          <cell r="V19">
            <v>984930</v>
          </cell>
          <cell r="W19">
            <v>6319</v>
          </cell>
          <cell r="X19">
            <v>690517.12</v>
          </cell>
          <cell r="Y19">
            <v>696836.12</v>
          </cell>
        </row>
        <row r="20">
          <cell r="H20" t="str">
            <v>F01-DASENAHALLY</v>
          </cell>
          <cell r="I20" t="str">
            <v>AGRI</v>
          </cell>
          <cell r="J20" t="str">
            <v>1320301905010101</v>
          </cell>
          <cell r="K20">
            <v>474</v>
          </cell>
          <cell r="L20">
            <v>474</v>
          </cell>
          <cell r="M20">
            <v>0</v>
          </cell>
          <cell r="N20">
            <v>463</v>
          </cell>
          <cell r="O20">
            <v>1</v>
          </cell>
          <cell r="P20">
            <v>1106.2090000000001</v>
          </cell>
          <cell r="Q20">
            <v>1136.0820000000001</v>
          </cell>
          <cell r="R20">
            <v>20000</v>
          </cell>
          <cell r="S20">
            <v>597460</v>
          </cell>
          <cell r="T20">
            <v>0</v>
          </cell>
          <cell r="U20">
            <v>0</v>
          </cell>
          <cell r="V20">
            <v>597460</v>
          </cell>
          <cell r="W20">
            <v>460</v>
          </cell>
          <cell r="X20">
            <v>524842.92799999996</v>
          </cell>
          <cell r="Y20">
            <v>525302.92799999996</v>
          </cell>
        </row>
        <row r="21">
          <cell r="H21" t="str">
            <v>F06-GARANI</v>
          </cell>
          <cell r="I21" t="str">
            <v>AGRI</v>
          </cell>
          <cell r="J21" t="str">
            <v>1320301901020301</v>
          </cell>
          <cell r="K21">
            <v>267</v>
          </cell>
          <cell r="L21">
            <v>267</v>
          </cell>
          <cell r="M21">
            <v>0</v>
          </cell>
          <cell r="N21">
            <v>230</v>
          </cell>
          <cell r="O21">
            <v>0</v>
          </cell>
          <cell r="P21">
            <v>906.94299999999998</v>
          </cell>
          <cell r="Q21">
            <v>925.23199999999997</v>
          </cell>
          <cell r="R21">
            <v>20000</v>
          </cell>
          <cell r="S21">
            <v>365780</v>
          </cell>
          <cell r="T21">
            <v>0</v>
          </cell>
          <cell r="U21">
            <v>0</v>
          </cell>
          <cell r="V21">
            <v>365780</v>
          </cell>
          <cell r="W21">
            <v>3186</v>
          </cell>
          <cell r="X21">
            <v>331935.24599999998</v>
          </cell>
          <cell r="Y21">
            <v>335121.24599999998</v>
          </cell>
        </row>
        <row r="22">
          <cell r="H22" t="str">
            <v>F02-GIRIYAMMANAPALYA</v>
          </cell>
          <cell r="I22" t="str">
            <v>AGRI</v>
          </cell>
          <cell r="J22" t="str">
            <v>1320301905010102</v>
          </cell>
          <cell r="K22">
            <v>316</v>
          </cell>
          <cell r="L22">
            <v>316</v>
          </cell>
          <cell r="M22">
            <v>0</v>
          </cell>
          <cell r="N22">
            <v>302</v>
          </cell>
          <cell r="O22">
            <v>0</v>
          </cell>
          <cell r="P22">
            <v>34.857999999999997</v>
          </cell>
          <cell r="Q22">
            <v>47.253</v>
          </cell>
          <cell r="R22">
            <v>20000</v>
          </cell>
          <cell r="S22">
            <v>247900</v>
          </cell>
          <cell r="T22">
            <v>0</v>
          </cell>
          <cell r="U22">
            <v>0</v>
          </cell>
          <cell r="V22">
            <v>247900</v>
          </cell>
          <cell r="W22">
            <v>253</v>
          </cell>
          <cell r="X22">
            <v>251320.527</v>
          </cell>
          <cell r="Y22">
            <v>251573.527</v>
          </cell>
        </row>
        <row r="23">
          <cell r="H23" t="str">
            <v>F01-RMC MADHUGIRI TOWN</v>
          </cell>
          <cell r="I23" t="str">
            <v>DOMESTIC</v>
          </cell>
          <cell r="J23" t="str">
            <v>1320301904020101</v>
          </cell>
          <cell r="K23">
            <v>2566</v>
          </cell>
          <cell r="L23">
            <v>2566</v>
          </cell>
          <cell r="M23">
            <v>0</v>
          </cell>
          <cell r="N23">
            <v>0</v>
          </cell>
          <cell r="O23">
            <v>0</v>
          </cell>
          <cell r="P23">
            <v>360.024</v>
          </cell>
          <cell r="Q23">
            <v>385.92500000000001</v>
          </cell>
          <cell r="R23">
            <v>10000</v>
          </cell>
          <cell r="S23">
            <v>259010</v>
          </cell>
          <cell r="T23">
            <v>0</v>
          </cell>
          <cell r="U23">
            <v>0</v>
          </cell>
          <cell r="V23">
            <v>259010</v>
          </cell>
          <cell r="W23">
            <v>209868</v>
          </cell>
          <cell r="X23">
            <v>0</v>
          </cell>
          <cell r="Y23">
            <v>209868</v>
          </cell>
        </row>
        <row r="24">
          <cell r="H24" t="str">
            <v>F06-GULIGENAHALLI</v>
          </cell>
          <cell r="I24" t="str">
            <v>AGRI</v>
          </cell>
          <cell r="J24" t="str">
            <v>1320302902020101</v>
          </cell>
          <cell r="K24">
            <v>202</v>
          </cell>
          <cell r="L24">
            <v>202</v>
          </cell>
          <cell r="M24">
            <v>0</v>
          </cell>
          <cell r="N24">
            <v>201</v>
          </cell>
          <cell r="O24">
            <v>0</v>
          </cell>
          <cell r="P24">
            <v>827.14499999999998</v>
          </cell>
          <cell r="Q24">
            <v>857.04700000000003</v>
          </cell>
          <cell r="R24">
            <v>20000</v>
          </cell>
          <cell r="S24">
            <v>598040</v>
          </cell>
          <cell r="T24">
            <v>0</v>
          </cell>
          <cell r="U24">
            <v>0</v>
          </cell>
          <cell r="V24">
            <v>598040</v>
          </cell>
          <cell r="W24">
            <v>300</v>
          </cell>
          <cell r="X24">
            <v>219833.46599999999</v>
          </cell>
          <cell r="Y24">
            <v>220133.46599999999</v>
          </cell>
        </row>
        <row r="25">
          <cell r="H25" t="str">
            <v>F05-HANUMANTHAPURA-NJY</v>
          </cell>
          <cell r="I25" t="str">
            <v>NJY</v>
          </cell>
          <cell r="J25" t="str">
            <v>1320301903010105</v>
          </cell>
          <cell r="K25">
            <v>3623</v>
          </cell>
          <cell r="L25">
            <v>3623</v>
          </cell>
          <cell r="M25">
            <v>0</v>
          </cell>
          <cell r="N25">
            <v>0</v>
          </cell>
          <cell r="O25">
            <v>0</v>
          </cell>
          <cell r="P25">
            <v>936.95899999999995</v>
          </cell>
          <cell r="Q25">
            <v>953.23599999999999</v>
          </cell>
          <cell r="R25">
            <v>20000</v>
          </cell>
          <cell r="S25">
            <v>325540</v>
          </cell>
          <cell r="T25">
            <v>0</v>
          </cell>
          <cell r="U25">
            <v>0</v>
          </cell>
          <cell r="V25">
            <v>325540</v>
          </cell>
          <cell r="W25">
            <v>312243.84999999998</v>
          </cell>
          <cell r="X25">
            <v>0</v>
          </cell>
          <cell r="Y25">
            <v>312243.84999999998</v>
          </cell>
        </row>
        <row r="26">
          <cell r="H26" t="str">
            <v>F04-HOSAKERE</v>
          </cell>
          <cell r="I26" t="str">
            <v>DOMESTIC</v>
          </cell>
          <cell r="J26" t="str">
            <v>1320301905010104</v>
          </cell>
          <cell r="K26">
            <v>1301</v>
          </cell>
          <cell r="L26">
            <v>1301</v>
          </cell>
          <cell r="M26">
            <v>0</v>
          </cell>
          <cell r="N26">
            <v>2</v>
          </cell>
          <cell r="O26">
            <v>0</v>
          </cell>
          <cell r="P26">
            <v>32.781999999999996</v>
          </cell>
          <cell r="Q26">
            <v>37.506</v>
          </cell>
          <cell r="R26">
            <v>20000</v>
          </cell>
          <cell r="S26">
            <v>94480</v>
          </cell>
          <cell r="T26">
            <v>0</v>
          </cell>
          <cell r="U26">
            <v>0</v>
          </cell>
          <cell r="V26">
            <v>94480</v>
          </cell>
          <cell r="W26">
            <v>75018.5</v>
          </cell>
          <cell r="X26">
            <v>2000</v>
          </cell>
          <cell r="Y26">
            <v>77018.5</v>
          </cell>
        </row>
        <row r="27">
          <cell r="H27" t="str">
            <v>F07-I.D.HALLY</v>
          </cell>
          <cell r="I27" t="str">
            <v>AGRI</v>
          </cell>
          <cell r="J27" t="str">
            <v>1320301901020302</v>
          </cell>
          <cell r="K27">
            <v>287</v>
          </cell>
          <cell r="L27">
            <v>287</v>
          </cell>
          <cell r="M27">
            <v>0</v>
          </cell>
          <cell r="N27">
            <v>211</v>
          </cell>
          <cell r="O27">
            <v>0</v>
          </cell>
          <cell r="P27">
            <v>668.13800000000003</v>
          </cell>
          <cell r="Q27">
            <v>689.21</v>
          </cell>
          <cell r="R27">
            <v>20000</v>
          </cell>
          <cell r="S27">
            <v>421440</v>
          </cell>
          <cell r="T27">
            <v>0</v>
          </cell>
          <cell r="U27">
            <v>0</v>
          </cell>
          <cell r="V27">
            <v>421440</v>
          </cell>
          <cell r="W27">
            <v>3977</v>
          </cell>
          <cell r="X27">
            <v>315852.90000000002</v>
          </cell>
          <cell r="Y27">
            <v>319829.90000000002</v>
          </cell>
        </row>
        <row r="28">
          <cell r="H28" t="str">
            <v>F07-INDUSTRIAL</v>
          </cell>
          <cell r="I28" t="str">
            <v>DOMESTIC</v>
          </cell>
          <cell r="J28" t="str">
            <v>1320301904010301</v>
          </cell>
          <cell r="K28">
            <v>96</v>
          </cell>
          <cell r="L28">
            <v>96</v>
          </cell>
          <cell r="M28">
            <v>0</v>
          </cell>
          <cell r="N28">
            <v>0</v>
          </cell>
          <cell r="O28">
            <v>0</v>
          </cell>
          <cell r="P28">
            <v>656.80499999999995</v>
          </cell>
          <cell r="Q28">
            <v>661.73099999999999</v>
          </cell>
          <cell r="R28">
            <v>20000</v>
          </cell>
          <cell r="S28">
            <v>98520</v>
          </cell>
          <cell r="T28">
            <v>0</v>
          </cell>
          <cell r="U28">
            <v>0</v>
          </cell>
          <cell r="V28">
            <v>98520</v>
          </cell>
          <cell r="W28">
            <v>66987</v>
          </cell>
          <cell r="X28">
            <v>0</v>
          </cell>
          <cell r="Y28">
            <v>66987</v>
          </cell>
        </row>
        <row r="29">
          <cell r="H29" t="str">
            <v>F08-JAVANAIAHNAPALYA</v>
          </cell>
          <cell r="I29" t="str">
            <v>AGRI</v>
          </cell>
          <cell r="J29" t="str">
            <v>1320301902010105</v>
          </cell>
          <cell r="K29">
            <v>431</v>
          </cell>
          <cell r="L29">
            <v>431</v>
          </cell>
          <cell r="M29">
            <v>0</v>
          </cell>
          <cell r="N29">
            <v>422</v>
          </cell>
          <cell r="O29">
            <v>1</v>
          </cell>
          <cell r="P29">
            <v>1194.3510000000001</v>
          </cell>
          <cell r="Q29">
            <v>1229.7639999999999</v>
          </cell>
          <cell r="R29">
            <v>20000</v>
          </cell>
          <cell r="S29">
            <v>708260</v>
          </cell>
          <cell r="T29">
            <v>0</v>
          </cell>
          <cell r="U29">
            <v>0</v>
          </cell>
          <cell r="V29">
            <v>708260</v>
          </cell>
          <cell r="W29">
            <v>251</v>
          </cell>
          <cell r="X29">
            <v>636911.09</v>
          </cell>
          <cell r="Y29">
            <v>637162.09</v>
          </cell>
        </row>
        <row r="30">
          <cell r="H30" t="str">
            <v>F07-JEEVAGONDANAHALLY-NJY</v>
          </cell>
          <cell r="I30" t="str">
            <v>NJY</v>
          </cell>
          <cell r="J30" t="str">
            <v>1320301905020103</v>
          </cell>
          <cell r="K30">
            <v>1469</v>
          </cell>
          <cell r="L30">
            <v>1469</v>
          </cell>
          <cell r="M30">
            <v>0</v>
          </cell>
          <cell r="N30">
            <v>1</v>
          </cell>
          <cell r="O30">
            <v>0</v>
          </cell>
          <cell r="P30">
            <v>444.654</v>
          </cell>
          <cell r="Q30">
            <v>462.78100000000001</v>
          </cell>
          <cell r="R30">
            <v>20000</v>
          </cell>
          <cell r="S30">
            <v>362540</v>
          </cell>
          <cell r="T30">
            <v>0</v>
          </cell>
          <cell r="U30">
            <v>0</v>
          </cell>
          <cell r="V30">
            <v>362540</v>
          </cell>
          <cell r="W30">
            <v>81210</v>
          </cell>
          <cell r="X30">
            <v>1487.12</v>
          </cell>
          <cell r="Y30">
            <v>82697.119999999995</v>
          </cell>
        </row>
        <row r="31">
          <cell r="H31" t="str">
            <v>F05-KARPENAHALLY</v>
          </cell>
          <cell r="I31" t="str">
            <v>AGRI</v>
          </cell>
          <cell r="J31" t="str">
            <v>1320301902020302</v>
          </cell>
          <cell r="K31">
            <v>286</v>
          </cell>
          <cell r="L31">
            <v>286</v>
          </cell>
          <cell r="M31">
            <v>0</v>
          </cell>
          <cell r="N31">
            <v>282</v>
          </cell>
          <cell r="O31">
            <v>0</v>
          </cell>
          <cell r="P31">
            <v>950.42100000000005</v>
          </cell>
          <cell r="Q31">
            <v>973.69299999999998</v>
          </cell>
          <cell r="R31">
            <v>20000</v>
          </cell>
          <cell r="S31">
            <v>465440</v>
          </cell>
          <cell r="T31">
            <v>0</v>
          </cell>
          <cell r="U31">
            <v>0</v>
          </cell>
          <cell r="V31">
            <v>465440</v>
          </cell>
          <cell r="W31">
            <v>70</v>
          </cell>
          <cell r="X31">
            <v>418503.97</v>
          </cell>
          <cell r="Y31">
            <v>418573.97</v>
          </cell>
        </row>
        <row r="32">
          <cell r="H32" t="str">
            <v>F02-KAVANADALA</v>
          </cell>
          <cell r="I32" t="str">
            <v>AGRI</v>
          </cell>
          <cell r="J32" t="str">
            <v>1320301902010102</v>
          </cell>
          <cell r="K32">
            <v>432</v>
          </cell>
          <cell r="L32">
            <v>432</v>
          </cell>
          <cell r="M32">
            <v>0</v>
          </cell>
          <cell r="N32">
            <v>428</v>
          </cell>
          <cell r="O32">
            <v>0</v>
          </cell>
          <cell r="P32">
            <v>534.51300000000003</v>
          </cell>
          <cell r="Q32">
            <v>557.39599999999996</v>
          </cell>
          <cell r="R32">
            <v>20000</v>
          </cell>
          <cell r="S32">
            <v>457660</v>
          </cell>
          <cell r="T32">
            <v>0</v>
          </cell>
          <cell r="U32">
            <v>0</v>
          </cell>
          <cell r="V32">
            <v>457660</v>
          </cell>
          <cell r="W32">
            <v>56</v>
          </cell>
          <cell r="X32">
            <v>572763.31999999995</v>
          </cell>
          <cell r="Y32">
            <v>572819.31999999995</v>
          </cell>
        </row>
        <row r="33">
          <cell r="H33" t="str">
            <v>F10-KOONAHALLY--NJY</v>
          </cell>
          <cell r="I33" t="str">
            <v>NJY</v>
          </cell>
          <cell r="J33" t="str">
            <v>1320301902010106</v>
          </cell>
          <cell r="K33">
            <v>1065</v>
          </cell>
          <cell r="L33">
            <v>1065</v>
          </cell>
          <cell r="M33">
            <v>0</v>
          </cell>
          <cell r="N33">
            <v>0</v>
          </cell>
          <cell r="O33">
            <v>0</v>
          </cell>
          <cell r="P33">
            <v>1109.087</v>
          </cell>
          <cell r="Q33">
            <v>1136.5340000000001</v>
          </cell>
          <cell r="R33">
            <v>10000</v>
          </cell>
          <cell r="S33">
            <v>274470</v>
          </cell>
          <cell r="T33">
            <v>0</v>
          </cell>
          <cell r="U33">
            <v>0</v>
          </cell>
          <cell r="V33">
            <v>274470</v>
          </cell>
          <cell r="W33">
            <v>84293</v>
          </cell>
          <cell r="X33">
            <v>0</v>
          </cell>
          <cell r="Y33">
            <v>84293</v>
          </cell>
        </row>
        <row r="34">
          <cell r="H34" t="str">
            <v>F02-KOTAGARALAHALLY</v>
          </cell>
          <cell r="I34" t="str">
            <v>AGRI</v>
          </cell>
          <cell r="J34" t="str">
            <v>1320301906010102</v>
          </cell>
          <cell r="K34">
            <v>293</v>
          </cell>
          <cell r="L34">
            <v>293</v>
          </cell>
          <cell r="M34">
            <v>0</v>
          </cell>
          <cell r="N34">
            <v>293</v>
          </cell>
          <cell r="O34">
            <v>0</v>
          </cell>
          <cell r="P34">
            <v>589.58900000000006</v>
          </cell>
          <cell r="Q34">
            <v>589.58900000000006</v>
          </cell>
          <cell r="R34">
            <v>20000</v>
          </cell>
          <cell r="S34">
            <v>291860</v>
          </cell>
          <cell r="T34">
            <v>0</v>
          </cell>
          <cell r="U34">
            <v>0</v>
          </cell>
          <cell r="V34">
            <v>291860</v>
          </cell>
          <cell r="W34">
            <v>0</v>
          </cell>
          <cell r="X34">
            <v>278657.94</v>
          </cell>
          <cell r="Y34">
            <v>278657.94</v>
          </cell>
        </row>
        <row r="35">
          <cell r="H35" t="str">
            <v>F11-K.T.HALLY----NJY</v>
          </cell>
          <cell r="I35" t="str">
            <v>NJY</v>
          </cell>
          <cell r="J35" t="str">
            <v>1320301902010107</v>
          </cell>
          <cell r="K35">
            <v>1622</v>
          </cell>
          <cell r="L35">
            <v>1622</v>
          </cell>
          <cell r="M35">
            <v>0</v>
          </cell>
          <cell r="N35">
            <v>0</v>
          </cell>
          <cell r="O35">
            <v>0</v>
          </cell>
          <cell r="P35">
            <v>614.14099999999996</v>
          </cell>
          <cell r="Q35">
            <v>635.16</v>
          </cell>
          <cell r="R35">
            <v>10000</v>
          </cell>
          <cell r="S35">
            <v>210190</v>
          </cell>
          <cell r="T35">
            <v>0</v>
          </cell>
          <cell r="U35">
            <v>0</v>
          </cell>
          <cell r="V35">
            <v>210190</v>
          </cell>
          <cell r="W35">
            <v>82171</v>
          </cell>
          <cell r="X35">
            <v>0</v>
          </cell>
          <cell r="Y35">
            <v>82171</v>
          </cell>
        </row>
        <row r="36">
          <cell r="H36" t="str">
            <v>F06-LAKSHMIPURA--NJY</v>
          </cell>
          <cell r="I36" t="str">
            <v>NJY</v>
          </cell>
          <cell r="J36" t="str">
            <v>1320301903010106</v>
          </cell>
          <cell r="K36">
            <v>2078</v>
          </cell>
          <cell r="L36">
            <v>2078</v>
          </cell>
          <cell r="M36">
            <v>0</v>
          </cell>
          <cell r="N36">
            <v>1</v>
          </cell>
          <cell r="O36">
            <v>0</v>
          </cell>
          <cell r="P36">
            <v>423.20400000000001</v>
          </cell>
          <cell r="Q36">
            <v>435.23599999999999</v>
          </cell>
          <cell r="R36">
            <v>20000</v>
          </cell>
          <cell r="S36">
            <v>240640</v>
          </cell>
          <cell r="T36">
            <v>0</v>
          </cell>
          <cell r="U36">
            <v>0</v>
          </cell>
          <cell r="V36">
            <v>240640</v>
          </cell>
          <cell r="W36">
            <v>144977</v>
          </cell>
          <cell r="X36">
            <v>1487.12</v>
          </cell>
          <cell r="Y36">
            <v>146464.12</v>
          </cell>
        </row>
        <row r="37">
          <cell r="H37" t="str">
            <v>F02-MADHUGIRI-TOWN</v>
          </cell>
          <cell r="I37" t="str">
            <v>DOMESTIC</v>
          </cell>
          <cell r="J37" t="str">
            <v>1320301907010102</v>
          </cell>
          <cell r="K37">
            <v>11985</v>
          </cell>
          <cell r="L37">
            <v>11985</v>
          </cell>
          <cell r="M37">
            <v>0</v>
          </cell>
          <cell r="N37">
            <v>0</v>
          </cell>
          <cell r="O37">
            <v>0</v>
          </cell>
          <cell r="P37">
            <v>1577.16</v>
          </cell>
          <cell r="Q37">
            <v>1606.759</v>
          </cell>
          <cell r="R37">
            <v>40000</v>
          </cell>
          <cell r="S37">
            <v>1183960</v>
          </cell>
          <cell r="T37">
            <v>0</v>
          </cell>
          <cell r="U37">
            <v>0</v>
          </cell>
          <cell r="V37">
            <v>1183960</v>
          </cell>
          <cell r="W37">
            <v>990500</v>
          </cell>
          <cell r="X37">
            <v>0</v>
          </cell>
          <cell r="Y37">
            <v>990500</v>
          </cell>
        </row>
        <row r="38">
          <cell r="H38" t="str">
            <v>F04-MALLANAYAKANAHALLY</v>
          </cell>
          <cell r="I38" t="str">
            <v>AGRI</v>
          </cell>
          <cell r="J38" t="str">
            <v>1320301903010104</v>
          </cell>
          <cell r="K38">
            <v>391</v>
          </cell>
          <cell r="L38">
            <v>391</v>
          </cell>
          <cell r="M38">
            <v>0</v>
          </cell>
          <cell r="N38">
            <v>388</v>
          </cell>
          <cell r="O38">
            <v>0</v>
          </cell>
          <cell r="P38">
            <v>1627.8</v>
          </cell>
          <cell r="Q38">
            <v>1865.7</v>
          </cell>
          <cell r="R38">
            <v>2000</v>
          </cell>
          <cell r="S38">
            <v>475800</v>
          </cell>
          <cell r="T38">
            <v>0</v>
          </cell>
          <cell r="U38">
            <v>0</v>
          </cell>
          <cell r="V38">
            <v>475800</v>
          </cell>
          <cell r="W38">
            <v>25</v>
          </cell>
          <cell r="X38">
            <v>538801</v>
          </cell>
          <cell r="Y38">
            <v>538826</v>
          </cell>
        </row>
        <row r="39">
          <cell r="H39" t="str">
            <v>F03-MIDAGESHI</v>
          </cell>
          <cell r="I39" t="str">
            <v>DOMESTIC</v>
          </cell>
          <cell r="J39" t="str">
            <v>1320301903010103</v>
          </cell>
          <cell r="K39">
            <v>1009</v>
          </cell>
          <cell r="L39">
            <v>1009</v>
          </cell>
          <cell r="M39">
            <v>0</v>
          </cell>
          <cell r="N39">
            <v>1</v>
          </cell>
          <cell r="O39">
            <v>0</v>
          </cell>
          <cell r="P39">
            <v>391.43900000000002</v>
          </cell>
          <cell r="Q39">
            <v>394.09399999999999</v>
          </cell>
          <cell r="R39">
            <v>20000</v>
          </cell>
          <cell r="S39">
            <v>53100</v>
          </cell>
          <cell r="T39">
            <v>0</v>
          </cell>
          <cell r="U39">
            <v>0</v>
          </cell>
          <cell r="V39">
            <v>53100</v>
          </cell>
          <cell r="W39">
            <v>44626</v>
          </cell>
          <cell r="X39">
            <v>1487.12</v>
          </cell>
          <cell r="Y39">
            <v>46113.120000000003</v>
          </cell>
        </row>
        <row r="40">
          <cell r="H40" t="str">
            <v>F08-NERALEKERE</v>
          </cell>
          <cell r="I40" t="str">
            <v>AGRI</v>
          </cell>
          <cell r="J40" t="str">
            <v>1320301905020104</v>
          </cell>
          <cell r="K40">
            <v>446</v>
          </cell>
          <cell r="L40">
            <v>446</v>
          </cell>
          <cell r="M40">
            <v>0</v>
          </cell>
          <cell r="N40">
            <v>428</v>
          </cell>
          <cell r="O40">
            <v>0</v>
          </cell>
          <cell r="P40">
            <v>1082.44</v>
          </cell>
          <cell r="Q40">
            <v>1112.807</v>
          </cell>
          <cell r="R40">
            <v>20000</v>
          </cell>
          <cell r="S40">
            <v>607340</v>
          </cell>
          <cell r="T40">
            <v>0</v>
          </cell>
          <cell r="U40">
            <v>0</v>
          </cell>
          <cell r="V40">
            <v>607340</v>
          </cell>
          <cell r="W40">
            <v>368</v>
          </cell>
          <cell r="X40">
            <v>716019.31</v>
          </cell>
          <cell r="Y40">
            <v>716387.31</v>
          </cell>
        </row>
        <row r="41">
          <cell r="H41" t="str">
            <v>F05-NEELIHALLY</v>
          </cell>
          <cell r="I41" t="str">
            <v>AGRI</v>
          </cell>
          <cell r="J41" t="str">
            <v>1320301905020101</v>
          </cell>
          <cell r="K41">
            <v>398</v>
          </cell>
          <cell r="L41">
            <v>398</v>
          </cell>
          <cell r="M41">
            <v>0</v>
          </cell>
          <cell r="N41">
            <v>376</v>
          </cell>
          <cell r="O41">
            <v>0</v>
          </cell>
          <cell r="P41">
            <v>784.15300000000002</v>
          </cell>
          <cell r="Q41">
            <v>806.83299999999997</v>
          </cell>
          <cell r="R41">
            <v>20000</v>
          </cell>
          <cell r="S41">
            <v>453600</v>
          </cell>
          <cell r="T41">
            <v>0</v>
          </cell>
          <cell r="U41">
            <v>0</v>
          </cell>
          <cell r="V41">
            <v>453600</v>
          </cell>
          <cell r="W41">
            <v>1800</v>
          </cell>
          <cell r="X41">
            <v>561345.29</v>
          </cell>
          <cell r="Y41">
            <v>563145.29</v>
          </cell>
        </row>
        <row r="42">
          <cell r="H42" t="str">
            <v>F03-PULAMACHI</v>
          </cell>
          <cell r="I42" t="str">
            <v>AGRI</v>
          </cell>
          <cell r="J42" t="str">
            <v>1320301901010103</v>
          </cell>
          <cell r="K42">
            <v>336</v>
          </cell>
          <cell r="L42">
            <v>336</v>
          </cell>
          <cell r="M42">
            <v>0</v>
          </cell>
          <cell r="N42">
            <v>325</v>
          </cell>
          <cell r="O42">
            <v>0</v>
          </cell>
          <cell r="P42">
            <v>881.16499999999996</v>
          </cell>
          <cell r="Q42">
            <v>892.46600000000001</v>
          </cell>
          <cell r="R42">
            <v>20000</v>
          </cell>
          <cell r="S42">
            <v>226020</v>
          </cell>
          <cell r="T42">
            <v>0</v>
          </cell>
          <cell r="U42">
            <v>0</v>
          </cell>
          <cell r="V42">
            <v>226020</v>
          </cell>
          <cell r="W42">
            <v>690</v>
          </cell>
          <cell r="X42">
            <v>293778.255</v>
          </cell>
          <cell r="Y42">
            <v>294468.255</v>
          </cell>
        </row>
        <row r="43">
          <cell r="H43" t="str">
            <v>F11-MALLENAHALLI NJY</v>
          </cell>
          <cell r="I43" t="str">
            <v>NJY</v>
          </cell>
          <cell r="J43" t="str">
            <v>1320301904010104</v>
          </cell>
          <cell r="K43">
            <v>846</v>
          </cell>
          <cell r="L43">
            <v>846</v>
          </cell>
          <cell r="M43">
            <v>0</v>
          </cell>
          <cell r="N43">
            <v>0</v>
          </cell>
          <cell r="O43">
            <v>0</v>
          </cell>
          <cell r="P43">
            <v>225.572</v>
          </cell>
          <cell r="Q43">
            <v>228.239</v>
          </cell>
          <cell r="R43">
            <v>20000</v>
          </cell>
          <cell r="S43">
            <v>53340</v>
          </cell>
          <cell r="T43">
            <v>0</v>
          </cell>
          <cell r="U43">
            <v>0</v>
          </cell>
          <cell r="V43">
            <v>53340</v>
          </cell>
          <cell r="W43">
            <v>37597</v>
          </cell>
          <cell r="X43">
            <v>0</v>
          </cell>
          <cell r="Y43">
            <v>37597</v>
          </cell>
        </row>
        <row r="44">
          <cell r="H44" t="str">
            <v>F02-RANGANAHALLY-NJY</v>
          </cell>
          <cell r="I44" t="str">
            <v>NJY</v>
          </cell>
          <cell r="J44" t="str">
            <v>1320301904020102</v>
          </cell>
          <cell r="K44">
            <v>735</v>
          </cell>
          <cell r="L44">
            <v>735</v>
          </cell>
          <cell r="M44">
            <v>0</v>
          </cell>
          <cell r="N44">
            <v>0</v>
          </cell>
          <cell r="O44">
            <v>0</v>
          </cell>
          <cell r="P44">
            <v>210.71100000000001</v>
          </cell>
          <cell r="Q44">
            <v>213.255</v>
          </cell>
          <cell r="R44">
            <v>20000</v>
          </cell>
          <cell r="S44">
            <v>50880</v>
          </cell>
          <cell r="T44">
            <v>0</v>
          </cell>
          <cell r="U44">
            <v>0</v>
          </cell>
          <cell r="V44">
            <v>50880</v>
          </cell>
          <cell r="W44">
            <v>52682</v>
          </cell>
          <cell r="X44">
            <v>0</v>
          </cell>
          <cell r="Y44">
            <v>52682</v>
          </cell>
        </row>
        <row r="45">
          <cell r="H45" t="str">
            <v>F01-RANTAVALA</v>
          </cell>
          <cell r="I45" t="str">
            <v>AGRI</v>
          </cell>
          <cell r="J45" t="str">
            <v>1320301906010101</v>
          </cell>
          <cell r="K45">
            <v>316</v>
          </cell>
          <cell r="L45">
            <v>316</v>
          </cell>
          <cell r="M45">
            <v>0</v>
          </cell>
          <cell r="N45">
            <v>316</v>
          </cell>
          <cell r="O45">
            <v>0</v>
          </cell>
          <cell r="P45">
            <v>876.51099999999997</v>
          </cell>
          <cell r="Q45">
            <v>904.34799999999996</v>
          </cell>
          <cell r="R45">
            <v>20000</v>
          </cell>
          <cell r="S45">
            <v>556740</v>
          </cell>
          <cell r="T45">
            <v>0</v>
          </cell>
          <cell r="U45">
            <v>0</v>
          </cell>
          <cell r="V45">
            <v>556740</v>
          </cell>
          <cell r="W45">
            <v>0</v>
          </cell>
          <cell r="X45">
            <v>451500</v>
          </cell>
          <cell r="Y45">
            <v>451500</v>
          </cell>
        </row>
        <row r="46">
          <cell r="H46" t="str">
            <v>F02-REDDYHALLY</v>
          </cell>
          <cell r="I46" t="str">
            <v>AGRI</v>
          </cell>
          <cell r="J46" t="str">
            <v>1320301903010102</v>
          </cell>
          <cell r="K46">
            <v>520</v>
          </cell>
          <cell r="L46">
            <v>520</v>
          </cell>
          <cell r="M46">
            <v>0</v>
          </cell>
          <cell r="N46">
            <v>518</v>
          </cell>
          <cell r="O46">
            <v>0</v>
          </cell>
          <cell r="P46">
            <v>983.154</v>
          </cell>
          <cell r="Q46">
            <v>1004.955</v>
          </cell>
          <cell r="R46">
            <v>20000</v>
          </cell>
          <cell r="S46">
            <v>436020</v>
          </cell>
          <cell r="T46">
            <v>0</v>
          </cell>
          <cell r="U46">
            <v>0</v>
          </cell>
          <cell r="V46">
            <v>436020</v>
          </cell>
          <cell r="W46">
            <v>20</v>
          </cell>
          <cell r="X46">
            <v>529044.5</v>
          </cell>
          <cell r="Y46">
            <v>529064.5</v>
          </cell>
        </row>
        <row r="47">
          <cell r="H47" t="str">
            <v>F09-SHOMBONAHALLY</v>
          </cell>
          <cell r="I47" t="str">
            <v>AGRI</v>
          </cell>
          <cell r="J47" t="str">
            <v>1320301904010102</v>
          </cell>
          <cell r="K47">
            <v>229</v>
          </cell>
          <cell r="L47">
            <v>229</v>
          </cell>
          <cell r="M47">
            <v>0</v>
          </cell>
          <cell r="N47">
            <v>225</v>
          </cell>
          <cell r="O47">
            <v>0</v>
          </cell>
          <cell r="P47">
            <v>521.76</v>
          </cell>
          <cell r="Q47">
            <v>538.58299999999997</v>
          </cell>
          <cell r="R47">
            <v>20000</v>
          </cell>
          <cell r="S47">
            <v>336460</v>
          </cell>
          <cell r="T47">
            <v>0</v>
          </cell>
          <cell r="U47">
            <v>0</v>
          </cell>
          <cell r="V47">
            <v>336460</v>
          </cell>
          <cell r="W47">
            <v>3</v>
          </cell>
          <cell r="X47">
            <v>279699.40999999997</v>
          </cell>
          <cell r="Y47">
            <v>279702.40999999997</v>
          </cell>
        </row>
        <row r="48">
          <cell r="H48" t="str">
            <v>F03-SHETTYHALLY</v>
          </cell>
          <cell r="I48" t="str">
            <v>AGRI</v>
          </cell>
          <cell r="J48" t="str">
            <v>1320301904020103</v>
          </cell>
          <cell r="K48">
            <v>273</v>
          </cell>
          <cell r="L48">
            <v>273</v>
          </cell>
          <cell r="M48">
            <v>0</v>
          </cell>
          <cell r="N48">
            <v>268</v>
          </cell>
          <cell r="O48">
            <v>0</v>
          </cell>
          <cell r="P48">
            <v>578.55799999999999</v>
          </cell>
          <cell r="Q48">
            <v>594.31100000000004</v>
          </cell>
          <cell r="R48">
            <v>20000</v>
          </cell>
          <cell r="S48">
            <v>315060</v>
          </cell>
          <cell r="T48">
            <v>0</v>
          </cell>
          <cell r="U48">
            <v>0</v>
          </cell>
          <cell r="V48">
            <v>315060</v>
          </cell>
          <cell r="W48">
            <v>93</v>
          </cell>
          <cell r="X48">
            <v>288687.62300000002</v>
          </cell>
          <cell r="Y48">
            <v>288780.62300000002</v>
          </cell>
        </row>
        <row r="49">
          <cell r="H49" t="str">
            <v>F05-SHIVANAGERE</v>
          </cell>
          <cell r="I49" t="str">
            <v>AGRI</v>
          </cell>
          <cell r="J49" t="str">
            <v>1320301906020301</v>
          </cell>
          <cell r="K49">
            <v>275</v>
          </cell>
          <cell r="L49">
            <v>275</v>
          </cell>
          <cell r="M49">
            <v>0</v>
          </cell>
          <cell r="N49">
            <v>271</v>
          </cell>
          <cell r="O49">
            <v>1</v>
          </cell>
          <cell r="P49">
            <v>63.343000000000004</v>
          </cell>
          <cell r="Q49">
            <v>85.275000000000006</v>
          </cell>
          <cell r="R49">
            <v>20000</v>
          </cell>
          <cell r="S49">
            <v>438640</v>
          </cell>
          <cell r="T49">
            <v>0</v>
          </cell>
          <cell r="U49">
            <v>0</v>
          </cell>
          <cell r="V49">
            <v>438640</v>
          </cell>
          <cell r="W49">
            <v>186</v>
          </cell>
          <cell r="X49">
            <v>399583.46</v>
          </cell>
          <cell r="Y49">
            <v>399769.46</v>
          </cell>
        </row>
        <row r="50">
          <cell r="H50" t="str">
            <v>F09-SIDDAPURA</v>
          </cell>
          <cell r="I50" t="str">
            <v>AGRI</v>
          </cell>
          <cell r="J50" t="str">
            <v>1320301907020303</v>
          </cell>
          <cell r="K50">
            <v>391</v>
          </cell>
          <cell r="L50">
            <v>391</v>
          </cell>
          <cell r="M50">
            <v>0</v>
          </cell>
          <cell r="N50">
            <v>390</v>
          </cell>
          <cell r="O50">
            <v>0</v>
          </cell>
          <cell r="P50">
            <v>472.86500000000001</v>
          </cell>
          <cell r="Q50">
            <v>488.72500000000002</v>
          </cell>
          <cell r="R50">
            <v>40000</v>
          </cell>
          <cell r="S50">
            <v>634400</v>
          </cell>
          <cell r="T50">
            <v>0</v>
          </cell>
          <cell r="U50">
            <v>0</v>
          </cell>
          <cell r="V50">
            <v>634400</v>
          </cell>
          <cell r="W50">
            <v>39</v>
          </cell>
          <cell r="X50">
            <v>680966</v>
          </cell>
          <cell r="Y50">
            <v>681005</v>
          </cell>
        </row>
        <row r="51">
          <cell r="H51" t="str">
            <v>F03-SIDADARAGALLU</v>
          </cell>
          <cell r="I51" t="str">
            <v>AGRI</v>
          </cell>
          <cell r="J51" t="str">
            <v>1320301902010103</v>
          </cell>
          <cell r="K51">
            <v>398</v>
          </cell>
          <cell r="L51">
            <v>398</v>
          </cell>
          <cell r="M51">
            <v>0</v>
          </cell>
          <cell r="N51">
            <v>381</v>
          </cell>
          <cell r="O51">
            <v>0</v>
          </cell>
          <cell r="P51">
            <v>1002.616</v>
          </cell>
          <cell r="Q51">
            <v>1024.2439999999999</v>
          </cell>
          <cell r="R51">
            <v>20000</v>
          </cell>
          <cell r="S51">
            <v>432560</v>
          </cell>
          <cell r="T51">
            <v>0</v>
          </cell>
          <cell r="U51">
            <v>0</v>
          </cell>
          <cell r="V51">
            <v>432560</v>
          </cell>
          <cell r="W51">
            <v>264</v>
          </cell>
          <cell r="X51">
            <v>535688.41</v>
          </cell>
          <cell r="Y51">
            <v>535952.41</v>
          </cell>
        </row>
        <row r="52">
          <cell r="H52" t="str">
            <v>F09-TADI------NJY</v>
          </cell>
          <cell r="I52" t="str">
            <v>NJY</v>
          </cell>
          <cell r="J52" t="str">
            <v>1320301901020303</v>
          </cell>
          <cell r="K52">
            <v>2669</v>
          </cell>
          <cell r="L52">
            <v>2669</v>
          </cell>
          <cell r="M52">
            <v>0</v>
          </cell>
          <cell r="N52">
            <v>0</v>
          </cell>
          <cell r="O52">
            <v>0</v>
          </cell>
          <cell r="P52">
            <v>588.41700000000003</v>
          </cell>
          <cell r="Q52">
            <v>598.80999999999995</v>
          </cell>
          <cell r="R52">
            <v>20000</v>
          </cell>
          <cell r="S52">
            <v>207860</v>
          </cell>
          <cell r="T52">
            <v>0</v>
          </cell>
          <cell r="U52">
            <v>0</v>
          </cell>
          <cell r="V52">
            <v>207860</v>
          </cell>
          <cell r="W52">
            <v>143157.6</v>
          </cell>
          <cell r="X52">
            <v>0</v>
          </cell>
          <cell r="Y52">
            <v>143157.6</v>
          </cell>
        </row>
        <row r="53">
          <cell r="H53" t="str">
            <v>F01-THONDOOTY</v>
          </cell>
          <cell r="I53" t="str">
            <v>AGRI</v>
          </cell>
          <cell r="J53" t="str">
            <v>1320301901010101</v>
          </cell>
          <cell r="K53">
            <v>256</v>
          </cell>
          <cell r="L53">
            <v>256</v>
          </cell>
          <cell r="M53">
            <v>0</v>
          </cell>
          <cell r="N53">
            <v>255</v>
          </cell>
          <cell r="O53">
            <v>0</v>
          </cell>
          <cell r="P53">
            <v>832.05399999999997</v>
          </cell>
          <cell r="Q53">
            <v>850.29399999999998</v>
          </cell>
          <cell r="R53">
            <v>20000</v>
          </cell>
          <cell r="S53">
            <v>364800</v>
          </cell>
          <cell r="T53">
            <v>0</v>
          </cell>
          <cell r="U53">
            <v>0</v>
          </cell>
          <cell r="V53">
            <v>364800</v>
          </cell>
          <cell r="W53">
            <v>16</v>
          </cell>
          <cell r="X53">
            <v>341121.272</v>
          </cell>
          <cell r="Y53">
            <v>341137.272</v>
          </cell>
        </row>
        <row r="54">
          <cell r="H54" t="str">
            <v>F02-YARAGUNTE</v>
          </cell>
          <cell r="I54" t="str">
            <v>AGRI</v>
          </cell>
          <cell r="J54" t="str">
            <v>1320301901010102</v>
          </cell>
          <cell r="K54">
            <v>604</v>
          </cell>
          <cell r="L54">
            <v>604</v>
          </cell>
          <cell r="M54">
            <v>0</v>
          </cell>
          <cell r="N54">
            <v>507</v>
          </cell>
          <cell r="O54">
            <v>0</v>
          </cell>
          <cell r="P54">
            <v>12.082000000000001</v>
          </cell>
          <cell r="Q54">
            <v>23.273</v>
          </cell>
          <cell r="R54">
            <v>40000</v>
          </cell>
          <cell r="S54">
            <v>447640</v>
          </cell>
          <cell r="T54">
            <v>0</v>
          </cell>
          <cell r="U54">
            <v>0</v>
          </cell>
          <cell r="V54">
            <v>447640</v>
          </cell>
          <cell r="W54">
            <v>6427</v>
          </cell>
          <cell r="X54">
            <v>392806.18400000001</v>
          </cell>
          <cell r="Y54">
            <v>399233.18400000001</v>
          </cell>
        </row>
        <row r="55">
          <cell r="H55" t="str">
            <v>F01-YARAGUNTE</v>
          </cell>
          <cell r="I55" t="str">
            <v>AGRI</v>
          </cell>
          <cell r="J55" t="str">
            <v>1320302902010101</v>
          </cell>
          <cell r="K55">
            <v>279</v>
          </cell>
          <cell r="L55">
            <v>279</v>
          </cell>
          <cell r="M55">
            <v>0</v>
          </cell>
          <cell r="N55">
            <v>279</v>
          </cell>
          <cell r="O55">
            <v>0</v>
          </cell>
          <cell r="P55">
            <v>646.03</v>
          </cell>
          <cell r="Q55">
            <v>667.98599999999999</v>
          </cell>
          <cell r="R55">
            <v>20000</v>
          </cell>
          <cell r="S55">
            <v>439120</v>
          </cell>
          <cell r="T55">
            <v>0</v>
          </cell>
          <cell r="U55">
            <v>0</v>
          </cell>
          <cell r="V55">
            <v>439120</v>
          </cell>
          <cell r="W55">
            <v>0</v>
          </cell>
          <cell r="X55">
            <v>364775.087</v>
          </cell>
          <cell r="Y55">
            <v>364775.087</v>
          </cell>
        </row>
        <row r="56">
          <cell r="H56" t="str">
            <v>F10-YALKUR---NJY</v>
          </cell>
          <cell r="I56" t="str">
            <v>NJY</v>
          </cell>
          <cell r="J56" t="str">
            <v>1320301901020304</v>
          </cell>
          <cell r="K56">
            <v>2124</v>
          </cell>
          <cell r="L56">
            <v>2124</v>
          </cell>
          <cell r="M56">
            <v>0</v>
          </cell>
          <cell r="N56">
            <v>0</v>
          </cell>
          <cell r="O56">
            <v>0</v>
          </cell>
          <cell r="P56">
            <v>697.91399999999999</v>
          </cell>
          <cell r="Q56">
            <v>710.31299999999999</v>
          </cell>
          <cell r="R56">
            <v>20000</v>
          </cell>
          <cell r="S56">
            <v>247980</v>
          </cell>
          <cell r="T56">
            <v>0</v>
          </cell>
          <cell r="U56">
            <v>0</v>
          </cell>
          <cell r="V56">
            <v>247980</v>
          </cell>
          <cell r="W56">
            <v>208610</v>
          </cell>
          <cell r="X56">
            <v>0</v>
          </cell>
          <cell r="Y56">
            <v>208610</v>
          </cell>
        </row>
        <row r="57">
          <cell r="H57" t="str">
            <v>F01-RANGAPURA</v>
          </cell>
          <cell r="I57" t="str">
            <v>AGRI</v>
          </cell>
          <cell r="J57" t="str">
            <v>1320301902010101</v>
          </cell>
          <cell r="K57">
            <v>609</v>
          </cell>
          <cell r="L57">
            <v>609</v>
          </cell>
          <cell r="M57">
            <v>0</v>
          </cell>
          <cell r="N57">
            <v>537</v>
          </cell>
          <cell r="O57">
            <v>0</v>
          </cell>
          <cell r="P57">
            <v>1325.3030000000001</v>
          </cell>
          <cell r="Q57">
            <v>1360.41</v>
          </cell>
          <cell r="R57">
            <v>20000</v>
          </cell>
          <cell r="S57">
            <v>702140</v>
          </cell>
          <cell r="T57">
            <v>0</v>
          </cell>
          <cell r="U57">
            <v>0</v>
          </cell>
          <cell r="V57">
            <v>702140</v>
          </cell>
          <cell r="W57">
            <v>909</v>
          </cell>
          <cell r="X57">
            <v>820975.96</v>
          </cell>
          <cell r="Y57">
            <v>821884.96</v>
          </cell>
        </row>
        <row r="58">
          <cell r="H58" t="str">
            <v>F04-DODDERI</v>
          </cell>
          <cell r="I58" t="str">
            <v>AGRI</v>
          </cell>
          <cell r="J58" t="str">
            <v>1320301902020301</v>
          </cell>
          <cell r="K58">
            <v>513</v>
          </cell>
          <cell r="L58">
            <v>513</v>
          </cell>
          <cell r="M58">
            <v>0</v>
          </cell>
          <cell r="N58">
            <v>494</v>
          </cell>
          <cell r="O58">
            <v>0</v>
          </cell>
          <cell r="P58">
            <v>980.42499999999995</v>
          </cell>
          <cell r="Q58">
            <v>1005.302</v>
          </cell>
          <cell r="R58">
            <v>20000</v>
          </cell>
          <cell r="S58">
            <v>497540</v>
          </cell>
          <cell r="T58">
            <v>0</v>
          </cell>
          <cell r="U58">
            <v>0</v>
          </cell>
          <cell r="V58">
            <v>497540</v>
          </cell>
          <cell r="W58">
            <v>915</v>
          </cell>
          <cell r="X58">
            <v>577665</v>
          </cell>
          <cell r="Y58">
            <v>578580</v>
          </cell>
        </row>
        <row r="59">
          <cell r="H59" t="str">
            <v>F06-THONACHAGONDANAHALLY</v>
          </cell>
          <cell r="I59" t="str">
            <v>AGRI</v>
          </cell>
          <cell r="J59" t="str">
            <v>1320301906020302</v>
          </cell>
          <cell r="K59">
            <v>223</v>
          </cell>
          <cell r="L59">
            <v>223</v>
          </cell>
          <cell r="M59">
            <v>0</v>
          </cell>
          <cell r="N59">
            <v>223</v>
          </cell>
          <cell r="O59">
            <v>0</v>
          </cell>
          <cell r="P59">
            <v>676.02099999999996</v>
          </cell>
          <cell r="Q59">
            <v>700.58399999999995</v>
          </cell>
          <cell r="R59">
            <v>20000</v>
          </cell>
          <cell r="S59">
            <v>491260</v>
          </cell>
          <cell r="T59">
            <v>0</v>
          </cell>
          <cell r="U59">
            <v>0</v>
          </cell>
          <cell r="V59">
            <v>491260</v>
          </cell>
          <cell r="W59">
            <v>0</v>
          </cell>
          <cell r="X59">
            <v>325893.96999999997</v>
          </cell>
          <cell r="Y59">
            <v>325893.96999999997</v>
          </cell>
        </row>
        <row r="60">
          <cell r="H60" t="str">
            <v>F01-ARENAHALLY</v>
          </cell>
          <cell r="I60" t="str">
            <v>AGRI</v>
          </cell>
          <cell r="J60" t="str">
            <v>1320301907010101</v>
          </cell>
          <cell r="K60">
            <v>359</v>
          </cell>
          <cell r="L60">
            <v>359</v>
          </cell>
          <cell r="M60">
            <v>0</v>
          </cell>
          <cell r="N60">
            <v>357</v>
          </cell>
          <cell r="O60">
            <v>0</v>
          </cell>
          <cell r="P60">
            <v>355.28199999999998</v>
          </cell>
          <cell r="Q60">
            <v>365.67399999999998</v>
          </cell>
          <cell r="R60">
            <v>40000</v>
          </cell>
          <cell r="S60">
            <v>415680</v>
          </cell>
          <cell r="T60">
            <v>0</v>
          </cell>
          <cell r="U60">
            <v>0</v>
          </cell>
          <cell r="V60">
            <v>415680</v>
          </cell>
          <cell r="W60">
            <v>10</v>
          </cell>
          <cell r="X60">
            <v>439236</v>
          </cell>
          <cell r="Y60">
            <v>439246</v>
          </cell>
        </row>
        <row r="61">
          <cell r="H61" t="str">
            <v>F04-BHOOTHANAHALLY</v>
          </cell>
          <cell r="I61" t="str">
            <v>AGRI</v>
          </cell>
          <cell r="J61" t="str">
            <v>1320301907010104</v>
          </cell>
          <cell r="K61">
            <v>561</v>
          </cell>
          <cell r="L61">
            <v>561</v>
          </cell>
          <cell r="M61">
            <v>0</v>
          </cell>
          <cell r="N61">
            <v>429</v>
          </cell>
          <cell r="O61">
            <v>0</v>
          </cell>
          <cell r="P61">
            <v>509.94299999999998</v>
          </cell>
          <cell r="Q61">
            <v>523.40899999999999</v>
          </cell>
          <cell r="R61">
            <v>40000</v>
          </cell>
          <cell r="S61">
            <v>538640</v>
          </cell>
          <cell r="T61">
            <v>0</v>
          </cell>
          <cell r="U61">
            <v>0</v>
          </cell>
          <cell r="V61">
            <v>538640</v>
          </cell>
          <cell r="W61">
            <v>3462</v>
          </cell>
          <cell r="X61">
            <v>536092.18799999997</v>
          </cell>
          <cell r="Y61">
            <v>539554.18799999997</v>
          </cell>
        </row>
        <row r="62">
          <cell r="H62" t="str">
            <v>F05-CHINAKAVAJRA</v>
          </cell>
          <cell r="I62" t="str">
            <v>AGRI</v>
          </cell>
          <cell r="J62" t="str">
            <v>1320301907010105</v>
          </cell>
          <cell r="K62">
            <v>415</v>
          </cell>
          <cell r="L62">
            <v>415</v>
          </cell>
          <cell r="M62">
            <v>0</v>
          </cell>
          <cell r="N62">
            <v>407</v>
          </cell>
          <cell r="O62">
            <v>0</v>
          </cell>
          <cell r="P62">
            <v>466.56599999999997</v>
          </cell>
          <cell r="Q62">
            <v>481.846</v>
          </cell>
          <cell r="R62">
            <v>20000</v>
          </cell>
          <cell r="S62">
            <v>305600</v>
          </cell>
          <cell r="T62">
            <v>0</v>
          </cell>
          <cell r="U62">
            <v>0</v>
          </cell>
          <cell r="V62">
            <v>305600</v>
          </cell>
          <cell r="W62">
            <v>3538</v>
          </cell>
          <cell r="X62">
            <v>365294.94</v>
          </cell>
          <cell r="Y62">
            <v>368832.94</v>
          </cell>
        </row>
        <row r="63">
          <cell r="H63" t="str">
            <v>F08-SUDDEKUNTE</v>
          </cell>
          <cell r="I63" t="str">
            <v>AGRI</v>
          </cell>
          <cell r="J63" t="str">
            <v>1320301901010104</v>
          </cell>
          <cell r="K63">
            <v>259</v>
          </cell>
          <cell r="L63">
            <v>259</v>
          </cell>
          <cell r="M63">
            <v>0</v>
          </cell>
          <cell r="N63">
            <v>258</v>
          </cell>
          <cell r="O63">
            <v>0</v>
          </cell>
          <cell r="P63">
            <v>537.93100000000004</v>
          </cell>
          <cell r="Q63">
            <v>551.08500000000004</v>
          </cell>
          <cell r="R63">
            <v>20000</v>
          </cell>
          <cell r="S63">
            <v>263080</v>
          </cell>
          <cell r="T63">
            <v>0</v>
          </cell>
          <cell r="U63">
            <v>0</v>
          </cell>
          <cell r="V63">
            <v>263080</v>
          </cell>
          <cell r="W63">
            <v>1</v>
          </cell>
          <cell r="X63">
            <v>525402.5</v>
          </cell>
          <cell r="Y63">
            <v>525403.5</v>
          </cell>
        </row>
        <row r="64">
          <cell r="H64" t="str">
            <v>F04-BALENAHALLI</v>
          </cell>
          <cell r="I64" t="str">
            <v>AGRI</v>
          </cell>
          <cell r="J64" t="str">
            <v>1320301904020301</v>
          </cell>
          <cell r="K64">
            <v>107</v>
          </cell>
          <cell r="L64">
            <v>107</v>
          </cell>
          <cell r="M64">
            <v>0</v>
          </cell>
          <cell r="N64">
            <v>102</v>
          </cell>
          <cell r="O64">
            <v>0</v>
          </cell>
          <cell r="P64">
            <v>587.375</v>
          </cell>
          <cell r="Q64">
            <v>595.74099999999999</v>
          </cell>
          <cell r="R64">
            <v>40000</v>
          </cell>
          <cell r="S64">
            <v>334640</v>
          </cell>
          <cell r="T64">
            <v>0</v>
          </cell>
          <cell r="U64">
            <v>0</v>
          </cell>
          <cell r="V64">
            <v>334640</v>
          </cell>
          <cell r="W64">
            <v>357</v>
          </cell>
          <cell r="X64">
            <v>152035.02100000001</v>
          </cell>
          <cell r="Y64">
            <v>152392.02100000001</v>
          </cell>
        </row>
        <row r="65">
          <cell r="H65" t="str">
            <v>F08-KAMBATHANAHALLY</v>
          </cell>
          <cell r="I65" t="str">
            <v>AGRI</v>
          </cell>
          <cell r="J65" t="str">
            <v>1320301907020302</v>
          </cell>
          <cell r="K65">
            <v>203</v>
          </cell>
          <cell r="L65">
            <v>203</v>
          </cell>
          <cell r="M65">
            <v>0</v>
          </cell>
          <cell r="N65">
            <v>202</v>
          </cell>
          <cell r="O65">
            <v>0</v>
          </cell>
          <cell r="P65">
            <v>141.506</v>
          </cell>
          <cell r="Q65">
            <v>143.85900000000001</v>
          </cell>
          <cell r="R65">
            <v>40000</v>
          </cell>
          <cell r="S65">
            <v>94120</v>
          </cell>
          <cell r="T65">
            <v>0</v>
          </cell>
          <cell r="U65">
            <v>0</v>
          </cell>
          <cell r="V65">
            <v>94120</v>
          </cell>
          <cell r="W65">
            <v>30</v>
          </cell>
          <cell r="X65">
            <v>179642</v>
          </cell>
          <cell r="Y65">
            <v>179672</v>
          </cell>
        </row>
        <row r="66">
          <cell r="H66" t="str">
            <v>F04- BADAKANAHALLI</v>
          </cell>
          <cell r="I66" t="str">
            <v>AGRI</v>
          </cell>
          <cell r="J66" t="str">
            <v>1320301901010106</v>
          </cell>
          <cell r="K66">
            <v>31</v>
          </cell>
          <cell r="L66">
            <v>31</v>
          </cell>
          <cell r="M66">
            <v>0</v>
          </cell>
          <cell r="N66">
            <v>31</v>
          </cell>
          <cell r="O66">
            <v>0</v>
          </cell>
          <cell r="P66">
            <v>176.96</v>
          </cell>
          <cell r="Q66">
            <v>188.93299999999999</v>
          </cell>
          <cell r="R66">
            <v>20000</v>
          </cell>
          <cell r="S66">
            <v>239460</v>
          </cell>
          <cell r="T66">
            <v>0</v>
          </cell>
          <cell r="U66">
            <v>0</v>
          </cell>
          <cell r="V66">
            <v>239460</v>
          </cell>
          <cell r="W66">
            <v>0</v>
          </cell>
          <cell r="X66">
            <v>43100</v>
          </cell>
          <cell r="Y66">
            <v>43100</v>
          </cell>
        </row>
        <row r="67">
          <cell r="H67" t="str">
            <v>F12-POOJARAHALLY NJY</v>
          </cell>
          <cell r="I67" t="str">
            <v>NJY</v>
          </cell>
          <cell r="J67" t="str">
            <v>1320301902010108</v>
          </cell>
          <cell r="K67">
            <v>2465</v>
          </cell>
          <cell r="L67">
            <v>2465</v>
          </cell>
          <cell r="M67">
            <v>0</v>
          </cell>
          <cell r="N67">
            <v>0</v>
          </cell>
          <cell r="O67">
            <v>0</v>
          </cell>
          <cell r="P67">
            <v>1306.9390000000001</v>
          </cell>
          <cell r="Q67">
            <v>1335.816</v>
          </cell>
          <cell r="R67">
            <v>10000</v>
          </cell>
          <cell r="S67">
            <v>288770</v>
          </cell>
          <cell r="T67">
            <v>0</v>
          </cell>
          <cell r="U67">
            <v>0</v>
          </cell>
          <cell r="V67">
            <v>288770</v>
          </cell>
          <cell r="W67">
            <v>164527</v>
          </cell>
          <cell r="X67">
            <v>0</v>
          </cell>
          <cell r="Y67">
            <v>164527</v>
          </cell>
        </row>
        <row r="68">
          <cell r="H68" t="str">
            <v>F08-B BETTA</v>
          </cell>
          <cell r="I68" t="str">
            <v>AGRI</v>
          </cell>
          <cell r="J68" t="str">
            <v>1320301906010104</v>
          </cell>
          <cell r="K68">
            <v>237</v>
          </cell>
          <cell r="L68">
            <v>237</v>
          </cell>
          <cell r="M68">
            <v>0</v>
          </cell>
          <cell r="N68">
            <v>237</v>
          </cell>
          <cell r="O68">
            <v>0</v>
          </cell>
          <cell r="P68">
            <v>670.86199999999997</v>
          </cell>
          <cell r="Q68">
            <v>693.68</v>
          </cell>
          <cell r="R68">
            <v>20000</v>
          </cell>
          <cell r="S68">
            <v>456360</v>
          </cell>
          <cell r="T68">
            <v>0</v>
          </cell>
          <cell r="U68">
            <v>0</v>
          </cell>
          <cell r="V68">
            <v>456360</v>
          </cell>
          <cell r="W68">
            <v>0</v>
          </cell>
          <cell r="X68">
            <v>365143.97</v>
          </cell>
          <cell r="Y68">
            <v>365143.97</v>
          </cell>
        </row>
        <row r="69">
          <cell r="H69" t="str">
            <v>F04-SARJAMMANAHALLI NJY</v>
          </cell>
          <cell r="I69" t="str">
            <v>NJY</v>
          </cell>
          <cell r="J69" t="str">
            <v>1320301906010105</v>
          </cell>
          <cell r="K69">
            <v>1991</v>
          </cell>
          <cell r="L69">
            <v>1991</v>
          </cell>
          <cell r="M69">
            <v>0</v>
          </cell>
          <cell r="N69">
            <v>0</v>
          </cell>
          <cell r="O69">
            <v>0</v>
          </cell>
          <cell r="P69">
            <v>414.447</v>
          </cell>
          <cell r="Q69">
            <v>423.22500000000002</v>
          </cell>
          <cell r="R69">
            <v>20000</v>
          </cell>
          <cell r="S69">
            <v>175560</v>
          </cell>
          <cell r="T69">
            <v>0</v>
          </cell>
          <cell r="U69">
            <v>0</v>
          </cell>
          <cell r="V69">
            <v>175560</v>
          </cell>
          <cell r="W69">
            <v>107386</v>
          </cell>
          <cell r="X69">
            <v>0</v>
          </cell>
          <cell r="Y69">
            <v>107386</v>
          </cell>
        </row>
        <row r="70">
          <cell r="H70" t="str">
            <v>F09- CHEELANAHALLY NJY</v>
          </cell>
          <cell r="I70" t="str">
            <v>NJY</v>
          </cell>
          <cell r="J70" t="str">
            <v>1320301905010106</v>
          </cell>
          <cell r="K70">
            <v>1521</v>
          </cell>
          <cell r="L70">
            <v>1521</v>
          </cell>
          <cell r="M70">
            <v>0</v>
          </cell>
          <cell r="N70">
            <v>0</v>
          </cell>
          <cell r="O70">
            <v>0</v>
          </cell>
          <cell r="P70">
            <v>13498.3</v>
          </cell>
          <cell r="Q70">
            <v>13733.8</v>
          </cell>
          <cell r="R70">
            <v>1000</v>
          </cell>
          <cell r="S70">
            <v>235500</v>
          </cell>
          <cell r="T70">
            <v>0</v>
          </cell>
          <cell r="U70">
            <v>0</v>
          </cell>
          <cell r="V70">
            <v>235500</v>
          </cell>
          <cell r="W70">
            <v>111347.7</v>
          </cell>
          <cell r="X70">
            <v>0</v>
          </cell>
          <cell r="Y70">
            <v>111347.7</v>
          </cell>
        </row>
        <row r="71">
          <cell r="H71" t="str">
            <v>F10-AVARAGALLU NJY</v>
          </cell>
          <cell r="I71" t="str">
            <v>NJY</v>
          </cell>
          <cell r="J71" t="str">
            <v>1320301905020301</v>
          </cell>
          <cell r="K71">
            <v>723</v>
          </cell>
          <cell r="L71">
            <v>723</v>
          </cell>
          <cell r="M71">
            <v>0</v>
          </cell>
          <cell r="N71">
            <v>0</v>
          </cell>
          <cell r="O71">
            <v>0</v>
          </cell>
          <cell r="P71">
            <v>5491.9</v>
          </cell>
          <cell r="Q71">
            <v>5555.8</v>
          </cell>
          <cell r="R71">
            <v>1000</v>
          </cell>
          <cell r="S71">
            <v>63900</v>
          </cell>
          <cell r="T71">
            <v>0</v>
          </cell>
          <cell r="U71">
            <v>0</v>
          </cell>
          <cell r="V71">
            <v>63900</v>
          </cell>
          <cell r="W71">
            <v>38664</v>
          </cell>
          <cell r="X71">
            <v>0</v>
          </cell>
          <cell r="Y71">
            <v>38664</v>
          </cell>
        </row>
        <row r="72">
          <cell r="H72" t="str">
            <v>F12-THIMMALAPURA NJY</v>
          </cell>
          <cell r="I72" t="str">
            <v>NJY</v>
          </cell>
          <cell r="J72" t="str">
            <v>1320301907010108</v>
          </cell>
          <cell r="K72">
            <v>3956</v>
          </cell>
          <cell r="L72">
            <v>3956</v>
          </cell>
          <cell r="M72">
            <v>0</v>
          </cell>
          <cell r="N72">
            <v>0</v>
          </cell>
          <cell r="O72">
            <v>0</v>
          </cell>
          <cell r="P72">
            <v>27140.799999999999</v>
          </cell>
          <cell r="Q72">
            <v>27484</v>
          </cell>
          <cell r="R72">
            <v>1000</v>
          </cell>
          <cell r="S72">
            <v>343200</v>
          </cell>
          <cell r="T72">
            <v>0</v>
          </cell>
          <cell r="U72">
            <v>0</v>
          </cell>
          <cell r="V72">
            <v>343200</v>
          </cell>
          <cell r="W72">
            <v>214348</v>
          </cell>
          <cell r="X72">
            <v>0</v>
          </cell>
          <cell r="Y72">
            <v>214348</v>
          </cell>
        </row>
        <row r="73">
          <cell r="H73" t="str">
            <v>F11-JADEGONDANAHALLY NJY</v>
          </cell>
          <cell r="I73" t="str">
            <v>NJY</v>
          </cell>
          <cell r="J73" t="str">
            <v>1320301907010107</v>
          </cell>
          <cell r="K73">
            <v>1703</v>
          </cell>
          <cell r="L73">
            <v>1703</v>
          </cell>
          <cell r="M73">
            <v>0</v>
          </cell>
          <cell r="N73">
            <v>1</v>
          </cell>
          <cell r="O73">
            <v>0</v>
          </cell>
          <cell r="P73">
            <v>10402.9</v>
          </cell>
          <cell r="Q73">
            <v>10584.9</v>
          </cell>
          <cell r="R73">
            <v>1000</v>
          </cell>
          <cell r="S73">
            <v>182000</v>
          </cell>
          <cell r="T73">
            <v>0</v>
          </cell>
          <cell r="U73">
            <v>0</v>
          </cell>
          <cell r="V73">
            <v>182000</v>
          </cell>
          <cell r="W73">
            <v>87115</v>
          </cell>
          <cell r="X73">
            <v>1189.6959999999999</v>
          </cell>
          <cell r="Y73">
            <v>88304.695999999996</v>
          </cell>
        </row>
        <row r="74">
          <cell r="H74" t="str">
            <v>F12-GANJALAGUNTE NJY</v>
          </cell>
          <cell r="I74" t="str">
            <v>NJY</v>
          </cell>
          <cell r="J74" t="str">
            <v>1320301904020302</v>
          </cell>
          <cell r="K74">
            <v>2876</v>
          </cell>
          <cell r="L74">
            <v>2876</v>
          </cell>
          <cell r="M74">
            <v>0</v>
          </cell>
          <cell r="N74">
            <v>0</v>
          </cell>
          <cell r="O74">
            <v>0</v>
          </cell>
          <cell r="P74">
            <v>587.23500000000001</v>
          </cell>
          <cell r="Q74">
            <v>598.73800000000006</v>
          </cell>
          <cell r="R74">
            <v>20000</v>
          </cell>
          <cell r="S74">
            <v>230060</v>
          </cell>
          <cell r="T74">
            <v>0</v>
          </cell>
          <cell r="U74">
            <v>0</v>
          </cell>
          <cell r="V74">
            <v>230060</v>
          </cell>
          <cell r="W74">
            <v>159429</v>
          </cell>
          <cell r="X74">
            <v>0</v>
          </cell>
          <cell r="Y74">
            <v>159429</v>
          </cell>
        </row>
        <row r="75">
          <cell r="H75" t="str">
            <v>F13-JAYANAGARA</v>
          </cell>
          <cell r="I75" t="str">
            <v>AGRI</v>
          </cell>
          <cell r="J75" t="str">
            <v>1320301902020305</v>
          </cell>
          <cell r="K75">
            <v>199</v>
          </cell>
          <cell r="L75">
            <v>199</v>
          </cell>
          <cell r="M75">
            <v>0</v>
          </cell>
          <cell r="N75">
            <v>158</v>
          </cell>
          <cell r="O75">
            <v>0</v>
          </cell>
          <cell r="P75">
            <v>104.50700000000001</v>
          </cell>
          <cell r="Q75">
            <v>133.893</v>
          </cell>
          <cell r="R75">
            <v>20000</v>
          </cell>
          <cell r="S75">
            <v>587720</v>
          </cell>
          <cell r="T75">
            <v>0</v>
          </cell>
          <cell r="U75">
            <v>0</v>
          </cell>
          <cell r="V75">
            <v>587720</v>
          </cell>
          <cell r="W75">
            <v>5008</v>
          </cell>
          <cell r="X75">
            <v>230507.12</v>
          </cell>
          <cell r="Y75">
            <v>235515.12</v>
          </cell>
        </row>
        <row r="76">
          <cell r="H76" t="str">
            <v>F11-KATTHIRAJANAHALLI</v>
          </cell>
          <cell r="I76" t="str">
            <v>AGRI</v>
          </cell>
          <cell r="J76" t="str">
            <v>1320301905020302</v>
          </cell>
          <cell r="K76">
            <v>407</v>
          </cell>
          <cell r="L76">
            <v>407</v>
          </cell>
          <cell r="M76">
            <v>0</v>
          </cell>
          <cell r="N76">
            <v>401</v>
          </cell>
          <cell r="O76">
            <v>0</v>
          </cell>
          <cell r="P76">
            <v>936.98699999999997</v>
          </cell>
          <cell r="Q76">
            <v>960.56100000000004</v>
          </cell>
          <cell r="R76">
            <v>20000</v>
          </cell>
          <cell r="S76">
            <v>471480</v>
          </cell>
          <cell r="T76">
            <v>0</v>
          </cell>
          <cell r="U76">
            <v>0</v>
          </cell>
          <cell r="V76">
            <v>471480</v>
          </cell>
          <cell r="W76">
            <v>700</v>
          </cell>
          <cell r="X76">
            <v>403507.5</v>
          </cell>
          <cell r="Y76">
            <v>404207.5</v>
          </cell>
        </row>
        <row r="77">
          <cell r="H77" t="str">
            <v>F07-CHANDRABAVI</v>
          </cell>
          <cell r="I77" t="str">
            <v>AGRI</v>
          </cell>
          <cell r="J77" t="str">
            <v>1320301903010107</v>
          </cell>
          <cell r="K77">
            <v>326</v>
          </cell>
          <cell r="L77">
            <v>326</v>
          </cell>
          <cell r="M77">
            <v>0</v>
          </cell>
          <cell r="N77">
            <v>325</v>
          </cell>
          <cell r="O77">
            <v>0</v>
          </cell>
          <cell r="P77">
            <v>790.21600000000001</v>
          </cell>
          <cell r="Q77">
            <v>811.37300000000005</v>
          </cell>
          <cell r="R77">
            <v>20000</v>
          </cell>
          <cell r="S77">
            <v>423140</v>
          </cell>
          <cell r="T77">
            <v>0</v>
          </cell>
          <cell r="U77">
            <v>0</v>
          </cell>
          <cell r="V77">
            <v>423140</v>
          </cell>
          <cell r="W77">
            <v>40</v>
          </cell>
          <cell r="X77">
            <v>374970</v>
          </cell>
          <cell r="Y77">
            <v>375010</v>
          </cell>
        </row>
        <row r="78">
          <cell r="H78" t="str">
            <v>F01-PEMMEDEVARAHALLI</v>
          </cell>
          <cell r="I78" t="str">
            <v>AGRI</v>
          </cell>
          <cell r="J78" t="str">
            <v>1320305905010101</v>
          </cell>
          <cell r="K78">
            <v>189</v>
          </cell>
          <cell r="L78">
            <v>189</v>
          </cell>
          <cell r="M78">
            <v>0</v>
          </cell>
          <cell r="N78">
            <v>171</v>
          </cell>
          <cell r="O78">
            <v>0</v>
          </cell>
          <cell r="P78">
            <v>0</v>
          </cell>
          <cell r="Q78">
            <v>671</v>
          </cell>
          <cell r="R78">
            <v>100</v>
          </cell>
          <cell r="S78">
            <v>67100</v>
          </cell>
          <cell r="T78">
            <v>0</v>
          </cell>
          <cell r="U78">
            <v>0</v>
          </cell>
          <cell r="V78">
            <v>67100</v>
          </cell>
          <cell r="W78">
            <v>540</v>
          </cell>
          <cell r="X78">
            <v>60153.5</v>
          </cell>
          <cell r="Y78">
            <v>60693.5</v>
          </cell>
        </row>
        <row r="79">
          <cell r="H79" t="str">
            <v>F14-RAMADEVARABETTA</v>
          </cell>
          <cell r="I79" t="str">
            <v>AGRI</v>
          </cell>
          <cell r="J79" t="str">
            <v>1320301901020305</v>
          </cell>
          <cell r="K79">
            <v>138</v>
          </cell>
          <cell r="L79">
            <v>138</v>
          </cell>
          <cell r="M79">
            <v>0</v>
          </cell>
          <cell r="N79">
            <v>135</v>
          </cell>
          <cell r="O79">
            <v>0</v>
          </cell>
          <cell r="P79">
            <v>802.58</v>
          </cell>
          <cell r="Q79">
            <v>999.71</v>
          </cell>
          <cell r="R79">
            <v>2000</v>
          </cell>
          <cell r="S79">
            <v>394260</v>
          </cell>
          <cell r="T79">
            <v>0</v>
          </cell>
          <cell r="U79">
            <v>0</v>
          </cell>
          <cell r="V79">
            <v>394260</v>
          </cell>
          <cell r="W79">
            <v>80</v>
          </cell>
          <cell r="X79">
            <v>206400</v>
          </cell>
          <cell r="Y79">
            <v>206480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gyAuditFeederWise"/>
    </sheetNames>
    <sheetDataSet>
      <sheetData sheetId="0">
        <row r="12">
          <cell r="H12" t="str">
            <v>F01-RANGAPURA</v>
          </cell>
          <cell r="I12" t="str">
            <v>AGRI</v>
          </cell>
          <cell r="J12" t="str">
            <v>F01</v>
          </cell>
          <cell r="K12">
            <v>1124</v>
          </cell>
          <cell r="L12">
            <v>609</v>
          </cell>
          <cell r="M12">
            <v>515</v>
          </cell>
          <cell r="N12">
            <v>537</v>
          </cell>
        </row>
        <row r="13">
          <cell r="H13" t="str">
            <v>F02-KAVANADALA</v>
          </cell>
          <cell r="I13" t="str">
            <v>AGRI</v>
          </cell>
          <cell r="J13" t="str">
            <v>F02</v>
          </cell>
          <cell r="K13">
            <v>448</v>
          </cell>
          <cell r="L13">
            <v>432</v>
          </cell>
          <cell r="M13">
            <v>16</v>
          </cell>
          <cell r="N13">
            <v>428</v>
          </cell>
        </row>
        <row r="14">
          <cell r="H14" t="str">
            <v>F03-SIDADARAGALLU</v>
          </cell>
          <cell r="I14" t="str">
            <v>AGRI</v>
          </cell>
          <cell r="J14" t="str">
            <v>F03</v>
          </cell>
          <cell r="K14">
            <v>418</v>
          </cell>
          <cell r="L14">
            <v>398</v>
          </cell>
          <cell r="M14">
            <v>20</v>
          </cell>
          <cell r="N14">
            <v>381</v>
          </cell>
        </row>
        <row r="15">
          <cell r="H15" t="str">
            <v>F04-DODDERI</v>
          </cell>
          <cell r="I15" t="str">
            <v>AGRI</v>
          </cell>
          <cell r="J15" t="str">
            <v>F04</v>
          </cell>
          <cell r="K15">
            <v>518</v>
          </cell>
          <cell r="L15">
            <v>515</v>
          </cell>
          <cell r="M15">
            <v>3</v>
          </cell>
          <cell r="N15">
            <v>494</v>
          </cell>
        </row>
        <row r="16">
          <cell r="H16" t="str">
            <v>F05-KARPENAHALLY</v>
          </cell>
          <cell r="I16" t="str">
            <v>AGRI</v>
          </cell>
          <cell r="J16" t="str">
            <v>F05</v>
          </cell>
          <cell r="K16">
            <v>370</v>
          </cell>
          <cell r="L16">
            <v>286</v>
          </cell>
          <cell r="M16">
            <v>84</v>
          </cell>
          <cell r="N16">
            <v>282</v>
          </cell>
        </row>
        <row r="17">
          <cell r="H17" t="str">
            <v>F06-CHANDRAGIRI</v>
          </cell>
          <cell r="I17" t="str">
            <v>AGRI</v>
          </cell>
          <cell r="J17" t="str">
            <v>F06</v>
          </cell>
          <cell r="K17">
            <v>390</v>
          </cell>
          <cell r="L17">
            <v>382</v>
          </cell>
          <cell r="M17">
            <v>8</v>
          </cell>
          <cell r="N17">
            <v>380</v>
          </cell>
        </row>
        <row r="18">
          <cell r="H18" t="str">
            <v>F07-BADAVANAHALLY</v>
          </cell>
          <cell r="I18" t="str">
            <v>MIXED LOAD</v>
          </cell>
          <cell r="J18" t="str">
            <v>F07</v>
          </cell>
          <cell r="K18">
            <v>2421</v>
          </cell>
          <cell r="L18">
            <v>2027</v>
          </cell>
          <cell r="M18">
            <v>394</v>
          </cell>
          <cell r="N18">
            <v>112</v>
          </cell>
        </row>
        <row r="19">
          <cell r="H19" t="str">
            <v>F08-JAVANAIAHNAPALYA</v>
          </cell>
          <cell r="I19" t="str">
            <v>AGRI</v>
          </cell>
          <cell r="J19" t="str">
            <v>F08</v>
          </cell>
          <cell r="K19">
            <v>441</v>
          </cell>
          <cell r="L19">
            <v>437</v>
          </cell>
          <cell r="M19">
            <v>4</v>
          </cell>
          <cell r="N19">
            <v>422</v>
          </cell>
        </row>
        <row r="20">
          <cell r="H20" t="str">
            <v>F09-BANAGARAHALLY</v>
          </cell>
          <cell r="I20" t="str">
            <v>AGRI</v>
          </cell>
          <cell r="J20" t="str">
            <v>F09</v>
          </cell>
          <cell r="K20">
            <v>644</v>
          </cell>
          <cell r="L20">
            <v>610</v>
          </cell>
          <cell r="M20">
            <v>34</v>
          </cell>
          <cell r="N20">
            <v>523</v>
          </cell>
        </row>
        <row r="21">
          <cell r="H21" t="str">
            <v>F10-KOONAHALLY--NJY</v>
          </cell>
          <cell r="I21" t="str">
            <v>NJY</v>
          </cell>
          <cell r="J21" t="str">
            <v>F10</v>
          </cell>
          <cell r="K21">
            <v>1267</v>
          </cell>
          <cell r="L21">
            <v>1085</v>
          </cell>
          <cell r="M21">
            <v>182</v>
          </cell>
          <cell r="N21">
            <v>0</v>
          </cell>
        </row>
        <row r="22">
          <cell r="H22" t="str">
            <v>F11-K.T.HALLY----NJY</v>
          </cell>
          <cell r="I22" t="str">
            <v>NJY</v>
          </cell>
          <cell r="J22" t="str">
            <v>F11</v>
          </cell>
          <cell r="K22">
            <v>1978</v>
          </cell>
          <cell r="L22">
            <v>1643</v>
          </cell>
          <cell r="M22">
            <v>335</v>
          </cell>
          <cell r="N22">
            <v>1</v>
          </cell>
        </row>
        <row r="23">
          <cell r="H23" t="str">
            <v>F12-POOJARAHALLY NJY</v>
          </cell>
          <cell r="I23" t="str">
            <v>NJY</v>
          </cell>
          <cell r="J23" t="str">
            <v>F12</v>
          </cell>
          <cell r="K23">
            <v>2964</v>
          </cell>
          <cell r="L23">
            <v>2486</v>
          </cell>
          <cell r="M23">
            <v>478</v>
          </cell>
          <cell r="N23">
            <v>2</v>
          </cell>
        </row>
        <row r="24">
          <cell r="H24" t="str">
            <v>F13-JAYANAGARA</v>
          </cell>
          <cell r="I24" t="str">
            <v>AGRI</v>
          </cell>
          <cell r="J24" t="str">
            <v>F13</v>
          </cell>
          <cell r="K24">
            <v>220</v>
          </cell>
          <cell r="L24">
            <v>202</v>
          </cell>
          <cell r="M24">
            <v>18</v>
          </cell>
          <cell r="N24">
            <v>158</v>
          </cell>
        </row>
        <row r="25">
          <cell r="H25" t="str">
            <v>F01-DASENAHALLY</v>
          </cell>
          <cell r="I25" t="str">
            <v>AGRI</v>
          </cell>
          <cell r="J25" t="str">
            <v>F01</v>
          </cell>
          <cell r="K25">
            <v>476</v>
          </cell>
          <cell r="L25">
            <v>474</v>
          </cell>
          <cell r="M25">
            <v>2</v>
          </cell>
          <cell r="N25">
            <v>464</v>
          </cell>
        </row>
        <row r="26">
          <cell r="H26" t="str">
            <v>F02-GIRIYAMMANAPALYA</v>
          </cell>
          <cell r="I26" t="str">
            <v>AGRI</v>
          </cell>
          <cell r="J26" t="str">
            <v>F02</v>
          </cell>
          <cell r="K26">
            <v>319</v>
          </cell>
          <cell r="L26">
            <v>316</v>
          </cell>
          <cell r="M26">
            <v>3</v>
          </cell>
          <cell r="N26">
            <v>302</v>
          </cell>
        </row>
        <row r="27">
          <cell r="H27" t="str">
            <v>F03-CHINNENAHALLY</v>
          </cell>
          <cell r="I27" t="str">
            <v>AGRI</v>
          </cell>
          <cell r="J27" t="str">
            <v>F03</v>
          </cell>
          <cell r="K27">
            <v>269</v>
          </cell>
          <cell r="L27">
            <v>267</v>
          </cell>
          <cell r="M27">
            <v>2</v>
          </cell>
          <cell r="N27">
            <v>259</v>
          </cell>
        </row>
        <row r="28">
          <cell r="H28" t="str">
            <v>F04-HOSAKERE</v>
          </cell>
          <cell r="I28" t="str">
            <v>DOMESTIC</v>
          </cell>
          <cell r="J28" t="str">
            <v>F04</v>
          </cell>
          <cell r="K28">
            <v>1781</v>
          </cell>
          <cell r="L28">
            <v>1297</v>
          </cell>
          <cell r="M28">
            <v>484</v>
          </cell>
          <cell r="N28">
            <v>2</v>
          </cell>
        </row>
        <row r="29">
          <cell r="H29" t="str">
            <v>F05-NEELIHALLY</v>
          </cell>
          <cell r="I29" t="str">
            <v>AGRI</v>
          </cell>
          <cell r="J29" t="str">
            <v>F05</v>
          </cell>
          <cell r="K29">
            <v>400</v>
          </cell>
          <cell r="L29">
            <v>398</v>
          </cell>
          <cell r="M29">
            <v>2</v>
          </cell>
          <cell r="N29">
            <v>377</v>
          </cell>
        </row>
        <row r="30">
          <cell r="H30" t="str">
            <v>F06-BRAHMASAMUDRA</v>
          </cell>
          <cell r="I30" t="str">
            <v>AGRI</v>
          </cell>
          <cell r="J30" t="str">
            <v>F06</v>
          </cell>
          <cell r="K30">
            <v>474</v>
          </cell>
          <cell r="L30">
            <v>471</v>
          </cell>
          <cell r="M30">
            <v>3</v>
          </cell>
          <cell r="N30">
            <v>442</v>
          </cell>
        </row>
        <row r="31">
          <cell r="H31" t="str">
            <v>F07-JEEVAGONDANAHALLY-NJY</v>
          </cell>
          <cell r="I31" t="str">
            <v>NJY</v>
          </cell>
          <cell r="J31" t="str">
            <v>F07</v>
          </cell>
          <cell r="K31">
            <v>2085</v>
          </cell>
          <cell r="L31">
            <v>1471</v>
          </cell>
          <cell r="M31">
            <v>614</v>
          </cell>
          <cell r="N31">
            <v>1</v>
          </cell>
        </row>
        <row r="32">
          <cell r="H32" t="str">
            <v>F08-NERALEKERE</v>
          </cell>
          <cell r="I32" t="str">
            <v>AGRI</v>
          </cell>
          <cell r="J32" t="str">
            <v>F08</v>
          </cell>
          <cell r="K32">
            <v>447</v>
          </cell>
          <cell r="L32">
            <v>446</v>
          </cell>
          <cell r="M32">
            <v>1</v>
          </cell>
          <cell r="N32">
            <v>428</v>
          </cell>
        </row>
        <row r="33">
          <cell r="H33" t="str">
            <v>F09- CHEELANAHALLY NJY</v>
          </cell>
          <cell r="I33" t="str">
            <v>NJY</v>
          </cell>
          <cell r="J33" t="str">
            <v>F09</v>
          </cell>
          <cell r="K33">
            <v>1928</v>
          </cell>
          <cell r="L33">
            <v>1523</v>
          </cell>
          <cell r="M33">
            <v>405</v>
          </cell>
          <cell r="N33">
            <v>0</v>
          </cell>
        </row>
        <row r="34">
          <cell r="H34" t="str">
            <v>F10-AVARAGALLU NJY</v>
          </cell>
          <cell r="I34" t="str">
            <v>NJY</v>
          </cell>
          <cell r="J34" t="str">
            <v>F10</v>
          </cell>
          <cell r="K34">
            <v>859</v>
          </cell>
          <cell r="L34">
            <v>731</v>
          </cell>
          <cell r="M34">
            <v>128</v>
          </cell>
          <cell r="N34">
            <v>1</v>
          </cell>
        </row>
        <row r="35">
          <cell r="H35" t="str">
            <v>F11-KATTHIRAJANAHALLI</v>
          </cell>
          <cell r="I35" t="str">
            <v>AGRI</v>
          </cell>
          <cell r="J35" t="str">
            <v>F11</v>
          </cell>
          <cell r="K35">
            <v>444</v>
          </cell>
          <cell r="L35">
            <v>407</v>
          </cell>
          <cell r="M35">
            <v>37</v>
          </cell>
          <cell r="N35">
            <v>401</v>
          </cell>
        </row>
        <row r="36">
          <cell r="H36" t="str">
            <v>F01-THONDOOTY</v>
          </cell>
          <cell r="I36" t="str">
            <v>AGRI</v>
          </cell>
          <cell r="J36" t="str">
            <v>F01</v>
          </cell>
          <cell r="K36">
            <v>462</v>
          </cell>
          <cell r="L36">
            <v>256</v>
          </cell>
          <cell r="M36">
            <v>206</v>
          </cell>
          <cell r="N36">
            <v>255</v>
          </cell>
        </row>
        <row r="37">
          <cell r="H37" t="str">
            <v>F02-YARAGUNTE</v>
          </cell>
          <cell r="I37" t="str">
            <v>AGRI</v>
          </cell>
          <cell r="J37" t="str">
            <v>F02</v>
          </cell>
          <cell r="K37">
            <v>643</v>
          </cell>
          <cell r="L37">
            <v>606</v>
          </cell>
          <cell r="M37">
            <v>37</v>
          </cell>
          <cell r="N37">
            <v>507</v>
          </cell>
        </row>
        <row r="38">
          <cell r="H38" t="str">
            <v>F03-PULAMACHI</v>
          </cell>
          <cell r="I38" t="str">
            <v>AGRI</v>
          </cell>
          <cell r="J38" t="str">
            <v>F03</v>
          </cell>
          <cell r="K38">
            <v>372</v>
          </cell>
          <cell r="L38">
            <v>336</v>
          </cell>
          <cell r="M38">
            <v>36</v>
          </cell>
          <cell r="N38">
            <v>326</v>
          </cell>
        </row>
        <row r="39">
          <cell r="H39" t="str">
            <v>F04- BADAKANAHALLI</v>
          </cell>
          <cell r="I39" t="str">
            <v>AGRI</v>
          </cell>
          <cell r="J39" t="str">
            <v>F04</v>
          </cell>
          <cell r="K39">
            <v>31</v>
          </cell>
          <cell r="L39">
            <v>31</v>
          </cell>
          <cell r="M39">
            <v>0</v>
          </cell>
          <cell r="N39">
            <v>31</v>
          </cell>
        </row>
        <row r="40">
          <cell r="H40" t="str">
            <v>F06-GARANI</v>
          </cell>
          <cell r="I40" t="str">
            <v>AGRI</v>
          </cell>
          <cell r="J40" t="str">
            <v>F06</v>
          </cell>
          <cell r="K40">
            <v>295</v>
          </cell>
          <cell r="L40">
            <v>272</v>
          </cell>
          <cell r="M40">
            <v>23</v>
          </cell>
          <cell r="N40">
            <v>230</v>
          </cell>
        </row>
        <row r="41">
          <cell r="H41" t="str">
            <v>F07-I.D.HALLY</v>
          </cell>
          <cell r="I41" t="str">
            <v>AGRI</v>
          </cell>
          <cell r="J41" t="str">
            <v>F07</v>
          </cell>
          <cell r="K41">
            <v>881</v>
          </cell>
          <cell r="L41">
            <v>289</v>
          </cell>
          <cell r="M41">
            <v>592</v>
          </cell>
          <cell r="N41">
            <v>211</v>
          </cell>
        </row>
        <row r="42">
          <cell r="H42" t="str">
            <v>F09-TADI------NJY</v>
          </cell>
          <cell r="I42" t="str">
            <v>NJY</v>
          </cell>
          <cell r="J42" t="str">
            <v>F09</v>
          </cell>
          <cell r="K42">
            <v>3192</v>
          </cell>
          <cell r="L42">
            <v>2698</v>
          </cell>
          <cell r="M42">
            <v>494</v>
          </cell>
          <cell r="N42">
            <v>1</v>
          </cell>
        </row>
        <row r="43">
          <cell r="H43" t="str">
            <v>F10-YALKUR---NJY</v>
          </cell>
          <cell r="I43" t="str">
            <v>NJY</v>
          </cell>
          <cell r="J43" t="str">
            <v>F10</v>
          </cell>
          <cell r="K43">
            <v>2646</v>
          </cell>
          <cell r="L43">
            <v>2143</v>
          </cell>
          <cell r="M43">
            <v>503</v>
          </cell>
          <cell r="N43">
            <v>0</v>
          </cell>
        </row>
        <row r="44">
          <cell r="H44" t="str">
            <v>F14-RAMADEVARABETTA</v>
          </cell>
          <cell r="I44" t="str">
            <v>AGRI</v>
          </cell>
          <cell r="J44" t="str">
            <v>F14</v>
          </cell>
          <cell r="K44">
            <v>139</v>
          </cell>
          <cell r="L44">
            <v>138</v>
          </cell>
          <cell r="M44">
            <v>1</v>
          </cell>
          <cell r="N44">
            <v>135</v>
          </cell>
        </row>
        <row r="45">
          <cell r="H45" t="str">
            <v>F01-RMC MADHUGIRI TOWN</v>
          </cell>
          <cell r="I45" t="str">
            <v>DOMESTIC</v>
          </cell>
          <cell r="J45" t="str">
            <v>F01</v>
          </cell>
          <cell r="K45">
            <v>3065</v>
          </cell>
          <cell r="L45">
            <v>2482</v>
          </cell>
          <cell r="M45">
            <v>583</v>
          </cell>
          <cell r="N45">
            <v>0</v>
          </cell>
        </row>
        <row r="46">
          <cell r="H46" t="str">
            <v>F02-RANGANAHALLY-NJY</v>
          </cell>
          <cell r="I46" t="str">
            <v>NJY</v>
          </cell>
          <cell r="J46" t="str">
            <v>F02</v>
          </cell>
          <cell r="K46">
            <v>892</v>
          </cell>
          <cell r="L46">
            <v>740</v>
          </cell>
          <cell r="M46">
            <v>152</v>
          </cell>
          <cell r="N46">
            <v>0</v>
          </cell>
        </row>
        <row r="47">
          <cell r="H47" t="str">
            <v>F03-SHETTYHALLY</v>
          </cell>
          <cell r="I47" t="str">
            <v>AGRI</v>
          </cell>
          <cell r="J47" t="str">
            <v>F03</v>
          </cell>
          <cell r="K47">
            <v>296</v>
          </cell>
          <cell r="L47">
            <v>273</v>
          </cell>
          <cell r="M47">
            <v>23</v>
          </cell>
          <cell r="N47">
            <v>268</v>
          </cell>
        </row>
        <row r="48">
          <cell r="H48" t="str">
            <v>F07-INDUSTRIAL</v>
          </cell>
          <cell r="I48" t="str">
            <v>DOMESTIC</v>
          </cell>
          <cell r="J48" t="str">
            <v>F07</v>
          </cell>
          <cell r="K48">
            <v>175</v>
          </cell>
          <cell r="L48">
            <v>114</v>
          </cell>
          <cell r="M48">
            <v>61</v>
          </cell>
          <cell r="N48">
            <v>0</v>
          </cell>
        </row>
        <row r="49">
          <cell r="H49" t="str">
            <v>F08-BANDREHALLY</v>
          </cell>
          <cell r="I49" t="str">
            <v>AGRI</v>
          </cell>
          <cell r="J49" t="str">
            <v>F08</v>
          </cell>
          <cell r="K49">
            <v>747</v>
          </cell>
          <cell r="L49">
            <v>641</v>
          </cell>
          <cell r="M49">
            <v>106</v>
          </cell>
          <cell r="N49">
            <v>451</v>
          </cell>
        </row>
        <row r="50">
          <cell r="H50" t="str">
            <v>F09-SHOMBONAHALLY</v>
          </cell>
          <cell r="I50" t="str">
            <v>AGRI</v>
          </cell>
          <cell r="J50" t="str">
            <v>F09</v>
          </cell>
          <cell r="K50">
            <v>230</v>
          </cell>
          <cell r="L50">
            <v>229</v>
          </cell>
          <cell r="M50">
            <v>1</v>
          </cell>
          <cell r="N50">
            <v>225</v>
          </cell>
        </row>
        <row r="51">
          <cell r="H51" t="str">
            <v>F10-AMARAVATHI</v>
          </cell>
          <cell r="I51" t="str">
            <v>AGRI</v>
          </cell>
          <cell r="J51" t="str">
            <v>F10</v>
          </cell>
          <cell r="K51">
            <v>902</v>
          </cell>
          <cell r="L51">
            <v>700</v>
          </cell>
          <cell r="M51">
            <v>202</v>
          </cell>
          <cell r="N51">
            <v>470</v>
          </cell>
        </row>
        <row r="52">
          <cell r="H52" t="str">
            <v>F11-MALLENAHALLI NJY</v>
          </cell>
          <cell r="I52" t="str">
            <v>NJY</v>
          </cell>
          <cell r="J52" t="str">
            <v>F11</v>
          </cell>
          <cell r="K52">
            <v>953</v>
          </cell>
          <cell r="L52">
            <v>850</v>
          </cell>
          <cell r="M52">
            <v>103</v>
          </cell>
          <cell r="N52">
            <v>0</v>
          </cell>
        </row>
        <row r="53">
          <cell r="H53" t="str">
            <v>F12-GANJALAGUNTE NJY</v>
          </cell>
          <cell r="I53" t="str">
            <v>NJY</v>
          </cell>
          <cell r="J53" t="str">
            <v>F12</v>
          </cell>
          <cell r="K53">
            <v>3215</v>
          </cell>
          <cell r="L53">
            <v>2890</v>
          </cell>
          <cell r="M53">
            <v>325</v>
          </cell>
          <cell r="N53">
            <v>0</v>
          </cell>
        </row>
        <row r="54">
          <cell r="H54" t="str">
            <v>F01-ARENAHALLY</v>
          </cell>
          <cell r="I54" t="str">
            <v>AGRI</v>
          </cell>
          <cell r="J54" t="str">
            <v>F01</v>
          </cell>
          <cell r="K54">
            <v>494</v>
          </cell>
          <cell r="L54">
            <v>359</v>
          </cell>
          <cell r="M54">
            <v>135</v>
          </cell>
          <cell r="N54">
            <v>358</v>
          </cell>
        </row>
        <row r="55">
          <cell r="H55" t="str">
            <v>F02-MADHUGIRI-TOWN</v>
          </cell>
          <cell r="I55" t="str">
            <v>DOMESTIC</v>
          </cell>
          <cell r="J55" t="str">
            <v>F02</v>
          </cell>
          <cell r="K55">
            <v>16925</v>
          </cell>
          <cell r="L55">
            <v>12103</v>
          </cell>
          <cell r="M55">
            <v>4822</v>
          </cell>
          <cell r="N55">
            <v>3</v>
          </cell>
        </row>
        <row r="56">
          <cell r="H56" t="str">
            <v>F03-CHINAKAVAJRA NJY</v>
          </cell>
          <cell r="I56" t="str">
            <v>NJY</v>
          </cell>
          <cell r="J56" t="str">
            <v>F03</v>
          </cell>
          <cell r="K56">
            <v>1429</v>
          </cell>
          <cell r="L56">
            <v>1159</v>
          </cell>
          <cell r="M56">
            <v>270</v>
          </cell>
          <cell r="N56">
            <v>1</v>
          </cell>
        </row>
        <row r="57">
          <cell r="H57" t="str">
            <v>F04-BHOOTHANAHALLY</v>
          </cell>
          <cell r="I57" t="str">
            <v>AGRI</v>
          </cell>
          <cell r="J57" t="str">
            <v>F04</v>
          </cell>
          <cell r="K57">
            <v>698</v>
          </cell>
          <cell r="L57">
            <v>571</v>
          </cell>
          <cell r="M57">
            <v>127</v>
          </cell>
          <cell r="N57">
            <v>429</v>
          </cell>
        </row>
        <row r="58">
          <cell r="H58" t="str">
            <v>F05-CHINAKAVAJRA</v>
          </cell>
          <cell r="I58" t="str">
            <v>AGRI</v>
          </cell>
          <cell r="J58" t="str">
            <v>F05</v>
          </cell>
          <cell r="K58">
            <v>437</v>
          </cell>
          <cell r="L58">
            <v>416</v>
          </cell>
          <cell r="M58">
            <v>21</v>
          </cell>
          <cell r="N58">
            <v>407</v>
          </cell>
        </row>
        <row r="59">
          <cell r="H59" t="str">
            <v>F06-D.V.HALLY</v>
          </cell>
          <cell r="I59" t="str">
            <v>AGRI</v>
          </cell>
          <cell r="J59" t="str">
            <v>F06</v>
          </cell>
          <cell r="K59">
            <v>528</v>
          </cell>
          <cell r="L59">
            <v>407</v>
          </cell>
          <cell r="M59">
            <v>121</v>
          </cell>
          <cell r="N59">
            <v>402</v>
          </cell>
        </row>
        <row r="60">
          <cell r="H60" t="str">
            <v>F08-KAMBATHANAHALLY</v>
          </cell>
          <cell r="I60" t="str">
            <v>AGRI</v>
          </cell>
          <cell r="J60" t="str">
            <v>F08</v>
          </cell>
          <cell r="K60">
            <v>252</v>
          </cell>
          <cell r="L60">
            <v>203</v>
          </cell>
          <cell r="M60">
            <v>49</v>
          </cell>
          <cell r="N60">
            <v>202</v>
          </cell>
        </row>
        <row r="61">
          <cell r="H61" t="str">
            <v>F09-SIDDAPURA</v>
          </cell>
          <cell r="I61" t="str">
            <v>AGRI</v>
          </cell>
          <cell r="J61" t="str">
            <v>F09</v>
          </cell>
          <cell r="K61">
            <v>393</v>
          </cell>
          <cell r="L61">
            <v>392</v>
          </cell>
          <cell r="M61">
            <v>1</v>
          </cell>
          <cell r="N61">
            <v>391</v>
          </cell>
        </row>
        <row r="62">
          <cell r="H62" t="str">
            <v>F10-DABBEGHATTA</v>
          </cell>
          <cell r="I62" t="str">
            <v>AGRI</v>
          </cell>
          <cell r="J62" t="str">
            <v>F10</v>
          </cell>
          <cell r="K62">
            <v>643</v>
          </cell>
          <cell r="L62">
            <v>630</v>
          </cell>
          <cell r="M62">
            <v>13</v>
          </cell>
          <cell r="N62">
            <v>430</v>
          </cell>
        </row>
        <row r="63">
          <cell r="H63" t="str">
            <v>F11-JADEGONDANAHALLY NJY</v>
          </cell>
          <cell r="I63" t="str">
            <v>NJY</v>
          </cell>
          <cell r="J63" t="str">
            <v>F11</v>
          </cell>
          <cell r="K63">
            <v>1879</v>
          </cell>
          <cell r="L63">
            <v>1717</v>
          </cell>
          <cell r="M63">
            <v>162</v>
          </cell>
          <cell r="N63">
            <v>1</v>
          </cell>
        </row>
        <row r="64">
          <cell r="H64" t="str">
            <v>F12-THIMMALAPURA NJY</v>
          </cell>
          <cell r="I64" t="str">
            <v>NJY</v>
          </cell>
          <cell r="J64" t="str">
            <v>F12</v>
          </cell>
          <cell r="K64">
            <v>4718</v>
          </cell>
          <cell r="L64">
            <v>3982</v>
          </cell>
          <cell r="M64">
            <v>736</v>
          </cell>
          <cell r="N64">
            <v>2</v>
          </cell>
        </row>
        <row r="65">
          <cell r="H65" t="str">
            <v>F01-BEDATTHURU</v>
          </cell>
          <cell r="I65" t="str">
            <v>AGRI</v>
          </cell>
          <cell r="J65" t="str">
            <v>F01</v>
          </cell>
          <cell r="K65">
            <v>503</v>
          </cell>
          <cell r="L65">
            <v>492</v>
          </cell>
          <cell r="M65">
            <v>11</v>
          </cell>
          <cell r="N65">
            <v>478</v>
          </cell>
        </row>
        <row r="66">
          <cell r="H66" t="str">
            <v>F02-REDDYHALLY</v>
          </cell>
          <cell r="I66" t="str">
            <v>AGRI</v>
          </cell>
          <cell r="J66" t="str">
            <v>F02</v>
          </cell>
          <cell r="K66">
            <v>520</v>
          </cell>
          <cell r="L66">
            <v>520</v>
          </cell>
          <cell r="M66">
            <v>0</v>
          </cell>
          <cell r="N66">
            <v>518</v>
          </cell>
        </row>
        <row r="67">
          <cell r="H67" t="str">
            <v>F03-MIDAGESHI</v>
          </cell>
          <cell r="I67" t="str">
            <v>DOMESTIC</v>
          </cell>
          <cell r="J67" t="str">
            <v>F03</v>
          </cell>
          <cell r="K67">
            <v>1217</v>
          </cell>
          <cell r="L67">
            <v>1015</v>
          </cell>
          <cell r="M67">
            <v>202</v>
          </cell>
          <cell r="N67">
            <v>1</v>
          </cell>
        </row>
        <row r="68">
          <cell r="H68" t="str">
            <v>F04-MALLANAYAKANAHALLY</v>
          </cell>
          <cell r="I68" t="str">
            <v>AGRI</v>
          </cell>
          <cell r="J68" t="str">
            <v>F04</v>
          </cell>
          <cell r="K68">
            <v>392</v>
          </cell>
          <cell r="L68">
            <v>391</v>
          </cell>
          <cell r="M68">
            <v>1</v>
          </cell>
          <cell r="N68">
            <v>388</v>
          </cell>
        </row>
        <row r="69">
          <cell r="H69" t="str">
            <v>F05-HANUMANTHAPURA-NJY</v>
          </cell>
          <cell r="I69" t="str">
            <v>NJY</v>
          </cell>
          <cell r="J69" t="str">
            <v>F05</v>
          </cell>
          <cell r="K69">
            <v>4440</v>
          </cell>
          <cell r="L69">
            <v>3676</v>
          </cell>
          <cell r="M69">
            <v>764</v>
          </cell>
          <cell r="N69">
            <v>1</v>
          </cell>
        </row>
        <row r="70">
          <cell r="H70" t="str">
            <v>F06-LAKSHMIPURA--NJY</v>
          </cell>
          <cell r="I70" t="str">
            <v>NJY</v>
          </cell>
          <cell r="J70" t="str">
            <v>F06</v>
          </cell>
          <cell r="K70">
            <v>2600</v>
          </cell>
          <cell r="L70">
            <v>2122</v>
          </cell>
          <cell r="M70">
            <v>478</v>
          </cell>
          <cell r="N70">
            <v>1</v>
          </cell>
        </row>
        <row r="71">
          <cell r="H71" t="str">
            <v>F07-CHANDRABAVI</v>
          </cell>
          <cell r="I71" t="str">
            <v>AGRI</v>
          </cell>
          <cell r="J71" t="str">
            <v>F07</v>
          </cell>
          <cell r="K71">
            <v>508</v>
          </cell>
          <cell r="L71">
            <v>326</v>
          </cell>
          <cell r="M71">
            <v>182</v>
          </cell>
          <cell r="N71">
            <v>325</v>
          </cell>
        </row>
        <row r="72">
          <cell r="H72" t="str">
            <v>F01-RANTAVALA</v>
          </cell>
          <cell r="I72" t="str">
            <v>AGRI</v>
          </cell>
          <cell r="J72" t="str">
            <v>F01</v>
          </cell>
          <cell r="K72">
            <v>464</v>
          </cell>
          <cell r="L72">
            <v>316</v>
          </cell>
          <cell r="M72">
            <v>148</v>
          </cell>
          <cell r="N72">
            <v>316</v>
          </cell>
        </row>
        <row r="73">
          <cell r="H73" t="str">
            <v>F02-KOTAGARALAHALLY</v>
          </cell>
          <cell r="I73" t="str">
            <v>AGRI</v>
          </cell>
          <cell r="J73" t="str">
            <v>F02</v>
          </cell>
          <cell r="K73">
            <v>368</v>
          </cell>
          <cell r="L73">
            <v>293</v>
          </cell>
          <cell r="M73">
            <v>75</v>
          </cell>
          <cell r="N73">
            <v>293</v>
          </cell>
        </row>
        <row r="74">
          <cell r="H74" t="str">
            <v>F03-BASAVANAHALLY</v>
          </cell>
          <cell r="I74" t="str">
            <v>AGRI</v>
          </cell>
          <cell r="J74" t="str">
            <v>F03</v>
          </cell>
          <cell r="K74">
            <v>519</v>
          </cell>
          <cell r="L74">
            <v>402</v>
          </cell>
          <cell r="M74">
            <v>117</v>
          </cell>
          <cell r="N74">
            <v>368</v>
          </cell>
        </row>
        <row r="75">
          <cell r="H75" t="str">
            <v>F04-SARJAMMANAHALLI NJY</v>
          </cell>
          <cell r="I75" t="str">
            <v>NJY</v>
          </cell>
          <cell r="J75" t="str">
            <v>F04</v>
          </cell>
          <cell r="K75">
            <v>2230</v>
          </cell>
          <cell r="L75">
            <v>1992</v>
          </cell>
          <cell r="M75">
            <v>238</v>
          </cell>
          <cell r="N75">
            <v>0</v>
          </cell>
        </row>
        <row r="76">
          <cell r="H76" t="str">
            <v>F05-SHIVANAGERE</v>
          </cell>
          <cell r="I76" t="str">
            <v>AGRI</v>
          </cell>
          <cell r="J76" t="str">
            <v>F05</v>
          </cell>
          <cell r="K76">
            <v>291</v>
          </cell>
          <cell r="L76">
            <v>275</v>
          </cell>
          <cell r="M76">
            <v>16</v>
          </cell>
          <cell r="N76">
            <v>271</v>
          </cell>
        </row>
        <row r="77">
          <cell r="H77" t="str">
            <v>F06-THONACHAGONDANAHALLY</v>
          </cell>
          <cell r="I77" t="str">
            <v>AGRI</v>
          </cell>
          <cell r="J77" t="str">
            <v>F06</v>
          </cell>
          <cell r="K77">
            <v>225</v>
          </cell>
          <cell r="L77">
            <v>223</v>
          </cell>
          <cell r="M77">
            <v>2</v>
          </cell>
          <cell r="N77">
            <v>223</v>
          </cell>
        </row>
        <row r="78">
          <cell r="H78" t="str">
            <v>F07-KITHAGALI</v>
          </cell>
          <cell r="I78" t="str">
            <v>AGRI</v>
          </cell>
          <cell r="J78" t="str">
            <v>F07</v>
          </cell>
          <cell r="K78">
            <v>247</v>
          </cell>
          <cell r="L78">
            <v>247</v>
          </cell>
          <cell r="M78">
            <v>0</v>
          </cell>
          <cell r="N78">
            <v>247</v>
          </cell>
        </row>
        <row r="79">
          <cell r="H79" t="str">
            <v>F08-B BETTA</v>
          </cell>
          <cell r="I79" t="str">
            <v>AGRI</v>
          </cell>
          <cell r="J79" t="str">
            <v>F08</v>
          </cell>
          <cell r="K79">
            <v>238</v>
          </cell>
          <cell r="L79">
            <v>237</v>
          </cell>
          <cell r="M79">
            <v>1</v>
          </cell>
          <cell r="N79">
            <v>237</v>
          </cell>
        </row>
        <row r="80">
          <cell r="H80" t="str">
            <v>F09-BADIGONDANAHALLY NJY</v>
          </cell>
          <cell r="I80" t="str">
            <v>NJY</v>
          </cell>
          <cell r="J80" t="str">
            <v>F09</v>
          </cell>
          <cell r="K80">
            <v>4176</v>
          </cell>
          <cell r="L80">
            <v>3573</v>
          </cell>
          <cell r="M80">
            <v>603</v>
          </cell>
          <cell r="N80">
            <v>1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e1" displayName="Table1" ref="A8:AG81" totalsRowShown="0" headerRowDxfId="34" dataDxfId="33">
  <tableColumns count="33">
    <tableColumn id="1" name="SLNO" dataDxfId="32"/>
    <tableColumn id="2" name="CIRCLE" dataDxfId="31"/>
    <tableColumn id="3" name="DIVISION" dataDxfId="30"/>
    <tableColumn id="4" name="SUB DIVISION" dataDxfId="29"/>
    <tableColumn id="5" name="STATION NAME" dataDxfId="28"/>
    <tableColumn id="6" name="FEEDER OWNER" dataDxfId="27"/>
    <tableColumn id="7" name="FEEDER INDEX" dataDxfId="26"/>
    <tableColumn id="8" name="FEEDER NAME" dataDxfId="25"/>
    <tableColumn id="9" name="FEEDER TYPE" dataDxfId="24"/>
    <tableColumn id="10" name="FEEDER CODE" dataDxfId="23"/>
    <tableColumn id="11" name="NO OF INS" dataDxfId="22"/>
    <tableColumn id="12" name="NO OF ACTIVE INS" dataDxfId="21"/>
    <tableColumn id="13" name="NO OF INACTIVE INS" dataDxfId="20"/>
    <tableColumn id="14" name="IP SET INSTALLATION" dataDxfId="19"/>
    <tableColumn id="15" name="IP_UNBILLED" dataDxfId="18"/>
    <tableColumn id="16" name="IR" dataDxfId="17"/>
    <tableColumn id="17" name="FR" dataDxfId="16"/>
    <tableColumn id="18" name="MC" dataDxfId="15"/>
    <tableColumn id="19" name="CONSUMPTION Q=(O-N)*P" dataDxfId="14"/>
    <tableColumn id="20" name="IMPORTED ENERGY" dataDxfId="13"/>
    <tableColumn id="21" name="EXPORTED ENERGY" dataDxfId="12"/>
    <tableColumn id="22" name="NET CONSUMPTION T=Q+R-S" dataDxfId="11"/>
    <tableColumn id="23" name="METERED SALES" dataDxfId="10"/>
    <tableColumn id="24" name="UNMETERED SALES" dataDxfId="9"/>
    <tableColumn id="25" name="TOTAL SALES W=U+V" dataDxfId="8"/>
    <tableColumn id="26" name="T AND D LOSS X=(T-W/T)*100" dataDxfId="7"/>
    <tableColumn id="27" name="DEMAND" dataDxfId="6"/>
    <tableColumn id="28" name="COLLECTION" dataDxfId="5"/>
    <tableColumn id="29" name="BILLING EFFICIENCY AA=W/T" dataDxfId="4"/>
    <tableColumn id="30" name="COLLECTION EFFICIENCY AB=Z/Y" dataDxfId="3"/>
    <tableColumn id="31" name="AT AND C LOSS AC=((1-AA*AB)*100" dataDxfId="2"/>
    <tableColumn id="32" name="REMARKS" dataDxfId="1"/>
    <tableColumn id="33" name="STATU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1"/>
  <sheetViews>
    <sheetView topLeftCell="T1" workbookViewId="0">
      <selection activeCell="T1" sqref="A1:XFD1048576"/>
    </sheetView>
  </sheetViews>
  <sheetFormatPr defaultRowHeight="15" x14ac:dyDescent="0.25"/>
  <cols>
    <col min="1" max="1" width="9.140625" style="1" customWidth="1"/>
    <col min="2" max="3" width="20.7109375" style="1" hidden="1" customWidth="1"/>
    <col min="4" max="4" width="16.28515625" style="1" customWidth="1"/>
    <col min="5" max="5" width="19.5703125" style="1" customWidth="1"/>
    <col min="6" max="6" width="18.28515625" style="1" customWidth="1"/>
    <col min="7" max="7" width="16.7109375" style="1" hidden="1" customWidth="1"/>
    <col min="8" max="8" width="29.85546875" style="1" customWidth="1"/>
    <col min="9" max="9" width="12.28515625" style="1" customWidth="1"/>
    <col min="10" max="10" width="18.85546875" style="1" hidden="1" customWidth="1"/>
    <col min="11" max="11" width="13.42578125" style="1" hidden="1" customWidth="1"/>
    <col min="12" max="12" width="9.85546875" style="1" hidden="1" customWidth="1"/>
    <col min="13" max="13" width="10.7109375" style="1" hidden="1" customWidth="1"/>
    <col min="14" max="14" width="12" style="1" hidden="1" customWidth="1"/>
    <col min="15" max="15" width="8" style="1" hidden="1" customWidth="1"/>
    <col min="16" max="17" width="12" style="1" customWidth="1"/>
    <col min="18" max="18" width="7.42578125" style="1" hidden="1" customWidth="1"/>
    <col min="19" max="19" width="27.5703125" style="1" customWidth="1"/>
    <col min="20" max="20" width="21.140625" style="1" customWidth="1"/>
    <col min="21" max="21" width="14.7109375" style="1" customWidth="1"/>
    <col min="22" max="22" width="20.5703125" style="1" customWidth="1"/>
    <col min="23" max="23" width="14" style="1" customWidth="1"/>
    <col min="24" max="24" width="21.140625" style="1" customWidth="1"/>
    <col min="25" max="25" width="22.5703125" style="1" customWidth="1"/>
    <col min="26" max="26" width="15.5703125" style="1" customWidth="1"/>
    <col min="27" max="27" width="15.140625" style="1" customWidth="1"/>
    <col min="28" max="28" width="15.28515625" style="1" customWidth="1"/>
    <col min="29" max="29" width="29" style="1" customWidth="1"/>
    <col min="30" max="30" width="32" style="1" customWidth="1"/>
    <col min="31" max="31" width="34.85546875" style="1" customWidth="1"/>
    <col min="32" max="32" width="12.85546875" style="1" customWidth="1"/>
    <col min="33" max="33" width="11.140625" style="1" customWidth="1"/>
    <col min="34" max="16384" width="9.140625" style="1"/>
  </cols>
  <sheetData>
    <row r="1" spans="1:33" ht="18.75" x14ac:dyDescent="0.25">
      <c r="A1" s="5" t="s">
        <v>0</v>
      </c>
      <c r="B1" s="5" t="s">
        <v>0</v>
      </c>
      <c r="C1" s="5" t="s">
        <v>0</v>
      </c>
      <c r="D1" s="5" t="s">
        <v>0</v>
      </c>
      <c r="E1" s="5" t="s">
        <v>0</v>
      </c>
      <c r="F1" s="5" t="s">
        <v>0</v>
      </c>
      <c r="G1" s="5" t="s">
        <v>0</v>
      </c>
      <c r="H1" s="5" t="s">
        <v>0</v>
      </c>
      <c r="I1" s="5" t="s">
        <v>0</v>
      </c>
      <c r="J1" s="5" t="s">
        <v>0</v>
      </c>
      <c r="K1" s="5" t="s">
        <v>0</v>
      </c>
      <c r="L1" s="5" t="s">
        <v>0</v>
      </c>
      <c r="M1" s="5" t="s">
        <v>0</v>
      </c>
      <c r="N1" s="5" t="s">
        <v>0</v>
      </c>
      <c r="O1" s="5" t="s">
        <v>0</v>
      </c>
      <c r="P1" s="5" t="s">
        <v>0</v>
      </c>
      <c r="Q1" s="5" t="s">
        <v>0</v>
      </c>
      <c r="R1" s="5" t="s">
        <v>0</v>
      </c>
      <c r="S1" s="5" t="s">
        <v>0</v>
      </c>
      <c r="T1" s="5" t="s">
        <v>0</v>
      </c>
      <c r="U1" s="5" t="s">
        <v>0</v>
      </c>
      <c r="V1" s="5" t="s">
        <v>0</v>
      </c>
      <c r="W1" s="5" t="s">
        <v>0</v>
      </c>
      <c r="X1" s="5" t="s">
        <v>0</v>
      </c>
      <c r="Y1" s="5" t="s">
        <v>0</v>
      </c>
      <c r="Z1" s="5" t="s">
        <v>0</v>
      </c>
      <c r="AA1" s="5" t="s">
        <v>0</v>
      </c>
      <c r="AB1" s="5" t="s">
        <v>0</v>
      </c>
      <c r="AC1" s="5" t="s">
        <v>0</v>
      </c>
      <c r="AD1" s="5" t="s">
        <v>0</v>
      </c>
      <c r="AE1" s="5" t="s">
        <v>0</v>
      </c>
      <c r="AF1" s="5" t="s">
        <v>0</v>
      </c>
    </row>
    <row r="2" spans="1:33" ht="18.75" x14ac:dyDescent="0.25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5" t="s">
        <v>1</v>
      </c>
      <c r="Q2" s="5" t="s">
        <v>1</v>
      </c>
      <c r="R2" s="5" t="s">
        <v>1</v>
      </c>
      <c r="S2" s="5" t="s">
        <v>1</v>
      </c>
      <c r="T2" s="5" t="s">
        <v>1</v>
      </c>
      <c r="U2" s="5" t="s">
        <v>1</v>
      </c>
      <c r="V2" s="5" t="s">
        <v>1</v>
      </c>
      <c r="W2" s="5" t="s">
        <v>1</v>
      </c>
      <c r="X2" s="5" t="s">
        <v>1</v>
      </c>
      <c r="Y2" s="5" t="s">
        <v>1</v>
      </c>
      <c r="Z2" s="5" t="s">
        <v>1</v>
      </c>
      <c r="AA2" s="5" t="s">
        <v>1</v>
      </c>
      <c r="AB2" s="5" t="s">
        <v>1</v>
      </c>
      <c r="AC2" s="5" t="s">
        <v>1</v>
      </c>
      <c r="AD2" s="5" t="s">
        <v>1</v>
      </c>
      <c r="AE2" s="5" t="s">
        <v>1</v>
      </c>
      <c r="AF2" s="5" t="s">
        <v>1</v>
      </c>
    </row>
    <row r="3" spans="1:33" ht="18.75" x14ac:dyDescent="0.25">
      <c r="A3" s="5" t="s">
        <v>2</v>
      </c>
      <c r="B3" s="5" t="s">
        <v>2</v>
      </c>
      <c r="C3" s="5" t="s">
        <v>2</v>
      </c>
      <c r="D3" s="5" t="s">
        <v>2</v>
      </c>
      <c r="E3" s="5" t="s">
        <v>2</v>
      </c>
      <c r="F3" s="5" t="s">
        <v>2</v>
      </c>
      <c r="G3" s="5" t="s">
        <v>2</v>
      </c>
      <c r="H3" s="5" t="s">
        <v>2</v>
      </c>
      <c r="I3" s="5" t="s">
        <v>2</v>
      </c>
      <c r="J3" s="5" t="s">
        <v>2</v>
      </c>
      <c r="K3" s="5" t="s">
        <v>2</v>
      </c>
      <c r="L3" s="5" t="s">
        <v>2</v>
      </c>
      <c r="M3" s="5" t="s">
        <v>2</v>
      </c>
      <c r="N3" s="5" t="s">
        <v>2</v>
      </c>
      <c r="O3" s="5" t="s">
        <v>2</v>
      </c>
      <c r="P3" s="5" t="s">
        <v>2</v>
      </c>
      <c r="Q3" s="5" t="s">
        <v>2</v>
      </c>
      <c r="R3" s="5" t="s">
        <v>2</v>
      </c>
      <c r="S3" s="5" t="s">
        <v>2</v>
      </c>
      <c r="T3" s="5" t="s">
        <v>2</v>
      </c>
      <c r="U3" s="5" t="s">
        <v>2</v>
      </c>
      <c r="V3" s="5" t="s">
        <v>2</v>
      </c>
      <c r="W3" s="5" t="s">
        <v>2</v>
      </c>
      <c r="X3" s="5" t="s">
        <v>2</v>
      </c>
      <c r="Y3" s="5" t="s">
        <v>2</v>
      </c>
      <c r="Z3" s="5" t="s">
        <v>2</v>
      </c>
      <c r="AA3" s="5" t="s">
        <v>2</v>
      </c>
      <c r="AB3" s="5" t="s">
        <v>2</v>
      </c>
      <c r="AC3" s="5" t="s">
        <v>2</v>
      </c>
      <c r="AD3" s="5" t="s">
        <v>2</v>
      </c>
      <c r="AE3" s="5" t="s">
        <v>2</v>
      </c>
      <c r="AF3" s="5" t="s">
        <v>2</v>
      </c>
    </row>
    <row r="4" spans="1:33" x14ac:dyDescent="0.25">
      <c r="B4" s="6" t="s">
        <v>3</v>
      </c>
      <c r="C4" s="6" t="s">
        <v>4</v>
      </c>
    </row>
    <row r="5" spans="1:33" x14ac:dyDescent="0.25">
      <c r="B5" s="6" t="s">
        <v>5</v>
      </c>
      <c r="C5" s="6" t="s">
        <v>6</v>
      </c>
    </row>
    <row r="6" spans="1:33" x14ac:dyDescent="0.25">
      <c r="A6" s="2"/>
      <c r="B6" s="2"/>
      <c r="C6" s="2"/>
      <c r="D6" s="2"/>
      <c r="E6" s="2"/>
      <c r="F6" s="2"/>
      <c r="G6" s="2"/>
      <c r="H6" s="2"/>
      <c r="I6" s="8" t="s">
        <v>7</v>
      </c>
      <c r="J6" s="9" t="s">
        <v>8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3" x14ac:dyDescent="0.25">
      <c r="A7" s="7"/>
      <c r="B7" s="7" t="s">
        <v>9</v>
      </c>
      <c r="C7" s="7" t="s">
        <v>10</v>
      </c>
      <c r="D7" s="7" t="s">
        <v>11</v>
      </c>
      <c r="E7" s="7" t="s">
        <v>12</v>
      </c>
      <c r="F7" s="7" t="s">
        <v>13</v>
      </c>
      <c r="G7" s="7" t="s">
        <v>14</v>
      </c>
      <c r="H7" s="7" t="s">
        <v>15</v>
      </c>
      <c r="I7" s="7" t="s">
        <v>16</v>
      </c>
      <c r="J7" s="7" t="s">
        <v>17</v>
      </c>
      <c r="K7" s="7" t="s">
        <v>18</v>
      </c>
      <c r="L7" s="7" t="s">
        <v>19</v>
      </c>
      <c r="M7" s="7" t="s">
        <v>20</v>
      </c>
      <c r="N7" s="7" t="s">
        <v>21</v>
      </c>
      <c r="O7" s="7" t="s">
        <v>22</v>
      </c>
      <c r="P7" s="7" t="s">
        <v>23</v>
      </c>
      <c r="Q7" s="7" t="s">
        <v>24</v>
      </c>
      <c r="R7" s="7" t="s">
        <v>25</v>
      </c>
      <c r="S7" s="7" t="s">
        <v>26</v>
      </c>
      <c r="T7" s="7" t="s">
        <v>27</v>
      </c>
      <c r="U7" s="7" t="s">
        <v>28</v>
      </c>
      <c r="V7" s="7" t="s">
        <v>29</v>
      </c>
      <c r="W7" s="7" t="s">
        <v>30</v>
      </c>
      <c r="X7" s="7" t="s">
        <v>31</v>
      </c>
      <c r="Y7" s="7" t="s">
        <v>32</v>
      </c>
      <c r="Z7" s="7" t="s">
        <v>33</v>
      </c>
      <c r="AA7" s="7" t="s">
        <v>34</v>
      </c>
      <c r="AB7" s="7" t="s">
        <v>35</v>
      </c>
      <c r="AC7" s="7" t="s">
        <v>36</v>
      </c>
      <c r="AD7" s="7" t="s">
        <v>37</v>
      </c>
      <c r="AE7" s="7" t="s">
        <v>38</v>
      </c>
      <c r="AF7" s="7" t="s">
        <v>39</v>
      </c>
    </row>
    <row r="8" spans="1:33" x14ac:dyDescent="0.25">
      <c r="A8" s="1" t="s">
        <v>40</v>
      </c>
      <c r="B8" s="1" t="s">
        <v>41</v>
      </c>
      <c r="C8" s="1" t="s">
        <v>42</v>
      </c>
      <c r="D8" s="1" t="s">
        <v>43</v>
      </c>
      <c r="E8" s="1" t="s">
        <v>44</v>
      </c>
      <c r="F8" s="1" t="s">
        <v>45</v>
      </c>
      <c r="G8" s="1" t="s">
        <v>46</v>
      </c>
      <c r="H8" s="1" t="s">
        <v>47</v>
      </c>
      <c r="I8" s="1" t="s">
        <v>48</v>
      </c>
      <c r="J8" s="1" t="s">
        <v>49</v>
      </c>
      <c r="K8" s="1" t="s">
        <v>50</v>
      </c>
      <c r="L8" s="1" t="s">
        <v>51</v>
      </c>
      <c r="M8" s="1" t="s">
        <v>52</v>
      </c>
      <c r="N8" s="1" t="s">
        <v>53</v>
      </c>
      <c r="O8" s="1" t="s">
        <v>54</v>
      </c>
      <c r="P8" s="1" t="s">
        <v>55</v>
      </c>
      <c r="Q8" s="1" t="s">
        <v>56</v>
      </c>
      <c r="R8" s="1" t="s">
        <v>57</v>
      </c>
      <c r="S8" s="1" t="s">
        <v>58</v>
      </c>
      <c r="T8" s="1" t="s">
        <v>59</v>
      </c>
      <c r="U8" s="1" t="s">
        <v>60</v>
      </c>
      <c r="V8" s="1" t="s">
        <v>61</v>
      </c>
      <c r="W8" s="1" t="s">
        <v>62</v>
      </c>
      <c r="X8" s="1" t="s">
        <v>63</v>
      </c>
      <c r="Y8" s="1" t="s">
        <v>64</v>
      </c>
      <c r="Z8" s="1" t="s">
        <v>65</v>
      </c>
      <c r="AA8" s="1" t="s">
        <v>66</v>
      </c>
      <c r="AB8" s="1" t="s">
        <v>67</v>
      </c>
      <c r="AC8" s="1" t="s">
        <v>68</v>
      </c>
      <c r="AD8" s="1" t="s">
        <v>69</v>
      </c>
      <c r="AE8" s="1" t="s">
        <v>70</v>
      </c>
      <c r="AF8" s="1" t="s">
        <v>71</v>
      </c>
      <c r="AG8" s="1" t="s">
        <v>72</v>
      </c>
    </row>
    <row r="9" spans="1:33" x14ac:dyDescent="0.25">
      <c r="A9" s="1">
        <v>1</v>
      </c>
      <c r="B9" s="1" t="s">
        <v>73</v>
      </c>
      <c r="C9" s="1" t="s">
        <v>8</v>
      </c>
      <c r="D9" s="1" t="s">
        <v>8</v>
      </c>
      <c r="E9" s="1" t="s">
        <v>74</v>
      </c>
      <c r="F9" s="1" t="s">
        <v>8</v>
      </c>
      <c r="H9" s="1" t="s">
        <v>75</v>
      </c>
      <c r="I9" s="1" t="s">
        <v>76</v>
      </c>
      <c r="J9" s="1" t="s">
        <v>77</v>
      </c>
      <c r="K9" s="1">
        <v>698</v>
      </c>
      <c r="L9" s="1">
        <v>698</v>
      </c>
      <c r="M9" s="1">
        <v>0</v>
      </c>
      <c r="N9" s="1">
        <v>469</v>
      </c>
      <c r="O9" s="1">
        <v>0</v>
      </c>
      <c r="P9" s="1">
        <v>452.56200000000001</v>
      </c>
      <c r="Q9" s="1">
        <v>466.35199999999998</v>
      </c>
      <c r="R9" s="1">
        <v>40000</v>
      </c>
      <c r="S9" s="1">
        <v>551600</v>
      </c>
      <c r="T9" s="1">
        <v>104000</v>
      </c>
      <c r="U9" s="1">
        <v>0</v>
      </c>
      <c r="V9" s="1">
        <v>655600</v>
      </c>
      <c r="W9" s="1">
        <v>10887</v>
      </c>
      <c r="X9" s="1">
        <v>488311.533</v>
      </c>
      <c r="Y9" s="1">
        <v>499198.533</v>
      </c>
      <c r="Z9" s="1">
        <v>23.86</v>
      </c>
      <c r="AA9" s="1">
        <v>2994994.15</v>
      </c>
      <c r="AB9" s="1">
        <v>2927856.15</v>
      </c>
      <c r="AC9" s="1">
        <v>0.76139999999999997</v>
      </c>
      <c r="AD9" s="1">
        <v>0.97760000000000002</v>
      </c>
      <c r="AE9" s="1">
        <v>23.33</v>
      </c>
    </row>
    <row r="10" spans="1:33" x14ac:dyDescent="0.25">
      <c r="A10" s="1">
        <v>2</v>
      </c>
      <c r="B10" s="1" t="s">
        <v>73</v>
      </c>
      <c r="C10" s="1" t="s">
        <v>8</v>
      </c>
      <c r="D10" s="1" t="s">
        <v>8</v>
      </c>
      <c r="E10" s="1" t="s">
        <v>78</v>
      </c>
      <c r="F10" s="1" t="s">
        <v>8</v>
      </c>
      <c r="H10" s="1" t="s">
        <v>79</v>
      </c>
      <c r="I10" s="1" t="s">
        <v>80</v>
      </c>
      <c r="J10" s="1" t="s">
        <v>81</v>
      </c>
      <c r="K10" s="1">
        <v>2020</v>
      </c>
      <c r="L10" s="1">
        <v>2020</v>
      </c>
      <c r="M10" s="1">
        <v>0</v>
      </c>
      <c r="N10" s="1">
        <v>112</v>
      </c>
      <c r="O10" s="1">
        <v>0</v>
      </c>
      <c r="P10" s="1">
        <v>1145.5</v>
      </c>
      <c r="Q10" s="1">
        <v>1161.1420000000001</v>
      </c>
      <c r="R10" s="1">
        <v>20000</v>
      </c>
      <c r="S10" s="1">
        <v>312840</v>
      </c>
      <c r="T10" s="1">
        <v>0</v>
      </c>
      <c r="U10" s="1">
        <v>0</v>
      </c>
      <c r="V10" s="1">
        <v>312840</v>
      </c>
      <c r="W10" s="1">
        <v>115734</v>
      </c>
      <c r="X10" s="1">
        <v>132506.64499999999</v>
      </c>
      <c r="Y10" s="1">
        <v>248240.64499999999</v>
      </c>
      <c r="Z10" s="1">
        <v>20.65</v>
      </c>
      <c r="AA10" s="1">
        <v>2055661.33</v>
      </c>
      <c r="AB10" s="1">
        <v>1740716.54</v>
      </c>
      <c r="AC10" s="1">
        <v>0.79349999999999998</v>
      </c>
      <c r="AD10" s="1">
        <v>0.8468</v>
      </c>
      <c r="AE10" s="1">
        <v>17.489999999999998</v>
      </c>
    </row>
    <row r="11" spans="1:33" x14ac:dyDescent="0.25">
      <c r="A11" s="1">
        <v>3</v>
      </c>
      <c r="B11" s="1" t="s">
        <v>73</v>
      </c>
      <c r="C11" s="1" t="s">
        <v>8</v>
      </c>
      <c r="D11" s="1" t="s">
        <v>8</v>
      </c>
      <c r="E11" s="1" t="s">
        <v>82</v>
      </c>
      <c r="F11" s="1" t="s">
        <v>8</v>
      </c>
      <c r="H11" s="1" t="s">
        <v>83</v>
      </c>
      <c r="I11" s="1" t="s">
        <v>84</v>
      </c>
      <c r="J11" s="1" t="s">
        <v>85</v>
      </c>
      <c r="K11" s="1">
        <v>3548</v>
      </c>
      <c r="L11" s="1">
        <v>3548</v>
      </c>
      <c r="M11" s="1">
        <v>0</v>
      </c>
      <c r="N11" s="1">
        <v>1</v>
      </c>
      <c r="O11" s="1">
        <v>0</v>
      </c>
      <c r="P11" s="1">
        <v>946.08399999999995</v>
      </c>
      <c r="Q11" s="1">
        <v>986.61599999999999</v>
      </c>
      <c r="R11" s="1">
        <v>10000</v>
      </c>
      <c r="S11" s="1">
        <v>405320</v>
      </c>
      <c r="T11" s="1">
        <v>0</v>
      </c>
      <c r="U11" s="1">
        <v>57391</v>
      </c>
      <c r="V11" s="1">
        <v>347929</v>
      </c>
      <c r="W11" s="1">
        <v>159900.79</v>
      </c>
      <c r="X11" s="1">
        <v>1511.77</v>
      </c>
      <c r="Y11" s="1">
        <v>161412.56</v>
      </c>
      <c r="Z11" s="1">
        <v>53.61</v>
      </c>
      <c r="AA11" s="1">
        <v>1897423.54</v>
      </c>
      <c r="AB11" s="1">
        <v>1200659.6100000001</v>
      </c>
      <c r="AC11" s="1">
        <v>0.46389999999999998</v>
      </c>
      <c r="AD11" s="1">
        <v>0.63280000000000003</v>
      </c>
      <c r="AE11" s="1">
        <v>33.92</v>
      </c>
    </row>
    <row r="12" spans="1:33" x14ac:dyDescent="0.25">
      <c r="A12" s="1">
        <v>4</v>
      </c>
      <c r="B12" s="1" t="s">
        <v>73</v>
      </c>
      <c r="C12" s="1" t="s">
        <v>8</v>
      </c>
      <c r="D12" s="1" t="s">
        <v>8</v>
      </c>
      <c r="E12" s="1" t="s">
        <v>74</v>
      </c>
      <c r="F12" s="1" t="s">
        <v>8</v>
      </c>
      <c r="H12" s="1" t="s">
        <v>86</v>
      </c>
      <c r="I12" s="1" t="s">
        <v>76</v>
      </c>
      <c r="J12" s="1" t="s">
        <v>87</v>
      </c>
      <c r="K12" s="1">
        <v>637</v>
      </c>
      <c r="L12" s="1">
        <v>637</v>
      </c>
      <c r="M12" s="1">
        <v>0</v>
      </c>
      <c r="N12" s="1">
        <v>451</v>
      </c>
      <c r="O12" s="1">
        <v>1</v>
      </c>
      <c r="P12" s="1">
        <v>481.76299999999998</v>
      </c>
      <c r="Q12" s="1">
        <v>493.12900000000002</v>
      </c>
      <c r="R12" s="1">
        <v>40000</v>
      </c>
      <c r="S12" s="1">
        <v>454640</v>
      </c>
      <c r="T12" s="1">
        <v>153600</v>
      </c>
      <c r="U12" s="1">
        <v>0</v>
      </c>
      <c r="V12" s="1">
        <v>608240</v>
      </c>
      <c r="W12" s="1">
        <v>9359</v>
      </c>
      <c r="X12" s="1">
        <v>400756.35600000003</v>
      </c>
      <c r="Y12" s="1">
        <v>410115.35600000003</v>
      </c>
      <c r="Z12" s="1">
        <v>32.57</v>
      </c>
      <c r="AA12" s="1">
        <v>2451166.7599999998</v>
      </c>
      <c r="AB12" s="1">
        <v>2423428.7599999998</v>
      </c>
      <c r="AC12" s="1">
        <v>0.67430000000000001</v>
      </c>
      <c r="AD12" s="1">
        <v>0.98870000000000002</v>
      </c>
      <c r="AE12" s="1">
        <v>32.200000000000003</v>
      </c>
    </row>
    <row r="13" spans="1:33" x14ac:dyDescent="0.25">
      <c r="A13" s="1">
        <v>5</v>
      </c>
      <c r="B13" s="1" t="s">
        <v>73</v>
      </c>
      <c r="C13" s="1" t="s">
        <v>8</v>
      </c>
      <c r="D13" s="1" t="s">
        <v>8</v>
      </c>
      <c r="E13" s="1" t="s">
        <v>78</v>
      </c>
      <c r="F13" s="1" t="s">
        <v>8</v>
      </c>
      <c r="H13" s="1" t="s">
        <v>88</v>
      </c>
      <c r="I13" s="1" t="s">
        <v>76</v>
      </c>
      <c r="J13" s="1" t="s">
        <v>89</v>
      </c>
      <c r="K13" s="1">
        <v>608</v>
      </c>
      <c r="L13" s="1">
        <v>608</v>
      </c>
      <c r="M13" s="1">
        <v>0</v>
      </c>
      <c r="N13" s="1">
        <v>521</v>
      </c>
      <c r="O13" s="1">
        <v>0</v>
      </c>
      <c r="P13" s="1">
        <v>1034.27</v>
      </c>
      <c r="Q13" s="1">
        <v>1055.616</v>
      </c>
      <c r="R13" s="1">
        <v>20000</v>
      </c>
      <c r="S13" s="1">
        <v>426920</v>
      </c>
      <c r="T13" s="1">
        <v>0</v>
      </c>
      <c r="U13" s="1">
        <v>0</v>
      </c>
      <c r="V13" s="1">
        <v>426920</v>
      </c>
      <c r="W13" s="1">
        <v>7153</v>
      </c>
      <c r="X13" s="1">
        <v>379210.636</v>
      </c>
      <c r="Y13" s="1">
        <v>386363.636</v>
      </c>
      <c r="Z13" s="1">
        <v>9.5</v>
      </c>
      <c r="AA13" s="1">
        <v>2291927</v>
      </c>
      <c r="AB13" s="1">
        <v>2283207</v>
      </c>
      <c r="AC13" s="1">
        <v>0.90500000000000003</v>
      </c>
      <c r="AD13" s="1">
        <v>0.99619999999999997</v>
      </c>
      <c r="AE13" s="1">
        <v>9.4600000000000009</v>
      </c>
    </row>
    <row r="14" spans="1:33" x14ac:dyDescent="0.25">
      <c r="A14" s="1">
        <v>6</v>
      </c>
      <c r="B14" s="1" t="s">
        <v>73</v>
      </c>
      <c r="C14" s="1" t="s">
        <v>8</v>
      </c>
      <c r="D14" s="1" t="s">
        <v>8</v>
      </c>
      <c r="E14" s="1" t="s">
        <v>90</v>
      </c>
      <c r="F14" s="1" t="s">
        <v>8</v>
      </c>
      <c r="H14" s="1" t="s">
        <v>91</v>
      </c>
      <c r="I14" s="1" t="s">
        <v>76</v>
      </c>
      <c r="J14" s="1" t="s">
        <v>92</v>
      </c>
      <c r="K14" s="1">
        <v>471</v>
      </c>
      <c r="L14" s="1">
        <v>471</v>
      </c>
      <c r="M14" s="1">
        <v>0</v>
      </c>
      <c r="N14" s="1">
        <v>442</v>
      </c>
      <c r="O14" s="1">
        <v>0</v>
      </c>
      <c r="P14" s="1">
        <v>952.32</v>
      </c>
      <c r="Q14" s="1">
        <v>970.97500000000002</v>
      </c>
      <c r="R14" s="1">
        <v>20000</v>
      </c>
      <c r="S14" s="1">
        <v>373100</v>
      </c>
      <c r="T14" s="1">
        <v>0</v>
      </c>
      <c r="U14" s="1">
        <v>0</v>
      </c>
      <c r="V14" s="1">
        <v>373100</v>
      </c>
      <c r="W14" s="1">
        <v>633</v>
      </c>
      <c r="X14" s="1">
        <v>337021.00400000002</v>
      </c>
      <c r="Y14" s="1">
        <v>337654.00400000002</v>
      </c>
      <c r="Z14" s="1">
        <v>9.5</v>
      </c>
      <c r="AA14" s="1">
        <v>1987905.36</v>
      </c>
      <c r="AB14" s="1">
        <v>1992594.36</v>
      </c>
      <c r="AC14" s="1">
        <v>0.90500000000000003</v>
      </c>
      <c r="AD14" s="1">
        <v>1.0024</v>
      </c>
      <c r="AE14" s="1">
        <v>9.52</v>
      </c>
    </row>
    <row r="15" spans="1:33" x14ac:dyDescent="0.25">
      <c r="A15" s="1">
        <v>7</v>
      </c>
      <c r="B15" s="1" t="s">
        <v>73</v>
      </c>
      <c r="C15" s="1" t="s">
        <v>8</v>
      </c>
      <c r="D15" s="1" t="s">
        <v>8</v>
      </c>
      <c r="E15" s="1" t="s">
        <v>82</v>
      </c>
      <c r="F15" s="1" t="s">
        <v>8</v>
      </c>
      <c r="H15" s="1" t="s">
        <v>93</v>
      </c>
      <c r="I15" s="1" t="s">
        <v>76</v>
      </c>
      <c r="J15" s="1" t="s">
        <v>94</v>
      </c>
      <c r="K15" s="1">
        <v>402</v>
      </c>
      <c r="L15" s="1">
        <v>402</v>
      </c>
      <c r="M15" s="1">
        <v>0</v>
      </c>
      <c r="N15" s="1">
        <v>368</v>
      </c>
      <c r="O15" s="1">
        <v>0</v>
      </c>
      <c r="P15" s="1">
        <v>1003.842</v>
      </c>
      <c r="Q15" s="1">
        <v>1033.7239999999999</v>
      </c>
      <c r="R15" s="1">
        <v>20000</v>
      </c>
      <c r="S15" s="1">
        <v>597640</v>
      </c>
      <c r="T15" s="1">
        <v>0</v>
      </c>
      <c r="U15" s="1">
        <v>5000</v>
      </c>
      <c r="V15" s="1">
        <v>592640</v>
      </c>
      <c r="W15" s="1">
        <v>832</v>
      </c>
      <c r="X15" s="1">
        <v>540031.40099999995</v>
      </c>
      <c r="Y15" s="1">
        <v>540863.40099999995</v>
      </c>
      <c r="Z15" s="1">
        <v>8.74</v>
      </c>
      <c r="AA15" s="1">
        <v>3180433.42</v>
      </c>
      <c r="AB15" s="1">
        <v>3179552.42</v>
      </c>
      <c r="AC15" s="1">
        <v>0.91259999999999997</v>
      </c>
      <c r="AD15" s="1">
        <v>0.99970000000000003</v>
      </c>
      <c r="AE15" s="1">
        <v>8.74</v>
      </c>
    </row>
    <row r="16" spans="1:33" x14ac:dyDescent="0.25">
      <c r="A16" s="1">
        <v>8</v>
      </c>
      <c r="B16" s="1" t="s">
        <v>73</v>
      </c>
      <c r="C16" s="1" t="s">
        <v>8</v>
      </c>
      <c r="D16" s="1" t="s">
        <v>8</v>
      </c>
      <c r="E16" s="1" t="s">
        <v>95</v>
      </c>
      <c r="F16" s="1" t="s">
        <v>8</v>
      </c>
      <c r="H16" s="1" t="s">
        <v>96</v>
      </c>
      <c r="I16" s="1" t="s">
        <v>76</v>
      </c>
      <c r="J16" s="1" t="s">
        <v>97</v>
      </c>
      <c r="K16" s="1">
        <v>492</v>
      </c>
      <c r="L16" s="1">
        <v>492</v>
      </c>
      <c r="M16" s="1">
        <v>0</v>
      </c>
      <c r="N16" s="1">
        <v>478</v>
      </c>
      <c r="O16" s="1">
        <v>0</v>
      </c>
      <c r="P16" s="1">
        <v>858.68399999999997</v>
      </c>
      <c r="Q16" s="1">
        <v>882.85599999999999</v>
      </c>
      <c r="R16" s="1">
        <v>20000</v>
      </c>
      <c r="S16" s="1">
        <v>483440</v>
      </c>
      <c r="T16" s="1">
        <v>0</v>
      </c>
      <c r="U16" s="1">
        <v>0</v>
      </c>
      <c r="V16" s="1">
        <v>483440</v>
      </c>
      <c r="W16" s="1">
        <v>5323</v>
      </c>
      <c r="X16" s="1">
        <v>432191.16200000001</v>
      </c>
      <c r="Y16" s="1">
        <v>437514.16200000001</v>
      </c>
      <c r="Z16" s="1">
        <v>9.5</v>
      </c>
      <c r="AA16" s="1">
        <v>2584353.46</v>
      </c>
      <c r="AB16" s="1">
        <v>2610353.46</v>
      </c>
      <c r="AC16" s="1">
        <v>0.90500000000000003</v>
      </c>
      <c r="AD16" s="1">
        <v>1.0101</v>
      </c>
      <c r="AE16" s="1">
        <v>9.6</v>
      </c>
    </row>
    <row r="17" spans="1:31" x14ac:dyDescent="0.25">
      <c r="A17" s="1">
        <v>9</v>
      </c>
      <c r="B17" s="1" t="s">
        <v>73</v>
      </c>
      <c r="C17" s="1" t="s">
        <v>8</v>
      </c>
      <c r="D17" s="1" t="s">
        <v>8</v>
      </c>
      <c r="E17" s="1" t="s">
        <v>78</v>
      </c>
      <c r="F17" s="1" t="s">
        <v>8</v>
      </c>
      <c r="H17" s="1" t="s">
        <v>98</v>
      </c>
      <c r="I17" s="1" t="s">
        <v>76</v>
      </c>
      <c r="J17" s="1" t="s">
        <v>99</v>
      </c>
      <c r="K17" s="1">
        <v>382</v>
      </c>
      <c r="L17" s="1">
        <v>382</v>
      </c>
      <c r="M17" s="1">
        <v>0</v>
      </c>
      <c r="N17" s="1">
        <v>380</v>
      </c>
      <c r="O17" s="1">
        <v>0</v>
      </c>
      <c r="P17" s="1">
        <v>1007.693</v>
      </c>
      <c r="Q17" s="1">
        <v>1028.8530000000001</v>
      </c>
      <c r="R17" s="1">
        <v>20000</v>
      </c>
      <c r="S17" s="1">
        <v>423200</v>
      </c>
      <c r="T17" s="1">
        <v>0</v>
      </c>
      <c r="U17" s="1">
        <v>0</v>
      </c>
      <c r="V17" s="1">
        <v>423200</v>
      </c>
      <c r="W17" s="1">
        <v>136</v>
      </c>
      <c r="X17" s="1">
        <v>382860.06</v>
      </c>
      <c r="Y17" s="1">
        <v>382996.06</v>
      </c>
      <c r="Z17" s="1">
        <v>9.5</v>
      </c>
      <c r="AA17" s="1">
        <v>2256905.79</v>
      </c>
      <c r="AB17" s="1">
        <v>2247388.79</v>
      </c>
      <c r="AC17" s="1">
        <v>0.90500000000000003</v>
      </c>
      <c r="AD17" s="1">
        <v>0.99580000000000002</v>
      </c>
      <c r="AE17" s="1">
        <v>9.4600000000000009</v>
      </c>
    </row>
    <row r="18" spans="1:31" x14ac:dyDescent="0.25">
      <c r="A18" s="1">
        <v>10</v>
      </c>
      <c r="B18" s="1" t="s">
        <v>73</v>
      </c>
      <c r="C18" s="1" t="s">
        <v>8</v>
      </c>
      <c r="D18" s="1" t="s">
        <v>8</v>
      </c>
      <c r="E18" s="1" t="s">
        <v>100</v>
      </c>
      <c r="F18" s="1" t="s">
        <v>8</v>
      </c>
      <c r="H18" s="1" t="s">
        <v>101</v>
      </c>
      <c r="I18" s="1" t="s">
        <v>84</v>
      </c>
      <c r="J18" s="1" t="s">
        <v>102</v>
      </c>
      <c r="K18" s="1">
        <v>1158</v>
      </c>
      <c r="L18" s="1">
        <v>1158</v>
      </c>
      <c r="M18" s="1">
        <v>0</v>
      </c>
      <c r="N18" s="1">
        <v>1</v>
      </c>
      <c r="O18" s="1">
        <v>0</v>
      </c>
      <c r="P18" s="1">
        <v>180.54499999999999</v>
      </c>
      <c r="Q18" s="1">
        <v>180.54499999999999</v>
      </c>
      <c r="R18" s="1">
        <v>40000</v>
      </c>
      <c r="S18" s="1">
        <v>102000</v>
      </c>
      <c r="T18" s="1">
        <v>0</v>
      </c>
      <c r="U18" s="1">
        <v>36500</v>
      </c>
      <c r="V18" s="1">
        <v>65500</v>
      </c>
      <c r="W18" s="1">
        <v>58477</v>
      </c>
      <c r="X18" s="1">
        <v>1511.77</v>
      </c>
      <c r="Y18" s="1">
        <v>59988.77</v>
      </c>
      <c r="Z18" s="1">
        <v>8.41</v>
      </c>
      <c r="AA18" s="1">
        <v>692071.62</v>
      </c>
      <c r="AB18" s="1">
        <v>410445.9</v>
      </c>
      <c r="AC18" s="1">
        <v>0.91590000000000005</v>
      </c>
      <c r="AD18" s="1">
        <v>0.59309999999999996</v>
      </c>
      <c r="AE18" s="1">
        <v>4.99</v>
      </c>
    </row>
    <row r="19" spans="1:31" x14ac:dyDescent="0.25">
      <c r="A19" s="1">
        <v>11</v>
      </c>
      <c r="B19" s="1" t="s">
        <v>73</v>
      </c>
      <c r="C19" s="1" t="s">
        <v>8</v>
      </c>
      <c r="D19" s="1" t="s">
        <v>8</v>
      </c>
      <c r="E19" s="1" t="s">
        <v>90</v>
      </c>
      <c r="F19" s="1" t="s">
        <v>8</v>
      </c>
      <c r="H19" s="1" t="s">
        <v>103</v>
      </c>
      <c r="I19" s="1" t="s">
        <v>76</v>
      </c>
      <c r="J19" s="1" t="s">
        <v>104</v>
      </c>
      <c r="K19" s="1">
        <v>267</v>
      </c>
      <c r="L19" s="1">
        <v>267</v>
      </c>
      <c r="M19" s="1">
        <v>0</v>
      </c>
      <c r="N19" s="1">
        <v>259</v>
      </c>
      <c r="O19" s="1">
        <v>0</v>
      </c>
      <c r="P19" s="1">
        <v>575.221</v>
      </c>
      <c r="Q19" s="1">
        <v>597.98400000000004</v>
      </c>
      <c r="R19" s="1">
        <v>20000</v>
      </c>
      <c r="S19" s="1">
        <v>455260</v>
      </c>
      <c r="T19" s="1">
        <v>0</v>
      </c>
      <c r="U19" s="1">
        <v>0</v>
      </c>
      <c r="V19" s="1">
        <v>455260</v>
      </c>
      <c r="W19" s="1">
        <v>555</v>
      </c>
      <c r="X19" s="1">
        <v>340500</v>
      </c>
      <c r="Y19" s="1">
        <v>341055</v>
      </c>
      <c r="Z19" s="1">
        <v>25.09</v>
      </c>
      <c r="AA19" s="1">
        <v>2005605.28</v>
      </c>
      <c r="AB19" s="1">
        <v>2000660.28</v>
      </c>
      <c r="AC19" s="1">
        <v>0.74909999999999999</v>
      </c>
      <c r="AD19" s="1">
        <v>0.99750000000000005</v>
      </c>
      <c r="AE19" s="1">
        <v>25.03</v>
      </c>
    </row>
    <row r="20" spans="1:31" x14ac:dyDescent="0.25">
      <c r="A20" s="1">
        <v>12</v>
      </c>
      <c r="B20" s="1" t="s">
        <v>73</v>
      </c>
      <c r="C20" s="1" t="s">
        <v>8</v>
      </c>
      <c r="D20" s="1" t="s">
        <v>8</v>
      </c>
      <c r="E20" s="1" t="s">
        <v>82</v>
      </c>
      <c r="F20" s="1" t="s">
        <v>8</v>
      </c>
      <c r="H20" s="1" t="s">
        <v>105</v>
      </c>
      <c r="I20" s="1" t="s">
        <v>76</v>
      </c>
      <c r="J20" s="1" t="s">
        <v>106</v>
      </c>
      <c r="K20" s="1">
        <v>247</v>
      </c>
      <c r="L20" s="1">
        <v>247</v>
      </c>
      <c r="M20" s="1">
        <v>0</v>
      </c>
      <c r="N20" s="1">
        <v>247</v>
      </c>
      <c r="O20" s="1">
        <v>0</v>
      </c>
      <c r="P20" s="1">
        <v>542.29899999999998</v>
      </c>
      <c r="Q20" s="1">
        <v>563.38099999999997</v>
      </c>
      <c r="R20" s="1">
        <v>20000</v>
      </c>
      <c r="S20" s="1">
        <v>421640</v>
      </c>
      <c r="T20" s="1">
        <v>0</v>
      </c>
      <c r="U20" s="1">
        <v>8000</v>
      </c>
      <c r="V20" s="1">
        <v>413640</v>
      </c>
      <c r="W20" s="1">
        <v>0</v>
      </c>
      <c r="X20" s="1">
        <v>373600</v>
      </c>
      <c r="Y20" s="1">
        <v>373600</v>
      </c>
      <c r="Z20" s="1">
        <v>9.68</v>
      </c>
      <c r="AA20" s="1">
        <v>2193032</v>
      </c>
      <c r="AB20" s="1">
        <v>2193032</v>
      </c>
      <c r="AC20" s="1">
        <v>0.9032</v>
      </c>
      <c r="AD20" s="1">
        <v>1</v>
      </c>
      <c r="AE20" s="1">
        <v>9.68</v>
      </c>
    </row>
    <row r="21" spans="1:31" x14ac:dyDescent="0.25">
      <c r="A21" s="1">
        <v>13</v>
      </c>
      <c r="B21" s="1" t="s">
        <v>73</v>
      </c>
      <c r="C21" s="1" t="s">
        <v>8</v>
      </c>
      <c r="D21" s="1" t="s">
        <v>8</v>
      </c>
      <c r="E21" s="1" t="s">
        <v>100</v>
      </c>
      <c r="F21" s="1" t="s">
        <v>8</v>
      </c>
      <c r="H21" s="1" t="s">
        <v>107</v>
      </c>
      <c r="I21" s="1" t="s">
        <v>76</v>
      </c>
      <c r="J21" s="1" t="s">
        <v>108</v>
      </c>
      <c r="K21" s="1">
        <v>407</v>
      </c>
      <c r="L21" s="1">
        <v>407</v>
      </c>
      <c r="M21" s="1">
        <v>0</v>
      </c>
      <c r="N21" s="1">
        <v>402</v>
      </c>
      <c r="O21" s="1">
        <v>5</v>
      </c>
      <c r="P21" s="1">
        <v>488.20600000000002</v>
      </c>
      <c r="Q21" s="1">
        <v>503.51400000000001</v>
      </c>
      <c r="R21" s="1">
        <v>40000</v>
      </c>
      <c r="S21" s="1">
        <v>612320</v>
      </c>
      <c r="T21" s="1">
        <v>111000</v>
      </c>
      <c r="U21" s="1">
        <v>0</v>
      </c>
      <c r="V21" s="1">
        <v>723320</v>
      </c>
      <c r="W21" s="1">
        <v>2566</v>
      </c>
      <c r="X21" s="1">
        <v>544297.84</v>
      </c>
      <c r="Y21" s="1">
        <v>546863.84</v>
      </c>
      <c r="Z21" s="1">
        <v>24.4</v>
      </c>
      <c r="AA21" s="1">
        <v>3221479.45</v>
      </c>
      <c r="AB21" s="1">
        <v>3197097.45</v>
      </c>
      <c r="AC21" s="1">
        <v>0.75600000000000001</v>
      </c>
      <c r="AD21" s="1">
        <v>0.99239999999999995</v>
      </c>
      <c r="AE21" s="1">
        <v>24.21</v>
      </c>
    </row>
    <row r="22" spans="1:31" x14ac:dyDescent="0.25">
      <c r="A22" s="1">
        <v>14</v>
      </c>
      <c r="B22" s="1" t="s">
        <v>73</v>
      </c>
      <c r="C22" s="1" t="s">
        <v>8</v>
      </c>
      <c r="D22" s="1" t="s">
        <v>8</v>
      </c>
      <c r="E22" s="1" t="s">
        <v>100</v>
      </c>
      <c r="F22" s="1" t="s">
        <v>8</v>
      </c>
      <c r="H22" s="1" t="s">
        <v>109</v>
      </c>
      <c r="I22" s="1" t="s">
        <v>76</v>
      </c>
      <c r="J22" s="1" t="s">
        <v>110</v>
      </c>
      <c r="K22" s="1">
        <v>623</v>
      </c>
      <c r="L22" s="1">
        <v>623</v>
      </c>
      <c r="M22" s="1">
        <v>0</v>
      </c>
      <c r="N22" s="1">
        <v>430</v>
      </c>
      <c r="O22" s="1">
        <v>0</v>
      </c>
      <c r="P22" s="1">
        <v>859.54499999999996</v>
      </c>
      <c r="Q22" s="1">
        <v>892.37599999999998</v>
      </c>
      <c r="R22" s="1">
        <v>30000</v>
      </c>
      <c r="S22" s="1">
        <v>984930</v>
      </c>
      <c r="T22" s="1">
        <v>0</v>
      </c>
      <c r="U22" s="1">
        <v>190000</v>
      </c>
      <c r="V22" s="1">
        <v>794930</v>
      </c>
      <c r="W22" s="1">
        <v>6319</v>
      </c>
      <c r="X22" s="1">
        <v>693400</v>
      </c>
      <c r="Y22" s="1">
        <v>699719</v>
      </c>
      <c r="Z22" s="1">
        <v>11.98</v>
      </c>
      <c r="AA22" s="1">
        <v>4153692.27</v>
      </c>
      <c r="AB22" s="1">
        <v>4151388.27</v>
      </c>
      <c r="AC22" s="1">
        <v>0.88019999999999998</v>
      </c>
      <c r="AD22" s="1">
        <v>0.99939999999999996</v>
      </c>
      <c r="AE22" s="1">
        <v>11.97</v>
      </c>
    </row>
    <row r="23" spans="1:31" x14ac:dyDescent="0.25">
      <c r="A23" s="1">
        <v>15</v>
      </c>
      <c r="B23" s="1" t="s">
        <v>73</v>
      </c>
      <c r="C23" s="1" t="s">
        <v>8</v>
      </c>
      <c r="D23" s="1" t="s">
        <v>8</v>
      </c>
      <c r="E23" s="1" t="s">
        <v>90</v>
      </c>
      <c r="F23" s="1" t="s">
        <v>8</v>
      </c>
      <c r="H23" s="1" t="s">
        <v>111</v>
      </c>
      <c r="I23" s="1" t="s">
        <v>76</v>
      </c>
      <c r="J23" s="1" t="s">
        <v>112</v>
      </c>
      <c r="K23" s="1">
        <v>474</v>
      </c>
      <c r="L23" s="1">
        <v>474</v>
      </c>
      <c r="M23" s="1">
        <v>0</v>
      </c>
      <c r="N23" s="1">
        <v>463</v>
      </c>
      <c r="O23" s="1">
        <v>0</v>
      </c>
      <c r="P23" s="1">
        <v>1106.2090000000001</v>
      </c>
      <c r="Q23" s="1">
        <v>1136.0820000000001</v>
      </c>
      <c r="R23" s="1">
        <v>20000</v>
      </c>
      <c r="S23" s="1">
        <v>597460</v>
      </c>
      <c r="T23" s="1">
        <v>0</v>
      </c>
      <c r="U23" s="1">
        <v>0</v>
      </c>
      <c r="V23" s="1">
        <v>597460</v>
      </c>
      <c r="W23" s="1">
        <v>460</v>
      </c>
      <c r="X23" s="1">
        <v>540243.35400000005</v>
      </c>
      <c r="Y23" s="1">
        <v>540703.35400000005</v>
      </c>
      <c r="Z23" s="1">
        <v>9.5</v>
      </c>
      <c r="AA23" s="1">
        <v>3175598.76</v>
      </c>
      <c r="AB23" s="1">
        <v>3175065.76</v>
      </c>
      <c r="AC23" s="1">
        <v>0.90500000000000003</v>
      </c>
      <c r="AD23" s="1">
        <v>0.99980000000000002</v>
      </c>
      <c r="AE23" s="1">
        <v>9.5</v>
      </c>
    </row>
    <row r="24" spans="1:31" x14ac:dyDescent="0.25">
      <c r="A24" s="1">
        <v>16</v>
      </c>
      <c r="B24" s="1" t="s">
        <v>73</v>
      </c>
      <c r="C24" s="1" t="s">
        <v>8</v>
      </c>
      <c r="D24" s="1" t="s">
        <v>8</v>
      </c>
      <c r="E24" s="1" t="s">
        <v>113</v>
      </c>
      <c r="F24" s="1" t="s">
        <v>8</v>
      </c>
      <c r="H24" s="1" t="s">
        <v>114</v>
      </c>
      <c r="I24" s="1" t="s">
        <v>76</v>
      </c>
      <c r="J24" s="1" t="s">
        <v>115</v>
      </c>
      <c r="K24" s="1">
        <v>267</v>
      </c>
      <c r="L24" s="1">
        <v>267</v>
      </c>
      <c r="M24" s="1">
        <v>0</v>
      </c>
      <c r="N24" s="1">
        <v>230</v>
      </c>
      <c r="O24" s="1">
        <v>0</v>
      </c>
      <c r="P24" s="1">
        <v>906.94299999999998</v>
      </c>
      <c r="Q24" s="1">
        <v>925.23199999999997</v>
      </c>
      <c r="R24" s="1">
        <v>20000</v>
      </c>
      <c r="S24" s="1">
        <v>365780</v>
      </c>
      <c r="T24" s="1">
        <v>0</v>
      </c>
      <c r="U24" s="1">
        <v>0</v>
      </c>
      <c r="V24" s="1">
        <v>365780</v>
      </c>
      <c r="W24" s="1">
        <v>3186</v>
      </c>
      <c r="X24" s="1">
        <v>327844.97899999999</v>
      </c>
      <c r="Y24" s="1">
        <v>331030.97899999999</v>
      </c>
      <c r="Z24" s="1">
        <v>9.5</v>
      </c>
      <c r="AA24" s="1">
        <v>1952736.17</v>
      </c>
      <c r="AB24" s="1">
        <v>1934878.17</v>
      </c>
      <c r="AC24" s="1">
        <v>0.90500000000000003</v>
      </c>
      <c r="AD24" s="1">
        <v>0.9909</v>
      </c>
      <c r="AE24" s="1">
        <v>9.41</v>
      </c>
    </row>
    <row r="25" spans="1:31" x14ac:dyDescent="0.25">
      <c r="A25" s="1">
        <v>17</v>
      </c>
      <c r="B25" s="1" t="s">
        <v>73</v>
      </c>
      <c r="C25" s="1" t="s">
        <v>8</v>
      </c>
      <c r="D25" s="1" t="s">
        <v>8</v>
      </c>
      <c r="E25" s="1" t="s">
        <v>90</v>
      </c>
      <c r="F25" s="1" t="s">
        <v>8</v>
      </c>
      <c r="H25" s="1" t="s">
        <v>116</v>
      </c>
      <c r="I25" s="1" t="s">
        <v>76</v>
      </c>
      <c r="J25" s="1" t="s">
        <v>117</v>
      </c>
      <c r="K25" s="1">
        <v>316</v>
      </c>
      <c r="L25" s="1">
        <v>316</v>
      </c>
      <c r="M25" s="1">
        <v>0</v>
      </c>
      <c r="N25" s="1">
        <v>302</v>
      </c>
      <c r="O25" s="1">
        <v>0</v>
      </c>
      <c r="P25" s="1">
        <v>34.857999999999997</v>
      </c>
      <c r="Q25" s="1">
        <v>47.253</v>
      </c>
      <c r="R25" s="1">
        <v>20000</v>
      </c>
      <c r="S25" s="1">
        <v>247900</v>
      </c>
      <c r="T25" s="1">
        <v>0</v>
      </c>
      <c r="U25" s="1">
        <v>0</v>
      </c>
      <c r="V25" s="1">
        <v>247900</v>
      </c>
      <c r="W25" s="1">
        <v>253</v>
      </c>
      <c r="X25" s="1">
        <v>224095.40100000001</v>
      </c>
      <c r="Y25" s="1">
        <v>224348.40100000001</v>
      </c>
      <c r="Z25" s="1">
        <v>9.5</v>
      </c>
      <c r="AA25" s="1">
        <v>1319013.6299999999</v>
      </c>
      <c r="AB25" s="1">
        <v>1319271.6299999999</v>
      </c>
      <c r="AC25" s="1">
        <v>0.90500000000000003</v>
      </c>
      <c r="AD25" s="1">
        <v>1.0002</v>
      </c>
      <c r="AE25" s="1">
        <v>9.5</v>
      </c>
    </row>
    <row r="26" spans="1:31" x14ac:dyDescent="0.25">
      <c r="A26" s="1">
        <v>18</v>
      </c>
      <c r="B26" s="1" t="s">
        <v>73</v>
      </c>
      <c r="C26" s="1" t="s">
        <v>8</v>
      </c>
      <c r="D26" s="1" t="s">
        <v>8</v>
      </c>
      <c r="E26" s="1" t="s">
        <v>74</v>
      </c>
      <c r="F26" s="1" t="s">
        <v>8</v>
      </c>
      <c r="H26" s="1" t="s">
        <v>118</v>
      </c>
      <c r="I26" s="1" t="s">
        <v>119</v>
      </c>
      <c r="J26" s="1" t="s">
        <v>120</v>
      </c>
      <c r="K26" s="1">
        <v>2566</v>
      </c>
      <c r="L26" s="1">
        <v>2566</v>
      </c>
      <c r="M26" s="1">
        <v>0</v>
      </c>
      <c r="N26" s="1">
        <v>0</v>
      </c>
      <c r="O26" s="1">
        <v>0</v>
      </c>
      <c r="P26" s="1">
        <v>360.024</v>
      </c>
      <c r="Q26" s="1">
        <v>385.92500000000001</v>
      </c>
      <c r="R26" s="1">
        <v>10000</v>
      </c>
      <c r="S26" s="1">
        <v>259010</v>
      </c>
      <c r="T26" s="1">
        <v>0</v>
      </c>
      <c r="U26" s="1">
        <v>28000</v>
      </c>
      <c r="V26" s="1">
        <v>231010</v>
      </c>
      <c r="W26" s="1">
        <v>209868</v>
      </c>
      <c r="X26" s="1">
        <v>0</v>
      </c>
      <c r="Y26" s="1">
        <v>209868</v>
      </c>
      <c r="Z26" s="1">
        <v>9.15</v>
      </c>
      <c r="AA26" s="1">
        <v>2104007.16</v>
      </c>
      <c r="AB26" s="1">
        <v>2529806.96</v>
      </c>
      <c r="AC26" s="1">
        <v>0.90849999999999997</v>
      </c>
      <c r="AD26" s="1">
        <v>1.2023999999999999</v>
      </c>
      <c r="AE26" s="1">
        <v>11</v>
      </c>
    </row>
    <row r="27" spans="1:31" x14ac:dyDescent="0.25">
      <c r="A27" s="1">
        <v>19</v>
      </c>
      <c r="B27" s="1" t="s">
        <v>73</v>
      </c>
      <c r="C27" s="1" t="s">
        <v>8</v>
      </c>
      <c r="D27" s="1" t="s">
        <v>8</v>
      </c>
      <c r="E27" s="1" t="s">
        <v>95</v>
      </c>
      <c r="F27" s="1" t="s">
        <v>8</v>
      </c>
      <c r="H27" s="1" t="s">
        <v>121</v>
      </c>
      <c r="I27" s="1" t="s">
        <v>84</v>
      </c>
      <c r="J27" s="1" t="s">
        <v>122</v>
      </c>
      <c r="K27" s="1">
        <v>3623</v>
      </c>
      <c r="L27" s="1">
        <v>3623</v>
      </c>
      <c r="M27" s="1">
        <v>0</v>
      </c>
      <c r="N27" s="1">
        <v>0</v>
      </c>
      <c r="O27" s="1">
        <v>0</v>
      </c>
      <c r="P27" s="1">
        <v>936.95899999999995</v>
      </c>
      <c r="Q27" s="1">
        <v>953.23599999999999</v>
      </c>
      <c r="R27" s="1">
        <v>20000</v>
      </c>
      <c r="S27" s="1">
        <v>325540</v>
      </c>
      <c r="T27" s="1">
        <v>0</v>
      </c>
      <c r="U27" s="1">
        <v>0</v>
      </c>
      <c r="V27" s="1">
        <v>325540</v>
      </c>
      <c r="W27" s="1">
        <v>312243.84999999998</v>
      </c>
      <c r="X27" s="1">
        <v>0</v>
      </c>
      <c r="Y27" s="1">
        <v>312243.84999999998</v>
      </c>
      <c r="Z27" s="1">
        <v>4.08</v>
      </c>
      <c r="AA27" s="1">
        <v>3462627.07</v>
      </c>
      <c r="AB27" s="1">
        <v>2063635.07</v>
      </c>
      <c r="AC27" s="1">
        <v>0.95920000000000005</v>
      </c>
      <c r="AD27" s="1">
        <v>0.59599999999999997</v>
      </c>
      <c r="AE27" s="1">
        <v>2.4300000000000002</v>
      </c>
    </row>
    <row r="28" spans="1:31" x14ac:dyDescent="0.25">
      <c r="A28" s="1">
        <v>20</v>
      </c>
      <c r="B28" s="1" t="s">
        <v>73</v>
      </c>
      <c r="C28" s="1" t="s">
        <v>8</v>
      </c>
      <c r="D28" s="1" t="s">
        <v>8</v>
      </c>
      <c r="E28" s="1" t="s">
        <v>90</v>
      </c>
      <c r="F28" s="1" t="s">
        <v>8</v>
      </c>
      <c r="H28" s="1" t="s">
        <v>123</v>
      </c>
      <c r="I28" s="1" t="s">
        <v>119</v>
      </c>
      <c r="J28" s="1" t="s">
        <v>124</v>
      </c>
      <c r="K28" s="1">
        <v>1301</v>
      </c>
      <c r="L28" s="1">
        <v>1301</v>
      </c>
      <c r="M28" s="1">
        <v>0</v>
      </c>
      <c r="N28" s="1">
        <v>2</v>
      </c>
      <c r="O28" s="1">
        <v>0</v>
      </c>
      <c r="P28" s="1">
        <v>32.781999999999996</v>
      </c>
      <c r="Q28" s="1">
        <v>37.506</v>
      </c>
      <c r="R28" s="1">
        <v>20000</v>
      </c>
      <c r="S28" s="1">
        <v>94480</v>
      </c>
      <c r="T28" s="1">
        <v>0</v>
      </c>
      <c r="U28" s="1">
        <v>0</v>
      </c>
      <c r="V28" s="1">
        <v>94480</v>
      </c>
      <c r="W28" s="1">
        <v>75018.5</v>
      </c>
      <c r="X28" s="1">
        <v>3023.54</v>
      </c>
      <c r="Y28" s="1">
        <v>78042.039999999994</v>
      </c>
      <c r="Z28" s="1">
        <v>17.399999999999999</v>
      </c>
      <c r="AA28" s="1">
        <v>923886.72</v>
      </c>
      <c r="AB28" s="1">
        <v>698898.72</v>
      </c>
      <c r="AC28" s="1">
        <v>0.82599999999999996</v>
      </c>
      <c r="AD28" s="1">
        <v>0.75649999999999995</v>
      </c>
      <c r="AE28" s="1">
        <v>13.16</v>
      </c>
    </row>
    <row r="29" spans="1:31" x14ac:dyDescent="0.25">
      <c r="A29" s="1">
        <v>21</v>
      </c>
      <c r="B29" s="1" t="s">
        <v>73</v>
      </c>
      <c r="C29" s="1" t="s">
        <v>8</v>
      </c>
      <c r="D29" s="1" t="s">
        <v>8</v>
      </c>
      <c r="E29" s="1" t="s">
        <v>113</v>
      </c>
      <c r="F29" s="1" t="s">
        <v>8</v>
      </c>
      <c r="H29" s="1" t="s">
        <v>125</v>
      </c>
      <c r="I29" s="1" t="s">
        <v>76</v>
      </c>
      <c r="J29" s="1" t="s">
        <v>126</v>
      </c>
      <c r="K29" s="1">
        <v>287</v>
      </c>
      <c r="L29" s="1">
        <v>287</v>
      </c>
      <c r="M29" s="1">
        <v>0</v>
      </c>
      <c r="N29" s="1">
        <v>211</v>
      </c>
      <c r="O29" s="1">
        <v>0</v>
      </c>
      <c r="P29" s="1">
        <v>668.13800000000003</v>
      </c>
      <c r="Q29" s="1">
        <v>689.21</v>
      </c>
      <c r="R29" s="1">
        <v>20000</v>
      </c>
      <c r="S29" s="1">
        <v>421440</v>
      </c>
      <c r="T29" s="1">
        <v>0</v>
      </c>
      <c r="U29" s="1">
        <v>0</v>
      </c>
      <c r="V29" s="1">
        <v>421440</v>
      </c>
      <c r="W29" s="1">
        <v>3977</v>
      </c>
      <c r="X29" s="1">
        <v>320700</v>
      </c>
      <c r="Y29" s="1">
        <v>324677</v>
      </c>
      <c r="Z29" s="1">
        <v>22.96</v>
      </c>
      <c r="AA29" s="1">
        <v>1921311.56</v>
      </c>
      <c r="AB29" s="1">
        <v>1899528.6</v>
      </c>
      <c r="AC29" s="1">
        <v>0.77039999999999997</v>
      </c>
      <c r="AD29" s="1">
        <v>0.98870000000000002</v>
      </c>
      <c r="AE29" s="1">
        <v>22.7</v>
      </c>
    </row>
    <row r="30" spans="1:31" x14ac:dyDescent="0.25">
      <c r="A30" s="1">
        <v>22</v>
      </c>
      <c r="B30" s="1" t="s">
        <v>73</v>
      </c>
      <c r="C30" s="1" t="s">
        <v>8</v>
      </c>
      <c r="D30" s="1" t="s">
        <v>8</v>
      </c>
      <c r="E30" s="1" t="s">
        <v>74</v>
      </c>
      <c r="F30" s="1" t="s">
        <v>8</v>
      </c>
      <c r="H30" s="1" t="s">
        <v>127</v>
      </c>
      <c r="I30" s="1" t="s">
        <v>119</v>
      </c>
      <c r="J30" s="1" t="s">
        <v>128</v>
      </c>
      <c r="K30" s="1">
        <v>96</v>
      </c>
      <c r="L30" s="1">
        <v>96</v>
      </c>
      <c r="M30" s="1">
        <v>0</v>
      </c>
      <c r="N30" s="1">
        <v>0</v>
      </c>
      <c r="O30" s="1">
        <v>0</v>
      </c>
      <c r="P30" s="1">
        <v>656.80499999999995</v>
      </c>
      <c r="Q30" s="1">
        <v>661.73099999999999</v>
      </c>
      <c r="R30" s="1">
        <v>20000</v>
      </c>
      <c r="S30" s="1">
        <v>98520</v>
      </c>
      <c r="T30" s="1">
        <v>0</v>
      </c>
      <c r="U30" s="1">
        <v>24560</v>
      </c>
      <c r="V30" s="1">
        <v>73960</v>
      </c>
      <c r="W30" s="1">
        <v>66987</v>
      </c>
      <c r="X30" s="1">
        <v>0</v>
      </c>
      <c r="Y30" s="1">
        <v>66987</v>
      </c>
      <c r="Z30" s="1">
        <v>9.43</v>
      </c>
      <c r="AA30" s="1">
        <v>640246.04</v>
      </c>
      <c r="AB30" s="1">
        <v>549722.04</v>
      </c>
      <c r="AC30" s="1">
        <v>0.90569999999999995</v>
      </c>
      <c r="AD30" s="1">
        <v>0.85860000000000003</v>
      </c>
      <c r="AE30" s="1">
        <v>8.1</v>
      </c>
    </row>
    <row r="31" spans="1:31" x14ac:dyDescent="0.25">
      <c r="A31" s="1">
        <v>23</v>
      </c>
      <c r="B31" s="1" t="s">
        <v>73</v>
      </c>
      <c r="C31" s="1" t="s">
        <v>8</v>
      </c>
      <c r="D31" s="1" t="s">
        <v>8</v>
      </c>
      <c r="E31" s="1" t="s">
        <v>78</v>
      </c>
      <c r="F31" s="1" t="s">
        <v>8</v>
      </c>
      <c r="H31" s="1" t="s">
        <v>129</v>
      </c>
      <c r="I31" s="1" t="s">
        <v>76</v>
      </c>
      <c r="J31" s="1" t="s">
        <v>130</v>
      </c>
      <c r="K31" s="1">
        <v>431</v>
      </c>
      <c r="L31" s="1">
        <v>431</v>
      </c>
      <c r="M31" s="1">
        <v>0</v>
      </c>
      <c r="N31" s="1">
        <v>422</v>
      </c>
      <c r="O31" s="1">
        <v>0</v>
      </c>
      <c r="P31" s="1">
        <v>1194.3510000000001</v>
      </c>
      <c r="Q31" s="1">
        <v>1229.7639999999999</v>
      </c>
      <c r="R31" s="1">
        <v>20000</v>
      </c>
      <c r="S31" s="1">
        <v>708260</v>
      </c>
      <c r="T31" s="1">
        <v>0</v>
      </c>
      <c r="U31" s="1">
        <v>0</v>
      </c>
      <c r="V31" s="1">
        <v>708260</v>
      </c>
      <c r="W31" s="1">
        <v>251</v>
      </c>
      <c r="X31" s="1">
        <v>639600</v>
      </c>
      <c r="Y31" s="1">
        <v>639851</v>
      </c>
      <c r="Z31" s="1">
        <v>9.66</v>
      </c>
      <c r="AA31" s="1">
        <v>3757304.51</v>
      </c>
      <c r="AB31" s="1">
        <v>3757210.51</v>
      </c>
      <c r="AC31" s="1">
        <v>0.90339999999999998</v>
      </c>
      <c r="AD31" s="1">
        <v>1</v>
      </c>
      <c r="AE31" s="1">
        <v>9.66</v>
      </c>
    </row>
    <row r="32" spans="1:31" x14ac:dyDescent="0.25">
      <c r="A32" s="1">
        <v>24</v>
      </c>
      <c r="B32" s="1" t="s">
        <v>73</v>
      </c>
      <c r="C32" s="1" t="s">
        <v>8</v>
      </c>
      <c r="D32" s="1" t="s">
        <v>8</v>
      </c>
      <c r="E32" s="1" t="s">
        <v>90</v>
      </c>
      <c r="F32" s="1" t="s">
        <v>8</v>
      </c>
      <c r="H32" s="1" t="s">
        <v>131</v>
      </c>
      <c r="I32" s="1" t="s">
        <v>84</v>
      </c>
      <c r="J32" s="1" t="s">
        <v>132</v>
      </c>
      <c r="K32" s="1">
        <v>1469</v>
      </c>
      <c r="L32" s="1">
        <v>1469</v>
      </c>
      <c r="M32" s="1">
        <v>0</v>
      </c>
      <c r="N32" s="1">
        <v>1</v>
      </c>
      <c r="O32" s="1">
        <v>0</v>
      </c>
      <c r="P32" s="1">
        <v>444.654</v>
      </c>
      <c r="Q32" s="1">
        <v>462.78100000000001</v>
      </c>
      <c r="R32" s="1">
        <v>20000</v>
      </c>
      <c r="S32" s="1">
        <v>362540</v>
      </c>
      <c r="T32" s="1">
        <v>0</v>
      </c>
      <c r="U32" s="1">
        <v>0</v>
      </c>
      <c r="V32" s="1">
        <v>362540</v>
      </c>
      <c r="W32" s="1">
        <v>81210</v>
      </c>
      <c r="X32" s="1">
        <v>1511.77</v>
      </c>
      <c r="Y32" s="1">
        <v>82721.77</v>
      </c>
      <c r="Z32" s="1">
        <v>77.180000000000007</v>
      </c>
      <c r="AA32" s="1">
        <v>905606.47</v>
      </c>
      <c r="AB32" s="1">
        <v>536581.47</v>
      </c>
      <c r="AC32" s="1">
        <v>0.22819999999999999</v>
      </c>
      <c r="AD32" s="1">
        <v>0.59250000000000003</v>
      </c>
      <c r="AE32" s="1">
        <v>45.73</v>
      </c>
    </row>
    <row r="33" spans="1:31" x14ac:dyDescent="0.25">
      <c r="A33" s="1">
        <v>25</v>
      </c>
      <c r="B33" s="1" t="s">
        <v>73</v>
      </c>
      <c r="C33" s="1" t="s">
        <v>8</v>
      </c>
      <c r="D33" s="1" t="s">
        <v>8</v>
      </c>
      <c r="E33" s="1" t="s">
        <v>78</v>
      </c>
      <c r="F33" s="1" t="s">
        <v>8</v>
      </c>
      <c r="H33" s="1" t="s">
        <v>133</v>
      </c>
      <c r="I33" s="1" t="s">
        <v>76</v>
      </c>
      <c r="J33" s="1" t="s">
        <v>134</v>
      </c>
      <c r="K33" s="1">
        <v>286</v>
      </c>
      <c r="L33" s="1">
        <v>286</v>
      </c>
      <c r="M33" s="1">
        <v>0</v>
      </c>
      <c r="N33" s="1">
        <v>282</v>
      </c>
      <c r="O33" s="1">
        <v>0</v>
      </c>
      <c r="P33" s="1">
        <v>950.42100000000005</v>
      </c>
      <c r="Q33" s="1">
        <v>973.69299999999998</v>
      </c>
      <c r="R33" s="1">
        <v>20000</v>
      </c>
      <c r="S33" s="1">
        <v>465440</v>
      </c>
      <c r="T33" s="1">
        <v>0</v>
      </c>
      <c r="U33" s="1">
        <v>0</v>
      </c>
      <c r="V33" s="1">
        <v>465440</v>
      </c>
      <c r="W33" s="1">
        <v>70</v>
      </c>
      <c r="X33" s="1">
        <v>419100</v>
      </c>
      <c r="Y33" s="1">
        <v>419170</v>
      </c>
      <c r="Z33" s="1">
        <v>9.94</v>
      </c>
      <c r="AA33" s="1">
        <v>2461111.6800000002</v>
      </c>
      <c r="AB33" s="1">
        <v>2461870.6800000002</v>
      </c>
      <c r="AC33" s="1">
        <v>0.90059999999999996</v>
      </c>
      <c r="AD33" s="1">
        <v>1.0003</v>
      </c>
      <c r="AE33" s="1">
        <v>9.94</v>
      </c>
    </row>
    <row r="34" spans="1:31" x14ac:dyDescent="0.25">
      <c r="A34" s="1">
        <v>26</v>
      </c>
      <c r="B34" s="1" t="s">
        <v>73</v>
      </c>
      <c r="C34" s="1" t="s">
        <v>8</v>
      </c>
      <c r="D34" s="1" t="s">
        <v>8</v>
      </c>
      <c r="E34" s="1" t="s">
        <v>78</v>
      </c>
      <c r="F34" s="1" t="s">
        <v>8</v>
      </c>
      <c r="H34" s="1" t="s">
        <v>135</v>
      </c>
      <c r="I34" s="1" t="s">
        <v>76</v>
      </c>
      <c r="J34" s="1" t="s">
        <v>136</v>
      </c>
      <c r="K34" s="1">
        <v>432</v>
      </c>
      <c r="L34" s="1">
        <v>432</v>
      </c>
      <c r="M34" s="1">
        <v>0</v>
      </c>
      <c r="N34" s="1">
        <v>428</v>
      </c>
      <c r="O34" s="1">
        <v>0</v>
      </c>
      <c r="P34" s="1">
        <v>534.51300000000003</v>
      </c>
      <c r="Q34" s="1">
        <v>557.39599999999996</v>
      </c>
      <c r="R34" s="1">
        <v>20000</v>
      </c>
      <c r="S34" s="1">
        <v>457660</v>
      </c>
      <c r="T34" s="1">
        <v>0</v>
      </c>
      <c r="U34" s="1">
        <v>0</v>
      </c>
      <c r="V34" s="1">
        <v>457660</v>
      </c>
      <c r="W34" s="1">
        <v>56</v>
      </c>
      <c r="X34" s="1">
        <v>414126.43800000002</v>
      </c>
      <c r="Y34" s="1">
        <v>414182.43800000002</v>
      </c>
      <c r="Z34" s="1">
        <v>9.5</v>
      </c>
      <c r="AA34" s="1">
        <v>2432120.81</v>
      </c>
      <c r="AB34" s="1">
        <v>2431525.81</v>
      </c>
      <c r="AC34" s="1">
        <v>0.90500000000000003</v>
      </c>
      <c r="AD34" s="1">
        <v>0.99980000000000002</v>
      </c>
      <c r="AE34" s="1">
        <v>9.5</v>
      </c>
    </row>
    <row r="35" spans="1:31" x14ac:dyDescent="0.25">
      <c r="A35" s="1">
        <v>27</v>
      </c>
      <c r="B35" s="1" t="s">
        <v>73</v>
      </c>
      <c r="C35" s="1" t="s">
        <v>8</v>
      </c>
      <c r="D35" s="1" t="s">
        <v>8</v>
      </c>
      <c r="E35" s="1" t="s">
        <v>78</v>
      </c>
      <c r="F35" s="1" t="s">
        <v>8</v>
      </c>
      <c r="H35" s="1" t="s">
        <v>137</v>
      </c>
      <c r="I35" s="1" t="s">
        <v>84</v>
      </c>
      <c r="J35" s="1" t="s">
        <v>138</v>
      </c>
      <c r="K35" s="1">
        <v>1065</v>
      </c>
      <c r="L35" s="1">
        <v>1065</v>
      </c>
      <c r="M35" s="1">
        <v>0</v>
      </c>
      <c r="N35" s="1">
        <v>0</v>
      </c>
      <c r="O35" s="1">
        <v>0</v>
      </c>
      <c r="P35" s="1">
        <v>1109.087</v>
      </c>
      <c r="Q35" s="1">
        <v>1136.5340000000001</v>
      </c>
      <c r="R35" s="1">
        <v>10000</v>
      </c>
      <c r="S35" s="1">
        <v>274470</v>
      </c>
      <c r="T35" s="1">
        <v>0</v>
      </c>
      <c r="U35" s="1">
        <v>0</v>
      </c>
      <c r="V35" s="1">
        <v>274470</v>
      </c>
      <c r="W35" s="1">
        <v>84293</v>
      </c>
      <c r="X35" s="1">
        <v>0</v>
      </c>
      <c r="Y35" s="1">
        <v>84293</v>
      </c>
      <c r="Z35" s="1">
        <v>69.290000000000006</v>
      </c>
      <c r="AA35" s="1">
        <v>885046.36</v>
      </c>
      <c r="AB35" s="1">
        <v>287087.35999999999</v>
      </c>
      <c r="AC35" s="1">
        <v>0.30709999999999998</v>
      </c>
      <c r="AD35" s="1">
        <v>0.32440000000000002</v>
      </c>
      <c r="AE35" s="1">
        <v>22.48</v>
      </c>
    </row>
    <row r="36" spans="1:31" x14ac:dyDescent="0.25">
      <c r="A36" s="1">
        <v>28</v>
      </c>
      <c r="B36" s="1" t="s">
        <v>73</v>
      </c>
      <c r="C36" s="1" t="s">
        <v>8</v>
      </c>
      <c r="D36" s="1" t="s">
        <v>8</v>
      </c>
      <c r="E36" s="1" t="s">
        <v>82</v>
      </c>
      <c r="F36" s="1" t="s">
        <v>8</v>
      </c>
      <c r="H36" s="1" t="s">
        <v>139</v>
      </c>
      <c r="I36" s="1" t="s">
        <v>76</v>
      </c>
      <c r="J36" s="1" t="s">
        <v>140</v>
      </c>
      <c r="K36" s="1">
        <v>293</v>
      </c>
      <c r="L36" s="1">
        <v>293</v>
      </c>
      <c r="M36" s="1">
        <v>0</v>
      </c>
      <c r="N36" s="1">
        <v>293</v>
      </c>
      <c r="O36" s="1">
        <v>0</v>
      </c>
      <c r="P36" s="1">
        <v>589.58900000000006</v>
      </c>
      <c r="Q36" s="1">
        <v>589.58900000000006</v>
      </c>
      <c r="R36" s="1">
        <v>20000</v>
      </c>
      <c r="S36" s="1">
        <v>301000</v>
      </c>
      <c r="T36" s="1">
        <v>0</v>
      </c>
      <c r="U36" s="1">
        <v>0</v>
      </c>
      <c r="V36" s="1">
        <v>301000</v>
      </c>
      <c r="W36" s="1">
        <v>0</v>
      </c>
      <c r="X36" s="1">
        <v>264133.09000000003</v>
      </c>
      <c r="Y36" s="1">
        <v>264133.09000000003</v>
      </c>
      <c r="Z36" s="1">
        <v>12.25</v>
      </c>
      <c r="AA36" s="1">
        <v>1550461.1</v>
      </c>
      <c r="AB36" s="1">
        <v>1550461.1</v>
      </c>
      <c r="AC36" s="1">
        <v>0.87749999999999995</v>
      </c>
      <c r="AD36" s="1">
        <v>1</v>
      </c>
      <c r="AE36" s="1">
        <v>12.25</v>
      </c>
    </row>
    <row r="37" spans="1:31" x14ac:dyDescent="0.25">
      <c r="A37" s="1">
        <v>29</v>
      </c>
      <c r="B37" s="1" t="s">
        <v>73</v>
      </c>
      <c r="C37" s="1" t="s">
        <v>8</v>
      </c>
      <c r="D37" s="1" t="s">
        <v>8</v>
      </c>
      <c r="E37" s="1" t="s">
        <v>78</v>
      </c>
      <c r="F37" s="1" t="s">
        <v>8</v>
      </c>
      <c r="H37" s="1" t="s">
        <v>141</v>
      </c>
      <c r="I37" s="1" t="s">
        <v>84</v>
      </c>
      <c r="J37" s="1" t="s">
        <v>142</v>
      </c>
      <c r="K37" s="1">
        <v>1622</v>
      </c>
      <c r="L37" s="1">
        <v>1622</v>
      </c>
      <c r="M37" s="1">
        <v>0</v>
      </c>
      <c r="N37" s="1">
        <v>0</v>
      </c>
      <c r="O37" s="1">
        <v>0</v>
      </c>
      <c r="P37" s="1">
        <v>614.14099999999996</v>
      </c>
      <c r="Q37" s="1">
        <v>635.16</v>
      </c>
      <c r="R37" s="1">
        <v>10000</v>
      </c>
      <c r="S37" s="1">
        <v>210190</v>
      </c>
      <c r="T37" s="1">
        <v>0</v>
      </c>
      <c r="U37" s="1">
        <v>0</v>
      </c>
      <c r="V37" s="1">
        <v>210190</v>
      </c>
      <c r="W37" s="1">
        <v>82171</v>
      </c>
      <c r="X37" s="1">
        <v>0</v>
      </c>
      <c r="Y37" s="1">
        <v>82171</v>
      </c>
      <c r="Z37" s="1">
        <v>60.91</v>
      </c>
      <c r="AA37" s="1">
        <v>878527.11</v>
      </c>
      <c r="AB37" s="1">
        <v>458647.11</v>
      </c>
      <c r="AC37" s="1">
        <v>0.39090000000000003</v>
      </c>
      <c r="AD37" s="1">
        <v>0.52210000000000001</v>
      </c>
      <c r="AE37" s="1">
        <v>31.8</v>
      </c>
    </row>
    <row r="38" spans="1:31" x14ac:dyDescent="0.25">
      <c r="A38" s="1">
        <v>30</v>
      </c>
      <c r="B38" s="1" t="s">
        <v>73</v>
      </c>
      <c r="C38" s="1" t="s">
        <v>8</v>
      </c>
      <c r="D38" s="1" t="s">
        <v>8</v>
      </c>
      <c r="E38" s="1" t="s">
        <v>95</v>
      </c>
      <c r="F38" s="1" t="s">
        <v>8</v>
      </c>
      <c r="H38" s="1" t="s">
        <v>143</v>
      </c>
      <c r="I38" s="1" t="s">
        <v>84</v>
      </c>
      <c r="J38" s="1" t="s">
        <v>144</v>
      </c>
      <c r="K38" s="1">
        <v>2078</v>
      </c>
      <c r="L38" s="1">
        <v>2078</v>
      </c>
      <c r="M38" s="1">
        <v>0</v>
      </c>
      <c r="N38" s="1">
        <v>1</v>
      </c>
      <c r="O38" s="1">
        <v>0</v>
      </c>
      <c r="P38" s="1">
        <v>423.20400000000001</v>
      </c>
      <c r="Q38" s="1">
        <v>435.23599999999999</v>
      </c>
      <c r="R38" s="1">
        <v>20000</v>
      </c>
      <c r="S38" s="1">
        <v>240640</v>
      </c>
      <c r="T38" s="1">
        <v>0</v>
      </c>
      <c r="U38" s="1">
        <v>0</v>
      </c>
      <c r="V38" s="1">
        <v>240640</v>
      </c>
      <c r="W38" s="1">
        <v>144977</v>
      </c>
      <c r="X38" s="1">
        <v>1511.77</v>
      </c>
      <c r="Y38" s="1">
        <v>146488.76999999999</v>
      </c>
      <c r="Z38" s="1">
        <v>39.130000000000003</v>
      </c>
      <c r="AA38" s="1">
        <v>1444853.25</v>
      </c>
      <c r="AB38" s="1">
        <v>736330.25</v>
      </c>
      <c r="AC38" s="1">
        <v>0.60870000000000002</v>
      </c>
      <c r="AD38" s="1">
        <v>0.50960000000000005</v>
      </c>
      <c r="AE38" s="1">
        <v>19.940000000000001</v>
      </c>
    </row>
    <row r="39" spans="1:31" x14ac:dyDescent="0.25">
      <c r="A39" s="1">
        <v>31</v>
      </c>
      <c r="B39" s="1" t="s">
        <v>73</v>
      </c>
      <c r="C39" s="1" t="s">
        <v>8</v>
      </c>
      <c r="D39" s="1" t="s">
        <v>8</v>
      </c>
      <c r="E39" s="1" t="s">
        <v>100</v>
      </c>
      <c r="F39" s="1" t="s">
        <v>8</v>
      </c>
      <c r="H39" s="1" t="s">
        <v>145</v>
      </c>
      <c r="I39" s="1" t="s">
        <v>119</v>
      </c>
      <c r="J39" s="1" t="s">
        <v>146</v>
      </c>
      <c r="K39" s="1">
        <v>11985</v>
      </c>
      <c r="L39" s="1">
        <v>11985</v>
      </c>
      <c r="M39" s="1">
        <v>0</v>
      </c>
      <c r="N39" s="1">
        <v>0</v>
      </c>
      <c r="O39" s="1">
        <v>0</v>
      </c>
      <c r="P39" s="1">
        <v>1577.16</v>
      </c>
      <c r="Q39" s="1">
        <v>1606.759</v>
      </c>
      <c r="R39" s="1">
        <v>40000</v>
      </c>
      <c r="S39" s="1">
        <v>1183960</v>
      </c>
      <c r="T39" s="1">
        <v>0</v>
      </c>
      <c r="U39" s="1">
        <v>95000</v>
      </c>
      <c r="V39" s="1">
        <v>1088960</v>
      </c>
      <c r="W39" s="1">
        <v>990500</v>
      </c>
      <c r="X39" s="1">
        <v>0</v>
      </c>
      <c r="Y39" s="1">
        <v>990500</v>
      </c>
      <c r="Z39" s="1">
        <v>9.0399999999999991</v>
      </c>
      <c r="AA39" s="1">
        <v>10207805.76</v>
      </c>
      <c r="AB39" s="1">
        <v>10959851.26</v>
      </c>
      <c r="AC39" s="1">
        <v>0.90959999999999996</v>
      </c>
      <c r="AD39" s="1">
        <v>1.0737000000000001</v>
      </c>
      <c r="AE39" s="1">
        <v>9.7100000000000009</v>
      </c>
    </row>
    <row r="40" spans="1:31" x14ac:dyDescent="0.25">
      <c r="A40" s="1">
        <v>32</v>
      </c>
      <c r="B40" s="1" t="s">
        <v>73</v>
      </c>
      <c r="C40" s="1" t="s">
        <v>8</v>
      </c>
      <c r="D40" s="1" t="s">
        <v>8</v>
      </c>
      <c r="E40" s="1" t="s">
        <v>95</v>
      </c>
      <c r="F40" s="1" t="s">
        <v>8</v>
      </c>
      <c r="H40" s="1" t="s">
        <v>147</v>
      </c>
      <c r="I40" s="1" t="s">
        <v>76</v>
      </c>
      <c r="J40" s="1" t="s">
        <v>148</v>
      </c>
      <c r="K40" s="1">
        <v>391</v>
      </c>
      <c r="L40" s="1">
        <v>391</v>
      </c>
      <c r="M40" s="1">
        <v>0</v>
      </c>
      <c r="N40" s="1">
        <v>388</v>
      </c>
      <c r="O40" s="1">
        <v>0</v>
      </c>
      <c r="P40" s="1">
        <v>1627.8</v>
      </c>
      <c r="Q40" s="1">
        <v>1865.7</v>
      </c>
      <c r="R40" s="1">
        <v>2000</v>
      </c>
      <c r="S40" s="1">
        <v>475800</v>
      </c>
      <c r="T40" s="1">
        <v>0</v>
      </c>
      <c r="U40" s="1">
        <v>0</v>
      </c>
      <c r="V40" s="1">
        <v>475800</v>
      </c>
      <c r="W40" s="1">
        <v>25</v>
      </c>
      <c r="X40" s="1">
        <v>430573.87800000003</v>
      </c>
      <c r="Y40" s="1">
        <v>430598.87800000003</v>
      </c>
      <c r="Z40" s="1">
        <v>9.5</v>
      </c>
      <c r="AA40" s="1">
        <v>2528096.37</v>
      </c>
      <c r="AB40" s="1">
        <v>2527878.37</v>
      </c>
      <c r="AC40" s="1">
        <v>0.90500000000000003</v>
      </c>
      <c r="AD40" s="1">
        <v>0.99990000000000001</v>
      </c>
      <c r="AE40" s="1">
        <v>9.5</v>
      </c>
    </row>
    <row r="41" spans="1:31" x14ac:dyDescent="0.25">
      <c r="A41" s="1">
        <v>33</v>
      </c>
      <c r="B41" s="1" t="s">
        <v>73</v>
      </c>
      <c r="C41" s="1" t="s">
        <v>8</v>
      </c>
      <c r="D41" s="1" t="s">
        <v>8</v>
      </c>
      <c r="E41" s="1" t="s">
        <v>95</v>
      </c>
      <c r="F41" s="1" t="s">
        <v>8</v>
      </c>
      <c r="H41" s="1" t="s">
        <v>149</v>
      </c>
      <c r="I41" s="1" t="s">
        <v>119</v>
      </c>
      <c r="J41" s="1" t="s">
        <v>150</v>
      </c>
      <c r="K41" s="1">
        <v>1009</v>
      </c>
      <c r="L41" s="1">
        <v>1009</v>
      </c>
      <c r="M41" s="1">
        <v>0</v>
      </c>
      <c r="N41" s="1">
        <v>1</v>
      </c>
      <c r="O41" s="1">
        <v>0</v>
      </c>
      <c r="P41" s="1">
        <v>391.43900000000002</v>
      </c>
      <c r="Q41" s="1">
        <v>394.09399999999999</v>
      </c>
      <c r="R41" s="1">
        <v>20000</v>
      </c>
      <c r="S41" s="1">
        <v>53100</v>
      </c>
      <c r="T41" s="1">
        <v>0</v>
      </c>
      <c r="U41" s="1">
        <v>0</v>
      </c>
      <c r="V41" s="1">
        <v>53100</v>
      </c>
      <c r="W41" s="1">
        <v>44626</v>
      </c>
      <c r="X41" s="1">
        <v>1511.77</v>
      </c>
      <c r="Y41" s="1">
        <v>46137.77</v>
      </c>
      <c r="Z41" s="1">
        <v>13.11</v>
      </c>
      <c r="AA41" s="1">
        <v>526810.23</v>
      </c>
      <c r="AB41" s="1">
        <v>434999.62</v>
      </c>
      <c r="AC41" s="1">
        <v>0.86890000000000001</v>
      </c>
      <c r="AD41" s="1">
        <v>0.82569999999999999</v>
      </c>
      <c r="AE41" s="1">
        <v>10.82</v>
      </c>
    </row>
    <row r="42" spans="1:31" x14ac:dyDescent="0.25">
      <c r="A42" s="1">
        <v>34</v>
      </c>
      <c r="B42" s="1" t="s">
        <v>73</v>
      </c>
      <c r="C42" s="1" t="s">
        <v>8</v>
      </c>
      <c r="D42" s="1" t="s">
        <v>8</v>
      </c>
      <c r="E42" s="1" t="s">
        <v>90</v>
      </c>
      <c r="F42" s="1" t="s">
        <v>8</v>
      </c>
      <c r="H42" s="1" t="s">
        <v>151</v>
      </c>
      <c r="I42" s="1" t="s">
        <v>76</v>
      </c>
      <c r="J42" s="1" t="s">
        <v>152</v>
      </c>
      <c r="K42" s="1">
        <v>446</v>
      </c>
      <c r="L42" s="1">
        <v>446</v>
      </c>
      <c r="M42" s="1">
        <v>0</v>
      </c>
      <c r="N42" s="1">
        <v>428</v>
      </c>
      <c r="O42" s="1">
        <v>0</v>
      </c>
      <c r="P42" s="1">
        <v>1082.44</v>
      </c>
      <c r="Q42" s="1">
        <v>1112.807</v>
      </c>
      <c r="R42" s="1">
        <v>20000</v>
      </c>
      <c r="S42" s="1">
        <v>607340</v>
      </c>
      <c r="T42" s="1">
        <v>0</v>
      </c>
      <c r="U42" s="1">
        <v>0</v>
      </c>
      <c r="V42" s="1">
        <v>607340</v>
      </c>
      <c r="W42" s="1">
        <v>368</v>
      </c>
      <c r="X42" s="1">
        <v>549276.63399999996</v>
      </c>
      <c r="Y42" s="1">
        <v>549644.63399999996</v>
      </c>
      <c r="Z42" s="1">
        <v>9.5</v>
      </c>
      <c r="AA42" s="1">
        <v>3237837.09</v>
      </c>
      <c r="AB42" s="1">
        <v>3228520.09</v>
      </c>
      <c r="AC42" s="1">
        <v>0.90500000000000003</v>
      </c>
      <c r="AD42" s="1">
        <v>0.99709999999999999</v>
      </c>
      <c r="AE42" s="1">
        <v>9.4700000000000006</v>
      </c>
    </row>
    <row r="43" spans="1:31" x14ac:dyDescent="0.25">
      <c r="A43" s="1">
        <v>35</v>
      </c>
      <c r="B43" s="1" t="s">
        <v>73</v>
      </c>
      <c r="C43" s="1" t="s">
        <v>8</v>
      </c>
      <c r="D43" s="1" t="s">
        <v>8</v>
      </c>
      <c r="E43" s="1" t="s">
        <v>90</v>
      </c>
      <c r="F43" s="1" t="s">
        <v>8</v>
      </c>
      <c r="H43" s="1" t="s">
        <v>153</v>
      </c>
      <c r="I43" s="1" t="s">
        <v>76</v>
      </c>
      <c r="J43" s="1" t="s">
        <v>154</v>
      </c>
      <c r="K43" s="1">
        <v>398</v>
      </c>
      <c r="L43" s="1">
        <v>398</v>
      </c>
      <c r="M43" s="1">
        <v>0</v>
      </c>
      <c r="N43" s="1">
        <v>376</v>
      </c>
      <c r="O43" s="1">
        <v>0</v>
      </c>
      <c r="P43" s="1">
        <v>784.15300000000002</v>
      </c>
      <c r="Q43" s="1">
        <v>806.83299999999997</v>
      </c>
      <c r="R43" s="1">
        <v>20000</v>
      </c>
      <c r="S43" s="1">
        <v>453600</v>
      </c>
      <c r="T43" s="1">
        <v>0</v>
      </c>
      <c r="U43" s="1">
        <v>0</v>
      </c>
      <c r="V43" s="1">
        <v>453600</v>
      </c>
      <c r="W43" s="1">
        <v>1800</v>
      </c>
      <c r="X43" s="1">
        <v>408708.65</v>
      </c>
      <c r="Y43" s="1">
        <v>410508.65</v>
      </c>
      <c r="Z43" s="1">
        <v>9.5</v>
      </c>
      <c r="AA43" s="1">
        <v>2416174.39</v>
      </c>
      <c r="AB43" s="1">
        <v>2418050.39</v>
      </c>
      <c r="AC43" s="1">
        <v>0.90500000000000003</v>
      </c>
      <c r="AD43" s="1">
        <v>1.0007999999999999</v>
      </c>
      <c r="AE43" s="1">
        <v>9.51</v>
      </c>
    </row>
    <row r="44" spans="1:31" x14ac:dyDescent="0.25">
      <c r="A44" s="1">
        <v>36</v>
      </c>
      <c r="B44" s="1" t="s">
        <v>73</v>
      </c>
      <c r="C44" s="1" t="s">
        <v>8</v>
      </c>
      <c r="D44" s="1" t="s">
        <v>8</v>
      </c>
      <c r="E44" s="1" t="s">
        <v>113</v>
      </c>
      <c r="F44" s="1" t="s">
        <v>8</v>
      </c>
      <c r="H44" s="1" t="s">
        <v>155</v>
      </c>
      <c r="I44" s="1" t="s">
        <v>76</v>
      </c>
      <c r="J44" s="1" t="s">
        <v>156</v>
      </c>
      <c r="K44" s="1">
        <v>336</v>
      </c>
      <c r="L44" s="1">
        <v>336</v>
      </c>
      <c r="M44" s="1">
        <v>0</v>
      </c>
      <c r="N44" s="1">
        <v>325</v>
      </c>
      <c r="O44" s="1">
        <v>0</v>
      </c>
      <c r="P44" s="1">
        <v>881.16499999999996</v>
      </c>
      <c r="Q44" s="1">
        <v>892.46600000000001</v>
      </c>
      <c r="R44" s="1">
        <v>20000</v>
      </c>
      <c r="S44" s="1">
        <v>226020</v>
      </c>
      <c r="T44" s="1">
        <v>0</v>
      </c>
      <c r="U44" s="1">
        <v>0</v>
      </c>
      <c r="V44" s="1">
        <v>226020</v>
      </c>
      <c r="W44" s="1">
        <v>690</v>
      </c>
      <c r="X44" s="1">
        <v>203857.408</v>
      </c>
      <c r="Y44" s="1">
        <v>204547.408</v>
      </c>
      <c r="Z44" s="1">
        <v>9.5</v>
      </c>
      <c r="AA44" s="1">
        <v>1207983.9099999999</v>
      </c>
      <c r="AB44" s="1">
        <v>1200018.9099999999</v>
      </c>
      <c r="AC44" s="1">
        <v>0.90500000000000003</v>
      </c>
      <c r="AD44" s="1">
        <v>0.99339999999999995</v>
      </c>
      <c r="AE44" s="1">
        <v>9.44</v>
      </c>
    </row>
    <row r="45" spans="1:31" x14ac:dyDescent="0.25">
      <c r="A45" s="1">
        <v>37</v>
      </c>
      <c r="B45" s="1" t="s">
        <v>73</v>
      </c>
      <c r="C45" s="1" t="s">
        <v>8</v>
      </c>
      <c r="D45" s="1" t="s">
        <v>8</v>
      </c>
      <c r="E45" s="1" t="s">
        <v>74</v>
      </c>
      <c r="F45" s="1" t="s">
        <v>8</v>
      </c>
      <c r="H45" s="1" t="s">
        <v>157</v>
      </c>
      <c r="I45" s="1" t="s">
        <v>84</v>
      </c>
      <c r="J45" s="1" t="s">
        <v>158</v>
      </c>
      <c r="K45" s="1">
        <v>846</v>
      </c>
      <c r="L45" s="1">
        <v>846</v>
      </c>
      <c r="M45" s="1">
        <v>0</v>
      </c>
      <c r="N45" s="1">
        <v>0</v>
      </c>
      <c r="O45" s="1">
        <v>0</v>
      </c>
      <c r="P45" s="1">
        <v>225.572</v>
      </c>
      <c r="Q45" s="1">
        <v>228.239</v>
      </c>
      <c r="R45" s="1">
        <v>20000</v>
      </c>
      <c r="S45" s="1">
        <v>53340</v>
      </c>
      <c r="T45" s="1">
        <v>0</v>
      </c>
      <c r="U45" s="1">
        <v>12000</v>
      </c>
      <c r="V45" s="1">
        <v>41340</v>
      </c>
      <c r="W45" s="1">
        <v>37597</v>
      </c>
      <c r="X45" s="1">
        <v>0</v>
      </c>
      <c r="Y45" s="1">
        <v>37597</v>
      </c>
      <c r="Z45" s="1">
        <v>9.0500000000000007</v>
      </c>
      <c r="AA45" s="1">
        <v>432356.33</v>
      </c>
      <c r="AB45" s="1">
        <v>256051.33</v>
      </c>
      <c r="AC45" s="1">
        <v>0.90949999999999998</v>
      </c>
      <c r="AD45" s="1">
        <v>0.59219999999999995</v>
      </c>
      <c r="AE45" s="1">
        <v>5.36</v>
      </c>
    </row>
    <row r="46" spans="1:31" x14ac:dyDescent="0.25">
      <c r="A46" s="1">
        <v>38</v>
      </c>
      <c r="B46" s="1" t="s">
        <v>73</v>
      </c>
      <c r="C46" s="1" t="s">
        <v>8</v>
      </c>
      <c r="D46" s="1" t="s">
        <v>8</v>
      </c>
      <c r="E46" s="1" t="s">
        <v>74</v>
      </c>
      <c r="F46" s="1" t="s">
        <v>8</v>
      </c>
      <c r="H46" s="1" t="s">
        <v>159</v>
      </c>
      <c r="I46" s="1" t="s">
        <v>84</v>
      </c>
      <c r="J46" s="1" t="s">
        <v>160</v>
      </c>
      <c r="K46" s="1">
        <v>735</v>
      </c>
      <c r="L46" s="1">
        <v>735</v>
      </c>
      <c r="M46" s="1">
        <v>0</v>
      </c>
      <c r="N46" s="1">
        <v>0</v>
      </c>
      <c r="O46" s="1">
        <v>0</v>
      </c>
      <c r="P46" s="1">
        <v>210.71100000000001</v>
      </c>
      <c r="Q46" s="1">
        <v>213.255</v>
      </c>
      <c r="R46" s="1">
        <v>20000</v>
      </c>
      <c r="S46" s="1">
        <v>50880</v>
      </c>
      <c r="T46" s="1">
        <v>7000</v>
      </c>
      <c r="U46" s="1">
        <v>0</v>
      </c>
      <c r="V46" s="1">
        <v>57880</v>
      </c>
      <c r="W46" s="1">
        <v>52682</v>
      </c>
      <c r="X46" s="1">
        <v>0</v>
      </c>
      <c r="Y46" s="1">
        <v>52682</v>
      </c>
      <c r="Z46" s="1">
        <v>8.98</v>
      </c>
      <c r="AA46" s="1">
        <v>540410.06999999995</v>
      </c>
      <c r="AB46" s="1">
        <v>247306.07</v>
      </c>
      <c r="AC46" s="1">
        <v>0.91020000000000001</v>
      </c>
      <c r="AD46" s="1">
        <v>0.45760000000000001</v>
      </c>
      <c r="AE46" s="1">
        <v>4.1100000000000003</v>
      </c>
    </row>
    <row r="47" spans="1:31" x14ac:dyDescent="0.25">
      <c r="A47" s="1">
        <v>39</v>
      </c>
      <c r="B47" s="1" t="s">
        <v>73</v>
      </c>
      <c r="C47" s="1" t="s">
        <v>8</v>
      </c>
      <c r="D47" s="1" t="s">
        <v>8</v>
      </c>
      <c r="E47" s="1" t="s">
        <v>82</v>
      </c>
      <c r="F47" s="1" t="s">
        <v>8</v>
      </c>
      <c r="H47" s="1" t="s">
        <v>161</v>
      </c>
      <c r="I47" s="1" t="s">
        <v>76</v>
      </c>
      <c r="J47" s="1" t="s">
        <v>162</v>
      </c>
      <c r="K47" s="1">
        <v>316</v>
      </c>
      <c r="L47" s="1">
        <v>316</v>
      </c>
      <c r="M47" s="1">
        <v>0</v>
      </c>
      <c r="N47" s="1">
        <v>316</v>
      </c>
      <c r="O47" s="1">
        <v>0</v>
      </c>
      <c r="P47" s="1">
        <v>876.51099999999997</v>
      </c>
      <c r="Q47" s="1">
        <v>904.34799999999996</v>
      </c>
      <c r="R47" s="1">
        <v>20000</v>
      </c>
      <c r="S47" s="1">
        <v>556740</v>
      </c>
      <c r="T47" s="1">
        <v>0</v>
      </c>
      <c r="U47" s="1">
        <v>60000</v>
      </c>
      <c r="V47" s="1">
        <v>496740</v>
      </c>
      <c r="W47" s="1">
        <v>0</v>
      </c>
      <c r="X47" s="1">
        <v>451500</v>
      </c>
      <c r="Y47" s="1">
        <v>451500</v>
      </c>
      <c r="Z47" s="1">
        <v>9.11</v>
      </c>
      <c r="AA47" s="1">
        <v>2650305</v>
      </c>
      <c r="AB47" s="1">
        <v>2650305</v>
      </c>
      <c r="AC47" s="1">
        <v>0.90890000000000004</v>
      </c>
      <c r="AD47" s="1">
        <v>1</v>
      </c>
      <c r="AE47" s="1">
        <v>9.11</v>
      </c>
    </row>
    <row r="48" spans="1:31" x14ac:dyDescent="0.25">
      <c r="A48" s="1">
        <v>40</v>
      </c>
      <c r="B48" s="1" t="s">
        <v>73</v>
      </c>
      <c r="C48" s="1" t="s">
        <v>8</v>
      </c>
      <c r="D48" s="1" t="s">
        <v>8</v>
      </c>
      <c r="E48" s="1" t="s">
        <v>95</v>
      </c>
      <c r="F48" s="1" t="s">
        <v>8</v>
      </c>
      <c r="H48" s="1" t="s">
        <v>163</v>
      </c>
      <c r="I48" s="1" t="s">
        <v>76</v>
      </c>
      <c r="J48" s="1" t="s">
        <v>164</v>
      </c>
      <c r="K48" s="1">
        <v>520</v>
      </c>
      <c r="L48" s="1">
        <v>520</v>
      </c>
      <c r="M48" s="1">
        <v>0</v>
      </c>
      <c r="N48" s="1">
        <v>518</v>
      </c>
      <c r="O48" s="1">
        <v>0</v>
      </c>
      <c r="P48" s="1">
        <v>983.154</v>
      </c>
      <c r="Q48" s="1">
        <v>1004.955</v>
      </c>
      <c r="R48" s="1">
        <v>20000</v>
      </c>
      <c r="S48" s="1">
        <v>436020</v>
      </c>
      <c r="T48" s="1">
        <v>0</v>
      </c>
      <c r="U48" s="1">
        <v>0</v>
      </c>
      <c r="V48" s="1">
        <v>436020</v>
      </c>
      <c r="W48" s="1">
        <v>20</v>
      </c>
      <c r="X48" s="1">
        <v>394576.587</v>
      </c>
      <c r="Y48" s="1">
        <v>394596.587</v>
      </c>
      <c r="Z48" s="1">
        <v>9.5</v>
      </c>
      <c r="AA48" s="1">
        <v>2316541.46</v>
      </c>
      <c r="AB48" s="1">
        <v>2316385.46</v>
      </c>
      <c r="AC48" s="1">
        <v>0.90500000000000003</v>
      </c>
      <c r="AD48" s="1">
        <v>0.99990000000000001</v>
      </c>
      <c r="AE48" s="1">
        <v>9.5</v>
      </c>
    </row>
    <row r="49" spans="1:31" x14ac:dyDescent="0.25">
      <c r="A49" s="1">
        <v>41</v>
      </c>
      <c r="B49" s="1" t="s">
        <v>73</v>
      </c>
      <c r="C49" s="1" t="s">
        <v>8</v>
      </c>
      <c r="D49" s="1" t="s">
        <v>8</v>
      </c>
      <c r="E49" s="1" t="s">
        <v>74</v>
      </c>
      <c r="F49" s="1" t="s">
        <v>8</v>
      </c>
      <c r="H49" s="1" t="s">
        <v>165</v>
      </c>
      <c r="I49" s="1" t="s">
        <v>76</v>
      </c>
      <c r="J49" s="1" t="s">
        <v>166</v>
      </c>
      <c r="K49" s="1">
        <v>229</v>
      </c>
      <c r="L49" s="1">
        <v>229</v>
      </c>
      <c r="M49" s="1">
        <v>0</v>
      </c>
      <c r="N49" s="1">
        <v>225</v>
      </c>
      <c r="O49" s="1">
        <v>0</v>
      </c>
      <c r="P49" s="1">
        <v>521.76</v>
      </c>
      <c r="Q49" s="1">
        <v>538.58299999999997</v>
      </c>
      <c r="R49" s="1">
        <v>20000</v>
      </c>
      <c r="S49" s="1">
        <v>336460</v>
      </c>
      <c r="T49" s="1">
        <v>0</v>
      </c>
      <c r="U49" s="1">
        <v>28000</v>
      </c>
      <c r="V49" s="1">
        <v>308460</v>
      </c>
      <c r="W49" s="1">
        <v>3</v>
      </c>
      <c r="X49" s="1">
        <v>281700</v>
      </c>
      <c r="Y49" s="1">
        <v>281703</v>
      </c>
      <c r="Z49" s="1">
        <v>8.67</v>
      </c>
      <c r="AA49" s="1">
        <v>1654143.22</v>
      </c>
      <c r="AB49" s="1">
        <v>1654579.22</v>
      </c>
      <c r="AC49" s="1">
        <v>0.9133</v>
      </c>
      <c r="AD49" s="1">
        <v>1.0003</v>
      </c>
      <c r="AE49" s="1">
        <v>8.67</v>
      </c>
    </row>
    <row r="50" spans="1:31" x14ac:dyDescent="0.25">
      <c r="A50" s="1">
        <v>42</v>
      </c>
      <c r="B50" s="1" t="s">
        <v>73</v>
      </c>
      <c r="C50" s="1" t="s">
        <v>8</v>
      </c>
      <c r="D50" s="1" t="s">
        <v>8</v>
      </c>
      <c r="E50" s="1" t="s">
        <v>74</v>
      </c>
      <c r="F50" s="1" t="s">
        <v>8</v>
      </c>
      <c r="H50" s="1" t="s">
        <v>167</v>
      </c>
      <c r="I50" s="1" t="s">
        <v>76</v>
      </c>
      <c r="J50" s="1" t="s">
        <v>168</v>
      </c>
      <c r="K50" s="1">
        <v>273</v>
      </c>
      <c r="L50" s="1">
        <v>273</v>
      </c>
      <c r="M50" s="1">
        <v>0</v>
      </c>
      <c r="N50" s="1">
        <v>268</v>
      </c>
      <c r="O50" s="1">
        <v>3</v>
      </c>
      <c r="P50" s="1">
        <v>578.55799999999999</v>
      </c>
      <c r="Q50" s="1">
        <v>594.31100000000004</v>
      </c>
      <c r="R50" s="1">
        <v>20000</v>
      </c>
      <c r="S50" s="1">
        <v>315060</v>
      </c>
      <c r="T50" s="1">
        <v>0</v>
      </c>
      <c r="U50" s="1">
        <v>0</v>
      </c>
      <c r="V50" s="1">
        <v>315060</v>
      </c>
      <c r="W50" s="1">
        <v>93</v>
      </c>
      <c r="X50" s="1">
        <v>280268.45199999999</v>
      </c>
      <c r="Y50" s="1">
        <v>280361.45199999999</v>
      </c>
      <c r="Z50" s="1">
        <v>11.01</v>
      </c>
      <c r="AA50" s="1">
        <v>1646462.71</v>
      </c>
      <c r="AB50" s="1">
        <v>1647264.71</v>
      </c>
      <c r="AC50" s="1">
        <v>0.88990000000000002</v>
      </c>
      <c r="AD50" s="1">
        <v>1.0004999999999999</v>
      </c>
      <c r="AE50" s="1">
        <v>11.02</v>
      </c>
    </row>
    <row r="51" spans="1:31" x14ac:dyDescent="0.25">
      <c r="A51" s="1">
        <v>43</v>
      </c>
      <c r="B51" s="1" t="s">
        <v>73</v>
      </c>
      <c r="C51" s="1" t="s">
        <v>8</v>
      </c>
      <c r="D51" s="1" t="s">
        <v>8</v>
      </c>
      <c r="E51" s="1" t="s">
        <v>82</v>
      </c>
      <c r="F51" s="1" t="s">
        <v>8</v>
      </c>
      <c r="H51" s="1" t="s">
        <v>169</v>
      </c>
      <c r="I51" s="1" t="s">
        <v>76</v>
      </c>
      <c r="J51" s="1" t="s">
        <v>170</v>
      </c>
      <c r="K51" s="1">
        <v>275</v>
      </c>
      <c r="L51" s="1">
        <v>275</v>
      </c>
      <c r="M51" s="1">
        <v>0</v>
      </c>
      <c r="N51" s="1">
        <v>271</v>
      </c>
      <c r="O51" s="1">
        <v>0</v>
      </c>
      <c r="P51" s="1">
        <v>63.343000000000004</v>
      </c>
      <c r="Q51" s="1">
        <v>85.275000000000006</v>
      </c>
      <c r="R51" s="1">
        <v>20000</v>
      </c>
      <c r="S51" s="1">
        <v>438640</v>
      </c>
      <c r="T51" s="1">
        <v>0</v>
      </c>
      <c r="U51" s="1">
        <v>0</v>
      </c>
      <c r="V51" s="1">
        <v>438640</v>
      </c>
      <c r="W51" s="1">
        <v>186</v>
      </c>
      <c r="X51" s="1">
        <v>396782.23300000001</v>
      </c>
      <c r="Y51" s="1">
        <v>396968.23300000001</v>
      </c>
      <c r="Z51" s="1">
        <v>9.5</v>
      </c>
      <c r="AA51" s="1">
        <v>2333904.33</v>
      </c>
      <c r="AB51" s="1">
        <v>2329861.33</v>
      </c>
      <c r="AC51" s="1">
        <v>0.90500000000000003</v>
      </c>
      <c r="AD51" s="1">
        <v>0.99829999999999997</v>
      </c>
      <c r="AE51" s="1">
        <v>9.48</v>
      </c>
    </row>
    <row r="52" spans="1:31" x14ac:dyDescent="0.25">
      <c r="A52" s="1">
        <v>44</v>
      </c>
      <c r="B52" s="1" t="s">
        <v>73</v>
      </c>
      <c r="C52" s="1" t="s">
        <v>8</v>
      </c>
      <c r="D52" s="1" t="s">
        <v>8</v>
      </c>
      <c r="E52" s="1" t="s">
        <v>100</v>
      </c>
      <c r="F52" s="1" t="s">
        <v>8</v>
      </c>
      <c r="H52" s="1" t="s">
        <v>171</v>
      </c>
      <c r="I52" s="1" t="s">
        <v>76</v>
      </c>
      <c r="J52" s="1" t="s">
        <v>172</v>
      </c>
      <c r="K52" s="1">
        <v>391</v>
      </c>
      <c r="L52" s="1">
        <v>391</v>
      </c>
      <c r="M52" s="1">
        <v>0</v>
      </c>
      <c r="N52" s="1">
        <v>390</v>
      </c>
      <c r="O52" s="1">
        <v>0</v>
      </c>
      <c r="P52" s="1">
        <v>472.86500000000001</v>
      </c>
      <c r="Q52" s="1">
        <v>488.72500000000002</v>
      </c>
      <c r="R52" s="1">
        <v>40000</v>
      </c>
      <c r="S52" s="1">
        <v>634400</v>
      </c>
      <c r="T52" s="1">
        <v>118000</v>
      </c>
      <c r="U52" s="1">
        <v>0</v>
      </c>
      <c r="V52" s="1">
        <v>752400</v>
      </c>
      <c r="W52" s="1">
        <v>39</v>
      </c>
      <c r="X52" s="1">
        <v>574094.07200000004</v>
      </c>
      <c r="Y52" s="1">
        <v>574133.07200000004</v>
      </c>
      <c r="Z52" s="1">
        <v>23.69</v>
      </c>
      <c r="AA52" s="1">
        <v>3370633.38</v>
      </c>
      <c r="AB52" s="1">
        <v>3369932.38</v>
      </c>
      <c r="AC52" s="1">
        <v>0.7631</v>
      </c>
      <c r="AD52" s="1">
        <v>0.99980000000000002</v>
      </c>
      <c r="AE52" s="1">
        <v>23.69</v>
      </c>
    </row>
    <row r="53" spans="1:31" x14ac:dyDescent="0.25">
      <c r="A53" s="1">
        <v>45</v>
      </c>
      <c r="B53" s="1" t="s">
        <v>73</v>
      </c>
      <c r="C53" s="1" t="s">
        <v>8</v>
      </c>
      <c r="D53" s="1" t="s">
        <v>8</v>
      </c>
      <c r="E53" s="1" t="s">
        <v>78</v>
      </c>
      <c r="F53" s="1" t="s">
        <v>8</v>
      </c>
      <c r="H53" s="1" t="s">
        <v>173</v>
      </c>
      <c r="I53" s="1" t="s">
        <v>76</v>
      </c>
      <c r="J53" s="1" t="s">
        <v>174</v>
      </c>
      <c r="K53" s="1">
        <v>398</v>
      </c>
      <c r="L53" s="1">
        <v>398</v>
      </c>
      <c r="M53" s="1">
        <v>0</v>
      </c>
      <c r="N53" s="1">
        <v>381</v>
      </c>
      <c r="O53" s="1">
        <v>0</v>
      </c>
      <c r="P53" s="1">
        <v>1002.616</v>
      </c>
      <c r="Q53" s="1">
        <v>1024.2439999999999</v>
      </c>
      <c r="R53" s="1">
        <v>20000</v>
      </c>
      <c r="S53" s="1">
        <v>432560</v>
      </c>
      <c r="T53" s="1">
        <v>0</v>
      </c>
      <c r="U53" s="1">
        <v>0</v>
      </c>
      <c r="V53" s="1">
        <v>432560</v>
      </c>
      <c r="W53" s="1">
        <v>264</v>
      </c>
      <c r="X53" s="1">
        <v>391202.68</v>
      </c>
      <c r="Y53" s="1">
        <v>391466.68</v>
      </c>
      <c r="Z53" s="1">
        <v>9.5</v>
      </c>
      <c r="AA53" s="1">
        <v>2301984.64</v>
      </c>
      <c r="AB53" s="1">
        <v>2299529.64</v>
      </c>
      <c r="AC53" s="1">
        <v>0.90500000000000003</v>
      </c>
      <c r="AD53" s="1">
        <v>0.99890000000000001</v>
      </c>
      <c r="AE53" s="1">
        <v>9.49</v>
      </c>
    </row>
    <row r="54" spans="1:31" x14ac:dyDescent="0.25">
      <c r="A54" s="1">
        <v>46</v>
      </c>
      <c r="B54" s="1" t="s">
        <v>73</v>
      </c>
      <c r="C54" s="1" t="s">
        <v>8</v>
      </c>
      <c r="D54" s="1" t="s">
        <v>8</v>
      </c>
      <c r="E54" s="1" t="s">
        <v>113</v>
      </c>
      <c r="F54" s="1" t="s">
        <v>8</v>
      </c>
      <c r="H54" s="1" t="s">
        <v>175</v>
      </c>
      <c r="I54" s="1" t="s">
        <v>84</v>
      </c>
      <c r="J54" s="1" t="s">
        <v>176</v>
      </c>
      <c r="K54" s="1">
        <v>2669</v>
      </c>
      <c r="L54" s="1">
        <v>2669</v>
      </c>
      <c r="M54" s="1">
        <v>0</v>
      </c>
      <c r="N54" s="1">
        <v>0</v>
      </c>
      <c r="O54" s="1">
        <v>0</v>
      </c>
      <c r="P54" s="1">
        <v>588.41700000000003</v>
      </c>
      <c r="Q54" s="1">
        <v>598.80999999999995</v>
      </c>
      <c r="R54" s="1">
        <v>20000</v>
      </c>
      <c r="S54" s="1">
        <v>207860</v>
      </c>
      <c r="T54" s="1">
        <v>0</v>
      </c>
      <c r="U54" s="1">
        <v>0</v>
      </c>
      <c r="V54" s="1">
        <v>207860</v>
      </c>
      <c r="W54" s="1">
        <v>143157.6</v>
      </c>
      <c r="X54" s="1">
        <v>0</v>
      </c>
      <c r="Y54" s="1">
        <v>143157.6</v>
      </c>
      <c r="Z54" s="1">
        <v>31.13</v>
      </c>
      <c r="AA54" s="1">
        <v>1632297.08</v>
      </c>
      <c r="AB54" s="1">
        <v>994003.08</v>
      </c>
      <c r="AC54" s="1">
        <v>0.68869999999999998</v>
      </c>
      <c r="AD54" s="1">
        <v>0.60899999999999999</v>
      </c>
      <c r="AE54" s="1">
        <v>18.96</v>
      </c>
    </row>
    <row r="55" spans="1:31" x14ac:dyDescent="0.25">
      <c r="A55" s="1">
        <v>47</v>
      </c>
      <c r="B55" s="1" t="s">
        <v>73</v>
      </c>
      <c r="C55" s="1" t="s">
        <v>8</v>
      </c>
      <c r="D55" s="1" t="s">
        <v>8</v>
      </c>
      <c r="E55" s="1" t="s">
        <v>113</v>
      </c>
      <c r="F55" s="1" t="s">
        <v>8</v>
      </c>
      <c r="H55" s="1" t="s">
        <v>177</v>
      </c>
      <c r="I55" s="1" t="s">
        <v>76</v>
      </c>
      <c r="J55" s="1" t="s">
        <v>178</v>
      </c>
      <c r="K55" s="1">
        <v>256</v>
      </c>
      <c r="L55" s="1">
        <v>256</v>
      </c>
      <c r="M55" s="1">
        <v>0</v>
      </c>
      <c r="N55" s="1">
        <v>255</v>
      </c>
      <c r="O55" s="1">
        <v>0</v>
      </c>
      <c r="P55" s="1">
        <v>832.05399999999997</v>
      </c>
      <c r="Q55" s="1">
        <v>850.29399999999998</v>
      </c>
      <c r="R55" s="1">
        <v>20000</v>
      </c>
      <c r="S55" s="1">
        <v>364800</v>
      </c>
      <c r="T55" s="1">
        <v>0</v>
      </c>
      <c r="U55" s="1">
        <v>0</v>
      </c>
      <c r="V55" s="1">
        <v>364800</v>
      </c>
      <c r="W55" s="1">
        <v>16</v>
      </c>
      <c r="X55" s="1">
        <v>330128.22899999999</v>
      </c>
      <c r="Y55" s="1">
        <v>330144.22899999999</v>
      </c>
      <c r="Z55" s="1">
        <v>9.5</v>
      </c>
      <c r="AA55" s="1">
        <v>1938081.76</v>
      </c>
      <c r="AB55" s="1">
        <v>1940477.76</v>
      </c>
      <c r="AC55" s="1">
        <v>0.90500000000000003</v>
      </c>
      <c r="AD55" s="1">
        <v>1.0012000000000001</v>
      </c>
      <c r="AE55" s="1">
        <v>9.51</v>
      </c>
    </row>
    <row r="56" spans="1:31" x14ac:dyDescent="0.25">
      <c r="A56" s="1">
        <v>48</v>
      </c>
      <c r="B56" s="1" t="s">
        <v>73</v>
      </c>
      <c r="C56" s="1" t="s">
        <v>8</v>
      </c>
      <c r="D56" s="1" t="s">
        <v>8</v>
      </c>
      <c r="E56" s="1" t="s">
        <v>113</v>
      </c>
      <c r="F56" s="1" t="s">
        <v>8</v>
      </c>
      <c r="H56" s="1" t="s">
        <v>179</v>
      </c>
      <c r="I56" s="1" t="s">
        <v>76</v>
      </c>
      <c r="J56" s="1" t="s">
        <v>180</v>
      </c>
      <c r="K56" s="1">
        <v>604</v>
      </c>
      <c r="L56" s="1">
        <v>604</v>
      </c>
      <c r="M56" s="1">
        <v>0</v>
      </c>
      <c r="N56" s="1">
        <v>507</v>
      </c>
      <c r="O56" s="1">
        <v>0</v>
      </c>
      <c r="P56" s="1">
        <v>12.082000000000001</v>
      </c>
      <c r="Q56" s="1">
        <v>23.273</v>
      </c>
      <c r="R56" s="1">
        <v>40000</v>
      </c>
      <c r="S56" s="1">
        <v>447640</v>
      </c>
      <c r="T56" s="1">
        <v>0</v>
      </c>
      <c r="U56" s="1">
        <v>0</v>
      </c>
      <c r="V56" s="1">
        <v>447640</v>
      </c>
      <c r="W56" s="1">
        <v>6427</v>
      </c>
      <c r="X56" s="1">
        <v>398687.12800000003</v>
      </c>
      <c r="Y56" s="1">
        <v>405114.12800000003</v>
      </c>
      <c r="Z56" s="1">
        <v>9.5</v>
      </c>
      <c r="AA56" s="1">
        <v>2408363.79</v>
      </c>
      <c r="AB56" s="1">
        <v>2374584.79</v>
      </c>
      <c r="AC56" s="1">
        <v>0.90500000000000003</v>
      </c>
      <c r="AD56" s="1">
        <v>0.98599999999999999</v>
      </c>
      <c r="AE56" s="1">
        <v>9.3699999999999992</v>
      </c>
    </row>
    <row r="57" spans="1:31" x14ac:dyDescent="0.25">
      <c r="A57" s="1">
        <v>49</v>
      </c>
      <c r="B57" s="1" t="s">
        <v>73</v>
      </c>
      <c r="C57" s="1" t="s">
        <v>8</v>
      </c>
      <c r="D57" s="1" t="s">
        <v>181</v>
      </c>
      <c r="E57" s="1" t="s">
        <v>182</v>
      </c>
      <c r="F57" s="1" t="s">
        <v>181</v>
      </c>
      <c r="H57" s="1" t="s">
        <v>183</v>
      </c>
      <c r="I57" s="1" t="s">
        <v>76</v>
      </c>
      <c r="J57" s="1" t="s">
        <v>184</v>
      </c>
      <c r="K57" s="1">
        <v>279</v>
      </c>
      <c r="L57" s="1">
        <v>279</v>
      </c>
      <c r="M57" s="1">
        <v>0</v>
      </c>
      <c r="N57" s="1">
        <v>279</v>
      </c>
      <c r="O57" s="1">
        <v>0</v>
      </c>
      <c r="P57" s="1">
        <v>646.03</v>
      </c>
      <c r="Q57" s="1">
        <v>667.98599999999999</v>
      </c>
      <c r="R57" s="1">
        <v>20000</v>
      </c>
      <c r="S57" s="1">
        <v>439120</v>
      </c>
      <c r="T57" s="1">
        <v>0</v>
      </c>
      <c r="U57" s="1">
        <v>0</v>
      </c>
      <c r="V57" s="1">
        <v>439120</v>
      </c>
      <c r="W57" s="1">
        <v>0</v>
      </c>
      <c r="X57" s="1">
        <v>397403.69500000001</v>
      </c>
      <c r="Y57" s="1">
        <v>397403.69500000001</v>
      </c>
      <c r="Z57" s="1">
        <v>9.5</v>
      </c>
      <c r="AA57" s="1">
        <v>2332759.37</v>
      </c>
      <c r="AB57" s="1">
        <v>2332759.37</v>
      </c>
      <c r="AC57" s="1">
        <v>0.90500000000000003</v>
      </c>
      <c r="AD57" s="1">
        <v>1</v>
      </c>
      <c r="AE57" s="1">
        <v>9.5</v>
      </c>
    </row>
    <row r="58" spans="1:31" x14ac:dyDescent="0.25">
      <c r="A58" s="1">
        <v>50</v>
      </c>
      <c r="B58" s="1" t="s">
        <v>73</v>
      </c>
      <c r="C58" s="1" t="s">
        <v>8</v>
      </c>
      <c r="D58" s="1" t="s">
        <v>8</v>
      </c>
      <c r="E58" s="1" t="s">
        <v>113</v>
      </c>
      <c r="F58" s="1" t="s">
        <v>8</v>
      </c>
      <c r="H58" s="1" t="s">
        <v>185</v>
      </c>
      <c r="I58" s="1" t="s">
        <v>84</v>
      </c>
      <c r="J58" s="1" t="s">
        <v>186</v>
      </c>
      <c r="K58" s="1">
        <v>2124</v>
      </c>
      <c r="L58" s="1">
        <v>2124</v>
      </c>
      <c r="M58" s="1">
        <v>0</v>
      </c>
      <c r="N58" s="1">
        <v>0</v>
      </c>
      <c r="O58" s="1">
        <v>0</v>
      </c>
      <c r="P58" s="1">
        <v>697.91399999999999</v>
      </c>
      <c r="Q58" s="1">
        <v>710.31299999999999</v>
      </c>
      <c r="R58" s="1">
        <v>20000</v>
      </c>
      <c r="S58" s="1">
        <v>247980</v>
      </c>
      <c r="T58" s="1">
        <v>0</v>
      </c>
      <c r="U58" s="1">
        <v>0</v>
      </c>
      <c r="V58" s="1">
        <v>247980</v>
      </c>
      <c r="W58" s="1">
        <v>208610</v>
      </c>
      <c r="X58" s="1">
        <v>0</v>
      </c>
      <c r="Y58" s="1">
        <v>208610</v>
      </c>
      <c r="Z58" s="1">
        <v>15.88</v>
      </c>
      <c r="AA58" s="1">
        <v>2044774.27</v>
      </c>
      <c r="AB58" s="1">
        <v>619854.27</v>
      </c>
      <c r="AC58" s="1">
        <v>0.84119999999999995</v>
      </c>
      <c r="AD58" s="1">
        <v>0.30309999999999998</v>
      </c>
      <c r="AE58" s="1">
        <v>4.8099999999999996</v>
      </c>
    </row>
    <row r="59" spans="1:31" x14ac:dyDescent="0.25">
      <c r="A59" s="1">
        <v>51</v>
      </c>
      <c r="B59" s="1" t="s">
        <v>73</v>
      </c>
      <c r="C59" s="1" t="s">
        <v>8</v>
      </c>
      <c r="D59" s="1" t="s">
        <v>8</v>
      </c>
      <c r="E59" s="1" t="s">
        <v>78</v>
      </c>
      <c r="F59" s="1" t="s">
        <v>8</v>
      </c>
      <c r="H59" s="1" t="s">
        <v>187</v>
      </c>
      <c r="I59" s="1" t="s">
        <v>76</v>
      </c>
      <c r="J59" s="1" t="s">
        <v>188</v>
      </c>
      <c r="K59" s="1">
        <v>609</v>
      </c>
      <c r="L59" s="1">
        <v>609</v>
      </c>
      <c r="M59" s="1">
        <v>0</v>
      </c>
      <c r="N59" s="1">
        <v>537</v>
      </c>
      <c r="O59" s="1">
        <v>0</v>
      </c>
      <c r="P59" s="1">
        <v>1325.3030000000001</v>
      </c>
      <c r="Q59" s="1">
        <v>1360.41</v>
      </c>
      <c r="R59" s="1">
        <v>20000</v>
      </c>
      <c r="S59" s="1">
        <v>702140</v>
      </c>
      <c r="T59" s="1">
        <v>0</v>
      </c>
      <c r="U59" s="1">
        <v>0</v>
      </c>
      <c r="V59" s="1">
        <v>702140</v>
      </c>
      <c r="W59" s="1">
        <v>909</v>
      </c>
      <c r="X59" s="1">
        <v>634526.88800000004</v>
      </c>
      <c r="Y59" s="1">
        <v>635435.88800000004</v>
      </c>
      <c r="Z59" s="1">
        <v>9.5</v>
      </c>
      <c r="AA59" s="1">
        <v>3740891.93</v>
      </c>
      <c r="AB59" s="1">
        <v>3738475.93</v>
      </c>
      <c r="AC59" s="1">
        <v>0.90500000000000003</v>
      </c>
      <c r="AD59" s="1">
        <v>0.99939999999999996</v>
      </c>
      <c r="AE59" s="1">
        <v>9.49</v>
      </c>
    </row>
    <row r="60" spans="1:31" x14ac:dyDescent="0.25">
      <c r="A60" s="1">
        <v>52</v>
      </c>
      <c r="B60" s="1" t="s">
        <v>73</v>
      </c>
      <c r="C60" s="1" t="s">
        <v>8</v>
      </c>
      <c r="D60" s="1" t="s">
        <v>8</v>
      </c>
      <c r="E60" s="1" t="s">
        <v>78</v>
      </c>
      <c r="F60" s="1" t="s">
        <v>8</v>
      </c>
      <c r="H60" s="1" t="s">
        <v>189</v>
      </c>
      <c r="I60" s="1" t="s">
        <v>76</v>
      </c>
      <c r="J60" s="1" t="s">
        <v>190</v>
      </c>
      <c r="K60" s="1">
        <v>513</v>
      </c>
      <c r="L60" s="1">
        <v>513</v>
      </c>
      <c r="M60" s="1">
        <v>0</v>
      </c>
      <c r="N60" s="1">
        <v>494</v>
      </c>
      <c r="O60" s="1">
        <v>0</v>
      </c>
      <c r="P60" s="1">
        <v>980.42499999999995</v>
      </c>
      <c r="Q60" s="1">
        <v>1005.302</v>
      </c>
      <c r="R60" s="1">
        <v>20000</v>
      </c>
      <c r="S60" s="1">
        <v>497540</v>
      </c>
      <c r="T60" s="1">
        <v>0</v>
      </c>
      <c r="U60" s="1">
        <v>0</v>
      </c>
      <c r="V60" s="1">
        <v>497540</v>
      </c>
      <c r="W60" s="1">
        <v>915</v>
      </c>
      <c r="X60" s="1">
        <v>449358.91</v>
      </c>
      <c r="Y60" s="1">
        <v>450273.91</v>
      </c>
      <c r="Z60" s="1">
        <v>9.5</v>
      </c>
      <c r="AA60" s="1">
        <v>2648724.48</v>
      </c>
      <c r="AB60" s="1">
        <v>2648108.48</v>
      </c>
      <c r="AC60" s="1">
        <v>0.90500000000000003</v>
      </c>
      <c r="AD60" s="1">
        <v>0.99980000000000002</v>
      </c>
      <c r="AE60" s="1">
        <v>9.5</v>
      </c>
    </row>
    <row r="61" spans="1:31" x14ac:dyDescent="0.25">
      <c r="A61" s="1">
        <v>53</v>
      </c>
      <c r="B61" s="1" t="s">
        <v>73</v>
      </c>
      <c r="C61" s="1" t="s">
        <v>8</v>
      </c>
      <c r="D61" s="1" t="s">
        <v>8</v>
      </c>
      <c r="E61" s="1" t="s">
        <v>82</v>
      </c>
      <c r="F61" s="1" t="s">
        <v>8</v>
      </c>
      <c r="H61" s="1" t="s">
        <v>191</v>
      </c>
      <c r="I61" s="1" t="s">
        <v>76</v>
      </c>
      <c r="J61" s="1" t="s">
        <v>192</v>
      </c>
      <c r="K61" s="1">
        <v>223</v>
      </c>
      <c r="L61" s="1">
        <v>223</v>
      </c>
      <c r="M61" s="1">
        <v>0</v>
      </c>
      <c r="N61" s="1">
        <v>223</v>
      </c>
      <c r="O61" s="1">
        <v>0</v>
      </c>
      <c r="P61" s="1">
        <v>676.02099999999996</v>
      </c>
      <c r="Q61" s="1">
        <v>700.58399999999995</v>
      </c>
      <c r="R61" s="1">
        <v>20000</v>
      </c>
      <c r="S61" s="1">
        <v>491260</v>
      </c>
      <c r="T61" s="1">
        <v>0</v>
      </c>
      <c r="U61" s="1">
        <v>132000</v>
      </c>
      <c r="V61" s="1">
        <v>359260</v>
      </c>
      <c r="W61" s="1">
        <v>0</v>
      </c>
      <c r="X61" s="1">
        <v>327100</v>
      </c>
      <c r="Y61" s="1">
        <v>327100</v>
      </c>
      <c r="Z61" s="1">
        <v>8.9499999999999993</v>
      </c>
      <c r="AA61" s="1">
        <v>1920077</v>
      </c>
      <c r="AB61" s="1">
        <v>1920077</v>
      </c>
      <c r="AC61" s="1">
        <v>0.91049999999999998</v>
      </c>
      <c r="AD61" s="1">
        <v>1</v>
      </c>
      <c r="AE61" s="1">
        <v>8.9499999999999993</v>
      </c>
    </row>
    <row r="62" spans="1:31" x14ac:dyDescent="0.25">
      <c r="A62" s="1">
        <v>54</v>
      </c>
      <c r="B62" s="1" t="s">
        <v>73</v>
      </c>
      <c r="C62" s="1" t="s">
        <v>8</v>
      </c>
      <c r="D62" s="1" t="s">
        <v>8</v>
      </c>
      <c r="E62" s="1" t="s">
        <v>100</v>
      </c>
      <c r="F62" s="1" t="s">
        <v>8</v>
      </c>
      <c r="H62" s="1" t="s">
        <v>193</v>
      </c>
      <c r="I62" s="1" t="s">
        <v>76</v>
      </c>
      <c r="J62" s="1" t="s">
        <v>194</v>
      </c>
      <c r="K62" s="1">
        <v>359</v>
      </c>
      <c r="L62" s="1">
        <v>359</v>
      </c>
      <c r="M62" s="1">
        <v>0</v>
      </c>
      <c r="N62" s="1">
        <v>357</v>
      </c>
      <c r="O62" s="1">
        <v>0</v>
      </c>
      <c r="P62" s="1">
        <v>355.28199999999998</v>
      </c>
      <c r="Q62" s="1">
        <v>365.67399999999998</v>
      </c>
      <c r="R62" s="1">
        <v>40000</v>
      </c>
      <c r="S62" s="1">
        <v>415680</v>
      </c>
      <c r="T62" s="1">
        <v>69500</v>
      </c>
      <c r="U62" s="1">
        <v>0</v>
      </c>
      <c r="V62" s="1">
        <v>485180</v>
      </c>
      <c r="W62" s="1">
        <v>10</v>
      </c>
      <c r="X62" s="1">
        <v>376181.82</v>
      </c>
      <c r="Y62" s="1">
        <v>376191.82</v>
      </c>
      <c r="Z62" s="1">
        <v>22.46</v>
      </c>
      <c r="AA62" s="1">
        <v>2209882.54</v>
      </c>
      <c r="AB62" s="1">
        <v>2208508.54</v>
      </c>
      <c r="AC62" s="1">
        <v>0.77539999999999998</v>
      </c>
      <c r="AD62" s="1">
        <v>0.99939999999999996</v>
      </c>
      <c r="AE62" s="1">
        <v>22.45</v>
      </c>
    </row>
    <row r="63" spans="1:31" x14ac:dyDescent="0.25">
      <c r="A63" s="1">
        <v>55</v>
      </c>
      <c r="B63" s="1" t="s">
        <v>73</v>
      </c>
      <c r="C63" s="1" t="s">
        <v>8</v>
      </c>
      <c r="D63" s="1" t="s">
        <v>8</v>
      </c>
      <c r="E63" s="1" t="s">
        <v>100</v>
      </c>
      <c r="F63" s="1" t="s">
        <v>8</v>
      </c>
      <c r="H63" s="1" t="s">
        <v>195</v>
      </c>
      <c r="I63" s="1" t="s">
        <v>76</v>
      </c>
      <c r="J63" s="1" t="s">
        <v>196</v>
      </c>
      <c r="K63" s="1">
        <v>561</v>
      </c>
      <c r="L63" s="1">
        <v>561</v>
      </c>
      <c r="M63" s="1">
        <v>0</v>
      </c>
      <c r="N63" s="1">
        <v>429</v>
      </c>
      <c r="O63" s="1">
        <v>0</v>
      </c>
      <c r="P63" s="1">
        <v>509.94299999999998</v>
      </c>
      <c r="Q63" s="1">
        <v>523.40899999999999</v>
      </c>
      <c r="R63" s="1">
        <v>40000</v>
      </c>
      <c r="S63" s="1">
        <v>538640</v>
      </c>
      <c r="T63" s="1">
        <v>57000</v>
      </c>
      <c r="U63" s="1">
        <v>0</v>
      </c>
      <c r="V63" s="1">
        <v>595640</v>
      </c>
      <c r="W63" s="1">
        <v>3462</v>
      </c>
      <c r="X63" s="1">
        <v>484008.28700000001</v>
      </c>
      <c r="Y63" s="1">
        <v>487470.28700000001</v>
      </c>
      <c r="Z63" s="1">
        <v>18.16</v>
      </c>
      <c r="AA63" s="1">
        <v>2887547.02</v>
      </c>
      <c r="AB63" s="1">
        <v>2873224.02</v>
      </c>
      <c r="AC63" s="1">
        <v>0.81840000000000002</v>
      </c>
      <c r="AD63" s="1">
        <v>0.995</v>
      </c>
      <c r="AE63" s="1">
        <v>18.07</v>
      </c>
    </row>
    <row r="64" spans="1:31" x14ac:dyDescent="0.25">
      <c r="A64" s="1">
        <v>56</v>
      </c>
      <c r="B64" s="1" t="s">
        <v>73</v>
      </c>
      <c r="C64" s="1" t="s">
        <v>8</v>
      </c>
      <c r="D64" s="1" t="s">
        <v>8</v>
      </c>
      <c r="E64" s="1" t="s">
        <v>100</v>
      </c>
      <c r="F64" s="1" t="s">
        <v>8</v>
      </c>
      <c r="H64" s="1" t="s">
        <v>197</v>
      </c>
      <c r="I64" s="1" t="s">
        <v>76</v>
      </c>
      <c r="J64" s="1" t="s">
        <v>198</v>
      </c>
      <c r="K64" s="1">
        <v>415</v>
      </c>
      <c r="L64" s="1">
        <v>415</v>
      </c>
      <c r="M64" s="1">
        <v>0</v>
      </c>
      <c r="N64" s="1">
        <v>407</v>
      </c>
      <c r="O64" s="1">
        <v>0</v>
      </c>
      <c r="P64" s="1">
        <v>466.56599999999997</v>
      </c>
      <c r="Q64" s="1">
        <v>481.846</v>
      </c>
      <c r="R64" s="1">
        <v>20000</v>
      </c>
      <c r="S64" s="1">
        <v>305600</v>
      </c>
      <c r="T64" s="1">
        <v>101500</v>
      </c>
      <c r="U64" s="1">
        <v>0</v>
      </c>
      <c r="V64" s="1">
        <v>407100</v>
      </c>
      <c r="W64" s="1">
        <v>3538</v>
      </c>
      <c r="X64" s="1">
        <v>273031.24200000003</v>
      </c>
      <c r="Y64" s="1">
        <v>276569.24200000003</v>
      </c>
      <c r="Z64" s="1">
        <v>32.06</v>
      </c>
      <c r="AA64" s="1">
        <v>1640578.71</v>
      </c>
      <c r="AB64" s="1">
        <v>1661061.71</v>
      </c>
      <c r="AC64" s="1">
        <v>0.6794</v>
      </c>
      <c r="AD64" s="1">
        <v>1.0125</v>
      </c>
      <c r="AE64" s="1">
        <v>32.46</v>
      </c>
    </row>
    <row r="65" spans="1:31" x14ac:dyDescent="0.25">
      <c r="A65" s="1">
        <v>57</v>
      </c>
      <c r="B65" s="1" t="s">
        <v>73</v>
      </c>
      <c r="C65" s="1" t="s">
        <v>8</v>
      </c>
      <c r="D65" s="1" t="s">
        <v>8</v>
      </c>
      <c r="E65" s="1" t="s">
        <v>113</v>
      </c>
      <c r="F65" s="1" t="s">
        <v>8</v>
      </c>
      <c r="H65" s="1" t="s">
        <v>199</v>
      </c>
      <c r="I65" s="1" t="s">
        <v>76</v>
      </c>
      <c r="J65" s="1" t="s">
        <v>200</v>
      </c>
      <c r="K65" s="1">
        <v>259</v>
      </c>
      <c r="L65" s="1">
        <v>259</v>
      </c>
      <c r="M65" s="1">
        <v>0</v>
      </c>
      <c r="N65" s="1">
        <v>258</v>
      </c>
      <c r="O65" s="1">
        <v>0</v>
      </c>
      <c r="P65" s="1">
        <v>537.93100000000004</v>
      </c>
      <c r="Q65" s="1">
        <v>551.08500000000004</v>
      </c>
      <c r="R65" s="1">
        <v>20000</v>
      </c>
      <c r="S65" s="1">
        <v>263080</v>
      </c>
      <c r="T65" s="1">
        <v>0</v>
      </c>
      <c r="U65" s="1">
        <v>0</v>
      </c>
      <c r="V65" s="1">
        <v>263080</v>
      </c>
      <c r="W65" s="1">
        <v>1</v>
      </c>
      <c r="X65" s="1">
        <v>238086.679</v>
      </c>
      <c r="Y65" s="1">
        <v>238087.679</v>
      </c>
      <c r="Z65" s="1">
        <v>9.5</v>
      </c>
      <c r="AA65" s="1">
        <v>1397695</v>
      </c>
      <c r="AB65" s="1">
        <v>1397695</v>
      </c>
      <c r="AC65" s="1">
        <v>0.90500000000000003</v>
      </c>
      <c r="AD65" s="1">
        <v>1</v>
      </c>
      <c r="AE65" s="1">
        <v>9.5</v>
      </c>
    </row>
    <row r="66" spans="1:31" x14ac:dyDescent="0.25">
      <c r="A66" s="1">
        <v>58</v>
      </c>
      <c r="B66" s="1" t="s">
        <v>73</v>
      </c>
      <c r="C66" s="1" t="s">
        <v>8</v>
      </c>
      <c r="D66" s="1" t="s">
        <v>8</v>
      </c>
      <c r="E66" s="1" t="s">
        <v>74</v>
      </c>
      <c r="F66" s="1" t="s">
        <v>8</v>
      </c>
      <c r="H66" s="1" t="s">
        <v>201</v>
      </c>
      <c r="I66" s="1" t="s">
        <v>76</v>
      </c>
      <c r="J66" s="1" t="s">
        <v>202</v>
      </c>
      <c r="K66" s="1">
        <v>107</v>
      </c>
      <c r="L66" s="1">
        <v>107</v>
      </c>
      <c r="M66" s="1">
        <v>0</v>
      </c>
      <c r="N66" s="1">
        <v>102</v>
      </c>
      <c r="O66" s="1">
        <v>0</v>
      </c>
      <c r="P66" s="1">
        <v>587.375</v>
      </c>
      <c r="Q66" s="1">
        <v>595.74099999999999</v>
      </c>
      <c r="R66" s="1">
        <v>40000</v>
      </c>
      <c r="S66" s="1">
        <v>334640</v>
      </c>
      <c r="T66" s="1">
        <v>0</v>
      </c>
      <c r="U66" s="1">
        <v>0</v>
      </c>
      <c r="V66" s="1">
        <v>334640</v>
      </c>
      <c r="W66" s="1">
        <v>357</v>
      </c>
      <c r="X66" s="1">
        <v>193400</v>
      </c>
      <c r="Y66" s="1">
        <v>193757</v>
      </c>
      <c r="Z66" s="1">
        <v>42.1</v>
      </c>
      <c r="AA66" s="1">
        <v>1140158.6200000001</v>
      </c>
      <c r="AB66" s="1">
        <v>1136278.6200000001</v>
      </c>
      <c r="AC66" s="1">
        <v>0.57899999999999996</v>
      </c>
      <c r="AD66" s="1">
        <v>0.99660000000000004</v>
      </c>
      <c r="AE66" s="1">
        <v>41.96</v>
      </c>
    </row>
    <row r="67" spans="1:31" x14ac:dyDescent="0.25">
      <c r="A67" s="1">
        <v>59</v>
      </c>
      <c r="B67" s="1" t="s">
        <v>73</v>
      </c>
      <c r="C67" s="1" t="s">
        <v>8</v>
      </c>
      <c r="D67" s="1" t="s">
        <v>8</v>
      </c>
      <c r="E67" s="1" t="s">
        <v>100</v>
      </c>
      <c r="F67" s="1" t="s">
        <v>8</v>
      </c>
      <c r="H67" s="1" t="s">
        <v>203</v>
      </c>
      <c r="I67" s="1" t="s">
        <v>76</v>
      </c>
      <c r="J67" s="1" t="s">
        <v>204</v>
      </c>
      <c r="K67" s="1">
        <v>203</v>
      </c>
      <c r="L67" s="1">
        <v>203</v>
      </c>
      <c r="M67" s="1">
        <v>0</v>
      </c>
      <c r="N67" s="1">
        <v>202</v>
      </c>
      <c r="O67" s="1">
        <v>0</v>
      </c>
      <c r="P67" s="1">
        <v>141.506</v>
      </c>
      <c r="Q67" s="1">
        <v>143.85900000000001</v>
      </c>
      <c r="R67" s="1">
        <v>40000</v>
      </c>
      <c r="S67" s="1">
        <v>94120</v>
      </c>
      <c r="T67" s="1">
        <v>104000</v>
      </c>
      <c r="U67" s="1">
        <v>0</v>
      </c>
      <c r="V67" s="1">
        <v>198120</v>
      </c>
      <c r="W67" s="1">
        <v>30</v>
      </c>
      <c r="X67" s="1">
        <v>85147.831999999995</v>
      </c>
      <c r="Y67" s="1">
        <v>85177.831999999995</v>
      </c>
      <c r="Z67" s="1">
        <v>57.01</v>
      </c>
      <c r="AA67" s="1">
        <v>500145.61</v>
      </c>
      <c r="AB67" s="1">
        <v>500139.61</v>
      </c>
      <c r="AC67" s="1">
        <v>0.4299</v>
      </c>
      <c r="AD67" s="1">
        <v>1</v>
      </c>
      <c r="AE67" s="1">
        <v>57.01</v>
      </c>
    </row>
    <row r="68" spans="1:31" x14ac:dyDescent="0.25">
      <c r="A68" s="1">
        <v>60</v>
      </c>
      <c r="B68" s="1" t="s">
        <v>73</v>
      </c>
      <c r="C68" s="1" t="s">
        <v>8</v>
      </c>
      <c r="D68" s="1" t="s">
        <v>8</v>
      </c>
      <c r="E68" s="1" t="s">
        <v>113</v>
      </c>
      <c r="F68" s="1" t="s">
        <v>8</v>
      </c>
      <c r="H68" s="1" t="s">
        <v>205</v>
      </c>
      <c r="I68" s="1" t="s">
        <v>76</v>
      </c>
      <c r="J68" s="1" t="s">
        <v>206</v>
      </c>
      <c r="K68" s="1">
        <v>31</v>
      </c>
      <c r="L68" s="1">
        <v>31</v>
      </c>
      <c r="M68" s="1">
        <v>0</v>
      </c>
      <c r="N68" s="1">
        <v>31</v>
      </c>
      <c r="O68" s="1">
        <v>0</v>
      </c>
      <c r="P68" s="1">
        <v>176.96</v>
      </c>
      <c r="Q68" s="1">
        <v>188.93299999999999</v>
      </c>
      <c r="R68" s="1">
        <v>20000</v>
      </c>
      <c r="S68" s="1">
        <v>239460</v>
      </c>
      <c r="T68" s="1">
        <v>0</v>
      </c>
      <c r="U68" s="1">
        <v>0</v>
      </c>
      <c r="V68" s="1">
        <v>239460</v>
      </c>
      <c r="W68" s="1">
        <v>0</v>
      </c>
      <c r="X68" s="1">
        <v>43100</v>
      </c>
      <c r="Y68" s="1">
        <v>43100</v>
      </c>
      <c r="Z68" s="1">
        <v>82</v>
      </c>
      <c r="AA68" s="1">
        <v>252997</v>
      </c>
      <c r="AB68" s="1">
        <v>252997</v>
      </c>
      <c r="AC68" s="1">
        <v>0.18</v>
      </c>
      <c r="AD68" s="1">
        <v>1</v>
      </c>
      <c r="AE68" s="1">
        <v>82</v>
      </c>
    </row>
    <row r="69" spans="1:31" x14ac:dyDescent="0.25">
      <c r="A69" s="1">
        <v>61</v>
      </c>
      <c r="B69" s="1" t="s">
        <v>73</v>
      </c>
      <c r="C69" s="1" t="s">
        <v>8</v>
      </c>
      <c r="D69" s="1" t="s">
        <v>8</v>
      </c>
      <c r="E69" s="1" t="s">
        <v>78</v>
      </c>
      <c r="F69" s="1" t="s">
        <v>8</v>
      </c>
      <c r="H69" s="1" t="s">
        <v>207</v>
      </c>
      <c r="I69" s="1" t="s">
        <v>84</v>
      </c>
      <c r="J69" s="1" t="s">
        <v>208</v>
      </c>
      <c r="K69" s="1">
        <v>2465</v>
      </c>
      <c r="L69" s="1">
        <v>2465</v>
      </c>
      <c r="M69" s="1">
        <v>0</v>
      </c>
      <c r="N69" s="1">
        <v>0</v>
      </c>
      <c r="O69" s="1">
        <v>0</v>
      </c>
      <c r="P69" s="1">
        <v>1306.9390000000001</v>
      </c>
      <c r="Q69" s="1">
        <v>1335.816</v>
      </c>
      <c r="R69" s="1">
        <v>10000</v>
      </c>
      <c r="S69" s="1">
        <v>288770</v>
      </c>
      <c r="T69" s="1">
        <v>0</v>
      </c>
      <c r="U69" s="1">
        <v>0</v>
      </c>
      <c r="V69" s="1">
        <v>288770</v>
      </c>
      <c r="W69" s="1">
        <v>164527</v>
      </c>
      <c r="X69" s="1">
        <v>0</v>
      </c>
      <c r="Y69" s="1">
        <v>164527</v>
      </c>
      <c r="Z69" s="1">
        <v>43.02</v>
      </c>
      <c r="AA69" s="1">
        <v>1711765.73</v>
      </c>
      <c r="AB69" s="1">
        <v>919680.8</v>
      </c>
      <c r="AC69" s="1">
        <v>0.56979999999999997</v>
      </c>
      <c r="AD69" s="1">
        <v>0.5373</v>
      </c>
      <c r="AE69" s="1">
        <v>23.11</v>
      </c>
    </row>
    <row r="70" spans="1:31" x14ac:dyDescent="0.25">
      <c r="A70" s="1">
        <v>62</v>
      </c>
      <c r="B70" s="1" t="s">
        <v>73</v>
      </c>
      <c r="C70" s="1" t="s">
        <v>8</v>
      </c>
      <c r="D70" s="1" t="s">
        <v>8</v>
      </c>
      <c r="E70" s="1" t="s">
        <v>82</v>
      </c>
      <c r="F70" s="1" t="s">
        <v>8</v>
      </c>
      <c r="H70" s="1" t="s">
        <v>209</v>
      </c>
      <c r="I70" s="1" t="s">
        <v>76</v>
      </c>
      <c r="J70" s="1" t="s">
        <v>210</v>
      </c>
      <c r="K70" s="1">
        <v>237</v>
      </c>
      <c r="L70" s="1">
        <v>237</v>
      </c>
      <c r="M70" s="1">
        <v>0</v>
      </c>
      <c r="N70" s="1">
        <v>237</v>
      </c>
      <c r="O70" s="1">
        <v>0</v>
      </c>
      <c r="P70" s="1">
        <v>670.86199999999997</v>
      </c>
      <c r="Q70" s="1">
        <v>693.68</v>
      </c>
      <c r="R70" s="1">
        <v>20000</v>
      </c>
      <c r="S70" s="1">
        <v>456360</v>
      </c>
      <c r="T70" s="1">
        <v>0</v>
      </c>
      <c r="U70" s="1">
        <v>55000</v>
      </c>
      <c r="V70" s="1">
        <v>401360</v>
      </c>
      <c r="W70" s="1">
        <v>0</v>
      </c>
      <c r="X70" s="1">
        <v>365200</v>
      </c>
      <c r="Y70" s="1">
        <v>365200</v>
      </c>
      <c r="Z70" s="1">
        <v>9.01</v>
      </c>
      <c r="AA70" s="1">
        <v>2143724</v>
      </c>
      <c r="AB70" s="1">
        <v>2143724</v>
      </c>
      <c r="AC70" s="1">
        <v>0.90990000000000004</v>
      </c>
      <c r="AD70" s="1">
        <v>1</v>
      </c>
      <c r="AE70" s="1">
        <v>9.01</v>
      </c>
    </row>
    <row r="71" spans="1:31" x14ac:dyDescent="0.25">
      <c r="A71" s="1">
        <v>63</v>
      </c>
      <c r="B71" s="1" t="s">
        <v>73</v>
      </c>
      <c r="C71" s="1" t="s">
        <v>8</v>
      </c>
      <c r="D71" s="1" t="s">
        <v>8</v>
      </c>
      <c r="E71" s="1" t="s">
        <v>82</v>
      </c>
      <c r="F71" s="1" t="s">
        <v>8</v>
      </c>
      <c r="H71" s="1" t="s">
        <v>211</v>
      </c>
      <c r="I71" s="1" t="s">
        <v>84</v>
      </c>
      <c r="J71" s="1" t="s">
        <v>212</v>
      </c>
      <c r="K71" s="1">
        <v>1991</v>
      </c>
      <c r="L71" s="1">
        <v>1991</v>
      </c>
      <c r="M71" s="1">
        <v>0</v>
      </c>
      <c r="N71" s="1">
        <v>0</v>
      </c>
      <c r="O71" s="1">
        <v>0</v>
      </c>
      <c r="P71" s="1">
        <v>414.447</v>
      </c>
      <c r="Q71" s="1">
        <v>423.22500000000002</v>
      </c>
      <c r="R71" s="1">
        <v>20000</v>
      </c>
      <c r="S71" s="1">
        <v>175560</v>
      </c>
      <c r="T71" s="1">
        <v>0</v>
      </c>
      <c r="U71" s="1">
        <v>57391</v>
      </c>
      <c r="V71" s="1">
        <v>118169</v>
      </c>
      <c r="W71" s="1">
        <v>107386</v>
      </c>
      <c r="X71" s="1">
        <v>0</v>
      </c>
      <c r="Y71" s="1">
        <v>107386</v>
      </c>
      <c r="Z71" s="1">
        <v>9.1300000000000008</v>
      </c>
      <c r="AA71" s="1">
        <v>1158662.54</v>
      </c>
      <c r="AB71" s="1">
        <v>703262.54</v>
      </c>
      <c r="AC71" s="1">
        <v>0.90869999999999995</v>
      </c>
      <c r="AD71" s="1">
        <v>0.60699999999999998</v>
      </c>
      <c r="AE71" s="1">
        <v>5.54</v>
      </c>
    </row>
    <row r="72" spans="1:31" x14ac:dyDescent="0.25">
      <c r="A72" s="1">
        <v>64</v>
      </c>
      <c r="B72" s="1" t="s">
        <v>73</v>
      </c>
      <c r="C72" s="1" t="s">
        <v>8</v>
      </c>
      <c r="D72" s="1" t="s">
        <v>8</v>
      </c>
      <c r="E72" s="1" t="s">
        <v>90</v>
      </c>
      <c r="F72" s="1" t="s">
        <v>8</v>
      </c>
      <c r="H72" s="1" t="s">
        <v>213</v>
      </c>
      <c r="I72" s="1" t="s">
        <v>84</v>
      </c>
      <c r="J72" s="1" t="s">
        <v>214</v>
      </c>
      <c r="K72" s="1">
        <v>1521</v>
      </c>
      <c r="L72" s="1">
        <v>1521</v>
      </c>
      <c r="M72" s="1">
        <v>0</v>
      </c>
      <c r="N72" s="1">
        <v>0</v>
      </c>
      <c r="O72" s="1">
        <v>0</v>
      </c>
      <c r="P72" s="1">
        <v>13498.3</v>
      </c>
      <c r="Q72" s="1">
        <v>13733.8</v>
      </c>
      <c r="R72" s="1">
        <v>1000</v>
      </c>
      <c r="S72" s="1">
        <v>235500</v>
      </c>
      <c r="T72" s="1">
        <v>0</v>
      </c>
      <c r="U72" s="1">
        <v>0</v>
      </c>
      <c r="V72" s="1">
        <v>235500</v>
      </c>
      <c r="W72" s="1">
        <v>111347.7</v>
      </c>
      <c r="X72" s="1">
        <v>0</v>
      </c>
      <c r="Y72" s="1">
        <v>111347.7</v>
      </c>
      <c r="Z72" s="1">
        <v>52.72</v>
      </c>
      <c r="AA72" s="1">
        <v>1166261.43</v>
      </c>
      <c r="AB72" s="1">
        <v>448727.37</v>
      </c>
      <c r="AC72" s="1">
        <v>0.4728</v>
      </c>
      <c r="AD72" s="1">
        <v>0.38479999999999998</v>
      </c>
      <c r="AE72" s="1">
        <v>20.29</v>
      </c>
    </row>
    <row r="73" spans="1:31" x14ac:dyDescent="0.25">
      <c r="A73" s="1">
        <v>65</v>
      </c>
      <c r="B73" s="1" t="s">
        <v>73</v>
      </c>
      <c r="C73" s="1" t="s">
        <v>8</v>
      </c>
      <c r="D73" s="1" t="s">
        <v>8</v>
      </c>
      <c r="E73" s="1" t="s">
        <v>90</v>
      </c>
      <c r="F73" s="1" t="s">
        <v>8</v>
      </c>
      <c r="H73" s="1" t="s">
        <v>215</v>
      </c>
      <c r="I73" s="1" t="s">
        <v>84</v>
      </c>
      <c r="J73" s="1" t="s">
        <v>216</v>
      </c>
      <c r="K73" s="1">
        <v>723</v>
      </c>
      <c r="L73" s="1">
        <v>723</v>
      </c>
      <c r="M73" s="1">
        <v>0</v>
      </c>
      <c r="N73" s="1">
        <v>0</v>
      </c>
      <c r="O73" s="1">
        <v>0</v>
      </c>
      <c r="P73" s="1">
        <v>5491.9</v>
      </c>
      <c r="Q73" s="1">
        <v>5555.8</v>
      </c>
      <c r="R73" s="1">
        <v>1000</v>
      </c>
      <c r="S73" s="1">
        <v>63900</v>
      </c>
      <c r="T73" s="1">
        <v>0</v>
      </c>
      <c r="U73" s="1">
        <v>0</v>
      </c>
      <c r="V73" s="1">
        <v>63900</v>
      </c>
      <c r="W73" s="1">
        <v>38664</v>
      </c>
      <c r="X73" s="1">
        <v>0</v>
      </c>
      <c r="Y73" s="1">
        <v>38664</v>
      </c>
      <c r="Z73" s="1">
        <v>39.49</v>
      </c>
      <c r="AA73" s="1">
        <v>439729.02</v>
      </c>
      <c r="AB73" s="1">
        <v>262709.02</v>
      </c>
      <c r="AC73" s="1">
        <v>0.60509999999999997</v>
      </c>
      <c r="AD73" s="1">
        <v>0.59740000000000004</v>
      </c>
      <c r="AE73" s="1">
        <v>23.59</v>
      </c>
    </row>
    <row r="74" spans="1:31" x14ac:dyDescent="0.25">
      <c r="A74" s="1">
        <v>66</v>
      </c>
      <c r="B74" s="1" t="s">
        <v>73</v>
      </c>
      <c r="C74" s="1" t="s">
        <v>8</v>
      </c>
      <c r="D74" s="1" t="s">
        <v>8</v>
      </c>
      <c r="E74" s="1" t="s">
        <v>100</v>
      </c>
      <c r="F74" s="1" t="s">
        <v>8</v>
      </c>
      <c r="H74" s="1" t="s">
        <v>217</v>
      </c>
      <c r="I74" s="1" t="s">
        <v>84</v>
      </c>
      <c r="J74" s="1" t="s">
        <v>218</v>
      </c>
      <c r="K74" s="1">
        <v>3956</v>
      </c>
      <c r="L74" s="1">
        <v>3956</v>
      </c>
      <c r="M74" s="1">
        <v>0</v>
      </c>
      <c r="N74" s="1">
        <v>0</v>
      </c>
      <c r="O74" s="1">
        <v>0</v>
      </c>
      <c r="P74" s="1">
        <v>27140.799999999999</v>
      </c>
      <c r="Q74" s="1">
        <v>27484</v>
      </c>
      <c r="R74" s="1">
        <v>1000</v>
      </c>
      <c r="S74" s="1">
        <v>343200</v>
      </c>
      <c r="T74" s="1">
        <v>0</v>
      </c>
      <c r="U74" s="1">
        <v>106677</v>
      </c>
      <c r="V74" s="1">
        <v>236523</v>
      </c>
      <c r="W74" s="1">
        <v>214348</v>
      </c>
      <c r="X74" s="1">
        <v>0</v>
      </c>
      <c r="Y74" s="1">
        <v>214348</v>
      </c>
      <c r="Z74" s="1">
        <v>9.3800000000000008</v>
      </c>
      <c r="AA74" s="1">
        <v>2417002.86</v>
      </c>
      <c r="AB74" s="1">
        <v>1311668.6599999999</v>
      </c>
      <c r="AC74" s="1">
        <v>0.90620000000000001</v>
      </c>
      <c r="AD74" s="1">
        <v>0.54269999999999996</v>
      </c>
      <c r="AE74" s="1">
        <v>5.09</v>
      </c>
    </row>
    <row r="75" spans="1:31" x14ac:dyDescent="0.25">
      <c r="A75" s="1">
        <v>67</v>
      </c>
      <c r="B75" s="1" t="s">
        <v>73</v>
      </c>
      <c r="C75" s="1" t="s">
        <v>8</v>
      </c>
      <c r="D75" s="1" t="s">
        <v>8</v>
      </c>
      <c r="E75" s="1" t="s">
        <v>100</v>
      </c>
      <c r="F75" s="1" t="s">
        <v>8</v>
      </c>
      <c r="H75" s="1" t="s">
        <v>219</v>
      </c>
      <c r="I75" s="1" t="s">
        <v>84</v>
      </c>
      <c r="J75" s="1" t="s">
        <v>220</v>
      </c>
      <c r="K75" s="1">
        <v>1703</v>
      </c>
      <c r="L75" s="1">
        <v>1703</v>
      </c>
      <c r="M75" s="1">
        <v>0</v>
      </c>
      <c r="N75" s="1">
        <v>1</v>
      </c>
      <c r="O75" s="1">
        <v>0</v>
      </c>
      <c r="P75" s="1">
        <v>10402.9</v>
      </c>
      <c r="Q75" s="1">
        <v>10584.9</v>
      </c>
      <c r="R75" s="1">
        <v>1000</v>
      </c>
      <c r="S75" s="1">
        <v>182000</v>
      </c>
      <c r="T75" s="1">
        <v>0</v>
      </c>
      <c r="U75" s="1">
        <v>84593</v>
      </c>
      <c r="V75" s="1">
        <v>97407</v>
      </c>
      <c r="W75" s="1">
        <v>87115</v>
      </c>
      <c r="X75" s="1">
        <v>1209.4159999999999</v>
      </c>
      <c r="Y75" s="1">
        <v>88324.415999999997</v>
      </c>
      <c r="Z75" s="1">
        <v>9.32</v>
      </c>
      <c r="AA75" s="1">
        <v>990194.76</v>
      </c>
      <c r="AB75" s="1">
        <v>671130.32</v>
      </c>
      <c r="AC75" s="1">
        <v>0.90680000000000005</v>
      </c>
      <c r="AD75" s="1">
        <v>0.67779999999999996</v>
      </c>
      <c r="AE75" s="1">
        <v>6.32</v>
      </c>
    </row>
    <row r="76" spans="1:31" x14ac:dyDescent="0.25">
      <c r="A76" s="1">
        <v>68</v>
      </c>
      <c r="B76" s="1" t="s">
        <v>73</v>
      </c>
      <c r="C76" s="1" t="s">
        <v>8</v>
      </c>
      <c r="D76" s="1" t="s">
        <v>8</v>
      </c>
      <c r="E76" s="1" t="s">
        <v>74</v>
      </c>
      <c r="F76" s="1" t="s">
        <v>8</v>
      </c>
      <c r="H76" s="1" t="s">
        <v>221</v>
      </c>
      <c r="I76" s="1" t="s">
        <v>84</v>
      </c>
      <c r="J76" s="1" t="s">
        <v>222</v>
      </c>
      <c r="K76" s="1">
        <v>2876</v>
      </c>
      <c r="L76" s="1">
        <v>2876</v>
      </c>
      <c r="M76" s="1">
        <v>0</v>
      </c>
      <c r="N76" s="1">
        <v>0</v>
      </c>
      <c r="O76" s="1">
        <v>0</v>
      </c>
      <c r="P76" s="1">
        <v>587.23500000000001</v>
      </c>
      <c r="Q76" s="1">
        <v>598.73800000000006</v>
      </c>
      <c r="R76" s="1">
        <v>20000</v>
      </c>
      <c r="S76" s="1">
        <v>230060</v>
      </c>
      <c r="T76" s="1">
        <v>0</v>
      </c>
      <c r="U76" s="1">
        <v>54500</v>
      </c>
      <c r="V76" s="1">
        <v>175560</v>
      </c>
      <c r="W76" s="1">
        <v>159429</v>
      </c>
      <c r="X76" s="1">
        <v>0</v>
      </c>
      <c r="Y76" s="1">
        <v>159429</v>
      </c>
      <c r="Z76" s="1">
        <v>9.19</v>
      </c>
      <c r="AA76" s="1">
        <v>1770656.61</v>
      </c>
      <c r="AB76" s="1">
        <v>978528.61</v>
      </c>
      <c r="AC76" s="1">
        <v>0.90810000000000002</v>
      </c>
      <c r="AD76" s="1">
        <v>0.55259999999999998</v>
      </c>
      <c r="AE76" s="1">
        <v>5.08</v>
      </c>
    </row>
    <row r="77" spans="1:31" x14ac:dyDescent="0.25">
      <c r="A77" s="1">
        <v>69</v>
      </c>
      <c r="B77" s="1" t="s">
        <v>73</v>
      </c>
      <c r="C77" s="1" t="s">
        <v>8</v>
      </c>
      <c r="D77" s="1" t="s">
        <v>8</v>
      </c>
      <c r="E77" s="1" t="s">
        <v>78</v>
      </c>
      <c r="F77" s="1" t="s">
        <v>8</v>
      </c>
      <c r="H77" s="1" t="s">
        <v>223</v>
      </c>
      <c r="I77" s="1" t="s">
        <v>76</v>
      </c>
      <c r="J77" s="1" t="s">
        <v>224</v>
      </c>
      <c r="K77" s="1">
        <v>199</v>
      </c>
      <c r="L77" s="1">
        <v>199</v>
      </c>
      <c r="M77" s="1">
        <v>0</v>
      </c>
      <c r="N77" s="1">
        <v>158</v>
      </c>
      <c r="O77" s="1">
        <v>0</v>
      </c>
      <c r="P77" s="1">
        <v>104.50700000000001</v>
      </c>
      <c r="Q77" s="1">
        <v>133.893</v>
      </c>
      <c r="R77" s="1">
        <v>20000</v>
      </c>
      <c r="S77" s="1">
        <v>587720</v>
      </c>
      <c r="T77" s="1">
        <v>0</v>
      </c>
      <c r="U77" s="1">
        <v>0</v>
      </c>
      <c r="V77" s="1">
        <v>587720</v>
      </c>
      <c r="W77" s="1">
        <v>5008</v>
      </c>
      <c r="X77" s="1">
        <v>232300</v>
      </c>
      <c r="Y77" s="1">
        <v>237308</v>
      </c>
      <c r="Z77" s="1">
        <v>59.62</v>
      </c>
      <c r="AA77" s="1">
        <v>1420950.45</v>
      </c>
      <c r="AB77" s="1">
        <v>1373874.45</v>
      </c>
      <c r="AC77" s="1">
        <v>0.40379999999999999</v>
      </c>
      <c r="AD77" s="1">
        <v>0.96689999999999998</v>
      </c>
      <c r="AE77" s="1">
        <v>57.65</v>
      </c>
    </row>
    <row r="78" spans="1:31" x14ac:dyDescent="0.25">
      <c r="A78" s="1">
        <v>70</v>
      </c>
      <c r="B78" s="1" t="s">
        <v>73</v>
      </c>
      <c r="C78" s="1" t="s">
        <v>8</v>
      </c>
      <c r="D78" s="1" t="s">
        <v>8</v>
      </c>
      <c r="E78" s="1" t="s">
        <v>90</v>
      </c>
      <c r="F78" s="1" t="s">
        <v>8</v>
      </c>
      <c r="H78" s="1" t="s">
        <v>225</v>
      </c>
      <c r="I78" s="1" t="s">
        <v>76</v>
      </c>
      <c r="J78" s="1" t="s">
        <v>226</v>
      </c>
      <c r="K78" s="1">
        <v>407</v>
      </c>
      <c r="L78" s="1">
        <v>407</v>
      </c>
      <c r="M78" s="1">
        <v>0</v>
      </c>
      <c r="N78" s="1">
        <v>401</v>
      </c>
      <c r="O78" s="1">
        <v>0</v>
      </c>
      <c r="P78" s="1">
        <v>936.98699999999997</v>
      </c>
      <c r="Q78" s="1">
        <v>960.56100000000004</v>
      </c>
      <c r="R78" s="1">
        <v>20000</v>
      </c>
      <c r="S78" s="1">
        <v>471480</v>
      </c>
      <c r="T78" s="1">
        <v>0</v>
      </c>
      <c r="U78" s="1">
        <v>0</v>
      </c>
      <c r="V78" s="1">
        <v>471480</v>
      </c>
      <c r="W78" s="1">
        <v>700</v>
      </c>
      <c r="X78" s="1">
        <v>425988.99099999998</v>
      </c>
      <c r="Y78" s="1">
        <v>426688.99099999998</v>
      </c>
      <c r="Z78" s="1">
        <v>9.5</v>
      </c>
      <c r="AA78" s="1">
        <v>2507562.1</v>
      </c>
      <c r="AB78" s="1">
        <v>2502503.1</v>
      </c>
      <c r="AC78" s="1">
        <v>0.90500000000000003</v>
      </c>
      <c r="AD78" s="1">
        <v>0.998</v>
      </c>
      <c r="AE78" s="1">
        <v>9.48</v>
      </c>
    </row>
    <row r="79" spans="1:31" x14ac:dyDescent="0.25">
      <c r="A79" s="1">
        <v>71</v>
      </c>
      <c r="B79" s="1" t="s">
        <v>73</v>
      </c>
      <c r="C79" s="1" t="s">
        <v>8</v>
      </c>
      <c r="D79" s="1" t="s">
        <v>8</v>
      </c>
      <c r="E79" s="1" t="s">
        <v>95</v>
      </c>
      <c r="F79" s="1" t="s">
        <v>8</v>
      </c>
      <c r="H79" s="1" t="s">
        <v>227</v>
      </c>
      <c r="I79" s="1" t="s">
        <v>76</v>
      </c>
      <c r="J79" s="1" t="s">
        <v>228</v>
      </c>
      <c r="K79" s="1">
        <v>326</v>
      </c>
      <c r="L79" s="1">
        <v>326</v>
      </c>
      <c r="M79" s="1">
        <v>0</v>
      </c>
      <c r="N79" s="1">
        <v>325</v>
      </c>
      <c r="O79" s="1">
        <v>0</v>
      </c>
      <c r="P79" s="1">
        <v>790.21600000000001</v>
      </c>
      <c r="Q79" s="1">
        <v>811.37300000000005</v>
      </c>
      <c r="R79" s="1">
        <v>20000</v>
      </c>
      <c r="S79" s="1">
        <v>423140</v>
      </c>
      <c r="T79" s="1">
        <v>0</v>
      </c>
      <c r="U79" s="1">
        <v>0</v>
      </c>
      <c r="V79" s="1">
        <v>423140</v>
      </c>
      <c r="W79" s="1">
        <v>40</v>
      </c>
      <c r="X79" s="1">
        <v>375000</v>
      </c>
      <c r="Y79" s="1">
        <v>375040</v>
      </c>
      <c r="Z79" s="1">
        <v>11.37</v>
      </c>
      <c r="AA79" s="1">
        <v>2201640.7799999998</v>
      </c>
      <c r="AB79" s="1">
        <v>2201531.7799999998</v>
      </c>
      <c r="AC79" s="1">
        <v>0.88629999999999998</v>
      </c>
      <c r="AD79" s="1">
        <v>1</v>
      </c>
      <c r="AE79" s="1">
        <v>11.37</v>
      </c>
    </row>
    <row r="80" spans="1:31" x14ac:dyDescent="0.25">
      <c r="A80" s="1">
        <v>72</v>
      </c>
      <c r="B80" s="1" t="s">
        <v>73</v>
      </c>
      <c r="C80" s="1" t="s">
        <v>8</v>
      </c>
      <c r="D80" s="1" t="s">
        <v>229</v>
      </c>
      <c r="E80" s="1" t="s">
        <v>230</v>
      </c>
      <c r="F80" s="1" t="s">
        <v>229</v>
      </c>
      <c r="H80" s="1" t="s">
        <v>231</v>
      </c>
      <c r="I80" s="1" t="s">
        <v>76</v>
      </c>
      <c r="J80" s="1" t="s">
        <v>232</v>
      </c>
      <c r="K80" s="1">
        <v>189</v>
      </c>
      <c r="L80" s="1">
        <v>189</v>
      </c>
      <c r="M80" s="1">
        <v>0</v>
      </c>
      <c r="N80" s="1">
        <v>171</v>
      </c>
      <c r="O80" s="1">
        <v>0</v>
      </c>
      <c r="P80" s="1">
        <v>0</v>
      </c>
      <c r="Q80" s="1">
        <v>671</v>
      </c>
      <c r="R80" s="1">
        <v>100</v>
      </c>
      <c r="S80" s="1">
        <v>67100</v>
      </c>
      <c r="T80" s="1">
        <v>0</v>
      </c>
      <c r="U80" s="1">
        <v>0</v>
      </c>
      <c r="V80" s="1">
        <v>67100</v>
      </c>
      <c r="W80" s="1">
        <v>540</v>
      </c>
      <c r="X80" s="1">
        <v>60185.61</v>
      </c>
      <c r="Y80" s="1">
        <v>60725.61</v>
      </c>
      <c r="Z80" s="1">
        <v>9.5</v>
      </c>
      <c r="AA80" s="1">
        <v>359342</v>
      </c>
      <c r="AB80" s="1">
        <v>357873</v>
      </c>
      <c r="AC80" s="1">
        <v>0.90500000000000003</v>
      </c>
      <c r="AD80" s="1">
        <v>0.99590000000000001</v>
      </c>
      <c r="AE80" s="1">
        <v>9.4600000000000009</v>
      </c>
    </row>
    <row r="81" spans="1:31" x14ac:dyDescent="0.25">
      <c r="A81" s="1">
        <v>73</v>
      </c>
      <c r="B81" s="1" t="s">
        <v>73</v>
      </c>
      <c r="C81" s="1" t="s">
        <v>8</v>
      </c>
      <c r="D81" s="1" t="s">
        <v>8</v>
      </c>
      <c r="E81" s="1" t="s">
        <v>113</v>
      </c>
      <c r="F81" s="1" t="s">
        <v>8</v>
      </c>
      <c r="H81" s="1" t="s">
        <v>233</v>
      </c>
      <c r="I81" s="1" t="s">
        <v>76</v>
      </c>
      <c r="J81" s="1" t="s">
        <v>234</v>
      </c>
      <c r="K81" s="1">
        <v>138</v>
      </c>
      <c r="L81" s="1">
        <v>138</v>
      </c>
      <c r="M81" s="1">
        <v>0</v>
      </c>
      <c r="N81" s="1">
        <v>135</v>
      </c>
      <c r="O81" s="1">
        <v>0</v>
      </c>
      <c r="P81" s="1">
        <v>802.58</v>
      </c>
      <c r="Q81" s="1">
        <v>999.71</v>
      </c>
      <c r="R81" s="1">
        <v>2000</v>
      </c>
      <c r="S81" s="1">
        <v>394260</v>
      </c>
      <c r="T81" s="1">
        <v>0</v>
      </c>
      <c r="U81" s="1">
        <v>0</v>
      </c>
      <c r="V81" s="1">
        <v>394260</v>
      </c>
      <c r="W81" s="1">
        <v>80</v>
      </c>
      <c r="X81" s="1">
        <v>206400</v>
      </c>
      <c r="Y81" s="1">
        <v>206480</v>
      </c>
      <c r="Z81" s="1">
        <v>47.63</v>
      </c>
      <c r="AA81" s="1">
        <v>1212493.28</v>
      </c>
      <c r="AB81" s="1">
        <v>1213195.28</v>
      </c>
      <c r="AC81" s="1">
        <v>0.52370000000000005</v>
      </c>
      <c r="AD81" s="1">
        <v>1.0005999999999999</v>
      </c>
      <c r="AE81" s="1">
        <v>47.66</v>
      </c>
    </row>
  </sheetData>
  <mergeCells count="41">
    <mergeCell ref="AF7"/>
    <mergeCell ref="AA7"/>
    <mergeCell ref="AB7"/>
    <mergeCell ref="AC7"/>
    <mergeCell ref="AD7"/>
    <mergeCell ref="AE7"/>
    <mergeCell ref="V7"/>
    <mergeCell ref="W7"/>
    <mergeCell ref="X7"/>
    <mergeCell ref="Y7"/>
    <mergeCell ref="Z7"/>
    <mergeCell ref="Q7"/>
    <mergeCell ref="R7"/>
    <mergeCell ref="S7"/>
    <mergeCell ref="T7"/>
    <mergeCell ref="U7"/>
    <mergeCell ref="N7"/>
    <mergeCell ref="O7"/>
    <mergeCell ref="P7"/>
    <mergeCell ref="I6"/>
    <mergeCell ref="J6"/>
    <mergeCell ref="I7"/>
    <mergeCell ref="J7"/>
    <mergeCell ref="K7"/>
    <mergeCell ref="L7"/>
    <mergeCell ref="M7"/>
    <mergeCell ref="D7"/>
    <mergeCell ref="E7"/>
    <mergeCell ref="F7"/>
    <mergeCell ref="G7"/>
    <mergeCell ref="H7"/>
    <mergeCell ref="B5"/>
    <mergeCell ref="C5"/>
    <mergeCell ref="A7"/>
    <mergeCell ref="B7"/>
    <mergeCell ref="C7"/>
    <mergeCell ref="A1:AF1"/>
    <mergeCell ref="A2:AF2"/>
    <mergeCell ref="A3:AF3"/>
    <mergeCell ref="B4"/>
    <mergeCell ref="C4"/>
  </mergeCells>
  <pageMargins left="0.75" right="0.75" top="0.75" bottom="0.5" header="0.5" footer="0.7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O77"/>
  <sheetViews>
    <sheetView topLeftCell="I1" workbookViewId="0">
      <selection activeCell="M1" sqref="M1:M1048576"/>
    </sheetView>
  </sheetViews>
  <sheetFormatPr defaultRowHeight="15" x14ac:dyDescent="0.25"/>
  <cols>
    <col min="1" max="1" width="5.7109375" bestFit="1" customWidth="1"/>
    <col min="2" max="2" width="14.5703125" bestFit="1" customWidth="1"/>
    <col min="3" max="3" width="18.28515625" bestFit="1" customWidth="1"/>
    <col min="4" max="4" width="12.7109375" bestFit="1" customWidth="1"/>
    <col min="5" max="5" width="19.42578125" bestFit="1" customWidth="1"/>
    <col min="6" max="6" width="12.7109375" bestFit="1" customWidth="1"/>
    <col min="7" max="7" width="7.42578125" bestFit="1" customWidth="1"/>
    <col min="8" max="8" width="30.28515625" bestFit="1" customWidth="1"/>
    <col min="9" max="9" width="12.7109375" bestFit="1" customWidth="1"/>
    <col min="10" max="10" width="17.28515625" bestFit="1" customWidth="1"/>
    <col min="11" max="11" width="6.7109375" bestFit="1" customWidth="1"/>
    <col min="12" max="12" width="6.7109375" customWidth="1"/>
    <col min="13" max="13" width="7.28515625" bestFit="1" customWidth="1"/>
    <col min="14" max="15" width="7.28515625" customWidth="1"/>
    <col min="16" max="16" width="8.28515625" bestFit="1" customWidth="1"/>
    <col min="17" max="17" width="9.140625" customWidth="1"/>
    <col min="18" max="18" width="8" bestFit="1" customWidth="1"/>
    <col min="19" max="19" width="8" customWidth="1"/>
    <col min="20" max="20" width="9" bestFit="1" customWidth="1"/>
    <col min="21" max="21" width="9" customWidth="1"/>
    <col min="22" max="23" width="9" bestFit="1" customWidth="1"/>
    <col min="24" max="24" width="6" bestFit="1" customWidth="1"/>
    <col min="25" max="26" width="9" bestFit="1" customWidth="1"/>
    <col min="27" max="27" width="8.85546875" bestFit="1" customWidth="1"/>
    <col min="28" max="28" width="9" bestFit="1" customWidth="1"/>
    <col min="29" max="29" width="10" bestFit="1" customWidth="1"/>
    <col min="30" max="31" width="11" bestFit="1" customWidth="1"/>
    <col min="32" max="33" width="12.140625" customWidth="1"/>
    <col min="34" max="34" width="8.42578125" bestFit="1" customWidth="1"/>
    <col min="35" max="36" width="12" bestFit="1" customWidth="1"/>
    <col min="37" max="37" width="11" customWidth="1"/>
    <col min="38" max="38" width="11.85546875" customWidth="1"/>
    <col min="39" max="39" width="9.42578125" customWidth="1"/>
    <col min="40" max="40" width="8.42578125" bestFit="1" customWidth="1"/>
    <col min="41" max="41" width="7.5703125" bestFit="1" customWidth="1"/>
  </cols>
  <sheetData>
    <row r="1" spans="1:41" x14ac:dyDescent="0.25">
      <c r="B1" t="s">
        <v>3</v>
      </c>
      <c r="C1" t="s">
        <v>4</v>
      </c>
    </row>
    <row r="2" spans="1:41" x14ac:dyDescent="0.25">
      <c r="B2" t="s">
        <v>5</v>
      </c>
      <c r="C2" t="s">
        <v>6</v>
      </c>
    </row>
    <row r="3" spans="1:41" x14ac:dyDescent="0.25">
      <c r="I3" t="s">
        <v>7</v>
      </c>
      <c r="J3" t="s">
        <v>8</v>
      </c>
    </row>
    <row r="4" spans="1:41" x14ac:dyDescent="0.25">
      <c r="B4" t="s">
        <v>9</v>
      </c>
      <c r="C4" t="s">
        <v>10</v>
      </c>
      <c r="D4" t="s">
        <v>11</v>
      </c>
      <c r="E4" t="s">
        <v>12</v>
      </c>
      <c r="F4" t="s">
        <v>13</v>
      </c>
      <c r="G4" t="s">
        <v>14</v>
      </c>
      <c r="H4" t="s">
        <v>15</v>
      </c>
      <c r="I4" t="s">
        <v>16</v>
      </c>
      <c r="J4" t="s">
        <v>17</v>
      </c>
      <c r="K4" t="s">
        <v>18</v>
      </c>
      <c r="M4" t="s">
        <v>19</v>
      </c>
      <c r="P4" t="s">
        <v>20</v>
      </c>
      <c r="R4" t="s">
        <v>21</v>
      </c>
      <c r="T4" t="s">
        <v>22</v>
      </c>
      <c r="V4" t="s">
        <v>23</v>
      </c>
      <c r="W4" t="s">
        <v>24</v>
      </c>
      <c r="X4" t="s">
        <v>25</v>
      </c>
      <c r="Y4" t="s">
        <v>26</v>
      </c>
      <c r="Z4" t="s">
        <v>27</v>
      </c>
      <c r="AA4" t="s">
        <v>28</v>
      </c>
      <c r="AB4" t="s">
        <v>29</v>
      </c>
      <c r="AC4" t="s">
        <v>30</v>
      </c>
      <c r="AD4" t="s">
        <v>31</v>
      </c>
      <c r="AE4" t="s">
        <v>32</v>
      </c>
      <c r="AH4" t="s">
        <v>33</v>
      </c>
      <c r="AI4" t="s">
        <v>34</v>
      </c>
      <c r="AJ4" t="s">
        <v>35</v>
      </c>
      <c r="AK4" t="s">
        <v>36</v>
      </c>
      <c r="AL4" t="s">
        <v>37</v>
      </c>
      <c r="AM4" t="s">
        <v>38</v>
      </c>
      <c r="AN4" t="s">
        <v>39</v>
      </c>
    </row>
    <row r="5" spans="1:41" s="4" customFormat="1" ht="105" x14ac:dyDescent="0.25">
      <c r="A5" s="4" t="s">
        <v>40</v>
      </c>
      <c r="B5" s="4" t="s">
        <v>41</v>
      </c>
      <c r="C5" s="4" t="s">
        <v>42</v>
      </c>
      <c r="D5" s="4" t="s">
        <v>43</v>
      </c>
      <c r="E5" s="4" t="s">
        <v>44</v>
      </c>
      <c r="F5" s="4" t="s">
        <v>45</v>
      </c>
      <c r="G5" s="4" t="s">
        <v>46</v>
      </c>
      <c r="H5" s="4" t="s">
        <v>47</v>
      </c>
      <c r="I5" s="4" t="s">
        <v>48</v>
      </c>
      <c r="J5" s="4" t="s">
        <v>49</v>
      </c>
      <c r="K5" s="4" t="s">
        <v>50</v>
      </c>
      <c r="L5" s="10" t="s">
        <v>237</v>
      </c>
      <c r="M5" s="4" t="s">
        <v>51</v>
      </c>
      <c r="N5" s="10" t="s">
        <v>238</v>
      </c>
      <c r="O5" s="10"/>
      <c r="P5" s="4" t="s">
        <v>52</v>
      </c>
      <c r="Q5" s="10" t="s">
        <v>239</v>
      </c>
      <c r="R5" s="4" t="s">
        <v>53</v>
      </c>
      <c r="S5" s="10" t="s">
        <v>240</v>
      </c>
      <c r="T5" s="4" t="s">
        <v>54</v>
      </c>
      <c r="U5" s="3" t="s">
        <v>241</v>
      </c>
      <c r="V5" s="4" t="s">
        <v>55</v>
      </c>
      <c r="W5" s="4" t="s">
        <v>56</v>
      </c>
      <c r="X5" s="4" t="s">
        <v>57</v>
      </c>
      <c r="Y5" s="4" t="s">
        <v>58</v>
      </c>
      <c r="Z5" s="4" t="s">
        <v>59</v>
      </c>
      <c r="AA5" s="4" t="s">
        <v>60</v>
      </c>
      <c r="AB5" s="4" t="s">
        <v>61</v>
      </c>
      <c r="AC5" s="4" t="s">
        <v>62</v>
      </c>
      <c r="AD5" s="4" t="s">
        <v>63</v>
      </c>
      <c r="AE5" s="3" t="s">
        <v>235</v>
      </c>
      <c r="AF5" s="3" t="s">
        <v>236</v>
      </c>
      <c r="AG5" s="3"/>
      <c r="AH5" s="4" t="s">
        <v>65</v>
      </c>
      <c r="AI5" s="4" t="s">
        <v>66</v>
      </c>
      <c r="AJ5" s="4" t="s">
        <v>67</v>
      </c>
      <c r="AK5" s="4" t="s">
        <v>68</v>
      </c>
      <c r="AL5" s="4" t="s">
        <v>69</v>
      </c>
      <c r="AM5" s="4" t="s">
        <v>70</v>
      </c>
      <c r="AN5" s="4" t="s">
        <v>71</v>
      </c>
      <c r="AO5" s="4" t="s">
        <v>72</v>
      </c>
    </row>
    <row r="6" spans="1:41" x14ac:dyDescent="0.25">
      <c r="A6">
        <v>1</v>
      </c>
      <c r="B6" t="s">
        <v>73</v>
      </c>
      <c r="C6" t="s">
        <v>8</v>
      </c>
      <c r="D6" t="s">
        <v>8</v>
      </c>
      <c r="E6" t="s">
        <v>74</v>
      </c>
      <c r="F6" t="s">
        <v>8</v>
      </c>
      <c r="H6" t="s">
        <v>75</v>
      </c>
      <c r="I6" t="s">
        <v>76</v>
      </c>
      <c r="J6" t="s">
        <v>77</v>
      </c>
      <c r="K6">
        <v>698</v>
      </c>
      <c r="L6">
        <f>VLOOKUP(H6,[2]EnergyAuditFeederWise!$H$12:$K$80,4,0)</f>
        <v>902</v>
      </c>
      <c r="M6">
        <v>698</v>
      </c>
      <c r="N6">
        <f>VLOOKUP(H6,[2]EnergyAuditFeederWise!$H$12:$L$80,5,0)</f>
        <v>700</v>
      </c>
      <c r="O6">
        <f>N6-M6</f>
        <v>2</v>
      </c>
      <c r="P6">
        <v>0</v>
      </c>
      <c r="Q6">
        <f>VLOOKUP(H6,[2]EnergyAuditFeederWise!$H$12:$M$80,6,0)</f>
        <v>202</v>
      </c>
      <c r="R6">
        <v>469</v>
      </c>
      <c r="S6">
        <f>VLOOKUP(H6,[2]EnergyAuditFeederWise!$H$12:$N$80,7,0)</f>
        <v>470</v>
      </c>
      <c r="T6">
        <f>S6-R6</f>
        <v>1</v>
      </c>
      <c r="U6">
        <f>L6-K6</f>
        <v>204</v>
      </c>
      <c r="V6">
        <v>452.56200000000001</v>
      </c>
      <c r="W6">
        <v>466.35199999999998</v>
      </c>
      <c r="X6">
        <v>40000</v>
      </c>
      <c r="Y6">
        <v>551600</v>
      </c>
      <c r="Z6">
        <v>104000</v>
      </c>
      <c r="AA6">
        <v>0</v>
      </c>
      <c r="AB6">
        <v>655600</v>
      </c>
      <c r="AC6">
        <v>10887</v>
      </c>
      <c r="AD6">
        <v>488311.533</v>
      </c>
      <c r="AE6">
        <v>499198.533</v>
      </c>
      <c r="AF6">
        <f>VLOOKUP(H6,[1]Sheet2!$H$6:$Y$79,18,0)</f>
        <v>593766.46200000006</v>
      </c>
      <c r="AG6">
        <f>AF6-AE6</f>
        <v>94567.929000000062</v>
      </c>
      <c r="AH6">
        <v>23.86</v>
      </c>
      <c r="AI6">
        <v>2994994.15</v>
      </c>
      <c r="AJ6">
        <v>2927856.15</v>
      </c>
      <c r="AK6">
        <v>0.76139999999999997</v>
      </c>
      <c r="AL6">
        <v>0.97760000000000002</v>
      </c>
      <c r="AM6">
        <v>23.33</v>
      </c>
    </row>
    <row r="7" spans="1:41" x14ac:dyDescent="0.25">
      <c r="A7">
        <v>2</v>
      </c>
      <c r="B7" t="s">
        <v>73</v>
      </c>
      <c r="C7" t="s">
        <v>8</v>
      </c>
      <c r="D7" t="s">
        <v>8</v>
      </c>
      <c r="E7" t="s">
        <v>78</v>
      </c>
      <c r="F7" t="s">
        <v>8</v>
      </c>
      <c r="H7" t="s">
        <v>79</v>
      </c>
      <c r="I7" t="s">
        <v>80</v>
      </c>
      <c r="J7" t="s">
        <v>81</v>
      </c>
      <c r="K7">
        <v>2020</v>
      </c>
      <c r="L7">
        <f>VLOOKUP(H7,[2]EnergyAuditFeederWise!$H$12:$K$80,4,0)</f>
        <v>2421</v>
      </c>
      <c r="M7">
        <v>2020</v>
      </c>
      <c r="N7">
        <f>VLOOKUP(H7,[2]EnergyAuditFeederWise!$H$12:$L$80,5,0)</f>
        <v>2027</v>
      </c>
      <c r="O7">
        <f t="shared" ref="O7:O69" si="0">N7-M7</f>
        <v>7</v>
      </c>
      <c r="P7">
        <v>0</v>
      </c>
      <c r="Q7">
        <f>VLOOKUP(H7,[2]EnergyAuditFeederWise!$H$12:$M$80,6,0)</f>
        <v>394</v>
      </c>
      <c r="R7">
        <v>112</v>
      </c>
      <c r="S7">
        <f>VLOOKUP(H7,[2]EnergyAuditFeederWise!$H$12:$N$80,7,0)</f>
        <v>112</v>
      </c>
      <c r="T7">
        <v>0</v>
      </c>
      <c r="U7">
        <f t="shared" ref="U7:U69" si="1">L7-K7</f>
        <v>401</v>
      </c>
      <c r="V7">
        <v>1145.5</v>
      </c>
      <c r="W7">
        <v>1161.1420000000001</v>
      </c>
      <c r="X7">
        <v>20000</v>
      </c>
      <c r="Y7">
        <v>312840</v>
      </c>
      <c r="Z7">
        <v>0</v>
      </c>
      <c r="AA7">
        <v>0</v>
      </c>
      <c r="AB7">
        <v>312840</v>
      </c>
      <c r="AC7">
        <v>115734</v>
      </c>
      <c r="AD7">
        <v>132506.64499999999</v>
      </c>
      <c r="AE7">
        <v>248240.64499999999</v>
      </c>
      <c r="AF7">
        <f>VLOOKUP(H7,[1]Sheet2!$H$6:$Y$79,18,0)</f>
        <v>249140.228</v>
      </c>
      <c r="AG7">
        <f>AF7-AE7</f>
        <v>899.58300000001327</v>
      </c>
      <c r="AH7">
        <v>20.65</v>
      </c>
      <c r="AI7">
        <v>2055661.33</v>
      </c>
      <c r="AJ7">
        <v>1740716.54</v>
      </c>
      <c r="AK7">
        <v>0.79349999999999998</v>
      </c>
      <c r="AL7">
        <v>0.8468</v>
      </c>
      <c r="AM7">
        <v>17.489999999999998</v>
      </c>
    </row>
    <row r="8" spans="1:41" x14ac:dyDescent="0.25">
      <c r="A8">
        <v>3</v>
      </c>
      <c r="B8" t="s">
        <v>73</v>
      </c>
      <c r="C8" t="s">
        <v>8</v>
      </c>
      <c r="D8" t="s">
        <v>8</v>
      </c>
      <c r="E8" t="s">
        <v>82</v>
      </c>
      <c r="F8" t="s">
        <v>8</v>
      </c>
      <c r="H8" t="s">
        <v>83</v>
      </c>
      <c r="I8" t="s">
        <v>84</v>
      </c>
      <c r="J8" t="s">
        <v>85</v>
      </c>
      <c r="K8">
        <v>3548</v>
      </c>
      <c r="L8">
        <f>VLOOKUP(H8,[2]EnergyAuditFeederWise!$H$12:$K$80,4,0)</f>
        <v>4176</v>
      </c>
      <c r="M8">
        <v>3548</v>
      </c>
      <c r="N8">
        <f>VLOOKUP(H8,[2]EnergyAuditFeederWise!$H$12:$L$80,5,0)</f>
        <v>3573</v>
      </c>
      <c r="O8">
        <f t="shared" si="0"/>
        <v>25</v>
      </c>
      <c r="P8">
        <v>0</v>
      </c>
      <c r="Q8">
        <f>VLOOKUP(H8,[2]EnergyAuditFeederWise!$H$12:$M$80,6,0)</f>
        <v>603</v>
      </c>
      <c r="R8">
        <v>1</v>
      </c>
      <c r="S8">
        <f>VLOOKUP(H8,[2]EnergyAuditFeederWise!$H$12:$N$80,7,0)</f>
        <v>1</v>
      </c>
      <c r="T8">
        <v>0</v>
      </c>
      <c r="U8">
        <f t="shared" si="1"/>
        <v>628</v>
      </c>
      <c r="V8">
        <v>946.08399999999995</v>
      </c>
      <c r="W8">
        <v>986.61599999999999</v>
      </c>
      <c r="X8">
        <v>10000</v>
      </c>
      <c r="Y8">
        <v>405320</v>
      </c>
      <c r="Z8">
        <v>0</v>
      </c>
      <c r="AA8">
        <v>57391</v>
      </c>
      <c r="AB8">
        <v>347929</v>
      </c>
      <c r="AC8">
        <v>159900.79</v>
      </c>
      <c r="AD8">
        <v>1511.77</v>
      </c>
      <c r="AE8">
        <v>161412.56</v>
      </c>
      <c r="AF8">
        <f>VLOOKUP(H8,[1]Sheet2!$H$6:$Y$79,18,0)</f>
        <v>161890.79</v>
      </c>
      <c r="AH8">
        <v>53.61</v>
      </c>
      <c r="AI8">
        <v>1897423.54</v>
      </c>
      <c r="AJ8">
        <v>1200659.6100000001</v>
      </c>
      <c r="AK8">
        <v>0.46389999999999998</v>
      </c>
      <c r="AL8">
        <v>0.63280000000000003</v>
      </c>
      <c r="AM8">
        <v>33.92</v>
      </c>
    </row>
    <row r="9" spans="1:41" x14ac:dyDescent="0.25">
      <c r="A9">
        <v>4</v>
      </c>
      <c r="B9" t="s">
        <v>73</v>
      </c>
      <c r="C9" t="s">
        <v>8</v>
      </c>
      <c r="D9" t="s">
        <v>8</v>
      </c>
      <c r="E9" t="s">
        <v>74</v>
      </c>
      <c r="F9" t="s">
        <v>8</v>
      </c>
      <c r="H9" t="s">
        <v>86</v>
      </c>
      <c r="I9" t="s">
        <v>76</v>
      </c>
      <c r="J9" t="s">
        <v>87</v>
      </c>
      <c r="K9">
        <v>637</v>
      </c>
      <c r="L9">
        <f>VLOOKUP(H9,[2]EnergyAuditFeederWise!$H$12:$K$80,4,0)</f>
        <v>747</v>
      </c>
      <c r="M9">
        <v>637</v>
      </c>
      <c r="N9">
        <f>VLOOKUP(H9,[2]EnergyAuditFeederWise!$H$12:$L$80,5,0)</f>
        <v>641</v>
      </c>
      <c r="O9">
        <f t="shared" si="0"/>
        <v>4</v>
      </c>
      <c r="P9">
        <v>0</v>
      </c>
      <c r="Q9">
        <f>VLOOKUP(H9,[2]EnergyAuditFeederWise!$H$12:$M$80,6,0)</f>
        <v>106</v>
      </c>
      <c r="R9">
        <v>451</v>
      </c>
      <c r="S9">
        <f>VLOOKUP(H9,[2]EnergyAuditFeederWise!$H$12:$N$80,7,0)</f>
        <v>451</v>
      </c>
      <c r="T9">
        <v>1</v>
      </c>
      <c r="U9">
        <f t="shared" si="1"/>
        <v>110</v>
      </c>
      <c r="V9">
        <v>481.76299999999998</v>
      </c>
      <c r="W9">
        <v>493.12900000000002</v>
      </c>
      <c r="X9">
        <v>40000</v>
      </c>
      <c r="Y9">
        <v>454640</v>
      </c>
      <c r="Z9">
        <v>153600</v>
      </c>
      <c r="AA9">
        <v>0</v>
      </c>
      <c r="AB9">
        <v>608240</v>
      </c>
      <c r="AC9">
        <v>9359</v>
      </c>
      <c r="AD9">
        <v>400756.35600000003</v>
      </c>
      <c r="AE9">
        <v>410115.35600000003</v>
      </c>
      <c r="AF9">
        <f>VLOOKUP(H9,[1]Sheet2!$H$6:$Y$79,18,0)</f>
        <v>550745.09400000004</v>
      </c>
      <c r="AG9">
        <f t="shared" ref="AG9:AG11" si="2">AF9-AE9</f>
        <v>140629.73800000001</v>
      </c>
      <c r="AH9">
        <v>32.57</v>
      </c>
      <c r="AI9">
        <v>2451166.7599999998</v>
      </c>
      <c r="AJ9">
        <v>2423428.7599999998</v>
      </c>
      <c r="AK9">
        <v>0.67430000000000001</v>
      </c>
      <c r="AL9">
        <v>0.98870000000000002</v>
      </c>
      <c r="AM9">
        <v>32.200000000000003</v>
      </c>
    </row>
    <row r="10" spans="1:41" x14ac:dyDescent="0.25">
      <c r="A10">
        <v>5</v>
      </c>
      <c r="B10" t="s">
        <v>73</v>
      </c>
      <c r="C10" t="s">
        <v>8</v>
      </c>
      <c r="D10" t="s">
        <v>8</v>
      </c>
      <c r="E10" t="s">
        <v>78</v>
      </c>
      <c r="F10" t="s">
        <v>8</v>
      </c>
      <c r="H10" t="s">
        <v>88</v>
      </c>
      <c r="I10" t="s">
        <v>76</v>
      </c>
      <c r="J10" t="s">
        <v>89</v>
      </c>
      <c r="K10">
        <v>608</v>
      </c>
      <c r="L10">
        <f>VLOOKUP(H10,[2]EnergyAuditFeederWise!$H$12:$K$80,4,0)</f>
        <v>644</v>
      </c>
      <c r="M10">
        <v>608</v>
      </c>
      <c r="N10">
        <f>VLOOKUP(H10,[2]EnergyAuditFeederWise!$H$12:$L$80,5,0)</f>
        <v>610</v>
      </c>
      <c r="O10">
        <f t="shared" si="0"/>
        <v>2</v>
      </c>
      <c r="P10">
        <v>0</v>
      </c>
      <c r="Q10">
        <f>VLOOKUP(H10,[2]EnergyAuditFeederWise!$H$12:$M$80,6,0)</f>
        <v>34</v>
      </c>
      <c r="R10">
        <v>521</v>
      </c>
      <c r="S10">
        <f>VLOOKUP(H10,[2]EnergyAuditFeederWise!$H$12:$N$80,7,0)</f>
        <v>523</v>
      </c>
      <c r="T10">
        <v>0</v>
      </c>
      <c r="U10">
        <f t="shared" si="1"/>
        <v>36</v>
      </c>
      <c r="V10">
        <v>1034.27</v>
      </c>
      <c r="W10">
        <v>1055.616</v>
      </c>
      <c r="X10">
        <v>20000</v>
      </c>
      <c r="Y10">
        <v>426920</v>
      </c>
      <c r="Z10">
        <v>0</v>
      </c>
      <c r="AA10">
        <v>0</v>
      </c>
      <c r="AB10">
        <v>426920</v>
      </c>
      <c r="AC10">
        <v>7153</v>
      </c>
      <c r="AD10">
        <v>379210.636</v>
      </c>
      <c r="AE10">
        <v>386363.636</v>
      </c>
      <c r="AF10">
        <f>VLOOKUP(H10,[1]Sheet2!$H$6:$Y$79,18,0)</f>
        <v>567763.43999999994</v>
      </c>
      <c r="AG10">
        <f t="shared" si="2"/>
        <v>181399.80399999995</v>
      </c>
      <c r="AH10">
        <v>9.5</v>
      </c>
      <c r="AI10">
        <v>2291927</v>
      </c>
      <c r="AJ10">
        <v>2283207</v>
      </c>
      <c r="AK10">
        <v>0.90500000000000003</v>
      </c>
      <c r="AL10">
        <v>0.99619999999999997</v>
      </c>
      <c r="AM10">
        <v>9.4600000000000009</v>
      </c>
    </row>
    <row r="11" spans="1:41" x14ac:dyDescent="0.25">
      <c r="A11">
        <v>6</v>
      </c>
      <c r="B11" t="s">
        <v>73</v>
      </c>
      <c r="C11" t="s">
        <v>8</v>
      </c>
      <c r="D11" t="s">
        <v>8</v>
      </c>
      <c r="E11" t="s">
        <v>90</v>
      </c>
      <c r="F11" t="s">
        <v>8</v>
      </c>
      <c r="H11" t="s">
        <v>91</v>
      </c>
      <c r="I11" t="s">
        <v>76</v>
      </c>
      <c r="J11" t="s">
        <v>92</v>
      </c>
      <c r="K11">
        <v>471</v>
      </c>
      <c r="L11">
        <f>VLOOKUP(H11,[2]EnergyAuditFeederWise!$H$12:$K$80,4,0)</f>
        <v>474</v>
      </c>
      <c r="M11">
        <v>471</v>
      </c>
      <c r="N11">
        <f>VLOOKUP(H11,[2]EnergyAuditFeederWise!$H$12:$L$80,5,0)</f>
        <v>471</v>
      </c>
      <c r="O11">
        <f t="shared" si="0"/>
        <v>0</v>
      </c>
      <c r="P11">
        <v>0</v>
      </c>
      <c r="Q11">
        <f>VLOOKUP(H11,[2]EnergyAuditFeederWise!$H$12:$M$80,6,0)</f>
        <v>3</v>
      </c>
      <c r="R11">
        <v>442</v>
      </c>
      <c r="S11">
        <f>VLOOKUP(H11,[2]EnergyAuditFeederWise!$H$12:$N$80,7,0)</f>
        <v>442</v>
      </c>
      <c r="T11">
        <v>0</v>
      </c>
      <c r="U11">
        <f t="shared" si="1"/>
        <v>3</v>
      </c>
      <c r="V11">
        <v>952.32</v>
      </c>
      <c r="W11">
        <v>970.97500000000002</v>
      </c>
      <c r="X11">
        <v>20000</v>
      </c>
      <c r="Y11">
        <v>373100</v>
      </c>
      <c r="Z11">
        <v>0</v>
      </c>
      <c r="AA11">
        <v>0</v>
      </c>
      <c r="AB11">
        <v>373100</v>
      </c>
      <c r="AC11">
        <v>633</v>
      </c>
      <c r="AD11">
        <v>337021.00400000002</v>
      </c>
      <c r="AE11">
        <v>337654.00400000002</v>
      </c>
      <c r="AF11">
        <f>VLOOKUP(H11,[1]Sheet2!$H$6:$Y$79,18,0)</f>
        <v>447843.42</v>
      </c>
      <c r="AG11">
        <f t="shared" si="2"/>
        <v>110189.41599999997</v>
      </c>
      <c r="AH11">
        <v>9.5</v>
      </c>
      <c r="AI11">
        <v>1987905.36</v>
      </c>
      <c r="AJ11">
        <v>1992594.36</v>
      </c>
      <c r="AK11">
        <v>0.90500000000000003</v>
      </c>
      <c r="AL11">
        <v>1.0024</v>
      </c>
      <c r="AM11">
        <v>9.52</v>
      </c>
    </row>
    <row r="12" spans="1:41" x14ac:dyDescent="0.25">
      <c r="A12">
        <v>7</v>
      </c>
      <c r="B12" t="s">
        <v>73</v>
      </c>
      <c r="C12" t="s">
        <v>8</v>
      </c>
      <c r="D12" t="s">
        <v>8</v>
      </c>
      <c r="E12" t="s">
        <v>82</v>
      </c>
      <c r="F12" t="s">
        <v>8</v>
      </c>
      <c r="H12" t="s">
        <v>93</v>
      </c>
      <c r="I12" t="s">
        <v>76</v>
      </c>
      <c r="J12" t="s">
        <v>94</v>
      </c>
      <c r="K12">
        <v>402</v>
      </c>
      <c r="L12">
        <f>VLOOKUP(H12,[2]EnergyAuditFeederWise!$H$12:$K$80,4,0)</f>
        <v>519</v>
      </c>
      <c r="M12">
        <v>402</v>
      </c>
      <c r="N12">
        <f>VLOOKUP(H12,[2]EnergyAuditFeederWise!$H$12:$L$80,5,0)</f>
        <v>402</v>
      </c>
      <c r="O12">
        <f t="shared" si="0"/>
        <v>0</v>
      </c>
      <c r="P12">
        <v>0</v>
      </c>
      <c r="Q12">
        <f>VLOOKUP(H12,[2]EnergyAuditFeederWise!$H$12:$M$80,6,0)</f>
        <v>117</v>
      </c>
      <c r="R12">
        <v>368</v>
      </c>
      <c r="S12">
        <f>VLOOKUP(H12,[2]EnergyAuditFeederWise!$H$12:$N$80,7,0)</f>
        <v>368</v>
      </c>
      <c r="T12">
        <v>0</v>
      </c>
      <c r="U12">
        <f t="shared" si="1"/>
        <v>117</v>
      </c>
      <c r="V12">
        <v>1003.842</v>
      </c>
      <c r="W12">
        <v>1033.7239999999999</v>
      </c>
      <c r="X12">
        <v>20000</v>
      </c>
      <c r="Y12">
        <v>597640</v>
      </c>
      <c r="Z12">
        <v>0</v>
      </c>
      <c r="AA12">
        <v>5000</v>
      </c>
      <c r="AB12">
        <v>592640</v>
      </c>
      <c r="AC12">
        <v>832</v>
      </c>
      <c r="AD12">
        <v>540031.40099999995</v>
      </c>
      <c r="AE12">
        <v>540863.40099999995</v>
      </c>
      <c r="AF12">
        <f>VLOOKUP(H12,[1]Sheet2!$H$6:$Y$79,18,0)</f>
        <v>537886.57299999997</v>
      </c>
      <c r="AH12">
        <v>8.74</v>
      </c>
      <c r="AI12">
        <v>3180433.42</v>
      </c>
      <c r="AJ12">
        <v>3179552.42</v>
      </c>
      <c r="AK12">
        <v>0.91259999999999997</v>
      </c>
      <c r="AL12">
        <v>0.99970000000000003</v>
      </c>
      <c r="AM12">
        <v>8.74</v>
      </c>
    </row>
    <row r="13" spans="1:41" x14ac:dyDescent="0.25">
      <c r="A13">
        <v>8</v>
      </c>
      <c r="B13" t="s">
        <v>73</v>
      </c>
      <c r="C13" t="s">
        <v>8</v>
      </c>
      <c r="D13" t="s">
        <v>8</v>
      </c>
      <c r="E13" t="s">
        <v>95</v>
      </c>
      <c r="F13" t="s">
        <v>8</v>
      </c>
      <c r="H13" t="s">
        <v>96</v>
      </c>
      <c r="I13" t="s">
        <v>76</v>
      </c>
      <c r="J13" t="s">
        <v>97</v>
      </c>
      <c r="K13">
        <v>492</v>
      </c>
      <c r="L13">
        <f>VLOOKUP(H13,[2]EnergyAuditFeederWise!$H$12:$K$80,4,0)</f>
        <v>503</v>
      </c>
      <c r="M13">
        <v>492</v>
      </c>
      <c r="N13">
        <f>VLOOKUP(H13,[2]EnergyAuditFeederWise!$H$12:$L$80,5,0)</f>
        <v>492</v>
      </c>
      <c r="O13">
        <f t="shared" si="0"/>
        <v>0</v>
      </c>
      <c r="P13">
        <v>0</v>
      </c>
      <c r="Q13">
        <f>VLOOKUP(H13,[2]EnergyAuditFeederWise!$H$12:$M$80,6,0)</f>
        <v>11</v>
      </c>
      <c r="R13">
        <v>478</v>
      </c>
      <c r="S13">
        <f>VLOOKUP(H13,[2]EnergyAuditFeederWise!$H$12:$N$80,7,0)</f>
        <v>478</v>
      </c>
      <c r="T13">
        <v>0</v>
      </c>
      <c r="U13">
        <f t="shared" si="1"/>
        <v>11</v>
      </c>
      <c r="V13">
        <v>858.68399999999997</v>
      </c>
      <c r="W13">
        <v>882.85599999999999</v>
      </c>
      <c r="X13">
        <v>20000</v>
      </c>
      <c r="Y13">
        <v>483440</v>
      </c>
      <c r="Z13">
        <v>0</v>
      </c>
      <c r="AA13">
        <v>0</v>
      </c>
      <c r="AB13">
        <v>483440</v>
      </c>
      <c r="AC13">
        <v>5323</v>
      </c>
      <c r="AD13">
        <v>432191.16200000001</v>
      </c>
      <c r="AE13">
        <v>437514.16200000001</v>
      </c>
      <c r="AF13">
        <f>VLOOKUP(H13,[1]Sheet2!$H$6:$Y$79,18,0)</f>
        <v>580553.11</v>
      </c>
      <c r="AH13">
        <v>9.5</v>
      </c>
      <c r="AI13">
        <v>2584353.46</v>
      </c>
      <c r="AJ13">
        <v>2610353.46</v>
      </c>
      <c r="AK13">
        <v>0.90500000000000003</v>
      </c>
      <c r="AL13">
        <v>1.0101</v>
      </c>
      <c r="AM13">
        <v>9.6</v>
      </c>
    </row>
    <row r="14" spans="1:41" x14ac:dyDescent="0.25">
      <c r="A14">
        <v>9</v>
      </c>
      <c r="B14" t="s">
        <v>73</v>
      </c>
      <c r="C14" t="s">
        <v>8</v>
      </c>
      <c r="D14" t="s">
        <v>8</v>
      </c>
      <c r="E14" t="s">
        <v>78</v>
      </c>
      <c r="F14" t="s">
        <v>8</v>
      </c>
      <c r="H14" t="s">
        <v>98</v>
      </c>
      <c r="I14" t="s">
        <v>76</v>
      </c>
      <c r="J14" t="s">
        <v>99</v>
      </c>
      <c r="K14">
        <v>382</v>
      </c>
      <c r="L14">
        <f>VLOOKUP(H14,[2]EnergyAuditFeederWise!$H$12:$K$80,4,0)</f>
        <v>390</v>
      </c>
      <c r="M14">
        <v>382</v>
      </c>
      <c r="N14">
        <f>VLOOKUP(H14,[2]EnergyAuditFeederWise!$H$12:$L$80,5,0)</f>
        <v>382</v>
      </c>
      <c r="O14">
        <f t="shared" si="0"/>
        <v>0</v>
      </c>
      <c r="P14">
        <v>0</v>
      </c>
      <c r="Q14">
        <f>VLOOKUP(H14,[2]EnergyAuditFeederWise!$H$12:$M$80,6,0)</f>
        <v>8</v>
      </c>
      <c r="R14">
        <v>380</v>
      </c>
      <c r="S14">
        <f>VLOOKUP(H14,[2]EnergyAuditFeederWise!$H$12:$N$80,7,0)</f>
        <v>380</v>
      </c>
      <c r="T14">
        <v>0</v>
      </c>
      <c r="U14">
        <f t="shared" si="1"/>
        <v>8</v>
      </c>
      <c r="V14">
        <v>1007.693</v>
      </c>
      <c r="W14">
        <v>1028.8530000000001</v>
      </c>
      <c r="X14">
        <v>20000</v>
      </c>
      <c r="Y14">
        <v>423200</v>
      </c>
      <c r="Z14">
        <v>0</v>
      </c>
      <c r="AA14">
        <v>0</v>
      </c>
      <c r="AB14">
        <v>423200</v>
      </c>
      <c r="AC14">
        <v>136</v>
      </c>
      <c r="AD14">
        <v>382860.06</v>
      </c>
      <c r="AE14">
        <v>382996.06</v>
      </c>
      <c r="AF14">
        <f>VLOOKUP(H14,[1]Sheet2!$H$6:$Y$79,18,0)</f>
        <v>541288.40399999998</v>
      </c>
      <c r="AG14">
        <f t="shared" ref="AG14:AG16" si="3">AF14-AE14</f>
        <v>158292.34399999998</v>
      </c>
      <c r="AH14">
        <v>9.5</v>
      </c>
      <c r="AI14">
        <v>2256905.79</v>
      </c>
      <c r="AJ14">
        <v>2247388.79</v>
      </c>
      <c r="AK14">
        <v>0.90500000000000003</v>
      </c>
      <c r="AL14">
        <v>0.99580000000000002</v>
      </c>
      <c r="AM14">
        <v>9.4600000000000009</v>
      </c>
    </row>
    <row r="15" spans="1:41" x14ac:dyDescent="0.25">
      <c r="A15">
        <v>10</v>
      </c>
      <c r="B15" t="s">
        <v>73</v>
      </c>
      <c r="C15" t="s">
        <v>8</v>
      </c>
      <c r="D15" t="s">
        <v>8</v>
      </c>
      <c r="E15" t="s">
        <v>100</v>
      </c>
      <c r="F15" t="s">
        <v>8</v>
      </c>
      <c r="H15" t="s">
        <v>101</v>
      </c>
      <c r="I15" t="s">
        <v>84</v>
      </c>
      <c r="J15" t="s">
        <v>102</v>
      </c>
      <c r="K15">
        <v>1158</v>
      </c>
      <c r="L15">
        <f>VLOOKUP(H15,[2]EnergyAuditFeederWise!$H$12:$K$80,4,0)</f>
        <v>1429</v>
      </c>
      <c r="M15">
        <v>1158</v>
      </c>
      <c r="N15">
        <f>VLOOKUP(H15,[2]EnergyAuditFeederWise!$H$12:$L$80,5,0)</f>
        <v>1159</v>
      </c>
      <c r="O15">
        <f t="shared" si="0"/>
        <v>1</v>
      </c>
      <c r="P15">
        <v>0</v>
      </c>
      <c r="Q15">
        <f>VLOOKUP(H15,[2]EnergyAuditFeederWise!$H$12:$M$80,6,0)</f>
        <v>270</v>
      </c>
      <c r="R15">
        <v>1</v>
      </c>
      <c r="S15">
        <f>VLOOKUP(H15,[2]EnergyAuditFeederWise!$H$12:$N$80,7,0)</f>
        <v>1</v>
      </c>
      <c r="T15">
        <v>0</v>
      </c>
      <c r="U15">
        <f t="shared" si="1"/>
        <v>271</v>
      </c>
      <c r="V15">
        <v>180.54499999999999</v>
      </c>
      <c r="W15">
        <v>180.54499999999999</v>
      </c>
      <c r="X15">
        <v>40000</v>
      </c>
      <c r="Y15">
        <v>102000</v>
      </c>
      <c r="Z15">
        <v>0</v>
      </c>
      <c r="AA15">
        <v>36500</v>
      </c>
      <c r="AB15">
        <v>65500</v>
      </c>
      <c r="AC15">
        <v>58477</v>
      </c>
      <c r="AD15">
        <v>1511.77</v>
      </c>
      <c r="AE15">
        <v>59988.77</v>
      </c>
      <c r="AF15">
        <f>VLOOKUP(H15,[1]Sheet2!$H$6:$Y$79,18,0)</f>
        <v>59447</v>
      </c>
      <c r="AG15">
        <f t="shared" si="3"/>
        <v>-541.7699999999968</v>
      </c>
      <c r="AH15">
        <v>8.41</v>
      </c>
      <c r="AI15">
        <v>692071.62</v>
      </c>
      <c r="AJ15">
        <v>410445.9</v>
      </c>
      <c r="AK15">
        <v>0.91590000000000005</v>
      </c>
      <c r="AL15">
        <v>0.59309999999999996</v>
      </c>
      <c r="AM15">
        <v>4.99</v>
      </c>
    </row>
    <row r="16" spans="1:41" x14ac:dyDescent="0.25">
      <c r="A16">
        <v>11</v>
      </c>
      <c r="B16" t="s">
        <v>73</v>
      </c>
      <c r="C16" t="s">
        <v>8</v>
      </c>
      <c r="D16" t="s">
        <v>8</v>
      </c>
      <c r="E16" t="s">
        <v>90</v>
      </c>
      <c r="F16" t="s">
        <v>8</v>
      </c>
      <c r="H16" t="s">
        <v>103</v>
      </c>
      <c r="I16" t="s">
        <v>76</v>
      </c>
      <c r="J16" t="s">
        <v>104</v>
      </c>
      <c r="K16">
        <v>267</v>
      </c>
      <c r="L16">
        <f>VLOOKUP(H16,[2]EnergyAuditFeederWise!$H$12:$K$80,4,0)</f>
        <v>269</v>
      </c>
      <c r="M16">
        <v>267</v>
      </c>
      <c r="N16">
        <f>VLOOKUP(H16,[2]EnergyAuditFeederWise!$H$12:$L$80,5,0)</f>
        <v>267</v>
      </c>
      <c r="O16">
        <f t="shared" si="0"/>
        <v>0</v>
      </c>
      <c r="P16">
        <v>0</v>
      </c>
      <c r="Q16">
        <f>VLOOKUP(H16,[2]EnergyAuditFeederWise!$H$12:$M$80,6,0)</f>
        <v>2</v>
      </c>
      <c r="R16">
        <v>259</v>
      </c>
      <c r="S16">
        <f>VLOOKUP(H16,[2]EnergyAuditFeederWise!$H$12:$N$80,7,0)</f>
        <v>259</v>
      </c>
      <c r="T16">
        <v>0</v>
      </c>
      <c r="U16">
        <f t="shared" si="1"/>
        <v>2</v>
      </c>
      <c r="V16">
        <v>575.221</v>
      </c>
      <c r="W16">
        <v>597.98400000000004</v>
      </c>
      <c r="X16">
        <v>20000</v>
      </c>
      <c r="Y16">
        <v>455260</v>
      </c>
      <c r="Z16">
        <v>0</v>
      </c>
      <c r="AA16">
        <v>0</v>
      </c>
      <c r="AB16">
        <v>455260</v>
      </c>
      <c r="AC16">
        <v>555</v>
      </c>
      <c r="AD16">
        <v>340500</v>
      </c>
      <c r="AE16">
        <v>341055</v>
      </c>
      <c r="AF16">
        <f>VLOOKUP(H16,[1]Sheet2!$H$6:$Y$79,18,0)</f>
        <v>507623.79</v>
      </c>
      <c r="AG16">
        <f t="shared" si="3"/>
        <v>166568.78999999998</v>
      </c>
      <c r="AH16">
        <v>25.09</v>
      </c>
      <c r="AI16">
        <v>2005605.28</v>
      </c>
      <c r="AJ16">
        <v>2000660.28</v>
      </c>
      <c r="AK16">
        <v>0.74909999999999999</v>
      </c>
      <c r="AL16">
        <v>0.99750000000000005</v>
      </c>
      <c r="AM16">
        <v>25.03</v>
      </c>
    </row>
    <row r="17" spans="1:39" x14ac:dyDescent="0.25">
      <c r="A17">
        <v>12</v>
      </c>
      <c r="B17" t="s">
        <v>73</v>
      </c>
      <c r="C17" t="s">
        <v>8</v>
      </c>
      <c r="D17" t="s">
        <v>8</v>
      </c>
      <c r="E17" t="s">
        <v>82</v>
      </c>
      <c r="F17" t="s">
        <v>8</v>
      </c>
      <c r="H17" t="s">
        <v>105</v>
      </c>
      <c r="I17" t="s">
        <v>76</v>
      </c>
      <c r="J17" t="s">
        <v>106</v>
      </c>
      <c r="K17">
        <v>247</v>
      </c>
      <c r="L17">
        <f>VLOOKUP(H17,[2]EnergyAuditFeederWise!$H$12:$K$80,4,0)</f>
        <v>247</v>
      </c>
      <c r="M17">
        <v>247</v>
      </c>
      <c r="N17">
        <f>VLOOKUP(H17,[2]EnergyAuditFeederWise!$H$12:$L$80,5,0)</f>
        <v>247</v>
      </c>
      <c r="O17">
        <f t="shared" si="0"/>
        <v>0</v>
      </c>
      <c r="P17">
        <v>0</v>
      </c>
      <c r="Q17">
        <f>VLOOKUP(H17,[2]EnergyAuditFeederWise!$H$12:$M$80,6,0)</f>
        <v>0</v>
      </c>
      <c r="R17">
        <v>247</v>
      </c>
      <c r="S17">
        <f>VLOOKUP(H17,[2]EnergyAuditFeederWise!$H$12:$N$80,7,0)</f>
        <v>247</v>
      </c>
      <c r="T17">
        <v>0</v>
      </c>
      <c r="U17">
        <f t="shared" si="1"/>
        <v>0</v>
      </c>
      <c r="V17">
        <v>542.29899999999998</v>
      </c>
      <c r="W17">
        <v>563.38099999999997</v>
      </c>
      <c r="X17">
        <v>20000</v>
      </c>
      <c r="Y17">
        <v>421640</v>
      </c>
      <c r="Z17">
        <v>0</v>
      </c>
      <c r="AA17">
        <v>8000</v>
      </c>
      <c r="AB17">
        <v>413640</v>
      </c>
      <c r="AC17">
        <v>0</v>
      </c>
      <c r="AD17">
        <v>373600</v>
      </c>
      <c r="AE17">
        <v>373600</v>
      </c>
      <c r="AF17">
        <f>VLOOKUP(H17,[1]Sheet2!$H$6:$Y$79,18,0)</f>
        <v>373543.97</v>
      </c>
      <c r="AH17">
        <v>9.68</v>
      </c>
      <c r="AI17">
        <v>2193032</v>
      </c>
      <c r="AJ17">
        <v>2193032</v>
      </c>
      <c r="AK17">
        <v>0.9032</v>
      </c>
      <c r="AL17">
        <v>1</v>
      </c>
      <c r="AM17">
        <v>9.68</v>
      </c>
    </row>
    <row r="18" spans="1:39" x14ac:dyDescent="0.25">
      <c r="A18">
        <v>13</v>
      </c>
      <c r="B18" t="s">
        <v>73</v>
      </c>
      <c r="C18" t="s">
        <v>8</v>
      </c>
      <c r="D18" t="s">
        <v>8</v>
      </c>
      <c r="E18" t="s">
        <v>100</v>
      </c>
      <c r="F18" t="s">
        <v>8</v>
      </c>
      <c r="H18" t="s">
        <v>107</v>
      </c>
      <c r="I18" t="s">
        <v>76</v>
      </c>
      <c r="J18" t="s">
        <v>108</v>
      </c>
      <c r="K18">
        <v>407</v>
      </c>
      <c r="L18">
        <f>VLOOKUP(H18,[2]EnergyAuditFeederWise!$H$12:$K$80,4,0)</f>
        <v>528</v>
      </c>
      <c r="M18">
        <v>407</v>
      </c>
      <c r="N18">
        <f>VLOOKUP(H18,[2]EnergyAuditFeederWise!$H$12:$L$80,5,0)</f>
        <v>407</v>
      </c>
      <c r="O18">
        <f t="shared" si="0"/>
        <v>0</v>
      </c>
      <c r="P18">
        <v>0</v>
      </c>
      <c r="Q18">
        <f>VLOOKUP(H18,[2]EnergyAuditFeederWise!$H$12:$M$80,6,0)</f>
        <v>121</v>
      </c>
      <c r="R18">
        <v>402</v>
      </c>
      <c r="S18">
        <f>VLOOKUP(H18,[2]EnergyAuditFeederWise!$H$12:$N$80,7,0)</f>
        <v>402</v>
      </c>
      <c r="T18">
        <v>5</v>
      </c>
      <c r="U18">
        <f t="shared" si="1"/>
        <v>121</v>
      </c>
      <c r="V18">
        <v>488.20600000000002</v>
      </c>
      <c r="W18">
        <v>503.51400000000001</v>
      </c>
      <c r="X18">
        <v>40000</v>
      </c>
      <c r="Y18">
        <v>612320</v>
      </c>
      <c r="Z18">
        <v>111000</v>
      </c>
      <c r="AA18">
        <v>0</v>
      </c>
      <c r="AB18">
        <v>723320</v>
      </c>
      <c r="AC18">
        <v>2566</v>
      </c>
      <c r="AD18">
        <v>544297.84</v>
      </c>
      <c r="AE18">
        <v>546863.84</v>
      </c>
      <c r="AF18">
        <f>VLOOKUP(H18,[1]Sheet2!$H$6:$Y$79,18,0)</f>
        <v>655140.97</v>
      </c>
      <c r="AG18">
        <f t="shared" ref="AG18:AG20" si="4">AF18-AE18</f>
        <v>108277.13</v>
      </c>
      <c r="AH18">
        <v>24.4</v>
      </c>
      <c r="AI18">
        <v>3221479.45</v>
      </c>
      <c r="AJ18">
        <v>3197097.45</v>
      </c>
      <c r="AK18">
        <v>0.75600000000000001</v>
      </c>
      <c r="AL18">
        <v>0.99239999999999995</v>
      </c>
      <c r="AM18">
        <v>24.21</v>
      </c>
    </row>
    <row r="19" spans="1:39" x14ac:dyDescent="0.25">
      <c r="A19">
        <v>14</v>
      </c>
      <c r="B19" t="s">
        <v>73</v>
      </c>
      <c r="C19" t="s">
        <v>8</v>
      </c>
      <c r="D19" t="s">
        <v>8</v>
      </c>
      <c r="E19" t="s">
        <v>100</v>
      </c>
      <c r="F19" t="s">
        <v>8</v>
      </c>
      <c r="H19" t="s">
        <v>109</v>
      </c>
      <c r="I19" t="s">
        <v>76</v>
      </c>
      <c r="J19" t="s">
        <v>110</v>
      </c>
      <c r="K19">
        <v>623</v>
      </c>
      <c r="L19">
        <f>VLOOKUP(H19,[2]EnergyAuditFeederWise!$H$12:$K$80,4,0)</f>
        <v>643</v>
      </c>
      <c r="M19">
        <v>623</v>
      </c>
      <c r="N19">
        <f>VLOOKUP(H19,[2]EnergyAuditFeederWise!$H$12:$L$80,5,0)</f>
        <v>630</v>
      </c>
      <c r="O19">
        <f t="shared" si="0"/>
        <v>7</v>
      </c>
      <c r="P19">
        <v>0</v>
      </c>
      <c r="Q19">
        <f>VLOOKUP(H19,[2]EnergyAuditFeederWise!$H$12:$M$80,6,0)</f>
        <v>13</v>
      </c>
      <c r="R19">
        <v>430</v>
      </c>
      <c r="S19">
        <f>VLOOKUP(H19,[2]EnergyAuditFeederWise!$H$12:$N$80,7,0)</f>
        <v>430</v>
      </c>
      <c r="T19">
        <v>0</v>
      </c>
      <c r="U19">
        <f t="shared" si="1"/>
        <v>20</v>
      </c>
      <c r="V19">
        <v>859.54499999999996</v>
      </c>
      <c r="W19">
        <v>892.37599999999998</v>
      </c>
      <c r="X19">
        <v>30000</v>
      </c>
      <c r="Y19">
        <v>984930</v>
      </c>
      <c r="Z19">
        <v>0</v>
      </c>
      <c r="AA19">
        <v>190000</v>
      </c>
      <c r="AB19">
        <v>794930</v>
      </c>
      <c r="AC19">
        <v>6319</v>
      </c>
      <c r="AD19">
        <v>693400</v>
      </c>
      <c r="AE19">
        <v>699719</v>
      </c>
      <c r="AF19">
        <f>VLOOKUP(H19,[1]Sheet2!$H$6:$Y$79,18,0)</f>
        <v>696836.12</v>
      </c>
      <c r="AG19">
        <f t="shared" si="4"/>
        <v>-2882.8800000000047</v>
      </c>
      <c r="AH19">
        <v>11.98</v>
      </c>
      <c r="AI19">
        <v>4153692.27</v>
      </c>
      <c r="AJ19">
        <v>4151388.27</v>
      </c>
      <c r="AK19">
        <v>0.88019999999999998</v>
      </c>
      <c r="AL19">
        <v>0.99939999999999996</v>
      </c>
      <c r="AM19">
        <v>11.97</v>
      </c>
    </row>
    <row r="20" spans="1:39" x14ac:dyDescent="0.25">
      <c r="A20">
        <v>15</v>
      </c>
      <c r="B20" t="s">
        <v>73</v>
      </c>
      <c r="C20" t="s">
        <v>8</v>
      </c>
      <c r="D20" t="s">
        <v>8</v>
      </c>
      <c r="E20" t="s">
        <v>90</v>
      </c>
      <c r="F20" t="s">
        <v>8</v>
      </c>
      <c r="H20" t="s">
        <v>111</v>
      </c>
      <c r="I20" t="s">
        <v>76</v>
      </c>
      <c r="J20" t="s">
        <v>112</v>
      </c>
      <c r="K20">
        <v>474</v>
      </c>
      <c r="L20">
        <f>VLOOKUP(H20,[2]EnergyAuditFeederWise!$H$12:$K$80,4,0)</f>
        <v>476</v>
      </c>
      <c r="M20">
        <v>474</v>
      </c>
      <c r="N20">
        <f>VLOOKUP(H20,[2]EnergyAuditFeederWise!$H$12:$L$80,5,0)</f>
        <v>474</v>
      </c>
      <c r="O20">
        <f t="shared" si="0"/>
        <v>0</v>
      </c>
      <c r="P20">
        <v>0</v>
      </c>
      <c r="Q20">
        <f>VLOOKUP(H20,[2]EnergyAuditFeederWise!$H$12:$M$80,6,0)</f>
        <v>2</v>
      </c>
      <c r="R20">
        <v>463</v>
      </c>
      <c r="S20">
        <f>VLOOKUP(H20,[2]EnergyAuditFeederWise!$H$12:$N$80,7,0)</f>
        <v>464</v>
      </c>
      <c r="T20">
        <v>0</v>
      </c>
      <c r="U20">
        <f t="shared" si="1"/>
        <v>2</v>
      </c>
      <c r="V20">
        <v>1106.2090000000001</v>
      </c>
      <c r="W20">
        <v>1136.0820000000001</v>
      </c>
      <c r="X20">
        <v>20000</v>
      </c>
      <c r="Y20">
        <v>597460</v>
      </c>
      <c r="Z20">
        <v>0</v>
      </c>
      <c r="AA20">
        <v>0</v>
      </c>
      <c r="AB20">
        <v>597460</v>
      </c>
      <c r="AC20">
        <v>460</v>
      </c>
      <c r="AD20">
        <v>540243.35400000005</v>
      </c>
      <c r="AE20">
        <v>540703.35400000005</v>
      </c>
      <c r="AF20">
        <f>VLOOKUP(H20,[1]Sheet2!$H$6:$Y$79,18,0)</f>
        <v>525302.92799999996</v>
      </c>
      <c r="AG20">
        <f t="shared" si="4"/>
        <v>-15400.426000000094</v>
      </c>
      <c r="AH20">
        <v>9.5</v>
      </c>
      <c r="AI20">
        <v>3175598.76</v>
      </c>
      <c r="AJ20">
        <v>3175065.76</v>
      </c>
      <c r="AK20">
        <v>0.90500000000000003</v>
      </c>
      <c r="AL20">
        <v>0.99980000000000002</v>
      </c>
      <c r="AM20">
        <v>9.5</v>
      </c>
    </row>
    <row r="21" spans="1:39" x14ac:dyDescent="0.25">
      <c r="A21">
        <v>16</v>
      </c>
      <c r="B21" t="s">
        <v>73</v>
      </c>
      <c r="C21" t="s">
        <v>8</v>
      </c>
      <c r="D21" t="s">
        <v>8</v>
      </c>
      <c r="E21" t="s">
        <v>113</v>
      </c>
      <c r="F21" t="s">
        <v>8</v>
      </c>
      <c r="H21" t="s">
        <v>114</v>
      </c>
      <c r="I21" t="s">
        <v>76</v>
      </c>
      <c r="J21" t="s">
        <v>115</v>
      </c>
      <c r="K21">
        <v>267</v>
      </c>
      <c r="L21">
        <f>VLOOKUP(H21,[2]EnergyAuditFeederWise!$H$12:$K$80,4,0)</f>
        <v>295</v>
      </c>
      <c r="M21">
        <v>267</v>
      </c>
      <c r="N21">
        <f>VLOOKUP(H21,[2]EnergyAuditFeederWise!$H$12:$L$80,5,0)</f>
        <v>272</v>
      </c>
      <c r="O21">
        <f t="shared" si="0"/>
        <v>5</v>
      </c>
      <c r="P21">
        <v>0</v>
      </c>
      <c r="Q21">
        <f>VLOOKUP(H21,[2]EnergyAuditFeederWise!$H$12:$M$80,6,0)</f>
        <v>23</v>
      </c>
      <c r="R21">
        <v>230</v>
      </c>
      <c r="S21">
        <f>VLOOKUP(H21,[2]EnergyAuditFeederWise!$H$12:$N$80,7,0)</f>
        <v>230</v>
      </c>
      <c r="T21">
        <v>0</v>
      </c>
      <c r="U21">
        <f t="shared" si="1"/>
        <v>28</v>
      </c>
      <c r="V21">
        <v>906.94299999999998</v>
      </c>
      <c r="W21">
        <v>925.23199999999997</v>
      </c>
      <c r="X21">
        <v>20000</v>
      </c>
      <c r="Y21">
        <v>365780</v>
      </c>
      <c r="Z21">
        <v>0</v>
      </c>
      <c r="AA21">
        <v>0</v>
      </c>
      <c r="AB21">
        <v>365780</v>
      </c>
      <c r="AC21">
        <v>3186</v>
      </c>
      <c r="AD21">
        <v>327844.97899999999</v>
      </c>
      <c r="AE21">
        <v>331030.97899999999</v>
      </c>
      <c r="AF21">
        <f>VLOOKUP(H21,[1]Sheet2!$H$6:$Y$79,18,0)</f>
        <v>335121.24599999998</v>
      </c>
      <c r="AH21">
        <v>9.5</v>
      </c>
      <c r="AI21">
        <v>1952736.17</v>
      </c>
      <c r="AJ21">
        <v>1934878.17</v>
      </c>
      <c r="AK21">
        <v>0.90500000000000003</v>
      </c>
      <c r="AL21">
        <v>0.9909</v>
      </c>
      <c r="AM21">
        <v>9.41</v>
      </c>
    </row>
    <row r="22" spans="1:39" x14ac:dyDescent="0.25">
      <c r="A22">
        <v>17</v>
      </c>
      <c r="B22" t="s">
        <v>73</v>
      </c>
      <c r="C22" t="s">
        <v>8</v>
      </c>
      <c r="D22" t="s">
        <v>8</v>
      </c>
      <c r="E22" t="s">
        <v>90</v>
      </c>
      <c r="F22" t="s">
        <v>8</v>
      </c>
      <c r="H22" t="s">
        <v>116</v>
      </c>
      <c r="I22" t="s">
        <v>76</v>
      </c>
      <c r="J22" t="s">
        <v>117</v>
      </c>
      <c r="K22">
        <v>316</v>
      </c>
      <c r="L22">
        <f>VLOOKUP(H22,[2]EnergyAuditFeederWise!$H$12:$K$80,4,0)</f>
        <v>319</v>
      </c>
      <c r="M22">
        <v>316</v>
      </c>
      <c r="N22">
        <f>VLOOKUP(H22,[2]EnergyAuditFeederWise!$H$12:$L$80,5,0)</f>
        <v>316</v>
      </c>
      <c r="O22">
        <f t="shared" si="0"/>
        <v>0</v>
      </c>
      <c r="P22">
        <v>0</v>
      </c>
      <c r="Q22">
        <f>VLOOKUP(H22,[2]EnergyAuditFeederWise!$H$12:$M$80,6,0)</f>
        <v>3</v>
      </c>
      <c r="R22">
        <v>302</v>
      </c>
      <c r="S22">
        <f>VLOOKUP(H22,[2]EnergyAuditFeederWise!$H$12:$N$80,7,0)</f>
        <v>302</v>
      </c>
      <c r="T22">
        <v>0</v>
      </c>
      <c r="U22">
        <f t="shared" si="1"/>
        <v>3</v>
      </c>
      <c r="V22">
        <v>34.857999999999997</v>
      </c>
      <c r="W22">
        <v>47.253</v>
      </c>
      <c r="X22">
        <v>20000</v>
      </c>
      <c r="Y22">
        <v>247900</v>
      </c>
      <c r="Z22">
        <v>0</v>
      </c>
      <c r="AA22">
        <v>0</v>
      </c>
      <c r="AB22">
        <v>247900</v>
      </c>
      <c r="AC22">
        <v>253</v>
      </c>
      <c r="AD22">
        <v>224095.40100000001</v>
      </c>
      <c r="AE22">
        <v>224348.40100000001</v>
      </c>
      <c r="AF22">
        <f>VLOOKUP(H22,[1]Sheet2!$H$6:$Y$79,18,0)</f>
        <v>251573.527</v>
      </c>
      <c r="AG22">
        <f t="shared" ref="AG22:AG23" si="5">AF22-AE22</f>
        <v>27225.125999999989</v>
      </c>
      <c r="AH22">
        <v>9.5</v>
      </c>
      <c r="AI22">
        <v>1319013.6299999999</v>
      </c>
      <c r="AJ22">
        <v>1319271.6299999999</v>
      </c>
      <c r="AK22">
        <v>0.90500000000000003</v>
      </c>
      <c r="AL22">
        <v>1.0002</v>
      </c>
      <c r="AM22">
        <v>9.5</v>
      </c>
    </row>
    <row r="23" spans="1:39" hidden="1" x14ac:dyDescent="0.25">
      <c r="A23">
        <v>18</v>
      </c>
      <c r="B23" t="s">
        <v>73</v>
      </c>
      <c r="C23" t="s">
        <v>8</v>
      </c>
      <c r="D23" t="s">
        <v>8</v>
      </c>
      <c r="E23" t="s">
        <v>74</v>
      </c>
      <c r="F23" t="s">
        <v>8</v>
      </c>
      <c r="H23" t="s">
        <v>118</v>
      </c>
      <c r="I23" t="s">
        <v>119</v>
      </c>
      <c r="J23" t="s">
        <v>120</v>
      </c>
      <c r="K23">
        <v>2566</v>
      </c>
      <c r="L23">
        <f>VLOOKUP(H23,[2]EnergyAuditFeederWise!$H$12:$K$80,4,0)</f>
        <v>3065</v>
      </c>
      <c r="M23">
        <v>2566</v>
      </c>
      <c r="N23">
        <f>VLOOKUP(H23,[2]EnergyAuditFeederWise!$H$12:$L$80,5,0)</f>
        <v>2482</v>
      </c>
      <c r="O23">
        <f t="shared" si="0"/>
        <v>-84</v>
      </c>
      <c r="P23">
        <v>0</v>
      </c>
      <c r="Q23">
        <f>VLOOKUP(H23,[2]EnergyAuditFeederWise!$H$12:$M$80,6,0)</f>
        <v>583</v>
      </c>
      <c r="R23">
        <v>0</v>
      </c>
      <c r="S23">
        <f>VLOOKUP(H23,[2]EnergyAuditFeederWise!$H$12:$N$80,7,0)</f>
        <v>0</v>
      </c>
      <c r="T23">
        <v>0</v>
      </c>
      <c r="U23">
        <f t="shared" si="1"/>
        <v>499</v>
      </c>
      <c r="V23">
        <v>360.024</v>
      </c>
      <c r="W23">
        <v>385.92500000000001</v>
      </c>
      <c r="X23">
        <v>10000</v>
      </c>
      <c r="Y23">
        <v>259010</v>
      </c>
      <c r="Z23">
        <v>0</v>
      </c>
      <c r="AA23">
        <v>28000</v>
      </c>
      <c r="AB23">
        <v>231010</v>
      </c>
      <c r="AC23">
        <v>209868</v>
      </c>
      <c r="AD23">
        <v>0</v>
      </c>
      <c r="AE23">
        <v>209868</v>
      </c>
      <c r="AF23">
        <f>VLOOKUP(H23,[1]Sheet2!$H$6:$Y$79,18,0)</f>
        <v>209868</v>
      </c>
      <c r="AG23">
        <f t="shared" si="5"/>
        <v>0</v>
      </c>
      <c r="AH23">
        <v>9.15</v>
      </c>
      <c r="AI23">
        <v>2104007.16</v>
      </c>
      <c r="AJ23">
        <v>2529806.96</v>
      </c>
      <c r="AK23">
        <v>0.90849999999999997</v>
      </c>
      <c r="AL23">
        <v>1.2023999999999999</v>
      </c>
      <c r="AM23">
        <v>11</v>
      </c>
    </row>
    <row r="24" spans="1:39" x14ac:dyDescent="0.25">
      <c r="A24">
        <v>19</v>
      </c>
      <c r="B24" t="s">
        <v>73</v>
      </c>
      <c r="C24" t="s">
        <v>8</v>
      </c>
      <c r="D24" t="s">
        <v>8</v>
      </c>
      <c r="E24" t="s">
        <v>95</v>
      </c>
      <c r="F24" t="s">
        <v>8</v>
      </c>
      <c r="H24" t="s">
        <v>121</v>
      </c>
      <c r="I24" t="s">
        <v>84</v>
      </c>
      <c r="J24" t="s">
        <v>122</v>
      </c>
      <c r="K24">
        <v>3623</v>
      </c>
      <c r="L24">
        <f>VLOOKUP(H24,[2]EnergyAuditFeederWise!$H$12:$K$80,4,0)</f>
        <v>4440</v>
      </c>
      <c r="M24">
        <v>3623</v>
      </c>
      <c r="N24">
        <f>VLOOKUP(H24,[2]EnergyAuditFeederWise!$H$12:$L$80,5,0)</f>
        <v>3676</v>
      </c>
      <c r="O24">
        <f t="shared" si="0"/>
        <v>53</v>
      </c>
      <c r="P24">
        <v>0</v>
      </c>
      <c r="Q24">
        <f>VLOOKUP(H24,[2]EnergyAuditFeederWise!$H$12:$M$80,6,0)</f>
        <v>764</v>
      </c>
      <c r="R24">
        <v>0</v>
      </c>
      <c r="S24">
        <f>VLOOKUP(H24,[2]EnergyAuditFeederWise!$H$12:$N$80,7,0)</f>
        <v>1</v>
      </c>
      <c r="T24">
        <v>0</v>
      </c>
      <c r="U24">
        <f t="shared" si="1"/>
        <v>817</v>
      </c>
      <c r="V24">
        <v>936.95899999999995</v>
      </c>
      <c r="W24">
        <v>953.23599999999999</v>
      </c>
      <c r="X24">
        <v>20000</v>
      </c>
      <c r="Y24">
        <v>325540</v>
      </c>
      <c r="Z24">
        <v>0</v>
      </c>
      <c r="AA24">
        <v>0</v>
      </c>
      <c r="AB24">
        <v>325540</v>
      </c>
      <c r="AC24">
        <v>312243.84999999998</v>
      </c>
      <c r="AD24">
        <v>0</v>
      </c>
      <c r="AE24">
        <v>312243.84999999998</v>
      </c>
      <c r="AF24">
        <f>VLOOKUP(H24,[1]Sheet2!$H$6:$Y$79,18,0)</f>
        <v>312243.84999999998</v>
      </c>
      <c r="AH24">
        <v>4.08</v>
      </c>
      <c r="AI24">
        <v>3462627.07</v>
      </c>
      <c r="AJ24">
        <v>2063635.07</v>
      </c>
      <c r="AK24">
        <v>0.95920000000000005</v>
      </c>
      <c r="AL24">
        <v>0.59599999999999997</v>
      </c>
      <c r="AM24">
        <v>2.4300000000000002</v>
      </c>
    </row>
    <row r="25" spans="1:39" hidden="1" x14ac:dyDescent="0.25">
      <c r="A25">
        <v>20</v>
      </c>
      <c r="B25" t="s">
        <v>73</v>
      </c>
      <c r="C25" t="s">
        <v>8</v>
      </c>
      <c r="D25" t="s">
        <v>8</v>
      </c>
      <c r="E25" t="s">
        <v>90</v>
      </c>
      <c r="F25" t="s">
        <v>8</v>
      </c>
      <c r="H25" t="s">
        <v>123</v>
      </c>
      <c r="I25" t="s">
        <v>119</v>
      </c>
      <c r="J25" t="s">
        <v>124</v>
      </c>
      <c r="K25">
        <v>1301</v>
      </c>
      <c r="L25">
        <f>VLOOKUP(H25,[2]EnergyAuditFeederWise!$H$12:$K$80,4,0)</f>
        <v>1781</v>
      </c>
      <c r="M25">
        <v>1301</v>
      </c>
      <c r="N25">
        <f>VLOOKUP(H25,[2]EnergyAuditFeederWise!$H$12:$L$80,5,0)</f>
        <v>1297</v>
      </c>
      <c r="O25">
        <f t="shared" si="0"/>
        <v>-4</v>
      </c>
      <c r="P25">
        <v>0</v>
      </c>
      <c r="Q25">
        <f>VLOOKUP(H25,[2]EnergyAuditFeederWise!$H$12:$M$80,6,0)</f>
        <v>484</v>
      </c>
      <c r="R25">
        <v>2</v>
      </c>
      <c r="S25">
        <f>VLOOKUP(H25,[2]EnergyAuditFeederWise!$H$12:$N$80,7,0)</f>
        <v>2</v>
      </c>
      <c r="T25">
        <v>0</v>
      </c>
      <c r="U25">
        <f t="shared" si="1"/>
        <v>480</v>
      </c>
      <c r="V25">
        <v>32.781999999999996</v>
      </c>
      <c r="W25">
        <v>37.506</v>
      </c>
      <c r="X25">
        <v>20000</v>
      </c>
      <c r="Y25">
        <v>94480</v>
      </c>
      <c r="Z25">
        <v>0</v>
      </c>
      <c r="AA25">
        <v>0</v>
      </c>
      <c r="AB25">
        <v>94480</v>
      </c>
      <c r="AC25">
        <v>75018.5</v>
      </c>
      <c r="AD25">
        <v>3023.54</v>
      </c>
      <c r="AE25">
        <v>78042.039999999994</v>
      </c>
      <c r="AF25">
        <f>VLOOKUP(H25,[1]Sheet2!$H$6:$Y$79,18,0)</f>
        <v>77018.5</v>
      </c>
      <c r="AG25">
        <f>AF25-AE25</f>
        <v>-1023.5399999999936</v>
      </c>
      <c r="AH25">
        <v>17.399999999999999</v>
      </c>
      <c r="AI25">
        <v>923886.72</v>
      </c>
      <c r="AJ25">
        <v>698898.72</v>
      </c>
      <c r="AK25">
        <v>0.82599999999999996</v>
      </c>
      <c r="AL25">
        <v>0.75649999999999995</v>
      </c>
      <c r="AM25">
        <v>13.16</v>
      </c>
    </row>
    <row r="26" spans="1:39" x14ac:dyDescent="0.25">
      <c r="A26">
        <v>21</v>
      </c>
      <c r="B26" t="s">
        <v>73</v>
      </c>
      <c r="C26" t="s">
        <v>8</v>
      </c>
      <c r="D26" t="s">
        <v>8</v>
      </c>
      <c r="E26" t="s">
        <v>113</v>
      </c>
      <c r="F26" t="s">
        <v>8</v>
      </c>
      <c r="H26" t="s">
        <v>125</v>
      </c>
      <c r="I26" t="s">
        <v>76</v>
      </c>
      <c r="J26" t="s">
        <v>126</v>
      </c>
      <c r="K26">
        <v>287</v>
      </c>
      <c r="L26">
        <f>VLOOKUP(H26,[2]EnergyAuditFeederWise!$H$12:$K$80,4,0)</f>
        <v>881</v>
      </c>
      <c r="M26">
        <v>287</v>
      </c>
      <c r="N26">
        <f>VLOOKUP(H26,[2]EnergyAuditFeederWise!$H$12:$L$80,5,0)</f>
        <v>289</v>
      </c>
      <c r="O26">
        <f t="shared" si="0"/>
        <v>2</v>
      </c>
      <c r="P26">
        <v>0</v>
      </c>
      <c r="Q26">
        <f>VLOOKUP(H26,[2]EnergyAuditFeederWise!$H$12:$M$80,6,0)</f>
        <v>592</v>
      </c>
      <c r="R26">
        <v>211</v>
      </c>
      <c r="S26">
        <f>VLOOKUP(H26,[2]EnergyAuditFeederWise!$H$12:$N$80,7,0)</f>
        <v>211</v>
      </c>
      <c r="T26">
        <v>0</v>
      </c>
      <c r="U26">
        <f t="shared" si="1"/>
        <v>594</v>
      </c>
      <c r="V26">
        <v>668.13800000000003</v>
      </c>
      <c r="W26">
        <v>689.21</v>
      </c>
      <c r="X26">
        <v>20000</v>
      </c>
      <c r="Y26">
        <v>421440</v>
      </c>
      <c r="Z26">
        <v>0</v>
      </c>
      <c r="AA26">
        <v>0</v>
      </c>
      <c r="AB26">
        <v>421440</v>
      </c>
      <c r="AC26">
        <v>3977</v>
      </c>
      <c r="AD26">
        <v>320700</v>
      </c>
      <c r="AE26">
        <v>324677</v>
      </c>
      <c r="AF26">
        <f>VLOOKUP(H26,[1]Sheet2!$H$6:$Y$79,18,0)</f>
        <v>319829.90000000002</v>
      </c>
      <c r="AH26">
        <v>22.96</v>
      </c>
      <c r="AI26">
        <v>1921311.56</v>
      </c>
      <c r="AJ26">
        <v>1899528.6</v>
      </c>
      <c r="AK26">
        <v>0.77039999999999997</v>
      </c>
      <c r="AL26">
        <v>0.98870000000000002</v>
      </c>
      <c r="AM26">
        <v>22.7</v>
      </c>
    </row>
    <row r="27" spans="1:39" x14ac:dyDescent="0.25">
      <c r="A27">
        <v>22</v>
      </c>
      <c r="B27" t="s">
        <v>73</v>
      </c>
      <c r="C27" t="s">
        <v>8</v>
      </c>
      <c r="D27" t="s">
        <v>8</v>
      </c>
      <c r="E27" t="s">
        <v>74</v>
      </c>
      <c r="F27" t="s">
        <v>8</v>
      </c>
      <c r="H27" t="s">
        <v>127</v>
      </c>
      <c r="I27" t="s">
        <v>119</v>
      </c>
      <c r="J27" t="s">
        <v>128</v>
      </c>
      <c r="K27">
        <v>96</v>
      </c>
      <c r="L27">
        <f>VLOOKUP(H27,[2]EnergyAuditFeederWise!$H$12:$K$80,4,0)</f>
        <v>175</v>
      </c>
      <c r="M27">
        <v>96</v>
      </c>
      <c r="N27">
        <f>VLOOKUP(H27,[2]EnergyAuditFeederWise!$H$12:$L$80,5,0)</f>
        <v>114</v>
      </c>
      <c r="O27">
        <f t="shared" si="0"/>
        <v>18</v>
      </c>
      <c r="P27">
        <v>0</v>
      </c>
      <c r="Q27">
        <f>VLOOKUP(H27,[2]EnergyAuditFeederWise!$H$12:$M$80,6,0)</f>
        <v>61</v>
      </c>
      <c r="R27">
        <v>0</v>
      </c>
      <c r="S27">
        <f>VLOOKUP(H27,[2]EnergyAuditFeederWise!$H$12:$N$80,7,0)</f>
        <v>0</v>
      </c>
      <c r="T27">
        <v>0</v>
      </c>
      <c r="U27">
        <f t="shared" si="1"/>
        <v>79</v>
      </c>
      <c r="V27">
        <v>656.80499999999995</v>
      </c>
      <c r="W27">
        <v>661.73099999999999</v>
      </c>
      <c r="X27">
        <v>20000</v>
      </c>
      <c r="Y27">
        <v>98520</v>
      </c>
      <c r="Z27">
        <v>0</v>
      </c>
      <c r="AA27">
        <v>24560</v>
      </c>
      <c r="AB27">
        <v>73960</v>
      </c>
      <c r="AC27">
        <v>66987</v>
      </c>
      <c r="AD27">
        <v>0</v>
      </c>
      <c r="AE27">
        <v>66987</v>
      </c>
      <c r="AF27">
        <f>VLOOKUP(H27,[1]Sheet2!$H$6:$Y$79,18,0)</f>
        <v>66987</v>
      </c>
      <c r="AG27">
        <f t="shared" ref="AG27:AG32" si="6">AF27-AE27</f>
        <v>0</v>
      </c>
      <c r="AH27">
        <v>9.43</v>
      </c>
      <c r="AI27">
        <v>640246.04</v>
      </c>
      <c r="AJ27">
        <v>549722.04</v>
      </c>
      <c r="AK27">
        <v>0.90569999999999995</v>
      </c>
      <c r="AL27">
        <v>0.85860000000000003</v>
      </c>
      <c r="AM27">
        <v>8.1</v>
      </c>
    </row>
    <row r="28" spans="1:39" x14ac:dyDescent="0.25">
      <c r="A28">
        <v>23</v>
      </c>
      <c r="B28" t="s">
        <v>73</v>
      </c>
      <c r="C28" t="s">
        <v>8</v>
      </c>
      <c r="D28" t="s">
        <v>8</v>
      </c>
      <c r="E28" t="s">
        <v>78</v>
      </c>
      <c r="F28" t="s">
        <v>8</v>
      </c>
      <c r="H28" t="s">
        <v>129</v>
      </c>
      <c r="I28" t="s">
        <v>76</v>
      </c>
      <c r="J28" t="s">
        <v>130</v>
      </c>
      <c r="K28">
        <v>431</v>
      </c>
      <c r="L28">
        <f>VLOOKUP(H28,[2]EnergyAuditFeederWise!$H$12:$K$80,4,0)</f>
        <v>441</v>
      </c>
      <c r="M28">
        <v>431</v>
      </c>
      <c r="N28">
        <f>VLOOKUP(H28,[2]EnergyAuditFeederWise!$H$12:$L$80,5,0)</f>
        <v>437</v>
      </c>
      <c r="O28">
        <f t="shared" si="0"/>
        <v>6</v>
      </c>
      <c r="P28">
        <v>0</v>
      </c>
      <c r="Q28">
        <f>VLOOKUP(H28,[2]EnergyAuditFeederWise!$H$12:$M$80,6,0)</f>
        <v>4</v>
      </c>
      <c r="R28">
        <v>422</v>
      </c>
      <c r="S28">
        <f>VLOOKUP(H28,[2]EnergyAuditFeederWise!$H$12:$N$80,7,0)</f>
        <v>422</v>
      </c>
      <c r="T28">
        <v>0</v>
      </c>
      <c r="U28">
        <f t="shared" si="1"/>
        <v>10</v>
      </c>
      <c r="V28">
        <v>1194.3510000000001</v>
      </c>
      <c r="W28">
        <v>1229.7639999999999</v>
      </c>
      <c r="X28">
        <v>20000</v>
      </c>
      <c r="Y28">
        <v>708260</v>
      </c>
      <c r="Z28">
        <v>0</v>
      </c>
      <c r="AA28">
        <v>0</v>
      </c>
      <c r="AB28">
        <v>708260</v>
      </c>
      <c r="AC28">
        <v>251</v>
      </c>
      <c r="AD28">
        <v>639600</v>
      </c>
      <c r="AE28">
        <v>639851</v>
      </c>
      <c r="AF28">
        <f>VLOOKUP(H28,[1]Sheet2!$H$6:$Y$79,18,0)</f>
        <v>637162.09</v>
      </c>
      <c r="AG28">
        <f t="shared" si="6"/>
        <v>-2688.9100000000326</v>
      </c>
      <c r="AH28">
        <v>9.66</v>
      </c>
      <c r="AI28">
        <v>3757304.51</v>
      </c>
      <c r="AJ28">
        <v>3757210.51</v>
      </c>
      <c r="AK28">
        <v>0.90339999999999998</v>
      </c>
      <c r="AL28">
        <v>1</v>
      </c>
      <c r="AM28">
        <v>9.66</v>
      </c>
    </row>
    <row r="29" spans="1:39" x14ac:dyDescent="0.25">
      <c r="A29">
        <v>24</v>
      </c>
      <c r="B29" t="s">
        <v>73</v>
      </c>
      <c r="C29" t="s">
        <v>8</v>
      </c>
      <c r="D29" t="s">
        <v>8</v>
      </c>
      <c r="E29" t="s">
        <v>90</v>
      </c>
      <c r="F29" t="s">
        <v>8</v>
      </c>
      <c r="H29" t="s">
        <v>131</v>
      </c>
      <c r="I29" t="s">
        <v>84</v>
      </c>
      <c r="J29" t="s">
        <v>132</v>
      </c>
      <c r="K29">
        <v>1469</v>
      </c>
      <c r="L29">
        <f>VLOOKUP(H29,[2]EnergyAuditFeederWise!$H$12:$K$80,4,0)</f>
        <v>2085</v>
      </c>
      <c r="M29">
        <v>1469</v>
      </c>
      <c r="N29">
        <f>VLOOKUP(H29,[2]EnergyAuditFeederWise!$H$12:$L$80,5,0)</f>
        <v>1471</v>
      </c>
      <c r="O29">
        <f t="shared" si="0"/>
        <v>2</v>
      </c>
      <c r="P29">
        <v>0</v>
      </c>
      <c r="Q29">
        <f>VLOOKUP(H29,[2]EnergyAuditFeederWise!$H$12:$M$80,6,0)</f>
        <v>614</v>
      </c>
      <c r="R29">
        <v>1</v>
      </c>
      <c r="S29">
        <f>VLOOKUP(H29,[2]EnergyAuditFeederWise!$H$12:$N$80,7,0)</f>
        <v>1</v>
      </c>
      <c r="T29">
        <v>0</v>
      </c>
      <c r="U29">
        <f t="shared" si="1"/>
        <v>616</v>
      </c>
      <c r="V29">
        <v>444.654</v>
      </c>
      <c r="W29">
        <v>462.78100000000001</v>
      </c>
      <c r="X29">
        <v>20000</v>
      </c>
      <c r="Y29">
        <v>362540</v>
      </c>
      <c r="Z29">
        <v>0</v>
      </c>
      <c r="AA29">
        <v>0</v>
      </c>
      <c r="AB29">
        <v>362540</v>
      </c>
      <c r="AC29">
        <v>81210</v>
      </c>
      <c r="AD29">
        <v>1511.77</v>
      </c>
      <c r="AE29">
        <v>82721.77</v>
      </c>
      <c r="AF29">
        <f>VLOOKUP(H29,[1]Sheet2!$H$6:$Y$79,18,0)</f>
        <v>82697.119999999995</v>
      </c>
      <c r="AG29">
        <f t="shared" si="6"/>
        <v>-24.650000000008731</v>
      </c>
      <c r="AH29">
        <v>77.180000000000007</v>
      </c>
      <c r="AI29">
        <v>905606.47</v>
      </c>
      <c r="AJ29">
        <v>536581.47</v>
      </c>
      <c r="AK29">
        <v>0.22819999999999999</v>
      </c>
      <c r="AL29">
        <v>0.59250000000000003</v>
      </c>
      <c r="AM29">
        <v>45.73</v>
      </c>
    </row>
    <row r="30" spans="1:39" x14ac:dyDescent="0.25">
      <c r="A30">
        <v>25</v>
      </c>
      <c r="B30" t="s">
        <v>73</v>
      </c>
      <c r="C30" t="s">
        <v>8</v>
      </c>
      <c r="D30" t="s">
        <v>8</v>
      </c>
      <c r="E30" t="s">
        <v>78</v>
      </c>
      <c r="F30" t="s">
        <v>8</v>
      </c>
      <c r="H30" t="s">
        <v>133</v>
      </c>
      <c r="I30" t="s">
        <v>76</v>
      </c>
      <c r="J30" t="s">
        <v>134</v>
      </c>
      <c r="K30">
        <v>286</v>
      </c>
      <c r="L30">
        <f>VLOOKUP(H30,[2]EnergyAuditFeederWise!$H$12:$K$80,4,0)</f>
        <v>370</v>
      </c>
      <c r="M30">
        <v>286</v>
      </c>
      <c r="N30">
        <f>VLOOKUP(H30,[2]EnergyAuditFeederWise!$H$12:$L$80,5,0)</f>
        <v>286</v>
      </c>
      <c r="O30">
        <f t="shared" si="0"/>
        <v>0</v>
      </c>
      <c r="P30">
        <v>0</v>
      </c>
      <c r="Q30">
        <f>VLOOKUP(H30,[2]EnergyAuditFeederWise!$H$12:$M$80,6,0)</f>
        <v>84</v>
      </c>
      <c r="R30">
        <v>282</v>
      </c>
      <c r="S30">
        <f>VLOOKUP(H30,[2]EnergyAuditFeederWise!$H$12:$N$80,7,0)</f>
        <v>282</v>
      </c>
      <c r="T30">
        <v>0</v>
      </c>
      <c r="U30">
        <f t="shared" si="1"/>
        <v>84</v>
      </c>
      <c r="V30">
        <v>950.42100000000005</v>
      </c>
      <c r="W30">
        <v>973.69299999999998</v>
      </c>
      <c r="X30">
        <v>20000</v>
      </c>
      <c r="Y30">
        <v>465440</v>
      </c>
      <c r="Z30">
        <v>0</v>
      </c>
      <c r="AA30">
        <v>0</v>
      </c>
      <c r="AB30">
        <v>465440</v>
      </c>
      <c r="AC30">
        <v>70</v>
      </c>
      <c r="AD30">
        <v>419100</v>
      </c>
      <c r="AE30">
        <v>419170</v>
      </c>
      <c r="AF30">
        <f>VLOOKUP(H30,[1]Sheet2!$H$6:$Y$79,18,0)</f>
        <v>418573.97</v>
      </c>
      <c r="AG30">
        <f t="shared" si="6"/>
        <v>-596.03000000002794</v>
      </c>
      <c r="AH30">
        <v>9.94</v>
      </c>
      <c r="AI30">
        <v>2461111.6800000002</v>
      </c>
      <c r="AJ30">
        <v>2461870.6800000002</v>
      </c>
      <c r="AK30">
        <v>0.90059999999999996</v>
      </c>
      <c r="AL30">
        <v>1.0003</v>
      </c>
      <c r="AM30">
        <v>9.94</v>
      </c>
    </row>
    <row r="31" spans="1:39" x14ac:dyDescent="0.25">
      <c r="A31">
        <v>26</v>
      </c>
      <c r="B31" t="s">
        <v>73</v>
      </c>
      <c r="C31" t="s">
        <v>8</v>
      </c>
      <c r="D31" t="s">
        <v>8</v>
      </c>
      <c r="E31" t="s">
        <v>78</v>
      </c>
      <c r="F31" t="s">
        <v>8</v>
      </c>
      <c r="H31" t="s">
        <v>135</v>
      </c>
      <c r="I31" t="s">
        <v>76</v>
      </c>
      <c r="J31" t="s">
        <v>136</v>
      </c>
      <c r="K31">
        <v>432</v>
      </c>
      <c r="L31">
        <f>VLOOKUP(H31,[2]EnergyAuditFeederWise!$H$12:$K$80,4,0)</f>
        <v>448</v>
      </c>
      <c r="M31">
        <v>432</v>
      </c>
      <c r="N31">
        <f>VLOOKUP(H31,[2]EnergyAuditFeederWise!$H$12:$L$80,5,0)</f>
        <v>432</v>
      </c>
      <c r="O31">
        <f t="shared" si="0"/>
        <v>0</v>
      </c>
      <c r="P31">
        <v>0</v>
      </c>
      <c r="Q31">
        <f>VLOOKUP(H31,[2]EnergyAuditFeederWise!$H$12:$M$80,6,0)</f>
        <v>16</v>
      </c>
      <c r="R31">
        <v>428</v>
      </c>
      <c r="S31">
        <f>VLOOKUP(H31,[2]EnergyAuditFeederWise!$H$12:$N$80,7,0)</f>
        <v>428</v>
      </c>
      <c r="T31">
        <v>0</v>
      </c>
      <c r="U31">
        <f t="shared" si="1"/>
        <v>16</v>
      </c>
      <c r="V31">
        <v>534.51300000000003</v>
      </c>
      <c r="W31">
        <v>557.39599999999996</v>
      </c>
      <c r="X31">
        <v>20000</v>
      </c>
      <c r="Y31">
        <v>457660</v>
      </c>
      <c r="Z31">
        <v>0</v>
      </c>
      <c r="AA31">
        <v>0</v>
      </c>
      <c r="AB31">
        <v>457660</v>
      </c>
      <c r="AC31">
        <v>56</v>
      </c>
      <c r="AD31">
        <v>414126.43800000002</v>
      </c>
      <c r="AE31">
        <v>414182.43800000002</v>
      </c>
      <c r="AF31">
        <f>VLOOKUP(H31,[1]Sheet2!$H$6:$Y$79,18,0)</f>
        <v>572819.31999999995</v>
      </c>
      <c r="AG31">
        <f t="shared" si="6"/>
        <v>158636.88199999993</v>
      </c>
      <c r="AH31">
        <v>9.5</v>
      </c>
      <c r="AI31">
        <v>2432120.81</v>
      </c>
      <c r="AJ31">
        <v>2431525.81</v>
      </c>
      <c r="AK31">
        <v>0.90500000000000003</v>
      </c>
      <c r="AL31">
        <v>0.99980000000000002</v>
      </c>
      <c r="AM31">
        <v>9.5</v>
      </c>
    </row>
    <row r="32" spans="1:39" x14ac:dyDescent="0.25">
      <c r="A32">
        <v>27</v>
      </c>
      <c r="B32" t="s">
        <v>73</v>
      </c>
      <c r="C32" t="s">
        <v>8</v>
      </c>
      <c r="D32" t="s">
        <v>8</v>
      </c>
      <c r="E32" t="s">
        <v>78</v>
      </c>
      <c r="F32" t="s">
        <v>8</v>
      </c>
      <c r="H32" t="s">
        <v>137</v>
      </c>
      <c r="I32" t="s">
        <v>84</v>
      </c>
      <c r="J32" t="s">
        <v>138</v>
      </c>
      <c r="K32">
        <v>1065</v>
      </c>
      <c r="L32">
        <f>VLOOKUP(H32,[2]EnergyAuditFeederWise!$H$12:$K$80,4,0)</f>
        <v>1267</v>
      </c>
      <c r="M32">
        <v>1065</v>
      </c>
      <c r="N32">
        <f>VLOOKUP(H32,[2]EnergyAuditFeederWise!$H$12:$L$80,5,0)</f>
        <v>1085</v>
      </c>
      <c r="O32">
        <f t="shared" si="0"/>
        <v>20</v>
      </c>
      <c r="P32">
        <v>0</v>
      </c>
      <c r="Q32">
        <f>VLOOKUP(H32,[2]EnergyAuditFeederWise!$H$12:$M$80,6,0)</f>
        <v>182</v>
      </c>
      <c r="R32">
        <v>0</v>
      </c>
      <c r="S32">
        <f>VLOOKUP(H32,[2]EnergyAuditFeederWise!$H$12:$N$80,7,0)</f>
        <v>0</v>
      </c>
      <c r="T32">
        <v>0</v>
      </c>
      <c r="U32">
        <f t="shared" si="1"/>
        <v>202</v>
      </c>
      <c r="V32">
        <v>1109.087</v>
      </c>
      <c r="W32">
        <v>1136.5340000000001</v>
      </c>
      <c r="X32">
        <v>10000</v>
      </c>
      <c r="Y32">
        <v>274470</v>
      </c>
      <c r="Z32">
        <v>0</v>
      </c>
      <c r="AA32">
        <v>0</v>
      </c>
      <c r="AB32">
        <v>274470</v>
      </c>
      <c r="AC32">
        <v>84293</v>
      </c>
      <c r="AD32">
        <v>0</v>
      </c>
      <c r="AE32">
        <v>84293</v>
      </c>
      <c r="AF32">
        <f>VLOOKUP(H32,[1]Sheet2!$H$6:$Y$79,18,0)</f>
        <v>84293</v>
      </c>
      <c r="AG32">
        <f t="shared" si="6"/>
        <v>0</v>
      </c>
      <c r="AH32">
        <v>69.290000000000006</v>
      </c>
      <c r="AI32">
        <v>885046.36</v>
      </c>
      <c r="AJ32">
        <v>287087.35999999999</v>
      </c>
      <c r="AK32">
        <v>0.30709999999999998</v>
      </c>
      <c r="AL32">
        <v>0.32440000000000002</v>
      </c>
      <c r="AM32">
        <v>22.48</v>
      </c>
    </row>
    <row r="33" spans="1:39" x14ac:dyDescent="0.25">
      <c r="A33">
        <v>28</v>
      </c>
      <c r="B33" t="s">
        <v>73</v>
      </c>
      <c r="C33" t="s">
        <v>8</v>
      </c>
      <c r="D33" t="s">
        <v>8</v>
      </c>
      <c r="E33" t="s">
        <v>82</v>
      </c>
      <c r="F33" t="s">
        <v>8</v>
      </c>
      <c r="H33" t="s">
        <v>139</v>
      </c>
      <c r="I33" t="s">
        <v>76</v>
      </c>
      <c r="J33" t="s">
        <v>140</v>
      </c>
      <c r="K33">
        <v>293</v>
      </c>
      <c r="L33">
        <f>VLOOKUP(H33,[2]EnergyAuditFeederWise!$H$12:$K$80,4,0)</f>
        <v>368</v>
      </c>
      <c r="M33">
        <v>293</v>
      </c>
      <c r="N33">
        <f>VLOOKUP(H33,[2]EnergyAuditFeederWise!$H$12:$L$80,5,0)</f>
        <v>293</v>
      </c>
      <c r="O33">
        <f t="shared" si="0"/>
        <v>0</v>
      </c>
      <c r="P33">
        <v>0</v>
      </c>
      <c r="Q33">
        <f>VLOOKUP(H33,[2]EnergyAuditFeederWise!$H$12:$M$80,6,0)</f>
        <v>75</v>
      </c>
      <c r="R33">
        <v>293</v>
      </c>
      <c r="S33">
        <f>VLOOKUP(H33,[2]EnergyAuditFeederWise!$H$12:$N$80,7,0)</f>
        <v>293</v>
      </c>
      <c r="T33">
        <v>0</v>
      </c>
      <c r="U33">
        <f t="shared" si="1"/>
        <v>75</v>
      </c>
      <c r="V33">
        <v>589.58900000000006</v>
      </c>
      <c r="W33">
        <v>589.58900000000006</v>
      </c>
      <c r="X33">
        <v>20000</v>
      </c>
      <c r="Y33">
        <v>301000</v>
      </c>
      <c r="Z33">
        <v>0</v>
      </c>
      <c r="AA33">
        <v>0</v>
      </c>
      <c r="AB33">
        <v>301000</v>
      </c>
      <c r="AC33">
        <v>0</v>
      </c>
      <c r="AD33">
        <v>264133.09000000003</v>
      </c>
      <c r="AE33">
        <v>264133.09000000003</v>
      </c>
      <c r="AF33">
        <f>VLOOKUP(H33,[1]Sheet2!$H$6:$Y$79,18,0)</f>
        <v>278657.94</v>
      </c>
      <c r="AH33">
        <v>12.25</v>
      </c>
      <c r="AI33">
        <v>1550461.1</v>
      </c>
      <c r="AJ33">
        <v>1550461.1</v>
      </c>
      <c r="AK33">
        <v>0.87749999999999995</v>
      </c>
      <c r="AL33">
        <v>1</v>
      </c>
      <c r="AM33">
        <v>12.25</v>
      </c>
    </row>
    <row r="34" spans="1:39" x14ac:dyDescent="0.25">
      <c r="A34">
        <v>29</v>
      </c>
      <c r="B34" t="s">
        <v>73</v>
      </c>
      <c r="C34" t="s">
        <v>8</v>
      </c>
      <c r="D34" t="s">
        <v>8</v>
      </c>
      <c r="E34" t="s">
        <v>78</v>
      </c>
      <c r="F34" t="s">
        <v>8</v>
      </c>
      <c r="H34" t="s">
        <v>141</v>
      </c>
      <c r="I34" t="s">
        <v>84</v>
      </c>
      <c r="J34" t="s">
        <v>142</v>
      </c>
      <c r="K34">
        <v>1622</v>
      </c>
      <c r="L34">
        <f>VLOOKUP(H34,[2]EnergyAuditFeederWise!$H$12:$K$80,4,0)</f>
        <v>1978</v>
      </c>
      <c r="M34">
        <v>1622</v>
      </c>
      <c r="N34">
        <f>VLOOKUP(H34,[2]EnergyAuditFeederWise!$H$12:$L$80,5,0)</f>
        <v>1643</v>
      </c>
      <c r="O34">
        <f t="shared" si="0"/>
        <v>21</v>
      </c>
      <c r="P34">
        <v>0</v>
      </c>
      <c r="Q34">
        <f>VLOOKUP(H34,[2]EnergyAuditFeederWise!$H$12:$M$80,6,0)</f>
        <v>335</v>
      </c>
      <c r="R34">
        <v>0</v>
      </c>
      <c r="S34">
        <f>VLOOKUP(H34,[2]EnergyAuditFeederWise!$H$12:$N$80,7,0)</f>
        <v>1</v>
      </c>
      <c r="T34">
        <v>0</v>
      </c>
      <c r="U34">
        <f t="shared" si="1"/>
        <v>356</v>
      </c>
      <c r="V34">
        <v>614.14099999999996</v>
      </c>
      <c r="W34">
        <v>635.16</v>
      </c>
      <c r="X34">
        <v>10000</v>
      </c>
      <c r="Y34">
        <v>210190</v>
      </c>
      <c r="Z34">
        <v>0</v>
      </c>
      <c r="AA34">
        <v>0</v>
      </c>
      <c r="AB34">
        <v>210190</v>
      </c>
      <c r="AC34">
        <v>82171</v>
      </c>
      <c r="AD34">
        <v>0</v>
      </c>
      <c r="AE34">
        <v>82171</v>
      </c>
      <c r="AF34">
        <f>VLOOKUP(H34,[1]Sheet2!$H$6:$Y$79,18,0)</f>
        <v>82171</v>
      </c>
      <c r="AG34">
        <f>AF34-AE34</f>
        <v>0</v>
      </c>
      <c r="AH34">
        <v>60.91</v>
      </c>
      <c r="AI34">
        <v>878527.11</v>
      </c>
      <c r="AJ34">
        <v>458647.11</v>
      </c>
      <c r="AK34">
        <v>0.39090000000000003</v>
      </c>
      <c r="AL34">
        <v>0.52210000000000001</v>
      </c>
      <c r="AM34">
        <v>31.8</v>
      </c>
    </row>
    <row r="35" spans="1:39" x14ac:dyDescent="0.25">
      <c r="A35">
        <v>30</v>
      </c>
      <c r="B35" t="s">
        <v>73</v>
      </c>
      <c r="C35" t="s">
        <v>8</v>
      </c>
      <c r="D35" t="s">
        <v>8</v>
      </c>
      <c r="E35" t="s">
        <v>95</v>
      </c>
      <c r="F35" t="s">
        <v>8</v>
      </c>
      <c r="H35" t="s">
        <v>143</v>
      </c>
      <c r="I35" t="s">
        <v>84</v>
      </c>
      <c r="J35" t="s">
        <v>144</v>
      </c>
      <c r="K35">
        <v>2078</v>
      </c>
      <c r="L35">
        <f>VLOOKUP(H35,[2]EnergyAuditFeederWise!$H$12:$K$80,4,0)</f>
        <v>2600</v>
      </c>
      <c r="M35">
        <v>2078</v>
      </c>
      <c r="N35">
        <f>VLOOKUP(H35,[2]EnergyAuditFeederWise!$H$12:$L$80,5,0)</f>
        <v>2122</v>
      </c>
      <c r="O35">
        <f t="shared" si="0"/>
        <v>44</v>
      </c>
      <c r="P35">
        <v>0</v>
      </c>
      <c r="Q35">
        <f>VLOOKUP(H35,[2]EnergyAuditFeederWise!$H$12:$M$80,6,0)</f>
        <v>478</v>
      </c>
      <c r="R35">
        <v>1</v>
      </c>
      <c r="S35">
        <f>VLOOKUP(H35,[2]EnergyAuditFeederWise!$H$12:$N$80,7,0)</f>
        <v>1</v>
      </c>
      <c r="T35">
        <v>0</v>
      </c>
      <c r="U35">
        <f t="shared" si="1"/>
        <v>522</v>
      </c>
      <c r="V35">
        <v>423.20400000000001</v>
      </c>
      <c r="W35">
        <v>435.23599999999999</v>
      </c>
      <c r="X35">
        <v>20000</v>
      </c>
      <c r="Y35">
        <v>240640</v>
      </c>
      <c r="Z35">
        <v>0</v>
      </c>
      <c r="AA35">
        <v>0</v>
      </c>
      <c r="AB35">
        <v>240640</v>
      </c>
      <c r="AC35">
        <v>144977</v>
      </c>
      <c r="AD35">
        <v>1511.77</v>
      </c>
      <c r="AE35">
        <v>146488.76999999999</v>
      </c>
      <c r="AF35">
        <f>VLOOKUP(H35,[1]Sheet2!$H$6:$Y$79,18,0)</f>
        <v>146464.12</v>
      </c>
      <c r="AH35">
        <v>39.130000000000003</v>
      </c>
      <c r="AI35">
        <v>1444853.25</v>
      </c>
      <c r="AJ35">
        <v>736330.25</v>
      </c>
      <c r="AK35">
        <v>0.60870000000000002</v>
      </c>
      <c r="AL35">
        <v>0.50960000000000005</v>
      </c>
      <c r="AM35">
        <v>19.940000000000001</v>
      </c>
    </row>
    <row r="36" spans="1:39" x14ac:dyDescent="0.25">
      <c r="A36">
        <v>31</v>
      </c>
      <c r="B36" t="s">
        <v>73</v>
      </c>
      <c r="C36" t="s">
        <v>8</v>
      </c>
      <c r="D36" t="s">
        <v>8</v>
      </c>
      <c r="E36" t="s">
        <v>100</v>
      </c>
      <c r="F36" t="s">
        <v>8</v>
      </c>
      <c r="H36" t="s">
        <v>145</v>
      </c>
      <c r="I36" t="s">
        <v>119</v>
      </c>
      <c r="J36" t="s">
        <v>146</v>
      </c>
      <c r="K36">
        <v>11985</v>
      </c>
      <c r="L36">
        <f>VLOOKUP(H36,[2]EnergyAuditFeederWise!$H$12:$K$80,4,0)</f>
        <v>16925</v>
      </c>
      <c r="M36">
        <v>11985</v>
      </c>
      <c r="N36">
        <f>VLOOKUP(H36,[2]EnergyAuditFeederWise!$H$12:$L$80,5,0)</f>
        <v>12103</v>
      </c>
      <c r="O36">
        <f t="shared" si="0"/>
        <v>118</v>
      </c>
      <c r="P36">
        <v>0</v>
      </c>
      <c r="Q36">
        <f>VLOOKUP(H36,[2]EnergyAuditFeederWise!$H$12:$M$80,6,0)</f>
        <v>4822</v>
      </c>
      <c r="R36">
        <v>0</v>
      </c>
      <c r="S36">
        <f>VLOOKUP(H36,[2]EnergyAuditFeederWise!$H$12:$N$80,7,0)</f>
        <v>3</v>
      </c>
      <c r="T36">
        <v>0</v>
      </c>
      <c r="U36">
        <f t="shared" si="1"/>
        <v>4940</v>
      </c>
      <c r="V36">
        <v>1577.16</v>
      </c>
      <c r="W36">
        <v>1606.759</v>
      </c>
      <c r="X36">
        <v>40000</v>
      </c>
      <c r="Y36">
        <v>1183960</v>
      </c>
      <c r="Z36">
        <v>0</v>
      </c>
      <c r="AA36">
        <v>95000</v>
      </c>
      <c r="AB36">
        <v>1088960</v>
      </c>
      <c r="AC36">
        <v>990500</v>
      </c>
      <c r="AD36">
        <v>0</v>
      </c>
      <c r="AE36">
        <v>990500</v>
      </c>
      <c r="AF36">
        <f>VLOOKUP(H36,[1]Sheet2!$H$6:$Y$79,18,0)</f>
        <v>990500</v>
      </c>
      <c r="AG36">
        <f>AF36-AE36</f>
        <v>0</v>
      </c>
      <c r="AH36">
        <v>9.0399999999999991</v>
      </c>
      <c r="AI36">
        <v>10207805.76</v>
      </c>
      <c r="AJ36">
        <v>10959851.26</v>
      </c>
      <c r="AK36">
        <v>0.90959999999999996</v>
      </c>
      <c r="AL36">
        <v>1.0737000000000001</v>
      </c>
      <c r="AM36">
        <v>9.7100000000000009</v>
      </c>
    </row>
    <row r="37" spans="1:39" x14ac:dyDescent="0.25">
      <c r="A37">
        <v>32</v>
      </c>
      <c r="B37" t="s">
        <v>73</v>
      </c>
      <c r="C37" t="s">
        <v>8</v>
      </c>
      <c r="D37" t="s">
        <v>8</v>
      </c>
      <c r="E37" t="s">
        <v>95</v>
      </c>
      <c r="F37" t="s">
        <v>8</v>
      </c>
      <c r="H37" t="s">
        <v>147</v>
      </c>
      <c r="I37" t="s">
        <v>76</v>
      </c>
      <c r="J37" t="s">
        <v>148</v>
      </c>
      <c r="K37">
        <v>391</v>
      </c>
      <c r="L37">
        <f>VLOOKUP(H37,[2]EnergyAuditFeederWise!$H$12:$K$80,4,0)</f>
        <v>392</v>
      </c>
      <c r="M37">
        <v>391</v>
      </c>
      <c r="N37">
        <f>VLOOKUP(H37,[2]EnergyAuditFeederWise!$H$12:$L$80,5,0)</f>
        <v>391</v>
      </c>
      <c r="O37">
        <f t="shared" si="0"/>
        <v>0</v>
      </c>
      <c r="P37">
        <v>0</v>
      </c>
      <c r="Q37">
        <f>VLOOKUP(H37,[2]EnergyAuditFeederWise!$H$12:$M$80,6,0)</f>
        <v>1</v>
      </c>
      <c r="R37">
        <v>388</v>
      </c>
      <c r="S37">
        <f>VLOOKUP(H37,[2]EnergyAuditFeederWise!$H$12:$N$80,7,0)</f>
        <v>388</v>
      </c>
      <c r="T37">
        <v>0</v>
      </c>
      <c r="U37">
        <f t="shared" si="1"/>
        <v>1</v>
      </c>
      <c r="V37">
        <v>1627.8</v>
      </c>
      <c r="W37">
        <v>1865.7</v>
      </c>
      <c r="X37">
        <v>2000</v>
      </c>
      <c r="Y37">
        <v>475800</v>
      </c>
      <c r="Z37">
        <v>0</v>
      </c>
      <c r="AA37">
        <v>0</v>
      </c>
      <c r="AB37">
        <v>475800</v>
      </c>
      <c r="AC37">
        <v>25</v>
      </c>
      <c r="AD37">
        <v>430573.87800000003</v>
      </c>
      <c r="AE37">
        <v>430598.87800000003</v>
      </c>
      <c r="AF37">
        <f>VLOOKUP(H37,[1]Sheet2!$H$6:$Y$79,18,0)</f>
        <v>538826</v>
      </c>
      <c r="AH37">
        <v>9.5</v>
      </c>
      <c r="AI37">
        <v>2528096.37</v>
      </c>
      <c r="AJ37">
        <v>2527878.37</v>
      </c>
      <c r="AK37">
        <v>0.90500000000000003</v>
      </c>
      <c r="AL37">
        <v>0.99990000000000001</v>
      </c>
      <c r="AM37">
        <v>9.5</v>
      </c>
    </row>
    <row r="38" spans="1:39" x14ac:dyDescent="0.25">
      <c r="A38">
        <v>33</v>
      </c>
      <c r="B38" t="s">
        <v>73</v>
      </c>
      <c r="C38" t="s">
        <v>8</v>
      </c>
      <c r="D38" t="s">
        <v>8</v>
      </c>
      <c r="E38" t="s">
        <v>95</v>
      </c>
      <c r="F38" t="s">
        <v>8</v>
      </c>
      <c r="H38" t="s">
        <v>149</v>
      </c>
      <c r="I38" t="s">
        <v>119</v>
      </c>
      <c r="J38" t="s">
        <v>150</v>
      </c>
      <c r="K38">
        <v>1009</v>
      </c>
      <c r="L38">
        <f>VLOOKUP(H38,[2]EnergyAuditFeederWise!$H$12:$K$80,4,0)</f>
        <v>1217</v>
      </c>
      <c r="M38">
        <v>1009</v>
      </c>
      <c r="N38">
        <f>VLOOKUP(H38,[2]EnergyAuditFeederWise!$H$12:$L$80,5,0)</f>
        <v>1015</v>
      </c>
      <c r="O38">
        <f t="shared" si="0"/>
        <v>6</v>
      </c>
      <c r="P38">
        <v>0</v>
      </c>
      <c r="Q38">
        <f>VLOOKUP(H38,[2]EnergyAuditFeederWise!$H$12:$M$80,6,0)</f>
        <v>202</v>
      </c>
      <c r="R38">
        <v>1</v>
      </c>
      <c r="S38">
        <f>VLOOKUP(H38,[2]EnergyAuditFeederWise!$H$12:$N$80,7,0)</f>
        <v>1</v>
      </c>
      <c r="T38">
        <v>0</v>
      </c>
      <c r="U38">
        <f t="shared" si="1"/>
        <v>208</v>
      </c>
      <c r="V38">
        <v>391.43900000000002</v>
      </c>
      <c r="W38">
        <v>394.09399999999999</v>
      </c>
      <c r="X38">
        <v>20000</v>
      </c>
      <c r="Y38">
        <v>53100</v>
      </c>
      <c r="Z38">
        <v>0</v>
      </c>
      <c r="AA38">
        <v>0</v>
      </c>
      <c r="AB38">
        <v>53100</v>
      </c>
      <c r="AC38">
        <v>44626</v>
      </c>
      <c r="AD38">
        <v>1511.77</v>
      </c>
      <c r="AE38">
        <v>46137.77</v>
      </c>
      <c r="AF38">
        <f>VLOOKUP(H38,[1]Sheet2!$H$6:$Y$79,18,0)</f>
        <v>46113.120000000003</v>
      </c>
      <c r="AH38">
        <v>13.11</v>
      </c>
      <c r="AI38">
        <v>526810.23</v>
      </c>
      <c r="AJ38">
        <v>434999.62</v>
      </c>
      <c r="AK38">
        <v>0.86890000000000001</v>
      </c>
      <c r="AL38">
        <v>0.82569999999999999</v>
      </c>
      <c r="AM38">
        <v>10.82</v>
      </c>
    </row>
    <row r="39" spans="1:39" x14ac:dyDescent="0.25">
      <c r="A39">
        <v>34</v>
      </c>
      <c r="B39" t="s">
        <v>73</v>
      </c>
      <c r="C39" t="s">
        <v>8</v>
      </c>
      <c r="D39" t="s">
        <v>8</v>
      </c>
      <c r="E39" t="s">
        <v>90</v>
      </c>
      <c r="F39" t="s">
        <v>8</v>
      </c>
      <c r="H39" t="s">
        <v>151</v>
      </c>
      <c r="I39" t="s">
        <v>76</v>
      </c>
      <c r="J39" t="s">
        <v>152</v>
      </c>
      <c r="K39">
        <v>446</v>
      </c>
      <c r="L39">
        <f>VLOOKUP(H39,[2]EnergyAuditFeederWise!$H$12:$K$80,4,0)</f>
        <v>447</v>
      </c>
      <c r="M39">
        <v>446</v>
      </c>
      <c r="N39">
        <f>VLOOKUP(H39,[2]EnergyAuditFeederWise!$H$12:$L$80,5,0)</f>
        <v>446</v>
      </c>
      <c r="O39">
        <f t="shared" si="0"/>
        <v>0</v>
      </c>
      <c r="P39">
        <v>0</v>
      </c>
      <c r="Q39">
        <f>VLOOKUP(H39,[2]EnergyAuditFeederWise!$H$12:$M$80,6,0)</f>
        <v>1</v>
      </c>
      <c r="R39">
        <v>428</v>
      </c>
      <c r="S39">
        <f>VLOOKUP(H39,[2]EnergyAuditFeederWise!$H$12:$N$80,7,0)</f>
        <v>428</v>
      </c>
      <c r="T39">
        <v>0</v>
      </c>
      <c r="U39">
        <f t="shared" si="1"/>
        <v>1</v>
      </c>
      <c r="V39">
        <v>1082.44</v>
      </c>
      <c r="W39">
        <v>1112.807</v>
      </c>
      <c r="X39">
        <v>20000</v>
      </c>
      <c r="Y39">
        <v>607340</v>
      </c>
      <c r="Z39">
        <v>0</v>
      </c>
      <c r="AA39">
        <v>0</v>
      </c>
      <c r="AB39">
        <v>607340</v>
      </c>
      <c r="AC39">
        <v>368</v>
      </c>
      <c r="AD39">
        <v>549276.63399999996</v>
      </c>
      <c r="AE39">
        <v>549644.63399999996</v>
      </c>
      <c r="AF39">
        <f>VLOOKUP(H39,[1]Sheet2!$H$6:$Y$79,18,0)</f>
        <v>716387.31</v>
      </c>
      <c r="AG39">
        <f t="shared" ref="AG39:AG40" si="7">AF39-AE39</f>
        <v>166742.67600000009</v>
      </c>
      <c r="AH39">
        <v>9.5</v>
      </c>
      <c r="AI39">
        <v>3237837.09</v>
      </c>
      <c r="AJ39">
        <v>3228520.09</v>
      </c>
      <c r="AK39">
        <v>0.90500000000000003</v>
      </c>
      <c r="AL39">
        <v>0.99709999999999999</v>
      </c>
      <c r="AM39">
        <v>9.4700000000000006</v>
      </c>
    </row>
    <row r="40" spans="1:39" x14ac:dyDescent="0.25">
      <c r="A40">
        <v>35</v>
      </c>
      <c r="B40" t="s">
        <v>73</v>
      </c>
      <c r="C40" t="s">
        <v>8</v>
      </c>
      <c r="D40" t="s">
        <v>8</v>
      </c>
      <c r="E40" t="s">
        <v>90</v>
      </c>
      <c r="F40" t="s">
        <v>8</v>
      </c>
      <c r="H40" t="s">
        <v>153</v>
      </c>
      <c r="I40" t="s">
        <v>76</v>
      </c>
      <c r="J40" t="s">
        <v>154</v>
      </c>
      <c r="K40">
        <v>398</v>
      </c>
      <c r="L40">
        <f>VLOOKUP(H40,[2]EnergyAuditFeederWise!$H$12:$K$80,4,0)</f>
        <v>400</v>
      </c>
      <c r="M40">
        <v>398</v>
      </c>
      <c r="N40">
        <f>VLOOKUP(H40,[2]EnergyAuditFeederWise!$H$12:$L$80,5,0)</f>
        <v>398</v>
      </c>
      <c r="O40">
        <f t="shared" si="0"/>
        <v>0</v>
      </c>
      <c r="P40">
        <v>0</v>
      </c>
      <c r="Q40">
        <f>VLOOKUP(H40,[2]EnergyAuditFeederWise!$H$12:$M$80,6,0)</f>
        <v>2</v>
      </c>
      <c r="R40">
        <v>376</v>
      </c>
      <c r="S40">
        <f>VLOOKUP(H40,[2]EnergyAuditFeederWise!$H$12:$N$80,7,0)</f>
        <v>377</v>
      </c>
      <c r="T40">
        <v>0</v>
      </c>
      <c r="U40">
        <f t="shared" si="1"/>
        <v>2</v>
      </c>
      <c r="V40">
        <v>784.15300000000002</v>
      </c>
      <c r="W40">
        <v>806.83299999999997</v>
      </c>
      <c r="X40">
        <v>20000</v>
      </c>
      <c r="Y40">
        <v>453600</v>
      </c>
      <c r="Z40">
        <v>0</v>
      </c>
      <c r="AA40">
        <v>0</v>
      </c>
      <c r="AB40">
        <v>453600</v>
      </c>
      <c r="AC40">
        <v>1800</v>
      </c>
      <c r="AD40">
        <v>408708.65</v>
      </c>
      <c r="AE40">
        <v>410508.65</v>
      </c>
      <c r="AF40">
        <f>VLOOKUP(H40,[1]Sheet2!$H$6:$Y$79,18,0)</f>
        <v>563145.29</v>
      </c>
      <c r="AG40">
        <f t="shared" si="7"/>
        <v>152636.64000000001</v>
      </c>
      <c r="AH40">
        <v>9.5</v>
      </c>
      <c r="AI40">
        <v>2416174.39</v>
      </c>
      <c r="AJ40">
        <v>2418050.39</v>
      </c>
      <c r="AK40">
        <v>0.90500000000000003</v>
      </c>
      <c r="AL40">
        <v>1.0007999999999999</v>
      </c>
      <c r="AM40">
        <v>9.51</v>
      </c>
    </row>
    <row r="41" spans="1:39" x14ac:dyDescent="0.25">
      <c r="A41">
        <v>36</v>
      </c>
      <c r="B41" t="s">
        <v>73</v>
      </c>
      <c r="C41" t="s">
        <v>8</v>
      </c>
      <c r="D41" t="s">
        <v>8</v>
      </c>
      <c r="E41" t="s">
        <v>113</v>
      </c>
      <c r="F41" t="s">
        <v>8</v>
      </c>
      <c r="H41" t="s">
        <v>155</v>
      </c>
      <c r="I41" t="s">
        <v>76</v>
      </c>
      <c r="J41" t="s">
        <v>156</v>
      </c>
      <c r="K41">
        <v>336</v>
      </c>
      <c r="L41">
        <f>VLOOKUP(H41,[2]EnergyAuditFeederWise!$H$12:$K$80,4,0)</f>
        <v>372</v>
      </c>
      <c r="M41">
        <v>336</v>
      </c>
      <c r="N41">
        <f>VLOOKUP(H41,[2]EnergyAuditFeederWise!$H$12:$L$80,5,0)</f>
        <v>336</v>
      </c>
      <c r="O41">
        <f t="shared" si="0"/>
        <v>0</v>
      </c>
      <c r="P41">
        <v>0</v>
      </c>
      <c r="Q41">
        <f>VLOOKUP(H41,[2]EnergyAuditFeederWise!$H$12:$M$80,6,0)</f>
        <v>36</v>
      </c>
      <c r="R41">
        <v>325</v>
      </c>
      <c r="S41">
        <f>VLOOKUP(H41,[2]EnergyAuditFeederWise!$H$12:$N$80,7,0)</f>
        <v>326</v>
      </c>
      <c r="T41">
        <v>0</v>
      </c>
      <c r="U41">
        <f t="shared" si="1"/>
        <v>36</v>
      </c>
      <c r="V41">
        <v>881.16499999999996</v>
      </c>
      <c r="W41">
        <v>892.46600000000001</v>
      </c>
      <c r="X41">
        <v>20000</v>
      </c>
      <c r="Y41">
        <v>226020</v>
      </c>
      <c r="Z41">
        <v>0</v>
      </c>
      <c r="AA41">
        <v>0</v>
      </c>
      <c r="AB41">
        <v>226020</v>
      </c>
      <c r="AC41">
        <v>690</v>
      </c>
      <c r="AD41">
        <v>203857.408</v>
      </c>
      <c r="AE41">
        <v>204547.408</v>
      </c>
      <c r="AF41">
        <f>VLOOKUP(H41,[1]Sheet2!$H$6:$Y$79,18,0)</f>
        <v>294468.255</v>
      </c>
      <c r="AH41">
        <v>9.5</v>
      </c>
      <c r="AI41">
        <v>1207983.9099999999</v>
      </c>
      <c r="AJ41">
        <v>1200018.9099999999</v>
      </c>
      <c r="AK41">
        <v>0.90500000000000003</v>
      </c>
      <c r="AL41">
        <v>0.99339999999999995</v>
      </c>
      <c r="AM41">
        <v>9.44</v>
      </c>
    </row>
    <row r="42" spans="1:39" x14ac:dyDescent="0.25">
      <c r="A42">
        <v>37</v>
      </c>
      <c r="B42" t="s">
        <v>73</v>
      </c>
      <c r="C42" t="s">
        <v>8</v>
      </c>
      <c r="D42" t="s">
        <v>8</v>
      </c>
      <c r="E42" t="s">
        <v>74</v>
      </c>
      <c r="F42" t="s">
        <v>8</v>
      </c>
      <c r="H42" t="s">
        <v>157</v>
      </c>
      <c r="I42" t="s">
        <v>84</v>
      </c>
      <c r="J42" t="s">
        <v>158</v>
      </c>
      <c r="K42">
        <v>846</v>
      </c>
      <c r="L42">
        <f>VLOOKUP(H42,[2]EnergyAuditFeederWise!$H$12:$K$80,4,0)</f>
        <v>953</v>
      </c>
      <c r="M42">
        <v>846</v>
      </c>
      <c r="N42">
        <f>VLOOKUP(H42,[2]EnergyAuditFeederWise!$H$12:$L$80,5,0)</f>
        <v>850</v>
      </c>
      <c r="O42">
        <f t="shared" si="0"/>
        <v>4</v>
      </c>
      <c r="P42">
        <v>0</v>
      </c>
      <c r="Q42">
        <f>VLOOKUP(H42,[2]EnergyAuditFeederWise!$H$12:$M$80,6,0)</f>
        <v>103</v>
      </c>
      <c r="R42">
        <v>0</v>
      </c>
      <c r="S42">
        <f>VLOOKUP(H42,[2]EnergyAuditFeederWise!$H$12:$N$80,7,0)</f>
        <v>0</v>
      </c>
      <c r="T42">
        <v>0</v>
      </c>
      <c r="U42">
        <f t="shared" si="1"/>
        <v>107</v>
      </c>
      <c r="V42">
        <v>225.572</v>
      </c>
      <c r="W42">
        <v>228.239</v>
      </c>
      <c r="X42">
        <v>20000</v>
      </c>
      <c r="Y42">
        <v>53340</v>
      </c>
      <c r="Z42">
        <v>0</v>
      </c>
      <c r="AA42">
        <v>12000</v>
      </c>
      <c r="AB42">
        <v>41340</v>
      </c>
      <c r="AC42">
        <v>37597</v>
      </c>
      <c r="AD42">
        <v>0</v>
      </c>
      <c r="AE42">
        <v>37597</v>
      </c>
      <c r="AF42">
        <f>VLOOKUP(H42,[1]Sheet2!$H$6:$Y$79,18,0)</f>
        <v>37597</v>
      </c>
      <c r="AG42">
        <f t="shared" ref="AG42:AG43" si="8">AF42-AE42</f>
        <v>0</v>
      </c>
      <c r="AH42">
        <v>9.0500000000000007</v>
      </c>
      <c r="AI42">
        <v>432356.33</v>
      </c>
      <c r="AJ42">
        <v>256051.33</v>
      </c>
      <c r="AK42">
        <v>0.90949999999999998</v>
      </c>
      <c r="AL42">
        <v>0.59219999999999995</v>
      </c>
      <c r="AM42">
        <v>5.36</v>
      </c>
    </row>
    <row r="43" spans="1:39" x14ac:dyDescent="0.25">
      <c r="A43">
        <v>38</v>
      </c>
      <c r="B43" t="s">
        <v>73</v>
      </c>
      <c r="C43" t="s">
        <v>8</v>
      </c>
      <c r="D43" t="s">
        <v>8</v>
      </c>
      <c r="E43" t="s">
        <v>74</v>
      </c>
      <c r="F43" t="s">
        <v>8</v>
      </c>
      <c r="H43" t="s">
        <v>159</v>
      </c>
      <c r="I43" t="s">
        <v>84</v>
      </c>
      <c r="J43" t="s">
        <v>160</v>
      </c>
      <c r="K43">
        <v>735</v>
      </c>
      <c r="L43">
        <f>VLOOKUP(H43,[2]EnergyAuditFeederWise!$H$12:$K$80,4,0)</f>
        <v>892</v>
      </c>
      <c r="M43">
        <v>735</v>
      </c>
      <c r="N43">
        <f>VLOOKUP(H43,[2]EnergyAuditFeederWise!$H$12:$L$80,5,0)</f>
        <v>740</v>
      </c>
      <c r="O43">
        <f t="shared" si="0"/>
        <v>5</v>
      </c>
      <c r="P43">
        <v>0</v>
      </c>
      <c r="Q43">
        <f>VLOOKUP(H43,[2]EnergyAuditFeederWise!$H$12:$M$80,6,0)</f>
        <v>152</v>
      </c>
      <c r="R43">
        <v>0</v>
      </c>
      <c r="S43">
        <f>VLOOKUP(H43,[2]EnergyAuditFeederWise!$H$12:$N$80,7,0)</f>
        <v>0</v>
      </c>
      <c r="T43">
        <v>0</v>
      </c>
      <c r="U43">
        <f t="shared" si="1"/>
        <v>157</v>
      </c>
      <c r="V43">
        <v>210.71100000000001</v>
      </c>
      <c r="W43">
        <v>213.255</v>
      </c>
      <c r="X43">
        <v>20000</v>
      </c>
      <c r="Y43">
        <v>50880</v>
      </c>
      <c r="Z43">
        <v>7000</v>
      </c>
      <c r="AA43">
        <v>0</v>
      </c>
      <c r="AB43">
        <v>57880</v>
      </c>
      <c r="AC43">
        <v>52682</v>
      </c>
      <c r="AD43">
        <v>0</v>
      </c>
      <c r="AE43">
        <v>52682</v>
      </c>
      <c r="AF43">
        <f>VLOOKUP(H43,[1]Sheet2!$H$6:$Y$79,18,0)</f>
        <v>52682</v>
      </c>
      <c r="AG43">
        <f t="shared" si="8"/>
        <v>0</v>
      </c>
      <c r="AH43">
        <v>8.98</v>
      </c>
      <c r="AI43">
        <v>540410.06999999995</v>
      </c>
      <c r="AJ43">
        <v>247306.07</v>
      </c>
      <c r="AK43">
        <v>0.91020000000000001</v>
      </c>
      <c r="AL43">
        <v>0.45760000000000001</v>
      </c>
      <c r="AM43">
        <v>4.1100000000000003</v>
      </c>
    </row>
    <row r="44" spans="1:39" x14ac:dyDescent="0.25">
      <c r="A44">
        <v>39</v>
      </c>
      <c r="B44" t="s">
        <v>73</v>
      </c>
      <c r="C44" t="s">
        <v>8</v>
      </c>
      <c r="D44" t="s">
        <v>8</v>
      </c>
      <c r="E44" t="s">
        <v>82</v>
      </c>
      <c r="F44" t="s">
        <v>8</v>
      </c>
      <c r="H44" t="s">
        <v>161</v>
      </c>
      <c r="I44" t="s">
        <v>76</v>
      </c>
      <c r="J44" t="s">
        <v>162</v>
      </c>
      <c r="K44">
        <v>316</v>
      </c>
      <c r="L44">
        <f>VLOOKUP(H44,[2]EnergyAuditFeederWise!$H$12:$K$80,4,0)</f>
        <v>464</v>
      </c>
      <c r="M44">
        <v>316</v>
      </c>
      <c r="N44">
        <f>VLOOKUP(H44,[2]EnergyAuditFeederWise!$H$12:$L$80,5,0)</f>
        <v>316</v>
      </c>
      <c r="O44">
        <f t="shared" si="0"/>
        <v>0</v>
      </c>
      <c r="P44">
        <v>0</v>
      </c>
      <c r="Q44">
        <f>VLOOKUP(H44,[2]EnergyAuditFeederWise!$H$12:$M$80,6,0)</f>
        <v>148</v>
      </c>
      <c r="R44">
        <v>316</v>
      </c>
      <c r="S44">
        <f>VLOOKUP(H44,[2]EnergyAuditFeederWise!$H$12:$N$80,7,0)</f>
        <v>316</v>
      </c>
      <c r="T44">
        <v>0</v>
      </c>
      <c r="U44">
        <f t="shared" si="1"/>
        <v>148</v>
      </c>
      <c r="V44">
        <v>876.51099999999997</v>
      </c>
      <c r="W44">
        <v>904.34799999999996</v>
      </c>
      <c r="X44">
        <v>20000</v>
      </c>
      <c r="Y44">
        <v>556740</v>
      </c>
      <c r="Z44">
        <v>0</v>
      </c>
      <c r="AA44">
        <v>60000</v>
      </c>
      <c r="AB44">
        <v>496740</v>
      </c>
      <c r="AC44">
        <v>0</v>
      </c>
      <c r="AD44">
        <v>451500</v>
      </c>
      <c r="AE44">
        <v>451500</v>
      </c>
      <c r="AF44">
        <f>VLOOKUP(H44,[1]Sheet2!$H$6:$Y$79,18,0)</f>
        <v>451500</v>
      </c>
      <c r="AH44">
        <v>9.11</v>
      </c>
      <c r="AI44">
        <v>2650305</v>
      </c>
      <c r="AJ44">
        <v>2650305</v>
      </c>
      <c r="AK44">
        <v>0.90890000000000004</v>
      </c>
      <c r="AL44">
        <v>1</v>
      </c>
      <c r="AM44">
        <v>9.11</v>
      </c>
    </row>
    <row r="45" spans="1:39" x14ac:dyDescent="0.25">
      <c r="A45">
        <v>40</v>
      </c>
      <c r="B45" t="s">
        <v>73</v>
      </c>
      <c r="C45" t="s">
        <v>8</v>
      </c>
      <c r="D45" t="s">
        <v>8</v>
      </c>
      <c r="E45" t="s">
        <v>95</v>
      </c>
      <c r="F45" t="s">
        <v>8</v>
      </c>
      <c r="H45" t="s">
        <v>163</v>
      </c>
      <c r="I45" t="s">
        <v>76</v>
      </c>
      <c r="J45" t="s">
        <v>164</v>
      </c>
      <c r="K45">
        <v>520</v>
      </c>
      <c r="L45">
        <f>VLOOKUP(H45,[2]EnergyAuditFeederWise!$H$12:$K$80,4,0)</f>
        <v>520</v>
      </c>
      <c r="M45">
        <v>520</v>
      </c>
      <c r="N45">
        <f>VLOOKUP(H45,[2]EnergyAuditFeederWise!$H$12:$L$80,5,0)</f>
        <v>520</v>
      </c>
      <c r="O45">
        <f t="shared" si="0"/>
        <v>0</v>
      </c>
      <c r="P45">
        <v>0</v>
      </c>
      <c r="Q45">
        <f>VLOOKUP(H45,[2]EnergyAuditFeederWise!$H$12:$M$80,6,0)</f>
        <v>0</v>
      </c>
      <c r="R45">
        <v>518</v>
      </c>
      <c r="S45">
        <f>VLOOKUP(H45,[2]EnergyAuditFeederWise!$H$12:$N$80,7,0)</f>
        <v>518</v>
      </c>
      <c r="T45">
        <v>0</v>
      </c>
      <c r="U45">
        <f t="shared" si="1"/>
        <v>0</v>
      </c>
      <c r="V45">
        <v>983.154</v>
      </c>
      <c r="W45">
        <v>1004.955</v>
      </c>
      <c r="X45">
        <v>20000</v>
      </c>
      <c r="Y45">
        <v>436020</v>
      </c>
      <c r="Z45">
        <v>0</v>
      </c>
      <c r="AA45">
        <v>0</v>
      </c>
      <c r="AB45">
        <v>436020</v>
      </c>
      <c r="AC45">
        <v>20</v>
      </c>
      <c r="AD45">
        <v>394576.587</v>
      </c>
      <c r="AE45">
        <v>394596.587</v>
      </c>
      <c r="AF45">
        <f>VLOOKUP(H45,[1]Sheet2!$H$6:$Y$79,18,0)</f>
        <v>529064.5</v>
      </c>
      <c r="AH45">
        <v>9.5</v>
      </c>
      <c r="AI45">
        <v>2316541.46</v>
      </c>
      <c r="AJ45">
        <v>2316385.46</v>
      </c>
      <c r="AK45">
        <v>0.90500000000000003</v>
      </c>
      <c r="AL45">
        <v>0.99990000000000001</v>
      </c>
      <c r="AM45">
        <v>9.5</v>
      </c>
    </row>
    <row r="46" spans="1:39" x14ac:dyDescent="0.25">
      <c r="A46">
        <v>41</v>
      </c>
      <c r="B46" t="s">
        <v>73</v>
      </c>
      <c r="C46" t="s">
        <v>8</v>
      </c>
      <c r="D46" t="s">
        <v>8</v>
      </c>
      <c r="E46" t="s">
        <v>74</v>
      </c>
      <c r="F46" t="s">
        <v>8</v>
      </c>
      <c r="H46" t="s">
        <v>165</v>
      </c>
      <c r="I46" t="s">
        <v>76</v>
      </c>
      <c r="J46" t="s">
        <v>166</v>
      </c>
      <c r="K46">
        <v>229</v>
      </c>
      <c r="L46">
        <f>VLOOKUP(H46,[2]EnergyAuditFeederWise!$H$12:$K$80,4,0)</f>
        <v>230</v>
      </c>
      <c r="M46">
        <v>229</v>
      </c>
      <c r="N46">
        <f>VLOOKUP(H46,[2]EnergyAuditFeederWise!$H$12:$L$80,5,0)</f>
        <v>229</v>
      </c>
      <c r="O46">
        <f t="shared" si="0"/>
        <v>0</v>
      </c>
      <c r="P46">
        <v>0</v>
      </c>
      <c r="Q46">
        <f>VLOOKUP(H46,[2]EnergyAuditFeederWise!$H$12:$M$80,6,0)</f>
        <v>1</v>
      </c>
      <c r="R46">
        <v>225</v>
      </c>
      <c r="S46">
        <f>VLOOKUP(H46,[2]EnergyAuditFeederWise!$H$12:$N$80,7,0)</f>
        <v>225</v>
      </c>
      <c r="T46">
        <v>0</v>
      </c>
      <c r="U46">
        <f t="shared" si="1"/>
        <v>1</v>
      </c>
      <c r="V46">
        <v>521.76</v>
      </c>
      <c r="W46">
        <v>538.58299999999997</v>
      </c>
      <c r="X46">
        <v>20000</v>
      </c>
      <c r="Y46">
        <v>336460</v>
      </c>
      <c r="Z46">
        <v>0</v>
      </c>
      <c r="AA46">
        <v>28000</v>
      </c>
      <c r="AB46">
        <v>308460</v>
      </c>
      <c r="AC46">
        <v>3</v>
      </c>
      <c r="AD46">
        <v>281700</v>
      </c>
      <c r="AE46">
        <v>281703</v>
      </c>
      <c r="AF46">
        <f>VLOOKUP(H46,[1]Sheet2!$H$6:$Y$79,18,0)</f>
        <v>279702.40999999997</v>
      </c>
      <c r="AG46">
        <f t="shared" ref="AG46:AG47" si="9">AF46-AE46</f>
        <v>-2000.5900000000256</v>
      </c>
      <c r="AH46">
        <v>8.67</v>
      </c>
      <c r="AI46">
        <v>1654143.22</v>
      </c>
      <c r="AJ46">
        <v>1654579.22</v>
      </c>
      <c r="AK46">
        <v>0.9133</v>
      </c>
      <c r="AL46">
        <v>1.0003</v>
      </c>
      <c r="AM46">
        <v>8.67</v>
      </c>
    </row>
    <row r="47" spans="1:39" x14ac:dyDescent="0.25">
      <c r="A47">
        <v>42</v>
      </c>
      <c r="B47" t="s">
        <v>73</v>
      </c>
      <c r="C47" t="s">
        <v>8</v>
      </c>
      <c r="D47" t="s">
        <v>8</v>
      </c>
      <c r="E47" t="s">
        <v>74</v>
      </c>
      <c r="F47" t="s">
        <v>8</v>
      </c>
      <c r="H47" t="s">
        <v>167</v>
      </c>
      <c r="I47" t="s">
        <v>76</v>
      </c>
      <c r="J47" t="s">
        <v>168</v>
      </c>
      <c r="K47">
        <v>273</v>
      </c>
      <c r="L47">
        <f>VLOOKUP(H47,[2]EnergyAuditFeederWise!$H$12:$K$80,4,0)</f>
        <v>296</v>
      </c>
      <c r="M47">
        <v>273</v>
      </c>
      <c r="N47">
        <f>VLOOKUP(H47,[2]EnergyAuditFeederWise!$H$12:$L$80,5,0)</f>
        <v>273</v>
      </c>
      <c r="O47">
        <f t="shared" si="0"/>
        <v>0</v>
      </c>
      <c r="P47">
        <v>0</v>
      </c>
      <c r="Q47">
        <f>VLOOKUP(H47,[2]EnergyAuditFeederWise!$H$12:$M$80,6,0)</f>
        <v>23</v>
      </c>
      <c r="R47">
        <v>268</v>
      </c>
      <c r="S47">
        <f>VLOOKUP(H47,[2]EnergyAuditFeederWise!$H$12:$N$80,7,0)</f>
        <v>268</v>
      </c>
      <c r="T47">
        <v>3</v>
      </c>
      <c r="U47">
        <f t="shared" si="1"/>
        <v>23</v>
      </c>
      <c r="V47">
        <v>578.55799999999999</v>
      </c>
      <c r="W47">
        <v>594.31100000000004</v>
      </c>
      <c r="X47">
        <v>20000</v>
      </c>
      <c r="Y47">
        <v>315060</v>
      </c>
      <c r="Z47">
        <v>0</v>
      </c>
      <c r="AA47">
        <v>0</v>
      </c>
      <c r="AB47">
        <v>315060</v>
      </c>
      <c r="AC47">
        <v>93</v>
      </c>
      <c r="AD47">
        <v>280268.45199999999</v>
      </c>
      <c r="AE47">
        <v>280361.45199999999</v>
      </c>
      <c r="AF47">
        <f>VLOOKUP(H47,[1]Sheet2!$H$6:$Y$79,18,0)</f>
        <v>288780.62300000002</v>
      </c>
      <c r="AG47">
        <f t="shared" si="9"/>
        <v>8419.1710000000312</v>
      </c>
      <c r="AH47">
        <v>11.01</v>
      </c>
      <c r="AI47">
        <v>1646462.71</v>
      </c>
      <c r="AJ47">
        <v>1647264.71</v>
      </c>
      <c r="AK47">
        <v>0.88990000000000002</v>
      </c>
      <c r="AL47">
        <v>1.0004999999999999</v>
      </c>
      <c r="AM47">
        <v>11.02</v>
      </c>
    </row>
    <row r="48" spans="1:39" x14ac:dyDescent="0.25">
      <c r="A48">
        <v>43</v>
      </c>
      <c r="B48" t="s">
        <v>73</v>
      </c>
      <c r="C48" t="s">
        <v>8</v>
      </c>
      <c r="D48" t="s">
        <v>8</v>
      </c>
      <c r="E48" t="s">
        <v>82</v>
      </c>
      <c r="F48" t="s">
        <v>8</v>
      </c>
      <c r="H48" t="s">
        <v>169</v>
      </c>
      <c r="I48" t="s">
        <v>76</v>
      </c>
      <c r="J48" t="s">
        <v>170</v>
      </c>
      <c r="K48">
        <v>275</v>
      </c>
      <c r="L48">
        <f>VLOOKUP(H48,[2]EnergyAuditFeederWise!$H$12:$K$80,4,0)</f>
        <v>291</v>
      </c>
      <c r="M48">
        <v>275</v>
      </c>
      <c r="N48">
        <f>VLOOKUP(H48,[2]EnergyAuditFeederWise!$H$12:$L$80,5,0)</f>
        <v>275</v>
      </c>
      <c r="O48">
        <f t="shared" si="0"/>
        <v>0</v>
      </c>
      <c r="P48">
        <v>0</v>
      </c>
      <c r="Q48">
        <f>VLOOKUP(H48,[2]EnergyAuditFeederWise!$H$12:$M$80,6,0)</f>
        <v>16</v>
      </c>
      <c r="R48">
        <v>271</v>
      </c>
      <c r="S48">
        <f>VLOOKUP(H48,[2]EnergyAuditFeederWise!$H$12:$N$80,7,0)</f>
        <v>271</v>
      </c>
      <c r="T48">
        <v>0</v>
      </c>
      <c r="U48">
        <f t="shared" si="1"/>
        <v>16</v>
      </c>
      <c r="V48">
        <v>63.343000000000004</v>
      </c>
      <c r="W48">
        <v>85.275000000000006</v>
      </c>
      <c r="X48">
        <v>20000</v>
      </c>
      <c r="Y48">
        <v>438640</v>
      </c>
      <c r="Z48">
        <v>0</v>
      </c>
      <c r="AA48">
        <v>0</v>
      </c>
      <c r="AB48">
        <v>438640</v>
      </c>
      <c r="AC48">
        <v>186</v>
      </c>
      <c r="AD48">
        <v>396782.23300000001</v>
      </c>
      <c r="AE48">
        <v>396968.23300000001</v>
      </c>
      <c r="AF48">
        <f>VLOOKUP(H48,[1]Sheet2!$H$6:$Y$79,18,0)</f>
        <v>399769.46</v>
      </c>
      <c r="AH48">
        <v>9.5</v>
      </c>
      <c r="AI48">
        <v>2333904.33</v>
      </c>
      <c r="AJ48">
        <v>2329861.33</v>
      </c>
      <c r="AK48">
        <v>0.90500000000000003</v>
      </c>
      <c r="AL48">
        <v>0.99829999999999997</v>
      </c>
      <c r="AM48">
        <v>9.48</v>
      </c>
    </row>
    <row r="49" spans="1:39" x14ac:dyDescent="0.25">
      <c r="A49">
        <v>44</v>
      </c>
      <c r="B49" t="s">
        <v>73</v>
      </c>
      <c r="C49" t="s">
        <v>8</v>
      </c>
      <c r="D49" t="s">
        <v>8</v>
      </c>
      <c r="E49" t="s">
        <v>100</v>
      </c>
      <c r="F49" t="s">
        <v>8</v>
      </c>
      <c r="H49" t="s">
        <v>171</v>
      </c>
      <c r="I49" t="s">
        <v>76</v>
      </c>
      <c r="J49" t="s">
        <v>172</v>
      </c>
      <c r="K49">
        <v>391</v>
      </c>
      <c r="L49">
        <f>VLOOKUP(H49,[2]EnergyAuditFeederWise!$H$12:$K$80,4,0)</f>
        <v>393</v>
      </c>
      <c r="M49">
        <v>391</v>
      </c>
      <c r="N49">
        <f>VLOOKUP(H49,[2]EnergyAuditFeederWise!$H$12:$L$80,5,0)</f>
        <v>392</v>
      </c>
      <c r="O49">
        <f t="shared" si="0"/>
        <v>1</v>
      </c>
      <c r="P49">
        <v>0</v>
      </c>
      <c r="Q49">
        <f>VLOOKUP(H49,[2]EnergyAuditFeederWise!$H$12:$M$80,6,0)</f>
        <v>1</v>
      </c>
      <c r="R49">
        <v>390</v>
      </c>
      <c r="S49">
        <f>VLOOKUP(H49,[2]EnergyAuditFeederWise!$H$12:$N$80,7,0)</f>
        <v>391</v>
      </c>
      <c r="T49">
        <v>0</v>
      </c>
      <c r="U49">
        <f t="shared" si="1"/>
        <v>2</v>
      </c>
      <c r="V49">
        <v>472.86500000000001</v>
      </c>
      <c r="W49">
        <v>488.72500000000002</v>
      </c>
      <c r="X49">
        <v>40000</v>
      </c>
      <c r="Y49">
        <v>634400</v>
      </c>
      <c r="Z49">
        <v>118000</v>
      </c>
      <c r="AA49">
        <v>0</v>
      </c>
      <c r="AB49">
        <v>752400</v>
      </c>
      <c r="AC49">
        <v>39</v>
      </c>
      <c r="AD49">
        <v>574094.07200000004</v>
      </c>
      <c r="AE49">
        <v>574133.07200000004</v>
      </c>
      <c r="AF49">
        <f>VLOOKUP(H49,[1]Sheet2!$H$6:$Y$79,18,0)</f>
        <v>681005</v>
      </c>
      <c r="AG49">
        <f t="shared" ref="AG49:AG50" si="10">AF49-AE49</f>
        <v>106871.92799999996</v>
      </c>
      <c r="AH49">
        <v>23.69</v>
      </c>
      <c r="AI49">
        <v>3370633.38</v>
      </c>
      <c r="AJ49">
        <v>3369932.38</v>
      </c>
      <c r="AK49">
        <v>0.7631</v>
      </c>
      <c r="AL49">
        <v>0.99980000000000002</v>
      </c>
      <c r="AM49">
        <v>23.69</v>
      </c>
    </row>
    <row r="50" spans="1:39" x14ac:dyDescent="0.25">
      <c r="A50">
        <v>45</v>
      </c>
      <c r="B50" t="s">
        <v>73</v>
      </c>
      <c r="C50" t="s">
        <v>8</v>
      </c>
      <c r="D50" t="s">
        <v>8</v>
      </c>
      <c r="E50" t="s">
        <v>78</v>
      </c>
      <c r="F50" t="s">
        <v>8</v>
      </c>
      <c r="H50" t="s">
        <v>173</v>
      </c>
      <c r="I50" t="s">
        <v>76</v>
      </c>
      <c r="J50" t="s">
        <v>174</v>
      </c>
      <c r="K50">
        <v>398</v>
      </c>
      <c r="L50">
        <f>VLOOKUP(H50,[2]EnergyAuditFeederWise!$H$12:$K$80,4,0)</f>
        <v>418</v>
      </c>
      <c r="M50">
        <v>398</v>
      </c>
      <c r="N50">
        <f>VLOOKUP(H50,[2]EnergyAuditFeederWise!$H$12:$L$80,5,0)</f>
        <v>398</v>
      </c>
      <c r="O50">
        <f t="shared" si="0"/>
        <v>0</v>
      </c>
      <c r="P50">
        <v>0</v>
      </c>
      <c r="Q50">
        <f>VLOOKUP(H50,[2]EnergyAuditFeederWise!$H$12:$M$80,6,0)</f>
        <v>20</v>
      </c>
      <c r="R50">
        <v>381</v>
      </c>
      <c r="S50">
        <f>VLOOKUP(H50,[2]EnergyAuditFeederWise!$H$12:$N$80,7,0)</f>
        <v>381</v>
      </c>
      <c r="T50">
        <v>0</v>
      </c>
      <c r="U50">
        <f t="shared" si="1"/>
        <v>20</v>
      </c>
      <c r="V50">
        <v>1002.616</v>
      </c>
      <c r="W50">
        <v>1024.2439999999999</v>
      </c>
      <c r="X50">
        <v>20000</v>
      </c>
      <c r="Y50">
        <v>432560</v>
      </c>
      <c r="Z50">
        <v>0</v>
      </c>
      <c r="AA50">
        <v>0</v>
      </c>
      <c r="AB50">
        <v>432560</v>
      </c>
      <c r="AC50">
        <v>264</v>
      </c>
      <c r="AD50">
        <v>391202.68</v>
      </c>
      <c r="AE50">
        <v>391466.68</v>
      </c>
      <c r="AF50">
        <f>VLOOKUP(H50,[1]Sheet2!$H$6:$Y$79,18,0)</f>
        <v>535952.41</v>
      </c>
      <c r="AG50">
        <f t="shared" si="10"/>
        <v>144485.73000000004</v>
      </c>
      <c r="AH50">
        <v>9.5</v>
      </c>
      <c r="AI50">
        <v>2301984.64</v>
      </c>
      <c r="AJ50">
        <v>2299529.64</v>
      </c>
      <c r="AK50">
        <v>0.90500000000000003</v>
      </c>
      <c r="AL50">
        <v>0.99890000000000001</v>
      </c>
      <c r="AM50">
        <v>9.49</v>
      </c>
    </row>
    <row r="51" spans="1:39" x14ac:dyDescent="0.25">
      <c r="A51">
        <v>46</v>
      </c>
      <c r="B51" t="s">
        <v>73</v>
      </c>
      <c r="C51" t="s">
        <v>8</v>
      </c>
      <c r="D51" t="s">
        <v>8</v>
      </c>
      <c r="E51" t="s">
        <v>113</v>
      </c>
      <c r="F51" t="s">
        <v>8</v>
      </c>
      <c r="H51" t="s">
        <v>175</v>
      </c>
      <c r="I51" t="s">
        <v>84</v>
      </c>
      <c r="J51" t="s">
        <v>176</v>
      </c>
      <c r="K51">
        <v>2669</v>
      </c>
      <c r="L51">
        <f>VLOOKUP(H51,[2]EnergyAuditFeederWise!$H$12:$K$80,4,0)</f>
        <v>3192</v>
      </c>
      <c r="M51">
        <v>2669</v>
      </c>
      <c r="N51">
        <f>VLOOKUP(H51,[2]EnergyAuditFeederWise!$H$12:$L$80,5,0)</f>
        <v>2698</v>
      </c>
      <c r="O51">
        <f t="shared" si="0"/>
        <v>29</v>
      </c>
      <c r="P51">
        <v>0</v>
      </c>
      <c r="Q51">
        <f>VLOOKUP(H51,[2]EnergyAuditFeederWise!$H$12:$M$80,6,0)</f>
        <v>494</v>
      </c>
      <c r="R51">
        <v>0</v>
      </c>
      <c r="S51">
        <f>VLOOKUP(H51,[2]EnergyAuditFeederWise!$H$12:$N$80,7,0)</f>
        <v>1</v>
      </c>
      <c r="T51">
        <v>0</v>
      </c>
      <c r="U51">
        <f t="shared" si="1"/>
        <v>523</v>
      </c>
      <c r="V51">
        <v>588.41700000000003</v>
      </c>
      <c r="W51">
        <v>598.80999999999995</v>
      </c>
      <c r="X51">
        <v>20000</v>
      </c>
      <c r="Y51">
        <v>207860</v>
      </c>
      <c r="Z51">
        <v>0</v>
      </c>
      <c r="AA51">
        <v>0</v>
      </c>
      <c r="AB51">
        <v>207860</v>
      </c>
      <c r="AC51">
        <v>143157.6</v>
      </c>
      <c r="AD51">
        <v>0</v>
      </c>
      <c r="AE51">
        <v>143157.6</v>
      </c>
      <c r="AF51">
        <f>VLOOKUP(H51,[1]Sheet2!$H$6:$Y$79,18,0)</f>
        <v>143157.6</v>
      </c>
      <c r="AH51">
        <v>31.13</v>
      </c>
      <c r="AI51">
        <v>1632297.08</v>
      </c>
      <c r="AJ51">
        <v>994003.08</v>
      </c>
      <c r="AK51">
        <v>0.68869999999999998</v>
      </c>
      <c r="AL51">
        <v>0.60899999999999999</v>
      </c>
      <c r="AM51">
        <v>18.96</v>
      </c>
    </row>
    <row r="52" spans="1:39" x14ac:dyDescent="0.25">
      <c r="A52">
        <v>47</v>
      </c>
      <c r="B52" t="s">
        <v>73</v>
      </c>
      <c r="C52" t="s">
        <v>8</v>
      </c>
      <c r="D52" t="s">
        <v>8</v>
      </c>
      <c r="E52" t="s">
        <v>113</v>
      </c>
      <c r="F52" t="s">
        <v>8</v>
      </c>
      <c r="H52" t="s">
        <v>177</v>
      </c>
      <c r="I52" t="s">
        <v>76</v>
      </c>
      <c r="J52" t="s">
        <v>178</v>
      </c>
      <c r="K52">
        <v>256</v>
      </c>
      <c r="L52">
        <f>VLOOKUP(H52,[2]EnergyAuditFeederWise!$H$12:$K$80,4,0)</f>
        <v>462</v>
      </c>
      <c r="M52">
        <v>256</v>
      </c>
      <c r="N52">
        <f>VLOOKUP(H52,[2]EnergyAuditFeederWise!$H$12:$L$80,5,0)</f>
        <v>256</v>
      </c>
      <c r="O52">
        <f t="shared" si="0"/>
        <v>0</v>
      </c>
      <c r="P52">
        <v>0</v>
      </c>
      <c r="Q52">
        <f>VLOOKUP(H52,[2]EnergyAuditFeederWise!$H$12:$M$80,6,0)</f>
        <v>206</v>
      </c>
      <c r="R52">
        <v>255</v>
      </c>
      <c r="S52">
        <f>VLOOKUP(H52,[2]EnergyAuditFeederWise!$H$12:$N$80,7,0)</f>
        <v>255</v>
      </c>
      <c r="T52">
        <v>0</v>
      </c>
      <c r="U52">
        <f t="shared" si="1"/>
        <v>206</v>
      </c>
      <c r="V52">
        <v>832.05399999999997</v>
      </c>
      <c r="W52">
        <v>850.29399999999998</v>
      </c>
      <c r="X52">
        <v>20000</v>
      </c>
      <c r="Y52">
        <v>364800</v>
      </c>
      <c r="Z52">
        <v>0</v>
      </c>
      <c r="AA52">
        <v>0</v>
      </c>
      <c r="AB52">
        <v>364800</v>
      </c>
      <c r="AC52">
        <v>16</v>
      </c>
      <c r="AD52">
        <v>330128.22899999999</v>
      </c>
      <c r="AE52">
        <v>330144.22899999999</v>
      </c>
      <c r="AF52">
        <f>VLOOKUP(H52,[1]Sheet2!$H$6:$Y$79,18,0)</f>
        <v>341137.272</v>
      </c>
      <c r="AH52">
        <v>9.5</v>
      </c>
      <c r="AI52">
        <v>1938081.76</v>
      </c>
      <c r="AJ52">
        <v>1940477.76</v>
      </c>
      <c r="AK52">
        <v>0.90500000000000003</v>
      </c>
      <c r="AL52">
        <v>1.0012000000000001</v>
      </c>
      <c r="AM52">
        <v>9.51</v>
      </c>
    </row>
    <row r="53" spans="1:39" x14ac:dyDescent="0.25">
      <c r="A53">
        <v>48</v>
      </c>
      <c r="B53" t="s">
        <v>73</v>
      </c>
      <c r="C53" t="s">
        <v>8</v>
      </c>
      <c r="D53" t="s">
        <v>8</v>
      </c>
      <c r="E53" t="s">
        <v>113</v>
      </c>
      <c r="F53" t="s">
        <v>8</v>
      </c>
      <c r="H53" t="s">
        <v>179</v>
      </c>
      <c r="I53" t="s">
        <v>76</v>
      </c>
      <c r="J53" t="s">
        <v>180</v>
      </c>
      <c r="K53">
        <v>604</v>
      </c>
      <c r="L53">
        <f>VLOOKUP(H53,[2]EnergyAuditFeederWise!$H$12:$K$80,4,0)</f>
        <v>643</v>
      </c>
      <c r="M53">
        <v>604</v>
      </c>
      <c r="N53">
        <f>VLOOKUP(H53,[2]EnergyAuditFeederWise!$H$12:$L$80,5,0)</f>
        <v>606</v>
      </c>
      <c r="O53">
        <f t="shared" si="0"/>
        <v>2</v>
      </c>
      <c r="P53">
        <v>0</v>
      </c>
      <c r="Q53">
        <f>VLOOKUP(H53,[2]EnergyAuditFeederWise!$H$12:$M$80,6,0)</f>
        <v>37</v>
      </c>
      <c r="R53">
        <v>507</v>
      </c>
      <c r="S53">
        <f>VLOOKUP(H53,[2]EnergyAuditFeederWise!$H$12:$N$80,7,0)</f>
        <v>507</v>
      </c>
      <c r="T53">
        <v>0</v>
      </c>
      <c r="U53">
        <f t="shared" si="1"/>
        <v>39</v>
      </c>
      <c r="V53">
        <v>12.082000000000001</v>
      </c>
      <c r="W53">
        <v>23.273</v>
      </c>
      <c r="X53">
        <v>40000</v>
      </c>
      <c r="Y53">
        <v>447640</v>
      </c>
      <c r="Z53">
        <v>0</v>
      </c>
      <c r="AA53">
        <v>0</v>
      </c>
      <c r="AB53">
        <v>447640</v>
      </c>
      <c r="AC53">
        <v>6427</v>
      </c>
      <c r="AD53">
        <v>398687.12800000003</v>
      </c>
      <c r="AE53">
        <v>405114.12800000003</v>
      </c>
      <c r="AF53">
        <f>VLOOKUP(H53,[1]Sheet2!$H$6:$Y$79,18,0)</f>
        <v>399233.18400000001</v>
      </c>
      <c r="AH53">
        <v>9.5</v>
      </c>
      <c r="AI53">
        <v>2408363.79</v>
      </c>
      <c r="AJ53">
        <v>2374584.79</v>
      </c>
      <c r="AK53">
        <v>0.90500000000000003</v>
      </c>
      <c r="AL53">
        <v>0.98599999999999999</v>
      </c>
      <c r="AM53">
        <v>9.3699999999999992</v>
      </c>
    </row>
    <row r="54" spans="1:39" x14ac:dyDescent="0.25">
      <c r="A54">
        <v>50</v>
      </c>
      <c r="B54" t="s">
        <v>73</v>
      </c>
      <c r="C54" t="s">
        <v>8</v>
      </c>
      <c r="D54" t="s">
        <v>8</v>
      </c>
      <c r="E54" t="s">
        <v>113</v>
      </c>
      <c r="F54" t="s">
        <v>8</v>
      </c>
      <c r="H54" t="s">
        <v>185</v>
      </c>
      <c r="I54" t="s">
        <v>84</v>
      </c>
      <c r="J54" t="s">
        <v>186</v>
      </c>
      <c r="K54">
        <v>2124</v>
      </c>
      <c r="L54">
        <f>VLOOKUP(H54,[2]EnergyAuditFeederWise!$H$12:$K$80,4,0)</f>
        <v>2646</v>
      </c>
      <c r="M54">
        <v>2124</v>
      </c>
      <c r="N54">
        <f>VLOOKUP(H54,[2]EnergyAuditFeederWise!$H$12:$L$80,5,0)</f>
        <v>2143</v>
      </c>
      <c r="O54">
        <f t="shared" si="0"/>
        <v>19</v>
      </c>
      <c r="P54">
        <v>0</v>
      </c>
      <c r="Q54">
        <f>VLOOKUP(H54,[2]EnergyAuditFeederWise!$H$12:$M$80,6,0)</f>
        <v>503</v>
      </c>
      <c r="R54">
        <v>0</v>
      </c>
      <c r="S54">
        <f>VLOOKUP(H54,[2]EnergyAuditFeederWise!$H$12:$N$80,7,0)</f>
        <v>0</v>
      </c>
      <c r="T54">
        <v>0</v>
      </c>
      <c r="U54">
        <f t="shared" si="1"/>
        <v>522</v>
      </c>
      <c r="V54">
        <v>697.91399999999999</v>
      </c>
      <c r="W54">
        <v>710.31299999999999</v>
      </c>
      <c r="X54">
        <v>20000</v>
      </c>
      <c r="Y54">
        <v>247980</v>
      </c>
      <c r="Z54">
        <v>0</v>
      </c>
      <c r="AA54">
        <v>0</v>
      </c>
      <c r="AB54">
        <v>247980</v>
      </c>
      <c r="AC54">
        <v>208610</v>
      </c>
      <c r="AD54">
        <v>0</v>
      </c>
      <c r="AE54">
        <v>208610</v>
      </c>
      <c r="AF54">
        <f>VLOOKUP(H54,[1]Sheet2!$H$6:$Y$79,18,0)</f>
        <v>208610</v>
      </c>
      <c r="AH54">
        <v>15.88</v>
      </c>
      <c r="AI54">
        <v>2044774.27</v>
      </c>
      <c r="AJ54">
        <v>619854.27</v>
      </c>
      <c r="AK54">
        <v>0.84119999999999995</v>
      </c>
      <c r="AL54">
        <v>0.30309999999999998</v>
      </c>
      <c r="AM54">
        <v>4.8099999999999996</v>
      </c>
    </row>
    <row r="55" spans="1:39" x14ac:dyDescent="0.25">
      <c r="A55">
        <v>51</v>
      </c>
      <c r="B55" t="s">
        <v>73</v>
      </c>
      <c r="C55" t="s">
        <v>8</v>
      </c>
      <c r="D55" t="s">
        <v>8</v>
      </c>
      <c r="E55" t="s">
        <v>78</v>
      </c>
      <c r="F55" t="s">
        <v>8</v>
      </c>
      <c r="H55" t="s">
        <v>187</v>
      </c>
      <c r="I55" t="s">
        <v>76</v>
      </c>
      <c r="J55" t="s">
        <v>188</v>
      </c>
      <c r="K55">
        <v>609</v>
      </c>
      <c r="L55">
        <f>VLOOKUP(H55,[2]EnergyAuditFeederWise!$H$12:$K$80,4,0)</f>
        <v>1124</v>
      </c>
      <c r="M55">
        <v>609</v>
      </c>
      <c r="N55">
        <f>VLOOKUP(H55,[2]EnergyAuditFeederWise!$H$12:$L$80,5,0)</f>
        <v>609</v>
      </c>
      <c r="O55">
        <f t="shared" si="0"/>
        <v>0</v>
      </c>
      <c r="P55">
        <v>0</v>
      </c>
      <c r="Q55">
        <f>VLOOKUP(H55,[2]EnergyAuditFeederWise!$H$12:$M$80,6,0)</f>
        <v>515</v>
      </c>
      <c r="R55">
        <v>537</v>
      </c>
      <c r="S55">
        <f>VLOOKUP(H55,[2]EnergyAuditFeederWise!$H$12:$N$80,7,0)</f>
        <v>537</v>
      </c>
      <c r="T55">
        <v>0</v>
      </c>
      <c r="U55">
        <f t="shared" si="1"/>
        <v>515</v>
      </c>
      <c r="V55">
        <v>1325.3030000000001</v>
      </c>
      <c r="W55">
        <v>1360.41</v>
      </c>
      <c r="X55">
        <v>20000</v>
      </c>
      <c r="Y55">
        <v>702140</v>
      </c>
      <c r="Z55">
        <v>0</v>
      </c>
      <c r="AA55">
        <v>0</v>
      </c>
      <c r="AB55">
        <v>702140</v>
      </c>
      <c r="AC55">
        <v>909</v>
      </c>
      <c r="AD55">
        <v>634526.88800000004</v>
      </c>
      <c r="AE55">
        <v>635435.88800000004</v>
      </c>
      <c r="AF55">
        <f>VLOOKUP(H55,[1]Sheet2!$H$6:$Y$79,18,0)</f>
        <v>821884.96</v>
      </c>
      <c r="AG55">
        <f t="shared" ref="AG55:AG56" si="11">AF55-AE55</f>
        <v>186449.07199999993</v>
      </c>
      <c r="AH55">
        <v>9.5</v>
      </c>
      <c r="AI55">
        <v>3740891.93</v>
      </c>
      <c r="AJ55">
        <v>3738475.93</v>
      </c>
      <c r="AK55">
        <v>0.90500000000000003</v>
      </c>
      <c r="AL55">
        <v>0.99939999999999996</v>
      </c>
      <c r="AM55">
        <v>9.49</v>
      </c>
    </row>
    <row r="56" spans="1:39" x14ac:dyDescent="0.25">
      <c r="A56">
        <v>52</v>
      </c>
      <c r="B56" t="s">
        <v>73</v>
      </c>
      <c r="C56" t="s">
        <v>8</v>
      </c>
      <c r="D56" t="s">
        <v>8</v>
      </c>
      <c r="E56" t="s">
        <v>78</v>
      </c>
      <c r="F56" t="s">
        <v>8</v>
      </c>
      <c r="H56" t="s">
        <v>189</v>
      </c>
      <c r="I56" t="s">
        <v>76</v>
      </c>
      <c r="J56" t="s">
        <v>190</v>
      </c>
      <c r="K56">
        <v>513</v>
      </c>
      <c r="L56">
        <f>VLOOKUP(H56,[2]EnergyAuditFeederWise!$H$12:$K$80,4,0)</f>
        <v>518</v>
      </c>
      <c r="M56">
        <v>513</v>
      </c>
      <c r="N56">
        <f>VLOOKUP(H56,[2]EnergyAuditFeederWise!$H$12:$L$80,5,0)</f>
        <v>515</v>
      </c>
      <c r="O56">
        <f t="shared" si="0"/>
        <v>2</v>
      </c>
      <c r="P56">
        <v>0</v>
      </c>
      <c r="Q56">
        <f>VLOOKUP(H56,[2]EnergyAuditFeederWise!$H$12:$M$80,6,0)</f>
        <v>3</v>
      </c>
      <c r="R56">
        <v>494</v>
      </c>
      <c r="S56">
        <f>VLOOKUP(H56,[2]EnergyAuditFeederWise!$H$12:$N$80,7,0)</f>
        <v>494</v>
      </c>
      <c r="T56">
        <v>0</v>
      </c>
      <c r="U56">
        <f t="shared" si="1"/>
        <v>5</v>
      </c>
      <c r="V56">
        <v>980.42499999999995</v>
      </c>
      <c r="W56">
        <v>1005.302</v>
      </c>
      <c r="X56">
        <v>20000</v>
      </c>
      <c r="Y56">
        <v>497540</v>
      </c>
      <c r="Z56">
        <v>0</v>
      </c>
      <c r="AA56">
        <v>0</v>
      </c>
      <c r="AB56">
        <v>497540</v>
      </c>
      <c r="AC56">
        <v>915</v>
      </c>
      <c r="AD56">
        <v>449358.91</v>
      </c>
      <c r="AE56">
        <v>450273.91</v>
      </c>
      <c r="AF56">
        <f>VLOOKUP(H56,[1]Sheet2!$H$6:$Y$79,18,0)</f>
        <v>578580</v>
      </c>
      <c r="AG56">
        <f t="shared" si="11"/>
        <v>128306.09000000003</v>
      </c>
      <c r="AH56">
        <v>9.5</v>
      </c>
      <c r="AI56">
        <v>2648724.48</v>
      </c>
      <c r="AJ56">
        <v>2648108.48</v>
      </c>
      <c r="AK56">
        <v>0.90500000000000003</v>
      </c>
      <c r="AL56">
        <v>0.99980000000000002</v>
      </c>
      <c r="AM56">
        <v>9.5</v>
      </c>
    </row>
    <row r="57" spans="1:39" x14ac:dyDescent="0.25">
      <c r="A57">
        <v>53</v>
      </c>
      <c r="B57" t="s">
        <v>73</v>
      </c>
      <c r="C57" t="s">
        <v>8</v>
      </c>
      <c r="D57" t="s">
        <v>8</v>
      </c>
      <c r="E57" t="s">
        <v>82</v>
      </c>
      <c r="F57" t="s">
        <v>8</v>
      </c>
      <c r="H57" t="s">
        <v>191</v>
      </c>
      <c r="I57" t="s">
        <v>76</v>
      </c>
      <c r="J57" t="s">
        <v>192</v>
      </c>
      <c r="K57">
        <v>223</v>
      </c>
      <c r="L57">
        <f>VLOOKUP(H57,[2]EnergyAuditFeederWise!$H$12:$K$80,4,0)</f>
        <v>225</v>
      </c>
      <c r="M57">
        <v>223</v>
      </c>
      <c r="N57">
        <f>VLOOKUP(H57,[2]EnergyAuditFeederWise!$H$12:$L$80,5,0)</f>
        <v>223</v>
      </c>
      <c r="O57">
        <f t="shared" si="0"/>
        <v>0</v>
      </c>
      <c r="P57">
        <v>0</v>
      </c>
      <c r="Q57">
        <f>VLOOKUP(H57,[2]EnergyAuditFeederWise!$H$12:$M$80,6,0)</f>
        <v>2</v>
      </c>
      <c r="R57">
        <v>223</v>
      </c>
      <c r="S57">
        <f>VLOOKUP(H57,[2]EnergyAuditFeederWise!$H$12:$N$80,7,0)</f>
        <v>223</v>
      </c>
      <c r="T57">
        <v>0</v>
      </c>
      <c r="U57">
        <f t="shared" si="1"/>
        <v>2</v>
      </c>
      <c r="V57">
        <v>676.02099999999996</v>
      </c>
      <c r="W57">
        <v>700.58399999999995</v>
      </c>
      <c r="X57">
        <v>20000</v>
      </c>
      <c r="Y57">
        <v>491260</v>
      </c>
      <c r="Z57">
        <v>0</v>
      </c>
      <c r="AA57">
        <v>132000</v>
      </c>
      <c r="AB57">
        <v>359260</v>
      </c>
      <c r="AC57">
        <v>0</v>
      </c>
      <c r="AD57">
        <v>327100</v>
      </c>
      <c r="AE57">
        <v>327100</v>
      </c>
      <c r="AF57">
        <f>VLOOKUP(H57,[1]Sheet2!$H$6:$Y$79,18,0)</f>
        <v>325893.96999999997</v>
      </c>
      <c r="AH57">
        <v>8.9499999999999993</v>
      </c>
      <c r="AI57">
        <v>1920077</v>
      </c>
      <c r="AJ57">
        <v>1920077</v>
      </c>
      <c r="AK57">
        <v>0.91049999999999998</v>
      </c>
      <c r="AL57">
        <v>1</v>
      </c>
      <c r="AM57">
        <v>8.9499999999999993</v>
      </c>
    </row>
    <row r="58" spans="1:39" x14ac:dyDescent="0.25">
      <c r="A58">
        <v>54</v>
      </c>
      <c r="B58" t="s">
        <v>73</v>
      </c>
      <c r="C58" t="s">
        <v>8</v>
      </c>
      <c r="D58" t="s">
        <v>8</v>
      </c>
      <c r="E58" t="s">
        <v>100</v>
      </c>
      <c r="F58" t="s">
        <v>8</v>
      </c>
      <c r="H58" t="s">
        <v>193</v>
      </c>
      <c r="I58" t="s">
        <v>76</v>
      </c>
      <c r="J58" t="s">
        <v>194</v>
      </c>
      <c r="K58">
        <v>359</v>
      </c>
      <c r="L58">
        <f>VLOOKUP(H58,[2]EnergyAuditFeederWise!$H$12:$K$80,4,0)</f>
        <v>494</v>
      </c>
      <c r="M58">
        <v>359</v>
      </c>
      <c r="N58">
        <f>VLOOKUP(H58,[2]EnergyAuditFeederWise!$H$12:$L$80,5,0)</f>
        <v>359</v>
      </c>
      <c r="O58">
        <f t="shared" si="0"/>
        <v>0</v>
      </c>
      <c r="P58">
        <v>0</v>
      </c>
      <c r="Q58">
        <f>VLOOKUP(H58,[2]EnergyAuditFeederWise!$H$12:$M$80,6,0)</f>
        <v>135</v>
      </c>
      <c r="R58">
        <v>357</v>
      </c>
      <c r="S58">
        <f>VLOOKUP(H58,[2]EnergyAuditFeederWise!$H$12:$N$80,7,0)</f>
        <v>358</v>
      </c>
      <c r="T58">
        <v>0</v>
      </c>
      <c r="U58">
        <f t="shared" si="1"/>
        <v>135</v>
      </c>
      <c r="V58">
        <v>355.28199999999998</v>
      </c>
      <c r="W58">
        <v>365.67399999999998</v>
      </c>
      <c r="X58">
        <v>40000</v>
      </c>
      <c r="Y58">
        <v>415680</v>
      </c>
      <c r="Z58">
        <v>69500</v>
      </c>
      <c r="AA58">
        <v>0</v>
      </c>
      <c r="AB58">
        <v>485180</v>
      </c>
      <c r="AC58">
        <v>10</v>
      </c>
      <c r="AD58">
        <v>376181.82</v>
      </c>
      <c r="AE58">
        <v>376191.82</v>
      </c>
      <c r="AF58">
        <f>VLOOKUP(H58,[1]Sheet2!$H$6:$Y$79,18,0)</f>
        <v>439246</v>
      </c>
      <c r="AG58">
        <f t="shared" ref="AG58:AG60" si="12">AF58-AE58</f>
        <v>63054.179999999993</v>
      </c>
      <c r="AH58">
        <v>22.46</v>
      </c>
      <c r="AI58">
        <v>2209882.54</v>
      </c>
      <c r="AJ58">
        <v>2208508.54</v>
      </c>
      <c r="AK58">
        <v>0.77539999999999998</v>
      </c>
      <c r="AL58">
        <v>0.99939999999999996</v>
      </c>
      <c r="AM58">
        <v>22.45</v>
      </c>
    </row>
    <row r="59" spans="1:39" x14ac:dyDescent="0.25">
      <c r="A59">
        <v>55</v>
      </c>
      <c r="B59" t="s">
        <v>73</v>
      </c>
      <c r="C59" t="s">
        <v>8</v>
      </c>
      <c r="D59" t="s">
        <v>8</v>
      </c>
      <c r="E59" t="s">
        <v>100</v>
      </c>
      <c r="F59" t="s">
        <v>8</v>
      </c>
      <c r="H59" t="s">
        <v>195</v>
      </c>
      <c r="I59" t="s">
        <v>76</v>
      </c>
      <c r="J59" t="s">
        <v>196</v>
      </c>
      <c r="K59">
        <v>561</v>
      </c>
      <c r="L59">
        <f>VLOOKUP(H59,[2]EnergyAuditFeederWise!$H$12:$K$80,4,0)</f>
        <v>698</v>
      </c>
      <c r="M59">
        <v>561</v>
      </c>
      <c r="N59">
        <f>VLOOKUP(H59,[2]EnergyAuditFeederWise!$H$12:$L$80,5,0)</f>
        <v>571</v>
      </c>
      <c r="O59">
        <f t="shared" si="0"/>
        <v>10</v>
      </c>
      <c r="P59">
        <v>0</v>
      </c>
      <c r="Q59">
        <f>VLOOKUP(H59,[2]EnergyAuditFeederWise!$H$12:$M$80,6,0)</f>
        <v>127</v>
      </c>
      <c r="R59">
        <v>429</v>
      </c>
      <c r="S59">
        <f>VLOOKUP(H59,[2]EnergyAuditFeederWise!$H$12:$N$80,7,0)</f>
        <v>429</v>
      </c>
      <c r="T59">
        <v>0</v>
      </c>
      <c r="U59">
        <f t="shared" si="1"/>
        <v>137</v>
      </c>
      <c r="V59">
        <v>509.94299999999998</v>
      </c>
      <c r="W59">
        <v>523.40899999999999</v>
      </c>
      <c r="X59">
        <v>40000</v>
      </c>
      <c r="Y59">
        <v>538640</v>
      </c>
      <c r="Z59">
        <v>57000</v>
      </c>
      <c r="AA59">
        <v>0</v>
      </c>
      <c r="AB59">
        <v>595640</v>
      </c>
      <c r="AC59">
        <v>3462</v>
      </c>
      <c r="AD59">
        <v>484008.28700000001</v>
      </c>
      <c r="AE59">
        <v>487470.28700000001</v>
      </c>
      <c r="AF59">
        <f>VLOOKUP(H59,[1]Sheet2!$H$6:$Y$79,18,0)</f>
        <v>539554.18799999997</v>
      </c>
      <c r="AG59">
        <f t="shared" si="12"/>
        <v>52083.900999999954</v>
      </c>
      <c r="AH59">
        <v>18.16</v>
      </c>
      <c r="AI59">
        <v>2887547.02</v>
      </c>
      <c r="AJ59">
        <v>2873224.02</v>
      </c>
      <c r="AK59">
        <v>0.81840000000000002</v>
      </c>
      <c r="AL59">
        <v>0.995</v>
      </c>
      <c r="AM59">
        <v>18.07</v>
      </c>
    </row>
    <row r="60" spans="1:39" x14ac:dyDescent="0.25">
      <c r="A60">
        <v>56</v>
      </c>
      <c r="B60" t="s">
        <v>73</v>
      </c>
      <c r="C60" t="s">
        <v>8</v>
      </c>
      <c r="D60" t="s">
        <v>8</v>
      </c>
      <c r="E60" t="s">
        <v>100</v>
      </c>
      <c r="F60" t="s">
        <v>8</v>
      </c>
      <c r="H60" t="s">
        <v>197</v>
      </c>
      <c r="I60" t="s">
        <v>76</v>
      </c>
      <c r="J60" t="s">
        <v>198</v>
      </c>
      <c r="K60">
        <v>415</v>
      </c>
      <c r="L60">
        <f>VLOOKUP(H60,[2]EnergyAuditFeederWise!$H$12:$K$80,4,0)</f>
        <v>437</v>
      </c>
      <c r="M60">
        <v>415</v>
      </c>
      <c r="N60">
        <f>VLOOKUP(H60,[2]EnergyAuditFeederWise!$H$12:$L$80,5,0)</f>
        <v>416</v>
      </c>
      <c r="O60">
        <f t="shared" si="0"/>
        <v>1</v>
      </c>
      <c r="P60">
        <v>0</v>
      </c>
      <c r="Q60">
        <f>VLOOKUP(H60,[2]EnergyAuditFeederWise!$H$12:$M$80,6,0)</f>
        <v>21</v>
      </c>
      <c r="R60">
        <v>407</v>
      </c>
      <c r="S60">
        <f>VLOOKUP(H60,[2]EnergyAuditFeederWise!$H$12:$N$80,7,0)</f>
        <v>407</v>
      </c>
      <c r="T60">
        <v>0</v>
      </c>
      <c r="U60">
        <f t="shared" si="1"/>
        <v>22</v>
      </c>
      <c r="V60">
        <v>466.56599999999997</v>
      </c>
      <c r="W60">
        <v>481.846</v>
      </c>
      <c r="X60">
        <v>20000</v>
      </c>
      <c r="Y60">
        <v>305600</v>
      </c>
      <c r="Z60">
        <v>101500</v>
      </c>
      <c r="AA60">
        <v>0</v>
      </c>
      <c r="AB60">
        <v>407100</v>
      </c>
      <c r="AC60">
        <v>3538</v>
      </c>
      <c r="AD60">
        <v>273031.24200000003</v>
      </c>
      <c r="AE60">
        <v>276569.24200000003</v>
      </c>
      <c r="AF60">
        <f>VLOOKUP(H60,[1]Sheet2!$H$6:$Y$79,18,0)</f>
        <v>368832.94</v>
      </c>
      <c r="AG60">
        <f t="shared" si="12"/>
        <v>92263.697999999975</v>
      </c>
      <c r="AH60">
        <v>32.06</v>
      </c>
      <c r="AI60">
        <v>1640578.71</v>
      </c>
      <c r="AJ60">
        <v>1661061.71</v>
      </c>
      <c r="AK60">
        <v>0.6794</v>
      </c>
      <c r="AL60">
        <v>1.0125</v>
      </c>
      <c r="AM60">
        <v>32.46</v>
      </c>
    </row>
    <row r="61" spans="1:39" x14ac:dyDescent="0.25">
      <c r="A61">
        <v>57</v>
      </c>
      <c r="B61" t="s">
        <v>73</v>
      </c>
      <c r="C61" t="s">
        <v>8</v>
      </c>
      <c r="D61" t="s">
        <v>8</v>
      </c>
      <c r="E61" t="s">
        <v>113</v>
      </c>
      <c r="F61" t="s">
        <v>8</v>
      </c>
      <c r="H61" t="s">
        <v>199</v>
      </c>
      <c r="I61" t="s">
        <v>76</v>
      </c>
      <c r="J61" t="s">
        <v>200</v>
      </c>
      <c r="K61">
        <v>259</v>
      </c>
      <c r="L61">
        <v>0</v>
      </c>
      <c r="M61">
        <v>259</v>
      </c>
      <c r="N61">
        <v>0</v>
      </c>
      <c r="O61">
        <v>0</v>
      </c>
      <c r="P61">
        <v>0</v>
      </c>
      <c r="Q61" t="e">
        <f>VLOOKUP(H61,[2]EnergyAuditFeederWise!$H$12:$M$80,6,0)</f>
        <v>#N/A</v>
      </c>
      <c r="R61">
        <v>258</v>
      </c>
      <c r="S61" t="e">
        <f>VLOOKUP(H61,[2]EnergyAuditFeederWise!$H$12:$N$80,7,0)</f>
        <v>#N/A</v>
      </c>
      <c r="T61">
        <v>0</v>
      </c>
      <c r="U61">
        <f t="shared" si="1"/>
        <v>-259</v>
      </c>
      <c r="V61">
        <v>537.93100000000004</v>
      </c>
      <c r="W61">
        <v>551.08500000000004</v>
      </c>
      <c r="X61">
        <v>20000</v>
      </c>
      <c r="Y61">
        <v>263080</v>
      </c>
      <c r="Z61">
        <v>0</v>
      </c>
      <c r="AA61">
        <v>0</v>
      </c>
      <c r="AB61">
        <v>263080</v>
      </c>
      <c r="AC61">
        <v>1</v>
      </c>
      <c r="AD61">
        <v>238086.679</v>
      </c>
      <c r="AE61">
        <v>238087.679</v>
      </c>
      <c r="AF61">
        <f>VLOOKUP(H61,[1]Sheet2!$H$6:$Y$79,18,0)</f>
        <v>525403.5</v>
      </c>
      <c r="AH61">
        <v>9.5</v>
      </c>
      <c r="AI61">
        <v>1397695</v>
      </c>
      <c r="AJ61">
        <v>1397695</v>
      </c>
      <c r="AK61">
        <v>0.90500000000000003</v>
      </c>
      <c r="AL61">
        <v>1</v>
      </c>
      <c r="AM61">
        <v>9.5</v>
      </c>
    </row>
    <row r="62" spans="1:39" x14ac:dyDescent="0.25">
      <c r="A62">
        <v>58</v>
      </c>
      <c r="B62" t="s">
        <v>73</v>
      </c>
      <c r="C62" t="s">
        <v>8</v>
      </c>
      <c r="D62" t="s">
        <v>8</v>
      </c>
      <c r="E62" t="s">
        <v>74</v>
      </c>
      <c r="F62" t="s">
        <v>8</v>
      </c>
      <c r="H62" t="s">
        <v>201</v>
      </c>
      <c r="I62" t="s">
        <v>76</v>
      </c>
      <c r="J62" t="s">
        <v>202</v>
      </c>
      <c r="K62">
        <v>107</v>
      </c>
      <c r="L62">
        <v>0</v>
      </c>
      <c r="M62">
        <v>107</v>
      </c>
      <c r="N62">
        <v>0</v>
      </c>
      <c r="O62">
        <v>0</v>
      </c>
      <c r="P62">
        <v>0</v>
      </c>
      <c r="Q62" t="e">
        <f>VLOOKUP(H62,[2]EnergyAuditFeederWise!$H$12:$M$80,6,0)</f>
        <v>#N/A</v>
      </c>
      <c r="R62">
        <v>102</v>
      </c>
      <c r="S62" t="e">
        <f>VLOOKUP(H62,[2]EnergyAuditFeederWise!$H$12:$N$80,7,0)</f>
        <v>#N/A</v>
      </c>
      <c r="T62">
        <v>0</v>
      </c>
      <c r="U62">
        <f t="shared" si="1"/>
        <v>-107</v>
      </c>
      <c r="V62">
        <v>587.375</v>
      </c>
      <c r="W62">
        <v>595.74099999999999</v>
      </c>
      <c r="X62">
        <v>40000</v>
      </c>
      <c r="Y62">
        <v>334640</v>
      </c>
      <c r="Z62">
        <v>0</v>
      </c>
      <c r="AA62">
        <v>0</v>
      </c>
      <c r="AB62">
        <v>334640</v>
      </c>
      <c r="AC62">
        <v>357</v>
      </c>
      <c r="AD62">
        <v>193400</v>
      </c>
      <c r="AE62">
        <v>193757</v>
      </c>
      <c r="AF62">
        <f>VLOOKUP(H62,[1]Sheet2!$H$6:$Y$79,18,0)</f>
        <v>152392.02100000001</v>
      </c>
      <c r="AG62">
        <f t="shared" ref="AG62:AG63" si="13">AF62-AE62</f>
        <v>-41364.978999999992</v>
      </c>
      <c r="AH62">
        <v>42.1</v>
      </c>
      <c r="AI62">
        <v>1140158.6200000001</v>
      </c>
      <c r="AJ62">
        <v>1136278.6200000001</v>
      </c>
      <c r="AK62">
        <v>0.57899999999999996</v>
      </c>
      <c r="AL62">
        <v>0.99660000000000004</v>
      </c>
      <c r="AM62">
        <v>41.96</v>
      </c>
    </row>
    <row r="63" spans="1:39" x14ac:dyDescent="0.25">
      <c r="A63">
        <v>59</v>
      </c>
      <c r="B63" t="s">
        <v>73</v>
      </c>
      <c r="C63" t="s">
        <v>8</v>
      </c>
      <c r="D63" t="s">
        <v>8</v>
      </c>
      <c r="E63" t="s">
        <v>100</v>
      </c>
      <c r="F63" t="s">
        <v>8</v>
      </c>
      <c r="H63" t="s">
        <v>203</v>
      </c>
      <c r="I63" t="s">
        <v>76</v>
      </c>
      <c r="J63" t="s">
        <v>204</v>
      </c>
      <c r="K63">
        <v>203</v>
      </c>
      <c r="L63">
        <f>VLOOKUP(H63,[2]EnergyAuditFeederWise!$H$12:$K$80,4,0)</f>
        <v>252</v>
      </c>
      <c r="M63">
        <v>203</v>
      </c>
      <c r="N63">
        <f>VLOOKUP(H63,[2]EnergyAuditFeederWise!$H$12:$L$80,5,0)</f>
        <v>203</v>
      </c>
      <c r="O63">
        <f t="shared" si="0"/>
        <v>0</v>
      </c>
      <c r="P63">
        <v>0</v>
      </c>
      <c r="Q63">
        <f>VLOOKUP(H63,[2]EnergyAuditFeederWise!$H$12:$M$80,6,0)</f>
        <v>49</v>
      </c>
      <c r="R63">
        <v>202</v>
      </c>
      <c r="S63">
        <f>VLOOKUP(H63,[2]EnergyAuditFeederWise!$H$12:$N$80,7,0)</f>
        <v>202</v>
      </c>
      <c r="T63">
        <v>0</v>
      </c>
      <c r="U63">
        <f t="shared" si="1"/>
        <v>49</v>
      </c>
      <c r="V63">
        <v>141.506</v>
      </c>
      <c r="W63">
        <v>143.85900000000001</v>
      </c>
      <c r="X63">
        <v>40000</v>
      </c>
      <c r="Y63">
        <v>94120</v>
      </c>
      <c r="Z63">
        <v>104000</v>
      </c>
      <c r="AA63">
        <v>0</v>
      </c>
      <c r="AB63">
        <v>198120</v>
      </c>
      <c r="AC63">
        <v>30</v>
      </c>
      <c r="AD63">
        <v>85147.831999999995</v>
      </c>
      <c r="AE63">
        <v>85177.831999999995</v>
      </c>
      <c r="AF63">
        <f>VLOOKUP(H63,[1]Sheet2!$H$6:$Y$79,18,0)</f>
        <v>179672</v>
      </c>
      <c r="AG63">
        <f t="shared" si="13"/>
        <v>94494.168000000005</v>
      </c>
      <c r="AH63">
        <v>57.01</v>
      </c>
      <c r="AI63">
        <v>500145.61</v>
      </c>
      <c r="AJ63">
        <v>500139.61</v>
      </c>
      <c r="AK63">
        <v>0.4299</v>
      </c>
      <c r="AL63">
        <v>1</v>
      </c>
      <c r="AM63">
        <v>57.01</v>
      </c>
    </row>
    <row r="64" spans="1:39" x14ac:dyDescent="0.25">
      <c r="A64">
        <v>60</v>
      </c>
      <c r="B64" t="s">
        <v>73</v>
      </c>
      <c r="C64" t="s">
        <v>8</v>
      </c>
      <c r="D64" t="s">
        <v>8</v>
      </c>
      <c r="E64" t="s">
        <v>113</v>
      </c>
      <c r="F64" t="s">
        <v>8</v>
      </c>
      <c r="H64" t="s">
        <v>205</v>
      </c>
      <c r="I64" t="s">
        <v>76</v>
      </c>
      <c r="J64" t="s">
        <v>206</v>
      </c>
      <c r="K64">
        <v>31</v>
      </c>
      <c r="L64">
        <f>VLOOKUP(H64,[2]EnergyAuditFeederWise!$H$12:$K$80,4,0)</f>
        <v>31</v>
      </c>
      <c r="M64">
        <v>31</v>
      </c>
      <c r="N64">
        <f>VLOOKUP(H64,[2]EnergyAuditFeederWise!$H$12:$L$80,5,0)</f>
        <v>31</v>
      </c>
      <c r="O64">
        <f t="shared" si="0"/>
        <v>0</v>
      </c>
      <c r="P64">
        <v>0</v>
      </c>
      <c r="Q64">
        <f>VLOOKUP(H64,[2]EnergyAuditFeederWise!$H$12:$M$80,6,0)</f>
        <v>0</v>
      </c>
      <c r="R64">
        <v>31</v>
      </c>
      <c r="S64">
        <f>VLOOKUP(H64,[2]EnergyAuditFeederWise!$H$12:$N$80,7,0)</f>
        <v>31</v>
      </c>
      <c r="T64">
        <v>0</v>
      </c>
      <c r="U64">
        <f t="shared" si="1"/>
        <v>0</v>
      </c>
      <c r="V64">
        <v>176.96</v>
      </c>
      <c r="W64">
        <v>188.93299999999999</v>
      </c>
      <c r="X64">
        <v>20000</v>
      </c>
      <c r="Y64">
        <v>239460</v>
      </c>
      <c r="Z64">
        <v>0</v>
      </c>
      <c r="AA64">
        <v>0</v>
      </c>
      <c r="AB64">
        <v>239460</v>
      </c>
      <c r="AC64">
        <v>0</v>
      </c>
      <c r="AD64">
        <v>43100</v>
      </c>
      <c r="AE64">
        <v>43100</v>
      </c>
      <c r="AF64">
        <f>VLOOKUP(H64,[1]Sheet2!$H$6:$Y$79,18,0)</f>
        <v>43100</v>
      </c>
      <c r="AH64">
        <v>82</v>
      </c>
      <c r="AI64">
        <v>252997</v>
      </c>
      <c r="AJ64">
        <v>252997</v>
      </c>
      <c r="AK64">
        <v>0.18</v>
      </c>
      <c r="AL64">
        <v>1</v>
      </c>
      <c r="AM64">
        <v>82</v>
      </c>
    </row>
    <row r="65" spans="1:39" x14ac:dyDescent="0.25">
      <c r="A65">
        <v>61</v>
      </c>
      <c r="B65" t="s">
        <v>73</v>
      </c>
      <c r="C65" t="s">
        <v>8</v>
      </c>
      <c r="D65" t="s">
        <v>8</v>
      </c>
      <c r="E65" t="s">
        <v>78</v>
      </c>
      <c r="F65" t="s">
        <v>8</v>
      </c>
      <c r="H65" t="s">
        <v>207</v>
      </c>
      <c r="I65" t="s">
        <v>84</v>
      </c>
      <c r="J65" t="s">
        <v>208</v>
      </c>
      <c r="K65">
        <v>2465</v>
      </c>
      <c r="L65">
        <f>VLOOKUP(H65,[2]EnergyAuditFeederWise!$H$12:$K$80,4,0)</f>
        <v>2964</v>
      </c>
      <c r="M65">
        <v>2465</v>
      </c>
      <c r="N65">
        <f>VLOOKUP(H65,[2]EnergyAuditFeederWise!$H$12:$L$80,5,0)</f>
        <v>2486</v>
      </c>
      <c r="O65">
        <f t="shared" si="0"/>
        <v>21</v>
      </c>
      <c r="P65">
        <v>0</v>
      </c>
      <c r="Q65">
        <f>VLOOKUP(H65,[2]EnergyAuditFeederWise!$H$12:$M$80,6,0)</f>
        <v>478</v>
      </c>
      <c r="R65">
        <v>0</v>
      </c>
      <c r="S65">
        <f>VLOOKUP(H65,[2]EnergyAuditFeederWise!$H$12:$N$80,7,0)</f>
        <v>2</v>
      </c>
      <c r="T65">
        <v>0</v>
      </c>
      <c r="U65">
        <f t="shared" si="1"/>
        <v>499</v>
      </c>
      <c r="V65">
        <v>1306.9390000000001</v>
      </c>
      <c r="W65">
        <v>1335.816</v>
      </c>
      <c r="X65">
        <v>10000</v>
      </c>
      <c r="Y65">
        <v>288770</v>
      </c>
      <c r="Z65">
        <v>0</v>
      </c>
      <c r="AA65">
        <v>0</v>
      </c>
      <c r="AB65">
        <v>288770</v>
      </c>
      <c r="AC65">
        <v>164527</v>
      </c>
      <c r="AD65">
        <v>0</v>
      </c>
      <c r="AE65">
        <v>164527</v>
      </c>
      <c r="AF65">
        <f>VLOOKUP(H65,[1]Sheet2!$H$6:$Y$79,18,0)</f>
        <v>164527</v>
      </c>
      <c r="AG65">
        <f>AF65-AE65</f>
        <v>0</v>
      </c>
      <c r="AH65">
        <v>43.02</v>
      </c>
      <c r="AI65">
        <v>1711765.73</v>
      </c>
      <c r="AJ65">
        <v>919680.8</v>
      </c>
      <c r="AK65">
        <v>0.56979999999999997</v>
      </c>
      <c r="AL65">
        <v>0.5373</v>
      </c>
      <c r="AM65">
        <v>23.11</v>
      </c>
    </row>
    <row r="66" spans="1:39" x14ac:dyDescent="0.25">
      <c r="A66">
        <v>62</v>
      </c>
      <c r="B66" t="s">
        <v>73</v>
      </c>
      <c r="C66" t="s">
        <v>8</v>
      </c>
      <c r="D66" t="s">
        <v>8</v>
      </c>
      <c r="E66" t="s">
        <v>82</v>
      </c>
      <c r="F66" t="s">
        <v>8</v>
      </c>
      <c r="H66" t="s">
        <v>209</v>
      </c>
      <c r="I66" t="s">
        <v>76</v>
      </c>
      <c r="J66" t="s">
        <v>210</v>
      </c>
      <c r="K66">
        <v>237</v>
      </c>
      <c r="L66">
        <f>VLOOKUP(H66,[2]EnergyAuditFeederWise!$H$12:$K$80,4,0)</f>
        <v>238</v>
      </c>
      <c r="M66">
        <v>237</v>
      </c>
      <c r="N66">
        <f>VLOOKUP(H66,[2]EnergyAuditFeederWise!$H$12:$L$80,5,0)</f>
        <v>237</v>
      </c>
      <c r="O66">
        <f t="shared" si="0"/>
        <v>0</v>
      </c>
      <c r="P66">
        <v>0</v>
      </c>
      <c r="Q66">
        <f>VLOOKUP(H66,[2]EnergyAuditFeederWise!$H$12:$M$80,6,0)</f>
        <v>1</v>
      </c>
      <c r="R66">
        <v>237</v>
      </c>
      <c r="S66">
        <f>VLOOKUP(H66,[2]EnergyAuditFeederWise!$H$12:$N$80,7,0)</f>
        <v>237</v>
      </c>
      <c r="T66">
        <v>0</v>
      </c>
      <c r="U66">
        <f t="shared" si="1"/>
        <v>1</v>
      </c>
      <c r="V66">
        <v>670.86199999999997</v>
      </c>
      <c r="W66">
        <v>693.68</v>
      </c>
      <c r="X66">
        <v>20000</v>
      </c>
      <c r="Y66">
        <v>456360</v>
      </c>
      <c r="Z66">
        <v>0</v>
      </c>
      <c r="AA66">
        <v>55000</v>
      </c>
      <c r="AB66">
        <v>401360</v>
      </c>
      <c r="AC66">
        <v>0</v>
      </c>
      <c r="AD66">
        <v>365200</v>
      </c>
      <c r="AE66">
        <v>365200</v>
      </c>
      <c r="AF66">
        <f>VLOOKUP(H66,[1]Sheet2!$H$6:$Y$79,18,0)</f>
        <v>365143.97</v>
      </c>
      <c r="AH66">
        <v>9.01</v>
      </c>
      <c r="AI66">
        <v>2143724</v>
      </c>
      <c r="AJ66">
        <v>2143724</v>
      </c>
      <c r="AK66">
        <v>0.90990000000000004</v>
      </c>
      <c r="AL66">
        <v>1</v>
      </c>
      <c r="AM66">
        <v>9.01</v>
      </c>
    </row>
    <row r="67" spans="1:39" x14ac:dyDescent="0.25">
      <c r="A67">
        <v>63</v>
      </c>
      <c r="B67" t="s">
        <v>73</v>
      </c>
      <c r="C67" t="s">
        <v>8</v>
      </c>
      <c r="D67" t="s">
        <v>8</v>
      </c>
      <c r="E67" t="s">
        <v>82</v>
      </c>
      <c r="F67" t="s">
        <v>8</v>
      </c>
      <c r="H67" t="s">
        <v>211</v>
      </c>
      <c r="I67" t="s">
        <v>84</v>
      </c>
      <c r="J67" t="s">
        <v>212</v>
      </c>
      <c r="K67">
        <v>1991</v>
      </c>
      <c r="L67">
        <f>VLOOKUP(H67,[2]EnergyAuditFeederWise!$H$12:$K$80,4,0)</f>
        <v>2230</v>
      </c>
      <c r="M67">
        <v>1991</v>
      </c>
      <c r="N67">
        <f>VLOOKUP(H67,[2]EnergyAuditFeederWise!$H$12:$L$80,5,0)</f>
        <v>1992</v>
      </c>
      <c r="O67">
        <f t="shared" si="0"/>
        <v>1</v>
      </c>
      <c r="P67">
        <v>0</v>
      </c>
      <c r="Q67">
        <f>VLOOKUP(H67,[2]EnergyAuditFeederWise!$H$12:$M$80,6,0)</f>
        <v>238</v>
      </c>
      <c r="R67">
        <v>0</v>
      </c>
      <c r="S67">
        <f>VLOOKUP(H67,[2]EnergyAuditFeederWise!$H$12:$N$80,7,0)</f>
        <v>0</v>
      </c>
      <c r="T67">
        <v>0</v>
      </c>
      <c r="U67">
        <f t="shared" si="1"/>
        <v>239</v>
      </c>
      <c r="V67">
        <v>414.447</v>
      </c>
      <c r="W67">
        <v>423.22500000000002</v>
      </c>
      <c r="X67">
        <v>20000</v>
      </c>
      <c r="Y67">
        <v>175560</v>
      </c>
      <c r="Z67">
        <v>0</v>
      </c>
      <c r="AA67">
        <v>57391</v>
      </c>
      <c r="AB67">
        <v>118169</v>
      </c>
      <c r="AC67">
        <v>107386</v>
      </c>
      <c r="AD67">
        <v>0</v>
      </c>
      <c r="AE67">
        <v>107386</v>
      </c>
      <c r="AF67">
        <f>VLOOKUP(H67,[1]Sheet2!$H$6:$Y$79,18,0)</f>
        <v>107386</v>
      </c>
      <c r="AH67">
        <v>9.1300000000000008</v>
      </c>
      <c r="AI67">
        <v>1158662.54</v>
      </c>
      <c r="AJ67">
        <v>703262.54</v>
      </c>
      <c r="AK67">
        <v>0.90869999999999995</v>
      </c>
      <c r="AL67">
        <v>0.60699999999999998</v>
      </c>
      <c r="AM67">
        <v>5.54</v>
      </c>
    </row>
    <row r="68" spans="1:39" x14ac:dyDescent="0.25">
      <c r="A68">
        <v>64</v>
      </c>
      <c r="B68" t="s">
        <v>73</v>
      </c>
      <c r="C68" t="s">
        <v>8</v>
      </c>
      <c r="D68" t="s">
        <v>8</v>
      </c>
      <c r="E68" t="s">
        <v>90</v>
      </c>
      <c r="F68" t="s">
        <v>8</v>
      </c>
      <c r="H68" t="s">
        <v>213</v>
      </c>
      <c r="I68" t="s">
        <v>84</v>
      </c>
      <c r="J68" t="s">
        <v>214</v>
      </c>
      <c r="K68">
        <v>1521</v>
      </c>
      <c r="L68">
        <f>VLOOKUP(H68,[2]EnergyAuditFeederWise!$H$12:$K$80,4,0)</f>
        <v>1928</v>
      </c>
      <c r="M68">
        <v>1521</v>
      </c>
      <c r="N68">
        <f>VLOOKUP(H68,[2]EnergyAuditFeederWise!$H$12:$L$80,5,0)</f>
        <v>1523</v>
      </c>
      <c r="O68">
        <f t="shared" si="0"/>
        <v>2</v>
      </c>
      <c r="P68">
        <v>0</v>
      </c>
      <c r="Q68">
        <f>VLOOKUP(H68,[2]EnergyAuditFeederWise!$H$12:$M$80,6,0)</f>
        <v>405</v>
      </c>
      <c r="R68">
        <v>0</v>
      </c>
      <c r="S68">
        <f>VLOOKUP(H68,[2]EnergyAuditFeederWise!$H$12:$N$80,7,0)</f>
        <v>0</v>
      </c>
      <c r="T68">
        <v>0</v>
      </c>
      <c r="U68">
        <f t="shared" si="1"/>
        <v>407</v>
      </c>
      <c r="V68">
        <v>13498.3</v>
      </c>
      <c r="W68">
        <v>13733.8</v>
      </c>
      <c r="X68">
        <v>1000</v>
      </c>
      <c r="Y68">
        <v>235500</v>
      </c>
      <c r="Z68">
        <v>0</v>
      </c>
      <c r="AA68">
        <v>0</v>
      </c>
      <c r="AB68">
        <v>235500</v>
      </c>
      <c r="AC68">
        <v>111347.7</v>
      </c>
      <c r="AD68">
        <v>0</v>
      </c>
      <c r="AE68">
        <v>111347.7</v>
      </c>
      <c r="AF68">
        <f>VLOOKUP(H68,[1]Sheet2!$H$6:$Y$79,18,0)</f>
        <v>111347.7</v>
      </c>
      <c r="AG68">
        <f t="shared" ref="AG68:AG74" si="14">AF68-AE68</f>
        <v>0</v>
      </c>
      <c r="AH68">
        <v>52.72</v>
      </c>
      <c r="AI68">
        <v>1166261.43</v>
      </c>
      <c r="AJ68">
        <v>448727.37</v>
      </c>
      <c r="AK68">
        <v>0.4728</v>
      </c>
      <c r="AL68">
        <v>0.38479999999999998</v>
      </c>
      <c r="AM68">
        <v>20.29</v>
      </c>
    </row>
    <row r="69" spans="1:39" x14ac:dyDescent="0.25">
      <c r="A69">
        <v>65</v>
      </c>
      <c r="B69" t="s">
        <v>73</v>
      </c>
      <c r="C69" t="s">
        <v>8</v>
      </c>
      <c r="D69" t="s">
        <v>8</v>
      </c>
      <c r="E69" t="s">
        <v>90</v>
      </c>
      <c r="F69" t="s">
        <v>8</v>
      </c>
      <c r="H69" t="s">
        <v>215</v>
      </c>
      <c r="I69" t="s">
        <v>84</v>
      </c>
      <c r="J69" t="s">
        <v>216</v>
      </c>
      <c r="K69">
        <v>723</v>
      </c>
      <c r="L69">
        <f>VLOOKUP(H69,[2]EnergyAuditFeederWise!$H$12:$K$80,4,0)</f>
        <v>859</v>
      </c>
      <c r="M69">
        <v>723</v>
      </c>
      <c r="N69">
        <f>VLOOKUP(H69,[2]EnergyAuditFeederWise!$H$12:$L$80,5,0)</f>
        <v>731</v>
      </c>
      <c r="O69">
        <f t="shared" si="0"/>
        <v>8</v>
      </c>
      <c r="P69">
        <v>0</v>
      </c>
      <c r="Q69">
        <f>VLOOKUP(H69,[2]EnergyAuditFeederWise!$H$12:$M$80,6,0)</f>
        <v>128</v>
      </c>
      <c r="R69">
        <v>0</v>
      </c>
      <c r="S69">
        <f>VLOOKUP(H69,[2]EnergyAuditFeederWise!$H$12:$N$80,7,0)</f>
        <v>1</v>
      </c>
      <c r="T69">
        <v>0</v>
      </c>
      <c r="U69">
        <f t="shared" si="1"/>
        <v>136</v>
      </c>
      <c r="V69">
        <v>5491.9</v>
      </c>
      <c r="W69">
        <v>5555.8</v>
      </c>
      <c r="X69">
        <v>1000</v>
      </c>
      <c r="Y69">
        <v>63900</v>
      </c>
      <c r="Z69">
        <v>0</v>
      </c>
      <c r="AA69">
        <v>0</v>
      </c>
      <c r="AB69">
        <v>63900</v>
      </c>
      <c r="AC69">
        <v>38664</v>
      </c>
      <c r="AD69">
        <v>0</v>
      </c>
      <c r="AE69">
        <v>38664</v>
      </c>
      <c r="AF69">
        <f>VLOOKUP(H69,[1]Sheet2!$H$6:$Y$79,18,0)</f>
        <v>38664</v>
      </c>
      <c r="AG69">
        <f t="shared" si="14"/>
        <v>0</v>
      </c>
      <c r="AH69">
        <v>39.49</v>
      </c>
      <c r="AI69">
        <v>439729.02</v>
      </c>
      <c r="AJ69">
        <v>262709.02</v>
      </c>
      <c r="AK69">
        <v>0.60509999999999997</v>
      </c>
      <c r="AL69">
        <v>0.59740000000000004</v>
      </c>
      <c r="AM69">
        <v>23.59</v>
      </c>
    </row>
    <row r="70" spans="1:39" x14ac:dyDescent="0.25">
      <c r="A70">
        <v>66</v>
      </c>
      <c r="B70" t="s">
        <v>73</v>
      </c>
      <c r="C70" t="s">
        <v>8</v>
      </c>
      <c r="D70" t="s">
        <v>8</v>
      </c>
      <c r="E70" t="s">
        <v>100</v>
      </c>
      <c r="F70" t="s">
        <v>8</v>
      </c>
      <c r="H70" t="s">
        <v>217</v>
      </c>
      <c r="I70" t="s">
        <v>84</v>
      </c>
      <c r="J70" t="s">
        <v>218</v>
      </c>
      <c r="K70">
        <v>3956</v>
      </c>
      <c r="L70">
        <f>VLOOKUP(H70,[2]EnergyAuditFeederWise!$H$12:$K$80,4,0)</f>
        <v>4718</v>
      </c>
      <c r="M70">
        <v>3956</v>
      </c>
      <c r="N70">
        <f>VLOOKUP(H70,[2]EnergyAuditFeederWise!$H$12:$L$80,5,0)</f>
        <v>3982</v>
      </c>
      <c r="O70">
        <f t="shared" ref="O70:O77" si="15">N70-M70</f>
        <v>26</v>
      </c>
      <c r="P70">
        <v>0</v>
      </c>
      <c r="Q70">
        <f>VLOOKUP(H70,[2]EnergyAuditFeederWise!$H$12:$M$80,6,0)</f>
        <v>736</v>
      </c>
      <c r="R70">
        <v>0</v>
      </c>
      <c r="S70">
        <f>VLOOKUP(H70,[2]EnergyAuditFeederWise!$H$12:$N$80,7,0)</f>
        <v>2</v>
      </c>
      <c r="T70">
        <v>0</v>
      </c>
      <c r="U70">
        <f t="shared" ref="U70:U77" si="16">L70-K70</f>
        <v>762</v>
      </c>
      <c r="V70">
        <v>27140.799999999999</v>
      </c>
      <c r="W70">
        <v>27484</v>
      </c>
      <c r="X70">
        <v>1000</v>
      </c>
      <c r="Y70">
        <v>343200</v>
      </c>
      <c r="Z70">
        <v>0</v>
      </c>
      <c r="AA70">
        <v>106677</v>
      </c>
      <c r="AB70">
        <v>236523</v>
      </c>
      <c r="AC70">
        <v>214348</v>
      </c>
      <c r="AD70">
        <v>0</v>
      </c>
      <c r="AE70">
        <v>214348</v>
      </c>
      <c r="AF70">
        <f>VLOOKUP(H70,[1]Sheet2!$H$6:$Y$79,18,0)</f>
        <v>214348</v>
      </c>
      <c r="AG70">
        <f t="shared" si="14"/>
        <v>0</v>
      </c>
      <c r="AH70">
        <v>9.3800000000000008</v>
      </c>
      <c r="AI70">
        <v>2417002.86</v>
      </c>
      <c r="AJ70">
        <v>1311668.6599999999</v>
      </c>
      <c r="AK70">
        <v>0.90620000000000001</v>
      </c>
      <c r="AL70">
        <v>0.54269999999999996</v>
      </c>
      <c r="AM70">
        <v>5.09</v>
      </c>
    </row>
    <row r="71" spans="1:39" x14ac:dyDescent="0.25">
      <c r="A71">
        <v>67</v>
      </c>
      <c r="B71" t="s">
        <v>73</v>
      </c>
      <c r="C71" t="s">
        <v>8</v>
      </c>
      <c r="D71" t="s">
        <v>8</v>
      </c>
      <c r="E71" t="s">
        <v>100</v>
      </c>
      <c r="F71" t="s">
        <v>8</v>
      </c>
      <c r="H71" t="s">
        <v>219</v>
      </c>
      <c r="I71" t="s">
        <v>84</v>
      </c>
      <c r="J71" t="s">
        <v>220</v>
      </c>
      <c r="K71">
        <v>1703</v>
      </c>
      <c r="L71">
        <f>VLOOKUP(H71,[2]EnergyAuditFeederWise!$H$12:$K$80,4,0)</f>
        <v>1879</v>
      </c>
      <c r="M71">
        <v>1703</v>
      </c>
      <c r="N71">
        <f>VLOOKUP(H71,[2]EnergyAuditFeederWise!$H$12:$L$80,5,0)</f>
        <v>1717</v>
      </c>
      <c r="O71">
        <f t="shared" si="15"/>
        <v>14</v>
      </c>
      <c r="P71">
        <v>0</v>
      </c>
      <c r="Q71">
        <f>VLOOKUP(H71,[2]EnergyAuditFeederWise!$H$12:$M$80,6,0)</f>
        <v>162</v>
      </c>
      <c r="R71">
        <v>1</v>
      </c>
      <c r="S71">
        <f>VLOOKUP(H71,[2]EnergyAuditFeederWise!$H$12:$N$80,7,0)</f>
        <v>1</v>
      </c>
      <c r="T71">
        <v>0</v>
      </c>
      <c r="U71">
        <f t="shared" si="16"/>
        <v>176</v>
      </c>
      <c r="V71">
        <v>10402.9</v>
      </c>
      <c r="W71">
        <v>10584.9</v>
      </c>
      <c r="X71">
        <v>1000</v>
      </c>
      <c r="Y71">
        <v>182000</v>
      </c>
      <c r="Z71">
        <v>0</v>
      </c>
      <c r="AA71">
        <v>84593</v>
      </c>
      <c r="AB71">
        <v>97407</v>
      </c>
      <c r="AC71">
        <v>87115</v>
      </c>
      <c r="AD71">
        <v>1209.4159999999999</v>
      </c>
      <c r="AE71">
        <v>88324.415999999997</v>
      </c>
      <c r="AF71">
        <f>VLOOKUP(H71,[1]Sheet2!$H$6:$Y$79,18,0)</f>
        <v>88304.695999999996</v>
      </c>
      <c r="AG71">
        <f t="shared" si="14"/>
        <v>-19.720000000001164</v>
      </c>
      <c r="AH71">
        <v>9.32</v>
      </c>
      <c r="AI71">
        <v>990194.76</v>
      </c>
      <c r="AJ71">
        <v>671130.32</v>
      </c>
      <c r="AK71">
        <v>0.90680000000000005</v>
      </c>
      <c r="AL71">
        <v>0.67779999999999996</v>
      </c>
      <c r="AM71">
        <v>6.32</v>
      </c>
    </row>
    <row r="72" spans="1:39" x14ac:dyDescent="0.25">
      <c r="A72">
        <v>68</v>
      </c>
      <c r="B72" t="s">
        <v>73</v>
      </c>
      <c r="C72" t="s">
        <v>8</v>
      </c>
      <c r="D72" t="s">
        <v>8</v>
      </c>
      <c r="E72" t="s">
        <v>74</v>
      </c>
      <c r="F72" t="s">
        <v>8</v>
      </c>
      <c r="H72" t="s">
        <v>221</v>
      </c>
      <c r="I72" t="s">
        <v>84</v>
      </c>
      <c r="J72" t="s">
        <v>222</v>
      </c>
      <c r="K72">
        <v>2876</v>
      </c>
      <c r="L72">
        <f>VLOOKUP(H72,[2]EnergyAuditFeederWise!$H$12:$K$80,4,0)</f>
        <v>3215</v>
      </c>
      <c r="M72">
        <v>2876</v>
      </c>
      <c r="N72">
        <f>VLOOKUP(H72,[2]EnergyAuditFeederWise!$H$12:$L$80,5,0)</f>
        <v>2890</v>
      </c>
      <c r="O72">
        <f t="shared" si="15"/>
        <v>14</v>
      </c>
      <c r="P72">
        <v>0</v>
      </c>
      <c r="Q72">
        <f>VLOOKUP(H72,[2]EnergyAuditFeederWise!$H$12:$M$80,6,0)</f>
        <v>325</v>
      </c>
      <c r="R72">
        <v>0</v>
      </c>
      <c r="S72">
        <f>VLOOKUP(H72,[2]EnergyAuditFeederWise!$H$12:$N$80,7,0)</f>
        <v>0</v>
      </c>
      <c r="T72">
        <v>0</v>
      </c>
      <c r="U72">
        <f t="shared" si="16"/>
        <v>339</v>
      </c>
      <c r="V72">
        <v>587.23500000000001</v>
      </c>
      <c r="W72">
        <v>598.73800000000006</v>
      </c>
      <c r="X72">
        <v>20000</v>
      </c>
      <c r="Y72">
        <v>230060</v>
      </c>
      <c r="Z72">
        <v>0</v>
      </c>
      <c r="AA72">
        <v>54500</v>
      </c>
      <c r="AB72">
        <v>175560</v>
      </c>
      <c r="AC72">
        <v>159429</v>
      </c>
      <c r="AD72">
        <v>0</v>
      </c>
      <c r="AE72">
        <v>159429</v>
      </c>
      <c r="AF72">
        <f>VLOOKUP(H72,[1]Sheet2!$H$6:$Y$79,18,0)</f>
        <v>159429</v>
      </c>
      <c r="AG72">
        <f t="shared" si="14"/>
        <v>0</v>
      </c>
      <c r="AH72">
        <v>9.19</v>
      </c>
      <c r="AI72">
        <v>1770656.61</v>
      </c>
      <c r="AJ72">
        <v>978528.61</v>
      </c>
      <c r="AK72">
        <v>0.90810000000000002</v>
      </c>
      <c r="AL72">
        <v>0.55259999999999998</v>
      </c>
      <c r="AM72">
        <v>5.08</v>
      </c>
    </row>
    <row r="73" spans="1:39" x14ac:dyDescent="0.25">
      <c r="A73">
        <v>69</v>
      </c>
      <c r="B73" t="s">
        <v>73</v>
      </c>
      <c r="C73" t="s">
        <v>8</v>
      </c>
      <c r="D73" t="s">
        <v>8</v>
      </c>
      <c r="E73" t="s">
        <v>78</v>
      </c>
      <c r="F73" t="s">
        <v>8</v>
      </c>
      <c r="H73" t="s">
        <v>223</v>
      </c>
      <c r="I73" t="s">
        <v>76</v>
      </c>
      <c r="J73" t="s">
        <v>224</v>
      </c>
      <c r="K73">
        <v>199</v>
      </c>
      <c r="L73">
        <f>VLOOKUP(H73,[2]EnergyAuditFeederWise!$H$12:$K$80,4,0)</f>
        <v>220</v>
      </c>
      <c r="M73">
        <v>199</v>
      </c>
      <c r="N73">
        <f>VLOOKUP(H73,[2]EnergyAuditFeederWise!$H$12:$L$80,5,0)</f>
        <v>202</v>
      </c>
      <c r="O73">
        <f t="shared" si="15"/>
        <v>3</v>
      </c>
      <c r="P73">
        <v>0</v>
      </c>
      <c r="Q73">
        <f>VLOOKUP(H73,[2]EnergyAuditFeederWise!$H$12:$M$80,6,0)</f>
        <v>18</v>
      </c>
      <c r="R73">
        <v>158</v>
      </c>
      <c r="S73">
        <f>VLOOKUP(H73,[2]EnergyAuditFeederWise!$H$12:$N$80,7,0)</f>
        <v>158</v>
      </c>
      <c r="T73">
        <v>0</v>
      </c>
      <c r="U73">
        <f t="shared" si="16"/>
        <v>21</v>
      </c>
      <c r="V73">
        <v>104.50700000000001</v>
      </c>
      <c r="W73">
        <v>133.893</v>
      </c>
      <c r="X73">
        <v>20000</v>
      </c>
      <c r="Y73">
        <v>587720</v>
      </c>
      <c r="Z73">
        <v>0</v>
      </c>
      <c r="AA73">
        <v>0</v>
      </c>
      <c r="AB73">
        <v>587720</v>
      </c>
      <c r="AC73">
        <v>5008</v>
      </c>
      <c r="AD73">
        <v>232300</v>
      </c>
      <c r="AE73">
        <v>237308</v>
      </c>
      <c r="AF73">
        <f>VLOOKUP(H73,[1]Sheet2!$H$6:$Y$79,18,0)</f>
        <v>235515.12</v>
      </c>
      <c r="AG73">
        <f t="shared" si="14"/>
        <v>-1792.8800000000047</v>
      </c>
      <c r="AH73">
        <v>59.62</v>
      </c>
      <c r="AI73">
        <v>1420950.45</v>
      </c>
      <c r="AJ73">
        <v>1373874.45</v>
      </c>
      <c r="AK73">
        <v>0.40379999999999999</v>
      </c>
      <c r="AL73">
        <v>0.96689999999999998</v>
      </c>
      <c r="AM73">
        <v>57.65</v>
      </c>
    </row>
    <row r="74" spans="1:39" x14ac:dyDescent="0.25">
      <c r="A74">
        <v>70</v>
      </c>
      <c r="B74" t="s">
        <v>73</v>
      </c>
      <c r="C74" t="s">
        <v>8</v>
      </c>
      <c r="D74" t="s">
        <v>8</v>
      </c>
      <c r="E74" t="s">
        <v>90</v>
      </c>
      <c r="F74" t="s">
        <v>8</v>
      </c>
      <c r="H74" t="s">
        <v>225</v>
      </c>
      <c r="I74" t="s">
        <v>76</v>
      </c>
      <c r="J74" t="s">
        <v>226</v>
      </c>
      <c r="K74">
        <v>407</v>
      </c>
      <c r="L74">
        <f>VLOOKUP(H74,[2]EnergyAuditFeederWise!$H$12:$K$80,4,0)</f>
        <v>444</v>
      </c>
      <c r="M74">
        <v>407</v>
      </c>
      <c r="N74">
        <f>VLOOKUP(H74,[2]EnergyAuditFeederWise!$H$12:$L$80,5,0)</f>
        <v>407</v>
      </c>
      <c r="O74">
        <f t="shared" si="15"/>
        <v>0</v>
      </c>
      <c r="P74">
        <v>0</v>
      </c>
      <c r="Q74">
        <f>VLOOKUP(H74,[2]EnergyAuditFeederWise!$H$12:$M$80,6,0)</f>
        <v>37</v>
      </c>
      <c r="R74">
        <v>401</v>
      </c>
      <c r="S74">
        <f>VLOOKUP(H74,[2]EnergyAuditFeederWise!$H$12:$N$80,7,0)</f>
        <v>401</v>
      </c>
      <c r="T74">
        <v>0</v>
      </c>
      <c r="U74">
        <f t="shared" si="16"/>
        <v>37</v>
      </c>
      <c r="V74">
        <v>936.98699999999997</v>
      </c>
      <c r="W74">
        <v>960.56100000000004</v>
      </c>
      <c r="X74">
        <v>20000</v>
      </c>
      <c r="Y74">
        <v>471480</v>
      </c>
      <c r="Z74">
        <v>0</v>
      </c>
      <c r="AA74">
        <v>0</v>
      </c>
      <c r="AB74">
        <v>471480</v>
      </c>
      <c r="AC74">
        <v>700</v>
      </c>
      <c r="AD74">
        <v>425988.99099999998</v>
      </c>
      <c r="AE74">
        <v>426688.99099999998</v>
      </c>
      <c r="AF74">
        <f>VLOOKUP(H74,[1]Sheet2!$H$6:$Y$79,18,0)</f>
        <v>404207.5</v>
      </c>
      <c r="AG74">
        <f t="shared" si="14"/>
        <v>-22481.49099999998</v>
      </c>
      <c r="AH74">
        <v>9.5</v>
      </c>
      <c r="AI74">
        <v>2507562.1</v>
      </c>
      <c r="AJ74">
        <v>2502503.1</v>
      </c>
      <c r="AK74">
        <v>0.90500000000000003</v>
      </c>
      <c r="AL74">
        <v>0.998</v>
      </c>
      <c r="AM74">
        <v>9.48</v>
      </c>
    </row>
    <row r="75" spans="1:39" x14ac:dyDescent="0.25">
      <c r="A75">
        <v>71</v>
      </c>
      <c r="B75" t="s">
        <v>73</v>
      </c>
      <c r="C75" t="s">
        <v>8</v>
      </c>
      <c r="D75" t="s">
        <v>8</v>
      </c>
      <c r="E75" t="s">
        <v>95</v>
      </c>
      <c r="F75" t="s">
        <v>8</v>
      </c>
      <c r="H75" t="s">
        <v>227</v>
      </c>
      <c r="I75" t="s">
        <v>76</v>
      </c>
      <c r="J75" t="s">
        <v>228</v>
      </c>
      <c r="K75">
        <v>326</v>
      </c>
      <c r="L75">
        <f>VLOOKUP(H75,[2]EnergyAuditFeederWise!$H$12:$K$80,4,0)</f>
        <v>508</v>
      </c>
      <c r="M75">
        <v>326</v>
      </c>
      <c r="N75">
        <f>VLOOKUP(H75,[2]EnergyAuditFeederWise!$H$12:$L$80,5,0)</f>
        <v>326</v>
      </c>
      <c r="O75">
        <f t="shared" si="15"/>
        <v>0</v>
      </c>
      <c r="P75">
        <v>0</v>
      </c>
      <c r="Q75">
        <f>VLOOKUP(H75,[2]EnergyAuditFeederWise!$H$12:$M$80,6,0)</f>
        <v>182</v>
      </c>
      <c r="R75">
        <v>325</v>
      </c>
      <c r="S75">
        <f>VLOOKUP(H75,[2]EnergyAuditFeederWise!$H$12:$N$80,7,0)</f>
        <v>325</v>
      </c>
      <c r="T75">
        <v>0</v>
      </c>
      <c r="U75">
        <f t="shared" si="16"/>
        <v>182</v>
      </c>
      <c r="V75">
        <v>790.21600000000001</v>
      </c>
      <c r="W75">
        <v>811.37300000000005</v>
      </c>
      <c r="X75">
        <v>20000</v>
      </c>
      <c r="Y75">
        <v>423140</v>
      </c>
      <c r="Z75">
        <v>0</v>
      </c>
      <c r="AA75">
        <v>0</v>
      </c>
      <c r="AB75">
        <v>423140</v>
      </c>
      <c r="AC75">
        <v>40</v>
      </c>
      <c r="AD75">
        <v>375000</v>
      </c>
      <c r="AE75">
        <v>375040</v>
      </c>
      <c r="AF75">
        <f>VLOOKUP(H75,[1]Sheet2!$H$6:$Y$79,18,0)</f>
        <v>375010</v>
      </c>
      <c r="AH75">
        <v>11.37</v>
      </c>
      <c r="AI75">
        <v>2201640.7799999998</v>
      </c>
      <c r="AJ75">
        <v>2201531.7799999998</v>
      </c>
      <c r="AK75">
        <v>0.88629999999999998</v>
      </c>
      <c r="AL75">
        <v>1</v>
      </c>
      <c r="AM75">
        <v>11.37</v>
      </c>
    </row>
    <row r="76" spans="1:39" x14ac:dyDescent="0.25">
      <c r="A76">
        <v>72</v>
      </c>
      <c r="B76" t="s">
        <v>73</v>
      </c>
      <c r="C76" t="s">
        <v>8</v>
      </c>
      <c r="D76" t="s">
        <v>229</v>
      </c>
      <c r="E76" t="s">
        <v>230</v>
      </c>
      <c r="F76" t="s">
        <v>229</v>
      </c>
      <c r="H76" t="s">
        <v>231</v>
      </c>
      <c r="I76" t="s">
        <v>76</v>
      </c>
      <c r="J76" t="s">
        <v>232</v>
      </c>
      <c r="K76">
        <v>189</v>
      </c>
      <c r="L76" t="e">
        <f>VLOOKUP(H76,[2]EnergyAuditFeederWise!$H$12:$K$80,4,0)</f>
        <v>#N/A</v>
      </c>
      <c r="M76">
        <v>189</v>
      </c>
      <c r="N76" t="e">
        <f>VLOOKUP(H76,[2]EnergyAuditFeederWise!$H$12:$L$80,5,0)</f>
        <v>#N/A</v>
      </c>
      <c r="O76">
        <v>0</v>
      </c>
      <c r="P76">
        <v>0</v>
      </c>
      <c r="Q76" t="e">
        <f>VLOOKUP(H76,[2]EnergyAuditFeederWise!$H$12:$M$80,6,0)</f>
        <v>#N/A</v>
      </c>
      <c r="R76">
        <v>171</v>
      </c>
      <c r="S76" t="e">
        <f>VLOOKUP(H76,[2]EnergyAuditFeederWise!$H$12:$N$80,7,0)</f>
        <v>#N/A</v>
      </c>
      <c r="T76">
        <v>0</v>
      </c>
      <c r="U76" t="e">
        <f t="shared" si="16"/>
        <v>#N/A</v>
      </c>
      <c r="V76">
        <v>0</v>
      </c>
      <c r="W76">
        <v>671</v>
      </c>
      <c r="X76">
        <v>100</v>
      </c>
      <c r="Y76">
        <v>67100</v>
      </c>
      <c r="Z76">
        <v>0</v>
      </c>
      <c r="AA76">
        <v>0</v>
      </c>
      <c r="AB76">
        <v>67100</v>
      </c>
      <c r="AC76">
        <v>540</v>
      </c>
      <c r="AD76">
        <v>60185.61</v>
      </c>
      <c r="AE76">
        <v>60725.61</v>
      </c>
      <c r="AF76">
        <f>VLOOKUP(H76,[1]Sheet2!$H$6:$Y$79,18,0)</f>
        <v>60693.5</v>
      </c>
      <c r="AH76">
        <v>9.5</v>
      </c>
      <c r="AI76">
        <v>359342</v>
      </c>
      <c r="AJ76">
        <v>357873</v>
      </c>
      <c r="AK76">
        <v>0.90500000000000003</v>
      </c>
      <c r="AL76">
        <v>0.99590000000000001</v>
      </c>
      <c r="AM76">
        <v>9.4600000000000009</v>
      </c>
    </row>
    <row r="77" spans="1:39" x14ac:dyDescent="0.25">
      <c r="A77">
        <v>73</v>
      </c>
      <c r="B77" t="s">
        <v>73</v>
      </c>
      <c r="C77" t="s">
        <v>8</v>
      </c>
      <c r="D77" t="s">
        <v>8</v>
      </c>
      <c r="E77" t="s">
        <v>113</v>
      </c>
      <c r="F77" t="s">
        <v>8</v>
      </c>
      <c r="H77" t="s">
        <v>233</v>
      </c>
      <c r="I77" t="s">
        <v>76</v>
      </c>
      <c r="J77" t="s">
        <v>234</v>
      </c>
      <c r="K77">
        <v>138</v>
      </c>
      <c r="L77">
        <f>VLOOKUP(H77,[2]EnergyAuditFeederWise!$H$12:$K$80,4,0)</f>
        <v>139</v>
      </c>
      <c r="M77">
        <v>138</v>
      </c>
      <c r="N77">
        <f>VLOOKUP(H77,[2]EnergyAuditFeederWise!$H$12:$L$80,5,0)</f>
        <v>138</v>
      </c>
      <c r="O77">
        <f t="shared" si="15"/>
        <v>0</v>
      </c>
      <c r="P77">
        <v>0</v>
      </c>
      <c r="Q77">
        <f>VLOOKUP(H77,[2]EnergyAuditFeederWise!$H$12:$M$80,6,0)</f>
        <v>1</v>
      </c>
      <c r="R77">
        <v>135</v>
      </c>
      <c r="S77">
        <f>VLOOKUP(H77,[2]EnergyAuditFeederWise!$H$12:$N$80,7,0)</f>
        <v>135</v>
      </c>
      <c r="T77">
        <v>0</v>
      </c>
      <c r="U77">
        <f t="shared" si="16"/>
        <v>1</v>
      </c>
      <c r="V77">
        <v>802.58</v>
      </c>
      <c r="W77">
        <v>999.71</v>
      </c>
      <c r="X77">
        <v>2000</v>
      </c>
      <c r="Y77">
        <v>394260</v>
      </c>
      <c r="Z77">
        <v>0</v>
      </c>
      <c r="AA77">
        <v>0</v>
      </c>
      <c r="AB77">
        <v>394260</v>
      </c>
      <c r="AC77">
        <v>80</v>
      </c>
      <c r="AD77">
        <v>206400</v>
      </c>
      <c r="AE77">
        <v>206480</v>
      </c>
      <c r="AF77">
        <f>VLOOKUP(H77,[1]Sheet2!$H$6:$Y$79,18,0)</f>
        <v>206480</v>
      </c>
      <c r="AH77">
        <v>47.63</v>
      </c>
      <c r="AI77">
        <v>1212493.28</v>
      </c>
      <c r="AJ77">
        <v>1213195.28</v>
      </c>
      <c r="AK77">
        <v>0.52370000000000005</v>
      </c>
      <c r="AL77">
        <v>1.0005999999999999</v>
      </c>
      <c r="AM77">
        <v>47.66</v>
      </c>
    </row>
  </sheetData>
  <autoFilter ref="A5:AO77">
    <filterColumn colId="14">
      <filters>
        <filter val="0"/>
        <filter val="1"/>
        <filter val="10"/>
        <filter val="118"/>
        <filter val="14"/>
        <filter val="18"/>
        <filter val="19"/>
        <filter val="2"/>
        <filter val="20"/>
        <filter val="21"/>
        <filter val="25"/>
        <filter val="26"/>
        <filter val="29"/>
        <filter val="3"/>
        <filter val="4"/>
        <filter val="44"/>
        <filter val="5"/>
        <filter val="53"/>
        <filter val="6"/>
        <filter val="7"/>
        <filter val="8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abSelected="1" topLeftCell="A38" workbookViewId="0">
      <selection activeCell="C78" sqref="C78"/>
    </sheetView>
  </sheetViews>
  <sheetFormatPr defaultRowHeight="15" x14ac:dyDescent="0.25"/>
  <cols>
    <col min="1" max="1" width="5.7109375" style="11" bestFit="1" customWidth="1"/>
    <col min="2" max="2" width="14.5703125" style="11" bestFit="1" customWidth="1"/>
    <col min="3" max="3" width="18.28515625" style="11" bestFit="1" customWidth="1"/>
    <col min="4" max="4" width="12.7109375" style="11" bestFit="1" customWidth="1"/>
    <col min="5" max="5" width="19.42578125" style="11" bestFit="1" customWidth="1"/>
    <col min="6" max="6" width="12.7109375" style="11" bestFit="1" customWidth="1"/>
    <col min="7" max="7" width="30.28515625" style="11" bestFit="1" customWidth="1"/>
    <col min="8" max="8" width="12.7109375" style="11" bestFit="1" customWidth="1"/>
    <col min="9" max="9" width="17.28515625" style="11" bestFit="1" customWidth="1"/>
    <col min="10" max="10" width="22.28515625" style="11" customWidth="1"/>
    <col min="11" max="11" width="21.42578125" style="11" customWidth="1"/>
    <col min="12" max="12" width="8" style="11" bestFit="1" customWidth="1"/>
    <col min="13" max="16384" width="9.140625" style="11"/>
  </cols>
  <sheetData>
    <row r="1" spans="1:12" x14ac:dyDescent="0.25">
      <c r="B1" s="11" t="s">
        <v>3</v>
      </c>
      <c r="C1" s="11" t="s">
        <v>4</v>
      </c>
    </row>
    <row r="2" spans="1:12" x14ac:dyDescent="0.25">
      <c r="B2" s="11" t="s">
        <v>5</v>
      </c>
      <c r="C2" s="11" t="s">
        <v>6</v>
      </c>
    </row>
    <row r="3" spans="1:12" x14ac:dyDescent="0.25">
      <c r="H3" s="11" t="s">
        <v>7</v>
      </c>
      <c r="I3" s="11" t="s">
        <v>8</v>
      </c>
    </row>
    <row r="4" spans="1:12" x14ac:dyDescent="0.25">
      <c r="B4" s="11" t="s">
        <v>9</v>
      </c>
      <c r="C4" s="11" t="s">
        <v>10</v>
      </c>
      <c r="D4" s="11" t="s">
        <v>11</v>
      </c>
      <c r="E4" s="11" t="s">
        <v>12</v>
      </c>
      <c r="F4" s="11" t="s">
        <v>13</v>
      </c>
      <c r="G4" s="11" t="s">
        <v>15</v>
      </c>
      <c r="H4" s="11" t="s">
        <v>16</v>
      </c>
      <c r="I4" s="11" t="s">
        <v>17</v>
      </c>
      <c r="J4" s="11" t="s">
        <v>18</v>
      </c>
    </row>
    <row r="5" spans="1:12" s="4" customFormat="1" ht="78.75" customHeight="1" x14ac:dyDescent="0.25">
      <c r="A5" s="4" t="s">
        <v>40</v>
      </c>
      <c r="B5" s="4" t="s">
        <v>41</v>
      </c>
      <c r="C5" s="4" t="s">
        <v>42</v>
      </c>
      <c r="D5" s="4" t="s">
        <v>43</v>
      </c>
      <c r="E5" s="4" t="s">
        <v>44</v>
      </c>
      <c r="F5" s="4" t="s">
        <v>45</v>
      </c>
      <c r="G5" s="4" t="s">
        <v>47</v>
      </c>
      <c r="H5" s="4" t="s">
        <v>48</v>
      </c>
      <c r="I5" s="4" t="s">
        <v>49</v>
      </c>
      <c r="J5" s="4" t="s">
        <v>242</v>
      </c>
      <c r="K5" s="10" t="s">
        <v>243</v>
      </c>
      <c r="L5" s="4" t="s">
        <v>244</v>
      </c>
    </row>
    <row r="6" spans="1:12" x14ac:dyDescent="0.25">
      <c r="A6" s="11">
        <v>1</v>
      </c>
      <c r="B6" s="11" t="s">
        <v>73</v>
      </c>
      <c r="C6" s="11" t="s">
        <v>8</v>
      </c>
      <c r="D6" s="11" t="s">
        <v>8</v>
      </c>
      <c r="E6" s="11" t="s">
        <v>74</v>
      </c>
      <c r="F6" s="11" t="s">
        <v>8</v>
      </c>
      <c r="G6" s="11" t="s">
        <v>75</v>
      </c>
      <c r="H6" s="11" t="s">
        <v>76</v>
      </c>
      <c r="I6" s="11" t="s">
        <v>77</v>
      </c>
      <c r="J6" s="11">
        <v>698</v>
      </c>
      <c r="K6" s="11">
        <f>VLOOKUP(G6,[2]EnergyAuditFeederWise!$H$12:$K$80,4,0)</f>
        <v>902</v>
      </c>
      <c r="L6" s="11">
        <f>K6-J6</f>
        <v>204</v>
      </c>
    </row>
    <row r="7" spans="1:12" x14ac:dyDescent="0.25">
      <c r="A7" s="11">
        <v>2</v>
      </c>
      <c r="B7" s="11" t="s">
        <v>73</v>
      </c>
      <c r="C7" s="11" t="s">
        <v>8</v>
      </c>
      <c r="D7" s="11" t="s">
        <v>8</v>
      </c>
      <c r="E7" s="11" t="s">
        <v>78</v>
      </c>
      <c r="F7" s="11" t="s">
        <v>8</v>
      </c>
      <c r="G7" s="11" t="s">
        <v>79</v>
      </c>
      <c r="H7" s="11" t="s">
        <v>80</v>
      </c>
      <c r="I7" s="11" t="s">
        <v>81</v>
      </c>
      <c r="J7" s="11">
        <v>2020</v>
      </c>
      <c r="K7" s="11">
        <f>VLOOKUP(G7,[2]EnergyAuditFeederWise!$H$12:$K$80,4,0)</f>
        <v>2421</v>
      </c>
      <c r="L7" s="11">
        <f t="shared" ref="L7:L69" si="0">K7-J7</f>
        <v>401</v>
      </c>
    </row>
    <row r="8" spans="1:12" x14ac:dyDescent="0.25">
      <c r="A8" s="11">
        <v>3</v>
      </c>
      <c r="B8" s="11" t="s">
        <v>73</v>
      </c>
      <c r="C8" s="11" t="s">
        <v>8</v>
      </c>
      <c r="D8" s="11" t="s">
        <v>8</v>
      </c>
      <c r="E8" s="11" t="s">
        <v>82</v>
      </c>
      <c r="F8" s="11" t="s">
        <v>8</v>
      </c>
      <c r="G8" s="11" t="s">
        <v>83</v>
      </c>
      <c r="H8" s="11" t="s">
        <v>84</v>
      </c>
      <c r="I8" s="11" t="s">
        <v>85</v>
      </c>
      <c r="J8" s="11">
        <v>3548</v>
      </c>
      <c r="K8" s="11">
        <f>VLOOKUP(G8,[2]EnergyAuditFeederWise!$H$12:$K$80,4,0)</f>
        <v>4176</v>
      </c>
      <c r="L8" s="11">
        <f t="shared" si="0"/>
        <v>628</v>
      </c>
    </row>
    <row r="9" spans="1:12" x14ac:dyDescent="0.25">
      <c r="A9" s="11">
        <v>4</v>
      </c>
      <c r="B9" s="11" t="s">
        <v>73</v>
      </c>
      <c r="C9" s="11" t="s">
        <v>8</v>
      </c>
      <c r="D9" s="11" t="s">
        <v>8</v>
      </c>
      <c r="E9" s="11" t="s">
        <v>74</v>
      </c>
      <c r="F9" s="11" t="s">
        <v>8</v>
      </c>
      <c r="G9" s="11" t="s">
        <v>86</v>
      </c>
      <c r="H9" s="11" t="s">
        <v>76</v>
      </c>
      <c r="I9" s="11" t="s">
        <v>87</v>
      </c>
      <c r="J9" s="11">
        <v>637</v>
      </c>
      <c r="K9" s="11">
        <f>VLOOKUP(G9,[2]EnergyAuditFeederWise!$H$12:$K$80,4,0)</f>
        <v>747</v>
      </c>
      <c r="L9" s="11">
        <f t="shared" si="0"/>
        <v>110</v>
      </c>
    </row>
    <row r="10" spans="1:12" x14ac:dyDescent="0.25">
      <c r="A10" s="11">
        <v>5</v>
      </c>
      <c r="B10" s="11" t="s">
        <v>73</v>
      </c>
      <c r="C10" s="11" t="s">
        <v>8</v>
      </c>
      <c r="D10" s="11" t="s">
        <v>8</v>
      </c>
      <c r="E10" s="11" t="s">
        <v>78</v>
      </c>
      <c r="F10" s="11" t="s">
        <v>8</v>
      </c>
      <c r="G10" s="11" t="s">
        <v>88</v>
      </c>
      <c r="H10" s="11" t="s">
        <v>76</v>
      </c>
      <c r="I10" s="11" t="s">
        <v>89</v>
      </c>
      <c r="J10" s="11">
        <v>608</v>
      </c>
      <c r="K10" s="11">
        <f>VLOOKUP(G10,[2]EnergyAuditFeederWise!$H$12:$K$80,4,0)</f>
        <v>644</v>
      </c>
      <c r="L10" s="11">
        <f t="shared" si="0"/>
        <v>36</v>
      </c>
    </row>
    <row r="11" spans="1:12" x14ac:dyDescent="0.25">
      <c r="A11" s="11">
        <v>6</v>
      </c>
      <c r="B11" s="11" t="s">
        <v>73</v>
      </c>
      <c r="C11" s="11" t="s">
        <v>8</v>
      </c>
      <c r="D11" s="11" t="s">
        <v>8</v>
      </c>
      <c r="E11" s="11" t="s">
        <v>90</v>
      </c>
      <c r="F11" s="11" t="s">
        <v>8</v>
      </c>
      <c r="G11" s="11" t="s">
        <v>91</v>
      </c>
      <c r="H11" s="11" t="s">
        <v>76</v>
      </c>
      <c r="I11" s="11" t="s">
        <v>92</v>
      </c>
      <c r="J11" s="11">
        <v>471</v>
      </c>
      <c r="K11" s="11">
        <f>VLOOKUP(G11,[2]EnergyAuditFeederWise!$H$12:$K$80,4,0)</f>
        <v>474</v>
      </c>
      <c r="L11" s="11">
        <f t="shared" si="0"/>
        <v>3</v>
      </c>
    </row>
    <row r="12" spans="1:12" x14ac:dyDescent="0.25">
      <c r="A12" s="11">
        <v>7</v>
      </c>
      <c r="B12" s="11" t="s">
        <v>73</v>
      </c>
      <c r="C12" s="11" t="s">
        <v>8</v>
      </c>
      <c r="D12" s="11" t="s">
        <v>8</v>
      </c>
      <c r="E12" s="11" t="s">
        <v>82</v>
      </c>
      <c r="F12" s="11" t="s">
        <v>8</v>
      </c>
      <c r="G12" s="11" t="s">
        <v>93</v>
      </c>
      <c r="H12" s="11" t="s">
        <v>76</v>
      </c>
      <c r="I12" s="11" t="s">
        <v>94</v>
      </c>
      <c r="J12" s="11">
        <v>402</v>
      </c>
      <c r="K12" s="11">
        <f>VLOOKUP(G12,[2]EnergyAuditFeederWise!$H$12:$K$80,4,0)</f>
        <v>519</v>
      </c>
      <c r="L12" s="11">
        <f t="shared" si="0"/>
        <v>117</v>
      </c>
    </row>
    <row r="13" spans="1:12" x14ac:dyDescent="0.25">
      <c r="A13" s="11">
        <v>8</v>
      </c>
      <c r="B13" s="11" t="s">
        <v>73</v>
      </c>
      <c r="C13" s="11" t="s">
        <v>8</v>
      </c>
      <c r="D13" s="11" t="s">
        <v>8</v>
      </c>
      <c r="E13" s="11" t="s">
        <v>95</v>
      </c>
      <c r="F13" s="11" t="s">
        <v>8</v>
      </c>
      <c r="G13" s="11" t="s">
        <v>96</v>
      </c>
      <c r="H13" s="11" t="s">
        <v>76</v>
      </c>
      <c r="I13" s="11" t="s">
        <v>97</v>
      </c>
      <c r="J13" s="11">
        <v>492</v>
      </c>
      <c r="K13" s="11">
        <f>VLOOKUP(G13,[2]EnergyAuditFeederWise!$H$12:$K$80,4,0)</f>
        <v>503</v>
      </c>
      <c r="L13" s="11">
        <f t="shared" si="0"/>
        <v>11</v>
      </c>
    </row>
    <row r="14" spans="1:12" x14ac:dyDescent="0.25">
      <c r="A14" s="11">
        <v>9</v>
      </c>
      <c r="B14" s="11" t="s">
        <v>73</v>
      </c>
      <c r="C14" s="11" t="s">
        <v>8</v>
      </c>
      <c r="D14" s="11" t="s">
        <v>8</v>
      </c>
      <c r="E14" s="11" t="s">
        <v>78</v>
      </c>
      <c r="F14" s="11" t="s">
        <v>8</v>
      </c>
      <c r="G14" s="11" t="s">
        <v>98</v>
      </c>
      <c r="H14" s="11" t="s">
        <v>76</v>
      </c>
      <c r="I14" s="11" t="s">
        <v>99</v>
      </c>
      <c r="J14" s="11">
        <v>382</v>
      </c>
      <c r="K14" s="11">
        <f>VLOOKUP(G14,[2]EnergyAuditFeederWise!$H$12:$K$80,4,0)</f>
        <v>390</v>
      </c>
      <c r="L14" s="11">
        <f t="shared" si="0"/>
        <v>8</v>
      </c>
    </row>
    <row r="15" spans="1:12" x14ac:dyDescent="0.25">
      <c r="A15" s="11">
        <v>10</v>
      </c>
      <c r="B15" s="11" t="s">
        <v>73</v>
      </c>
      <c r="C15" s="11" t="s">
        <v>8</v>
      </c>
      <c r="D15" s="11" t="s">
        <v>8</v>
      </c>
      <c r="E15" s="11" t="s">
        <v>100</v>
      </c>
      <c r="F15" s="11" t="s">
        <v>8</v>
      </c>
      <c r="G15" s="11" t="s">
        <v>101</v>
      </c>
      <c r="H15" s="11" t="s">
        <v>84</v>
      </c>
      <c r="I15" s="11" t="s">
        <v>102</v>
      </c>
      <c r="J15" s="11">
        <v>1158</v>
      </c>
      <c r="K15" s="11">
        <f>VLOOKUP(G15,[2]EnergyAuditFeederWise!$H$12:$K$80,4,0)</f>
        <v>1429</v>
      </c>
      <c r="L15" s="11">
        <f t="shared" si="0"/>
        <v>271</v>
      </c>
    </row>
    <row r="16" spans="1:12" x14ac:dyDescent="0.25">
      <c r="A16" s="11">
        <v>11</v>
      </c>
      <c r="B16" s="11" t="s">
        <v>73</v>
      </c>
      <c r="C16" s="11" t="s">
        <v>8</v>
      </c>
      <c r="D16" s="11" t="s">
        <v>8</v>
      </c>
      <c r="E16" s="11" t="s">
        <v>90</v>
      </c>
      <c r="F16" s="11" t="s">
        <v>8</v>
      </c>
      <c r="G16" s="11" t="s">
        <v>103</v>
      </c>
      <c r="H16" s="11" t="s">
        <v>76</v>
      </c>
      <c r="I16" s="11" t="s">
        <v>104</v>
      </c>
      <c r="J16" s="11">
        <v>267</v>
      </c>
      <c r="K16" s="11">
        <f>VLOOKUP(G16,[2]EnergyAuditFeederWise!$H$12:$K$80,4,0)</f>
        <v>269</v>
      </c>
      <c r="L16" s="11">
        <f t="shared" si="0"/>
        <v>2</v>
      </c>
    </row>
    <row r="17" spans="1:12" x14ac:dyDescent="0.25">
      <c r="A17" s="11">
        <v>12</v>
      </c>
      <c r="B17" s="11" t="s">
        <v>73</v>
      </c>
      <c r="C17" s="11" t="s">
        <v>8</v>
      </c>
      <c r="D17" s="11" t="s">
        <v>8</v>
      </c>
      <c r="E17" s="11" t="s">
        <v>82</v>
      </c>
      <c r="F17" s="11" t="s">
        <v>8</v>
      </c>
      <c r="G17" s="11" t="s">
        <v>105</v>
      </c>
      <c r="H17" s="11" t="s">
        <v>76</v>
      </c>
      <c r="I17" s="11" t="s">
        <v>106</v>
      </c>
      <c r="J17" s="11">
        <v>247</v>
      </c>
      <c r="K17" s="11">
        <f>VLOOKUP(G17,[2]EnergyAuditFeederWise!$H$12:$K$80,4,0)</f>
        <v>247</v>
      </c>
      <c r="L17" s="11">
        <f t="shared" si="0"/>
        <v>0</v>
      </c>
    </row>
    <row r="18" spans="1:12" x14ac:dyDescent="0.25">
      <c r="A18" s="11">
        <v>13</v>
      </c>
      <c r="B18" s="11" t="s">
        <v>73</v>
      </c>
      <c r="C18" s="11" t="s">
        <v>8</v>
      </c>
      <c r="D18" s="11" t="s">
        <v>8</v>
      </c>
      <c r="E18" s="11" t="s">
        <v>100</v>
      </c>
      <c r="F18" s="11" t="s">
        <v>8</v>
      </c>
      <c r="G18" s="11" t="s">
        <v>107</v>
      </c>
      <c r="H18" s="11" t="s">
        <v>76</v>
      </c>
      <c r="I18" s="11" t="s">
        <v>108</v>
      </c>
      <c r="J18" s="11">
        <v>407</v>
      </c>
      <c r="K18" s="11">
        <f>VLOOKUP(G18,[2]EnergyAuditFeederWise!$H$12:$K$80,4,0)</f>
        <v>528</v>
      </c>
      <c r="L18" s="11">
        <f t="shared" si="0"/>
        <v>121</v>
      </c>
    </row>
    <row r="19" spans="1:12" x14ac:dyDescent="0.25">
      <c r="A19" s="11">
        <v>14</v>
      </c>
      <c r="B19" s="11" t="s">
        <v>73</v>
      </c>
      <c r="C19" s="11" t="s">
        <v>8</v>
      </c>
      <c r="D19" s="11" t="s">
        <v>8</v>
      </c>
      <c r="E19" s="11" t="s">
        <v>100</v>
      </c>
      <c r="F19" s="11" t="s">
        <v>8</v>
      </c>
      <c r="G19" s="11" t="s">
        <v>109</v>
      </c>
      <c r="H19" s="11" t="s">
        <v>76</v>
      </c>
      <c r="I19" s="11" t="s">
        <v>110</v>
      </c>
      <c r="J19" s="11">
        <v>623</v>
      </c>
      <c r="K19" s="11">
        <f>VLOOKUP(G19,[2]EnergyAuditFeederWise!$H$12:$K$80,4,0)</f>
        <v>643</v>
      </c>
      <c r="L19" s="11">
        <f t="shared" si="0"/>
        <v>20</v>
      </c>
    </row>
    <row r="20" spans="1:12" x14ac:dyDescent="0.25">
      <c r="A20" s="11">
        <v>15</v>
      </c>
      <c r="B20" s="11" t="s">
        <v>73</v>
      </c>
      <c r="C20" s="11" t="s">
        <v>8</v>
      </c>
      <c r="D20" s="11" t="s">
        <v>8</v>
      </c>
      <c r="E20" s="11" t="s">
        <v>90</v>
      </c>
      <c r="F20" s="11" t="s">
        <v>8</v>
      </c>
      <c r="G20" s="11" t="s">
        <v>111</v>
      </c>
      <c r="H20" s="11" t="s">
        <v>76</v>
      </c>
      <c r="I20" s="11" t="s">
        <v>112</v>
      </c>
      <c r="J20" s="11">
        <v>474</v>
      </c>
      <c r="K20" s="11">
        <f>VLOOKUP(G20,[2]EnergyAuditFeederWise!$H$12:$K$80,4,0)</f>
        <v>476</v>
      </c>
      <c r="L20" s="11">
        <f t="shared" si="0"/>
        <v>2</v>
      </c>
    </row>
    <row r="21" spans="1:12" x14ac:dyDescent="0.25">
      <c r="A21" s="11">
        <v>16</v>
      </c>
      <c r="B21" s="11" t="s">
        <v>73</v>
      </c>
      <c r="C21" s="11" t="s">
        <v>8</v>
      </c>
      <c r="D21" s="11" t="s">
        <v>8</v>
      </c>
      <c r="E21" s="11" t="s">
        <v>113</v>
      </c>
      <c r="F21" s="11" t="s">
        <v>8</v>
      </c>
      <c r="G21" s="11" t="s">
        <v>114</v>
      </c>
      <c r="H21" s="11" t="s">
        <v>76</v>
      </c>
      <c r="I21" s="11" t="s">
        <v>115</v>
      </c>
      <c r="J21" s="11">
        <v>267</v>
      </c>
      <c r="K21" s="11">
        <f>VLOOKUP(G21,[2]EnergyAuditFeederWise!$H$12:$K$80,4,0)</f>
        <v>295</v>
      </c>
      <c r="L21" s="11">
        <f t="shared" si="0"/>
        <v>28</v>
      </c>
    </row>
    <row r="22" spans="1:12" x14ac:dyDescent="0.25">
      <c r="A22" s="11">
        <v>17</v>
      </c>
      <c r="B22" s="11" t="s">
        <v>73</v>
      </c>
      <c r="C22" s="11" t="s">
        <v>8</v>
      </c>
      <c r="D22" s="11" t="s">
        <v>8</v>
      </c>
      <c r="E22" s="11" t="s">
        <v>90</v>
      </c>
      <c r="F22" s="11" t="s">
        <v>8</v>
      </c>
      <c r="G22" s="11" t="s">
        <v>116</v>
      </c>
      <c r="H22" s="11" t="s">
        <v>76</v>
      </c>
      <c r="I22" s="11" t="s">
        <v>117</v>
      </c>
      <c r="J22" s="11">
        <v>316</v>
      </c>
      <c r="K22" s="11">
        <f>VLOOKUP(G22,[2]EnergyAuditFeederWise!$H$12:$K$80,4,0)</f>
        <v>319</v>
      </c>
      <c r="L22" s="11">
        <f t="shared" si="0"/>
        <v>3</v>
      </c>
    </row>
    <row r="23" spans="1:12" x14ac:dyDescent="0.25">
      <c r="A23" s="11">
        <v>18</v>
      </c>
      <c r="B23" s="11" t="s">
        <v>73</v>
      </c>
      <c r="C23" s="11" t="s">
        <v>8</v>
      </c>
      <c r="D23" s="11" t="s">
        <v>8</v>
      </c>
      <c r="E23" s="11" t="s">
        <v>74</v>
      </c>
      <c r="F23" s="11" t="s">
        <v>8</v>
      </c>
      <c r="G23" s="11" t="s">
        <v>118</v>
      </c>
      <c r="H23" s="11" t="s">
        <v>119</v>
      </c>
      <c r="I23" s="11" t="s">
        <v>120</v>
      </c>
      <c r="J23" s="11">
        <v>2566</v>
      </c>
      <c r="K23" s="11">
        <f>VLOOKUP(G23,[2]EnergyAuditFeederWise!$H$12:$K$80,4,0)</f>
        <v>3065</v>
      </c>
      <c r="L23" s="11">
        <f t="shared" si="0"/>
        <v>499</v>
      </c>
    </row>
    <row r="24" spans="1:12" x14ac:dyDescent="0.25">
      <c r="A24" s="11">
        <v>19</v>
      </c>
      <c r="B24" s="11" t="s">
        <v>73</v>
      </c>
      <c r="C24" s="11" t="s">
        <v>8</v>
      </c>
      <c r="D24" s="11" t="s">
        <v>8</v>
      </c>
      <c r="E24" s="11" t="s">
        <v>95</v>
      </c>
      <c r="F24" s="11" t="s">
        <v>8</v>
      </c>
      <c r="G24" s="11" t="s">
        <v>121</v>
      </c>
      <c r="H24" s="11" t="s">
        <v>84</v>
      </c>
      <c r="I24" s="11" t="s">
        <v>122</v>
      </c>
      <c r="J24" s="11">
        <v>3623</v>
      </c>
      <c r="K24" s="11">
        <f>VLOOKUP(G24,[2]EnergyAuditFeederWise!$H$12:$K$80,4,0)</f>
        <v>4440</v>
      </c>
      <c r="L24" s="11">
        <f t="shared" si="0"/>
        <v>817</v>
      </c>
    </row>
    <row r="25" spans="1:12" x14ac:dyDescent="0.25">
      <c r="A25" s="11">
        <v>20</v>
      </c>
      <c r="B25" s="11" t="s">
        <v>73</v>
      </c>
      <c r="C25" s="11" t="s">
        <v>8</v>
      </c>
      <c r="D25" s="11" t="s">
        <v>8</v>
      </c>
      <c r="E25" s="11" t="s">
        <v>90</v>
      </c>
      <c r="F25" s="11" t="s">
        <v>8</v>
      </c>
      <c r="G25" s="11" t="s">
        <v>123</v>
      </c>
      <c r="H25" s="11" t="s">
        <v>119</v>
      </c>
      <c r="I25" s="11" t="s">
        <v>124</v>
      </c>
      <c r="J25" s="11">
        <v>1301</v>
      </c>
      <c r="K25" s="11">
        <f>VLOOKUP(G25,[2]EnergyAuditFeederWise!$H$12:$K$80,4,0)</f>
        <v>1781</v>
      </c>
      <c r="L25" s="11">
        <f t="shared" si="0"/>
        <v>480</v>
      </c>
    </row>
    <row r="26" spans="1:12" x14ac:dyDescent="0.25">
      <c r="A26" s="11">
        <v>21</v>
      </c>
      <c r="B26" s="11" t="s">
        <v>73</v>
      </c>
      <c r="C26" s="11" t="s">
        <v>8</v>
      </c>
      <c r="D26" s="11" t="s">
        <v>8</v>
      </c>
      <c r="E26" s="11" t="s">
        <v>113</v>
      </c>
      <c r="F26" s="11" t="s">
        <v>8</v>
      </c>
      <c r="G26" s="11" t="s">
        <v>125</v>
      </c>
      <c r="H26" s="11" t="s">
        <v>76</v>
      </c>
      <c r="I26" s="11" t="s">
        <v>126</v>
      </c>
      <c r="J26" s="11">
        <v>287</v>
      </c>
      <c r="K26" s="11">
        <f>VLOOKUP(G26,[2]EnergyAuditFeederWise!$H$12:$K$80,4,0)</f>
        <v>881</v>
      </c>
      <c r="L26" s="11">
        <f t="shared" si="0"/>
        <v>594</v>
      </c>
    </row>
    <row r="27" spans="1:12" x14ac:dyDescent="0.25">
      <c r="A27" s="11">
        <v>22</v>
      </c>
      <c r="B27" s="11" t="s">
        <v>73</v>
      </c>
      <c r="C27" s="11" t="s">
        <v>8</v>
      </c>
      <c r="D27" s="11" t="s">
        <v>8</v>
      </c>
      <c r="E27" s="11" t="s">
        <v>74</v>
      </c>
      <c r="F27" s="11" t="s">
        <v>8</v>
      </c>
      <c r="G27" s="11" t="s">
        <v>127</v>
      </c>
      <c r="H27" s="11" t="s">
        <v>119</v>
      </c>
      <c r="I27" s="11" t="s">
        <v>128</v>
      </c>
      <c r="J27" s="11">
        <v>96</v>
      </c>
      <c r="K27" s="11">
        <f>VLOOKUP(G27,[2]EnergyAuditFeederWise!$H$12:$K$80,4,0)</f>
        <v>175</v>
      </c>
      <c r="L27" s="11">
        <f t="shared" si="0"/>
        <v>79</v>
      </c>
    </row>
    <row r="28" spans="1:12" x14ac:dyDescent="0.25">
      <c r="A28" s="11">
        <v>23</v>
      </c>
      <c r="B28" s="11" t="s">
        <v>73</v>
      </c>
      <c r="C28" s="11" t="s">
        <v>8</v>
      </c>
      <c r="D28" s="11" t="s">
        <v>8</v>
      </c>
      <c r="E28" s="11" t="s">
        <v>78</v>
      </c>
      <c r="F28" s="11" t="s">
        <v>8</v>
      </c>
      <c r="G28" s="11" t="s">
        <v>129</v>
      </c>
      <c r="H28" s="11" t="s">
        <v>76</v>
      </c>
      <c r="I28" s="11" t="s">
        <v>130</v>
      </c>
      <c r="J28" s="11">
        <v>431</v>
      </c>
      <c r="K28" s="11">
        <f>VLOOKUP(G28,[2]EnergyAuditFeederWise!$H$12:$K$80,4,0)</f>
        <v>441</v>
      </c>
      <c r="L28" s="11">
        <f t="shared" si="0"/>
        <v>10</v>
      </c>
    </row>
    <row r="29" spans="1:12" x14ac:dyDescent="0.25">
      <c r="A29" s="11">
        <v>24</v>
      </c>
      <c r="B29" s="11" t="s">
        <v>73</v>
      </c>
      <c r="C29" s="11" t="s">
        <v>8</v>
      </c>
      <c r="D29" s="11" t="s">
        <v>8</v>
      </c>
      <c r="E29" s="11" t="s">
        <v>90</v>
      </c>
      <c r="F29" s="11" t="s">
        <v>8</v>
      </c>
      <c r="G29" s="11" t="s">
        <v>131</v>
      </c>
      <c r="H29" s="11" t="s">
        <v>84</v>
      </c>
      <c r="I29" s="11" t="s">
        <v>132</v>
      </c>
      <c r="J29" s="11">
        <v>1469</v>
      </c>
      <c r="K29" s="11">
        <f>VLOOKUP(G29,[2]EnergyAuditFeederWise!$H$12:$K$80,4,0)</f>
        <v>2085</v>
      </c>
      <c r="L29" s="11">
        <f t="shared" si="0"/>
        <v>616</v>
      </c>
    </row>
    <row r="30" spans="1:12" x14ac:dyDescent="0.25">
      <c r="A30" s="11">
        <v>25</v>
      </c>
      <c r="B30" s="11" t="s">
        <v>73</v>
      </c>
      <c r="C30" s="11" t="s">
        <v>8</v>
      </c>
      <c r="D30" s="11" t="s">
        <v>8</v>
      </c>
      <c r="E30" s="11" t="s">
        <v>78</v>
      </c>
      <c r="F30" s="11" t="s">
        <v>8</v>
      </c>
      <c r="G30" s="11" t="s">
        <v>133</v>
      </c>
      <c r="H30" s="11" t="s">
        <v>76</v>
      </c>
      <c r="I30" s="11" t="s">
        <v>134</v>
      </c>
      <c r="J30" s="11">
        <v>286</v>
      </c>
      <c r="K30" s="11">
        <f>VLOOKUP(G30,[2]EnergyAuditFeederWise!$H$12:$K$80,4,0)</f>
        <v>370</v>
      </c>
      <c r="L30" s="11">
        <f t="shared" si="0"/>
        <v>84</v>
      </c>
    </row>
    <row r="31" spans="1:12" x14ac:dyDescent="0.25">
      <c r="A31" s="11">
        <v>26</v>
      </c>
      <c r="B31" s="11" t="s">
        <v>73</v>
      </c>
      <c r="C31" s="11" t="s">
        <v>8</v>
      </c>
      <c r="D31" s="11" t="s">
        <v>8</v>
      </c>
      <c r="E31" s="11" t="s">
        <v>78</v>
      </c>
      <c r="F31" s="11" t="s">
        <v>8</v>
      </c>
      <c r="G31" s="11" t="s">
        <v>135</v>
      </c>
      <c r="H31" s="11" t="s">
        <v>76</v>
      </c>
      <c r="I31" s="11" t="s">
        <v>136</v>
      </c>
      <c r="J31" s="11">
        <v>432</v>
      </c>
      <c r="K31" s="11">
        <f>VLOOKUP(G31,[2]EnergyAuditFeederWise!$H$12:$K$80,4,0)</f>
        <v>448</v>
      </c>
      <c r="L31" s="11">
        <f t="shared" si="0"/>
        <v>16</v>
      </c>
    </row>
    <row r="32" spans="1:12" x14ac:dyDescent="0.25">
      <c r="A32" s="11">
        <v>27</v>
      </c>
      <c r="B32" s="11" t="s">
        <v>73</v>
      </c>
      <c r="C32" s="11" t="s">
        <v>8</v>
      </c>
      <c r="D32" s="11" t="s">
        <v>8</v>
      </c>
      <c r="E32" s="11" t="s">
        <v>78</v>
      </c>
      <c r="F32" s="11" t="s">
        <v>8</v>
      </c>
      <c r="G32" s="11" t="s">
        <v>137</v>
      </c>
      <c r="H32" s="11" t="s">
        <v>84</v>
      </c>
      <c r="I32" s="11" t="s">
        <v>138</v>
      </c>
      <c r="J32" s="11">
        <v>1065</v>
      </c>
      <c r="K32" s="11">
        <f>VLOOKUP(G32,[2]EnergyAuditFeederWise!$H$12:$K$80,4,0)</f>
        <v>1267</v>
      </c>
      <c r="L32" s="11">
        <f t="shared" si="0"/>
        <v>202</v>
      </c>
    </row>
    <row r="33" spans="1:12" x14ac:dyDescent="0.25">
      <c r="A33" s="11">
        <v>28</v>
      </c>
      <c r="B33" s="11" t="s">
        <v>73</v>
      </c>
      <c r="C33" s="11" t="s">
        <v>8</v>
      </c>
      <c r="D33" s="11" t="s">
        <v>8</v>
      </c>
      <c r="E33" s="11" t="s">
        <v>82</v>
      </c>
      <c r="F33" s="11" t="s">
        <v>8</v>
      </c>
      <c r="G33" s="11" t="s">
        <v>139</v>
      </c>
      <c r="H33" s="11" t="s">
        <v>76</v>
      </c>
      <c r="I33" s="11" t="s">
        <v>140</v>
      </c>
      <c r="J33" s="11">
        <v>293</v>
      </c>
      <c r="K33" s="11">
        <f>VLOOKUP(G33,[2]EnergyAuditFeederWise!$H$12:$K$80,4,0)</f>
        <v>368</v>
      </c>
      <c r="L33" s="11">
        <f t="shared" si="0"/>
        <v>75</v>
      </c>
    </row>
    <row r="34" spans="1:12" x14ac:dyDescent="0.25">
      <c r="A34" s="11">
        <v>29</v>
      </c>
      <c r="B34" s="11" t="s">
        <v>73</v>
      </c>
      <c r="C34" s="11" t="s">
        <v>8</v>
      </c>
      <c r="D34" s="11" t="s">
        <v>8</v>
      </c>
      <c r="E34" s="11" t="s">
        <v>78</v>
      </c>
      <c r="F34" s="11" t="s">
        <v>8</v>
      </c>
      <c r="G34" s="11" t="s">
        <v>141</v>
      </c>
      <c r="H34" s="11" t="s">
        <v>84</v>
      </c>
      <c r="I34" s="11" t="s">
        <v>142</v>
      </c>
      <c r="J34" s="11">
        <v>1622</v>
      </c>
      <c r="K34" s="11">
        <f>VLOOKUP(G34,[2]EnergyAuditFeederWise!$H$12:$K$80,4,0)</f>
        <v>1978</v>
      </c>
      <c r="L34" s="11">
        <f t="shared" si="0"/>
        <v>356</v>
      </c>
    </row>
    <row r="35" spans="1:12" x14ac:dyDescent="0.25">
      <c r="A35" s="11">
        <v>30</v>
      </c>
      <c r="B35" s="11" t="s">
        <v>73</v>
      </c>
      <c r="C35" s="11" t="s">
        <v>8</v>
      </c>
      <c r="D35" s="11" t="s">
        <v>8</v>
      </c>
      <c r="E35" s="11" t="s">
        <v>95</v>
      </c>
      <c r="F35" s="11" t="s">
        <v>8</v>
      </c>
      <c r="G35" s="11" t="s">
        <v>143</v>
      </c>
      <c r="H35" s="11" t="s">
        <v>84</v>
      </c>
      <c r="I35" s="11" t="s">
        <v>144</v>
      </c>
      <c r="J35" s="11">
        <v>2078</v>
      </c>
      <c r="K35" s="11">
        <f>VLOOKUP(G35,[2]EnergyAuditFeederWise!$H$12:$K$80,4,0)</f>
        <v>2600</v>
      </c>
      <c r="L35" s="11">
        <f t="shared" si="0"/>
        <v>522</v>
      </c>
    </row>
    <row r="36" spans="1:12" x14ac:dyDescent="0.25">
      <c r="A36" s="11">
        <v>31</v>
      </c>
      <c r="B36" s="11" t="s">
        <v>73</v>
      </c>
      <c r="C36" s="11" t="s">
        <v>8</v>
      </c>
      <c r="D36" s="11" t="s">
        <v>8</v>
      </c>
      <c r="E36" s="11" t="s">
        <v>100</v>
      </c>
      <c r="F36" s="11" t="s">
        <v>8</v>
      </c>
      <c r="G36" s="11" t="s">
        <v>145</v>
      </c>
      <c r="H36" s="11" t="s">
        <v>119</v>
      </c>
      <c r="I36" s="11" t="s">
        <v>146</v>
      </c>
      <c r="J36" s="11">
        <v>11985</v>
      </c>
      <c r="K36" s="11">
        <f>VLOOKUP(G36,[2]EnergyAuditFeederWise!$H$12:$K$80,4,0)</f>
        <v>16925</v>
      </c>
      <c r="L36" s="11">
        <f t="shared" si="0"/>
        <v>4940</v>
      </c>
    </row>
    <row r="37" spans="1:12" x14ac:dyDescent="0.25">
      <c r="A37" s="11">
        <v>32</v>
      </c>
      <c r="B37" s="11" t="s">
        <v>73</v>
      </c>
      <c r="C37" s="11" t="s">
        <v>8</v>
      </c>
      <c r="D37" s="11" t="s">
        <v>8</v>
      </c>
      <c r="E37" s="11" t="s">
        <v>95</v>
      </c>
      <c r="F37" s="11" t="s">
        <v>8</v>
      </c>
      <c r="G37" s="11" t="s">
        <v>147</v>
      </c>
      <c r="H37" s="11" t="s">
        <v>76</v>
      </c>
      <c r="I37" s="11" t="s">
        <v>148</v>
      </c>
      <c r="J37" s="11">
        <v>391</v>
      </c>
      <c r="K37" s="11">
        <f>VLOOKUP(G37,[2]EnergyAuditFeederWise!$H$12:$K$80,4,0)</f>
        <v>392</v>
      </c>
      <c r="L37" s="11">
        <f t="shared" si="0"/>
        <v>1</v>
      </c>
    </row>
    <row r="38" spans="1:12" x14ac:dyDescent="0.25">
      <c r="A38" s="11">
        <v>33</v>
      </c>
      <c r="B38" s="11" t="s">
        <v>73</v>
      </c>
      <c r="C38" s="11" t="s">
        <v>8</v>
      </c>
      <c r="D38" s="11" t="s">
        <v>8</v>
      </c>
      <c r="E38" s="11" t="s">
        <v>95</v>
      </c>
      <c r="F38" s="11" t="s">
        <v>8</v>
      </c>
      <c r="G38" s="11" t="s">
        <v>149</v>
      </c>
      <c r="H38" s="11" t="s">
        <v>119</v>
      </c>
      <c r="I38" s="11" t="s">
        <v>150</v>
      </c>
      <c r="J38" s="11">
        <v>1009</v>
      </c>
      <c r="K38" s="11">
        <f>VLOOKUP(G38,[2]EnergyAuditFeederWise!$H$12:$K$80,4,0)</f>
        <v>1217</v>
      </c>
      <c r="L38" s="11">
        <f t="shared" si="0"/>
        <v>208</v>
      </c>
    </row>
    <row r="39" spans="1:12" x14ac:dyDescent="0.25">
      <c r="A39" s="11">
        <v>34</v>
      </c>
      <c r="B39" s="11" t="s">
        <v>73</v>
      </c>
      <c r="C39" s="11" t="s">
        <v>8</v>
      </c>
      <c r="D39" s="11" t="s">
        <v>8</v>
      </c>
      <c r="E39" s="11" t="s">
        <v>90</v>
      </c>
      <c r="F39" s="11" t="s">
        <v>8</v>
      </c>
      <c r="G39" s="11" t="s">
        <v>151</v>
      </c>
      <c r="H39" s="11" t="s">
        <v>76</v>
      </c>
      <c r="I39" s="11" t="s">
        <v>152</v>
      </c>
      <c r="J39" s="11">
        <v>446</v>
      </c>
      <c r="K39" s="11">
        <f>VLOOKUP(G39,[2]EnergyAuditFeederWise!$H$12:$K$80,4,0)</f>
        <v>447</v>
      </c>
      <c r="L39" s="11">
        <f t="shared" si="0"/>
        <v>1</v>
      </c>
    </row>
    <row r="40" spans="1:12" x14ac:dyDescent="0.25">
      <c r="A40" s="11">
        <v>35</v>
      </c>
      <c r="B40" s="11" t="s">
        <v>73</v>
      </c>
      <c r="C40" s="11" t="s">
        <v>8</v>
      </c>
      <c r="D40" s="11" t="s">
        <v>8</v>
      </c>
      <c r="E40" s="11" t="s">
        <v>90</v>
      </c>
      <c r="F40" s="11" t="s">
        <v>8</v>
      </c>
      <c r="G40" s="11" t="s">
        <v>153</v>
      </c>
      <c r="H40" s="11" t="s">
        <v>76</v>
      </c>
      <c r="I40" s="11" t="s">
        <v>154</v>
      </c>
      <c r="J40" s="11">
        <v>398</v>
      </c>
      <c r="K40" s="11">
        <f>VLOOKUP(G40,[2]EnergyAuditFeederWise!$H$12:$K$80,4,0)</f>
        <v>400</v>
      </c>
      <c r="L40" s="11">
        <f t="shared" si="0"/>
        <v>2</v>
      </c>
    </row>
    <row r="41" spans="1:12" x14ac:dyDescent="0.25">
      <c r="A41" s="11">
        <v>36</v>
      </c>
      <c r="B41" s="11" t="s">
        <v>73</v>
      </c>
      <c r="C41" s="11" t="s">
        <v>8</v>
      </c>
      <c r="D41" s="11" t="s">
        <v>8</v>
      </c>
      <c r="E41" s="11" t="s">
        <v>113</v>
      </c>
      <c r="F41" s="11" t="s">
        <v>8</v>
      </c>
      <c r="G41" s="11" t="s">
        <v>155</v>
      </c>
      <c r="H41" s="11" t="s">
        <v>76</v>
      </c>
      <c r="I41" s="11" t="s">
        <v>156</v>
      </c>
      <c r="J41" s="11">
        <v>336</v>
      </c>
      <c r="K41" s="11">
        <f>VLOOKUP(G41,[2]EnergyAuditFeederWise!$H$12:$K$80,4,0)</f>
        <v>372</v>
      </c>
      <c r="L41" s="11">
        <f t="shared" si="0"/>
        <v>36</v>
      </c>
    </row>
    <row r="42" spans="1:12" x14ac:dyDescent="0.25">
      <c r="A42" s="11">
        <v>37</v>
      </c>
      <c r="B42" s="11" t="s">
        <v>73</v>
      </c>
      <c r="C42" s="11" t="s">
        <v>8</v>
      </c>
      <c r="D42" s="11" t="s">
        <v>8</v>
      </c>
      <c r="E42" s="11" t="s">
        <v>74</v>
      </c>
      <c r="F42" s="11" t="s">
        <v>8</v>
      </c>
      <c r="G42" s="11" t="s">
        <v>157</v>
      </c>
      <c r="H42" s="11" t="s">
        <v>84</v>
      </c>
      <c r="I42" s="11" t="s">
        <v>158</v>
      </c>
      <c r="J42" s="11">
        <v>846</v>
      </c>
      <c r="K42" s="11">
        <f>VLOOKUP(G42,[2]EnergyAuditFeederWise!$H$12:$K$80,4,0)</f>
        <v>953</v>
      </c>
      <c r="L42" s="11">
        <f t="shared" si="0"/>
        <v>107</v>
      </c>
    </row>
    <row r="43" spans="1:12" x14ac:dyDescent="0.25">
      <c r="A43" s="11">
        <v>38</v>
      </c>
      <c r="B43" s="11" t="s">
        <v>73</v>
      </c>
      <c r="C43" s="11" t="s">
        <v>8</v>
      </c>
      <c r="D43" s="11" t="s">
        <v>8</v>
      </c>
      <c r="E43" s="11" t="s">
        <v>74</v>
      </c>
      <c r="F43" s="11" t="s">
        <v>8</v>
      </c>
      <c r="G43" s="11" t="s">
        <v>159</v>
      </c>
      <c r="H43" s="11" t="s">
        <v>84</v>
      </c>
      <c r="I43" s="11" t="s">
        <v>160</v>
      </c>
      <c r="J43" s="11">
        <v>735</v>
      </c>
      <c r="K43" s="11">
        <f>VLOOKUP(G43,[2]EnergyAuditFeederWise!$H$12:$K$80,4,0)</f>
        <v>892</v>
      </c>
      <c r="L43" s="11">
        <f t="shared" si="0"/>
        <v>157</v>
      </c>
    </row>
    <row r="44" spans="1:12" x14ac:dyDescent="0.25">
      <c r="A44" s="11">
        <v>39</v>
      </c>
      <c r="B44" s="11" t="s">
        <v>73</v>
      </c>
      <c r="C44" s="11" t="s">
        <v>8</v>
      </c>
      <c r="D44" s="11" t="s">
        <v>8</v>
      </c>
      <c r="E44" s="11" t="s">
        <v>82</v>
      </c>
      <c r="F44" s="11" t="s">
        <v>8</v>
      </c>
      <c r="G44" s="11" t="s">
        <v>161</v>
      </c>
      <c r="H44" s="11" t="s">
        <v>76</v>
      </c>
      <c r="I44" s="11" t="s">
        <v>162</v>
      </c>
      <c r="J44" s="11">
        <v>316</v>
      </c>
      <c r="K44" s="11">
        <f>VLOOKUP(G44,[2]EnergyAuditFeederWise!$H$12:$K$80,4,0)</f>
        <v>464</v>
      </c>
      <c r="L44" s="11">
        <f t="shared" si="0"/>
        <v>148</v>
      </c>
    </row>
    <row r="45" spans="1:12" x14ac:dyDescent="0.25">
      <c r="A45" s="11">
        <v>40</v>
      </c>
      <c r="B45" s="11" t="s">
        <v>73</v>
      </c>
      <c r="C45" s="11" t="s">
        <v>8</v>
      </c>
      <c r="D45" s="11" t="s">
        <v>8</v>
      </c>
      <c r="E45" s="11" t="s">
        <v>95</v>
      </c>
      <c r="F45" s="11" t="s">
        <v>8</v>
      </c>
      <c r="G45" s="11" t="s">
        <v>163</v>
      </c>
      <c r="H45" s="11" t="s">
        <v>76</v>
      </c>
      <c r="I45" s="11" t="s">
        <v>164</v>
      </c>
      <c r="J45" s="11">
        <v>520</v>
      </c>
      <c r="K45" s="11">
        <f>VLOOKUP(G45,[2]EnergyAuditFeederWise!$H$12:$K$80,4,0)</f>
        <v>520</v>
      </c>
      <c r="L45" s="11">
        <f t="shared" si="0"/>
        <v>0</v>
      </c>
    </row>
    <row r="46" spans="1:12" x14ac:dyDescent="0.25">
      <c r="A46" s="11">
        <v>41</v>
      </c>
      <c r="B46" s="11" t="s">
        <v>73</v>
      </c>
      <c r="C46" s="11" t="s">
        <v>8</v>
      </c>
      <c r="D46" s="11" t="s">
        <v>8</v>
      </c>
      <c r="E46" s="11" t="s">
        <v>74</v>
      </c>
      <c r="F46" s="11" t="s">
        <v>8</v>
      </c>
      <c r="G46" s="11" t="s">
        <v>165</v>
      </c>
      <c r="H46" s="11" t="s">
        <v>76</v>
      </c>
      <c r="I46" s="11" t="s">
        <v>166</v>
      </c>
      <c r="J46" s="11">
        <v>229</v>
      </c>
      <c r="K46" s="11">
        <f>VLOOKUP(G46,[2]EnergyAuditFeederWise!$H$12:$K$80,4,0)</f>
        <v>230</v>
      </c>
      <c r="L46" s="11">
        <f t="shared" si="0"/>
        <v>1</v>
      </c>
    </row>
    <row r="47" spans="1:12" x14ac:dyDescent="0.25">
      <c r="A47" s="11">
        <v>42</v>
      </c>
      <c r="B47" s="11" t="s">
        <v>73</v>
      </c>
      <c r="C47" s="11" t="s">
        <v>8</v>
      </c>
      <c r="D47" s="11" t="s">
        <v>8</v>
      </c>
      <c r="E47" s="11" t="s">
        <v>74</v>
      </c>
      <c r="F47" s="11" t="s">
        <v>8</v>
      </c>
      <c r="G47" s="11" t="s">
        <v>167</v>
      </c>
      <c r="H47" s="11" t="s">
        <v>76</v>
      </c>
      <c r="I47" s="11" t="s">
        <v>168</v>
      </c>
      <c r="J47" s="11">
        <v>273</v>
      </c>
      <c r="K47" s="11">
        <f>VLOOKUP(G47,[2]EnergyAuditFeederWise!$H$12:$K$80,4,0)</f>
        <v>296</v>
      </c>
      <c r="L47" s="11">
        <f t="shared" si="0"/>
        <v>23</v>
      </c>
    </row>
    <row r="48" spans="1:12" x14ac:dyDescent="0.25">
      <c r="A48" s="11">
        <v>43</v>
      </c>
      <c r="B48" s="11" t="s">
        <v>73</v>
      </c>
      <c r="C48" s="11" t="s">
        <v>8</v>
      </c>
      <c r="D48" s="11" t="s">
        <v>8</v>
      </c>
      <c r="E48" s="11" t="s">
        <v>82</v>
      </c>
      <c r="F48" s="11" t="s">
        <v>8</v>
      </c>
      <c r="G48" s="11" t="s">
        <v>169</v>
      </c>
      <c r="H48" s="11" t="s">
        <v>76</v>
      </c>
      <c r="I48" s="11" t="s">
        <v>170</v>
      </c>
      <c r="J48" s="11">
        <v>275</v>
      </c>
      <c r="K48" s="11">
        <f>VLOOKUP(G48,[2]EnergyAuditFeederWise!$H$12:$K$80,4,0)</f>
        <v>291</v>
      </c>
      <c r="L48" s="11">
        <f t="shared" si="0"/>
        <v>16</v>
      </c>
    </row>
    <row r="49" spans="1:12" x14ac:dyDescent="0.25">
      <c r="A49" s="11">
        <v>44</v>
      </c>
      <c r="B49" s="11" t="s">
        <v>73</v>
      </c>
      <c r="C49" s="11" t="s">
        <v>8</v>
      </c>
      <c r="D49" s="11" t="s">
        <v>8</v>
      </c>
      <c r="E49" s="11" t="s">
        <v>100</v>
      </c>
      <c r="F49" s="11" t="s">
        <v>8</v>
      </c>
      <c r="G49" s="11" t="s">
        <v>171</v>
      </c>
      <c r="H49" s="11" t="s">
        <v>76</v>
      </c>
      <c r="I49" s="11" t="s">
        <v>172</v>
      </c>
      <c r="J49" s="11">
        <v>391</v>
      </c>
      <c r="K49" s="11">
        <f>VLOOKUP(G49,[2]EnergyAuditFeederWise!$H$12:$K$80,4,0)</f>
        <v>393</v>
      </c>
      <c r="L49" s="11">
        <f t="shared" si="0"/>
        <v>2</v>
      </c>
    </row>
    <row r="50" spans="1:12" x14ac:dyDescent="0.25">
      <c r="A50" s="11">
        <v>45</v>
      </c>
      <c r="B50" s="11" t="s">
        <v>73</v>
      </c>
      <c r="C50" s="11" t="s">
        <v>8</v>
      </c>
      <c r="D50" s="11" t="s">
        <v>8</v>
      </c>
      <c r="E50" s="11" t="s">
        <v>78</v>
      </c>
      <c r="F50" s="11" t="s">
        <v>8</v>
      </c>
      <c r="G50" s="11" t="s">
        <v>173</v>
      </c>
      <c r="H50" s="11" t="s">
        <v>76</v>
      </c>
      <c r="I50" s="11" t="s">
        <v>174</v>
      </c>
      <c r="J50" s="11">
        <v>398</v>
      </c>
      <c r="K50" s="11">
        <f>VLOOKUP(G50,[2]EnergyAuditFeederWise!$H$12:$K$80,4,0)</f>
        <v>418</v>
      </c>
      <c r="L50" s="11">
        <f t="shared" si="0"/>
        <v>20</v>
      </c>
    </row>
    <row r="51" spans="1:12" x14ac:dyDescent="0.25">
      <c r="A51" s="11">
        <v>46</v>
      </c>
      <c r="B51" s="11" t="s">
        <v>73</v>
      </c>
      <c r="C51" s="11" t="s">
        <v>8</v>
      </c>
      <c r="D51" s="11" t="s">
        <v>8</v>
      </c>
      <c r="E51" s="11" t="s">
        <v>113</v>
      </c>
      <c r="F51" s="11" t="s">
        <v>8</v>
      </c>
      <c r="G51" s="11" t="s">
        <v>175</v>
      </c>
      <c r="H51" s="11" t="s">
        <v>84</v>
      </c>
      <c r="I51" s="11" t="s">
        <v>176</v>
      </c>
      <c r="J51" s="11">
        <v>2669</v>
      </c>
      <c r="K51" s="11">
        <f>VLOOKUP(G51,[2]EnergyAuditFeederWise!$H$12:$K$80,4,0)</f>
        <v>3192</v>
      </c>
      <c r="L51" s="11">
        <f t="shared" si="0"/>
        <v>523</v>
      </c>
    </row>
    <row r="52" spans="1:12" x14ac:dyDescent="0.25">
      <c r="A52" s="11">
        <v>47</v>
      </c>
      <c r="B52" s="11" t="s">
        <v>73</v>
      </c>
      <c r="C52" s="11" t="s">
        <v>8</v>
      </c>
      <c r="D52" s="11" t="s">
        <v>8</v>
      </c>
      <c r="E52" s="11" t="s">
        <v>113</v>
      </c>
      <c r="F52" s="11" t="s">
        <v>8</v>
      </c>
      <c r="G52" s="11" t="s">
        <v>177</v>
      </c>
      <c r="H52" s="11" t="s">
        <v>76</v>
      </c>
      <c r="I52" s="11" t="s">
        <v>178</v>
      </c>
      <c r="J52" s="11">
        <v>256</v>
      </c>
      <c r="K52" s="11">
        <f>VLOOKUP(G52,[2]EnergyAuditFeederWise!$H$12:$K$80,4,0)</f>
        <v>462</v>
      </c>
      <c r="L52" s="11">
        <f t="shared" si="0"/>
        <v>206</v>
      </c>
    </row>
    <row r="53" spans="1:12" x14ac:dyDescent="0.25">
      <c r="A53" s="11">
        <v>48</v>
      </c>
      <c r="B53" s="11" t="s">
        <v>73</v>
      </c>
      <c r="C53" s="11" t="s">
        <v>8</v>
      </c>
      <c r="D53" s="11" t="s">
        <v>8</v>
      </c>
      <c r="E53" s="11" t="s">
        <v>113</v>
      </c>
      <c r="F53" s="11" t="s">
        <v>8</v>
      </c>
      <c r="G53" s="11" t="s">
        <v>179</v>
      </c>
      <c r="H53" s="11" t="s">
        <v>76</v>
      </c>
      <c r="I53" s="11" t="s">
        <v>180</v>
      </c>
      <c r="J53" s="11">
        <v>604</v>
      </c>
      <c r="K53" s="11">
        <f>VLOOKUP(G53,[2]EnergyAuditFeederWise!$H$12:$K$80,4,0)</f>
        <v>643</v>
      </c>
      <c r="L53" s="11">
        <f t="shared" si="0"/>
        <v>39</v>
      </c>
    </row>
    <row r="54" spans="1:12" x14ac:dyDescent="0.25">
      <c r="A54" s="11">
        <v>49</v>
      </c>
      <c r="B54" s="11" t="s">
        <v>73</v>
      </c>
      <c r="C54" s="11" t="s">
        <v>8</v>
      </c>
      <c r="D54" s="11" t="s">
        <v>8</v>
      </c>
      <c r="E54" s="11" t="s">
        <v>113</v>
      </c>
      <c r="F54" s="11" t="s">
        <v>8</v>
      </c>
      <c r="G54" s="11" t="s">
        <v>185</v>
      </c>
      <c r="H54" s="11" t="s">
        <v>84</v>
      </c>
      <c r="I54" s="11" t="s">
        <v>186</v>
      </c>
      <c r="J54" s="11">
        <v>2124</v>
      </c>
      <c r="K54" s="11">
        <f>VLOOKUP(G54,[2]EnergyAuditFeederWise!$H$12:$K$80,4,0)</f>
        <v>2646</v>
      </c>
      <c r="L54" s="11">
        <f t="shared" si="0"/>
        <v>522</v>
      </c>
    </row>
    <row r="55" spans="1:12" x14ac:dyDescent="0.25">
      <c r="A55" s="11">
        <v>50</v>
      </c>
      <c r="B55" s="11" t="s">
        <v>73</v>
      </c>
      <c r="C55" s="11" t="s">
        <v>8</v>
      </c>
      <c r="D55" s="11" t="s">
        <v>8</v>
      </c>
      <c r="E55" s="11" t="s">
        <v>78</v>
      </c>
      <c r="F55" s="11" t="s">
        <v>8</v>
      </c>
      <c r="G55" s="11" t="s">
        <v>187</v>
      </c>
      <c r="H55" s="11" t="s">
        <v>76</v>
      </c>
      <c r="I55" s="11" t="s">
        <v>188</v>
      </c>
      <c r="J55" s="11">
        <v>609</v>
      </c>
      <c r="K55" s="11">
        <f>VLOOKUP(G55,[2]EnergyAuditFeederWise!$H$12:$K$80,4,0)</f>
        <v>1124</v>
      </c>
      <c r="L55" s="11">
        <f t="shared" si="0"/>
        <v>515</v>
      </c>
    </row>
    <row r="56" spans="1:12" x14ac:dyDescent="0.25">
      <c r="A56" s="11">
        <v>51</v>
      </c>
      <c r="B56" s="11" t="s">
        <v>73</v>
      </c>
      <c r="C56" s="11" t="s">
        <v>8</v>
      </c>
      <c r="D56" s="11" t="s">
        <v>8</v>
      </c>
      <c r="E56" s="11" t="s">
        <v>78</v>
      </c>
      <c r="F56" s="11" t="s">
        <v>8</v>
      </c>
      <c r="G56" s="11" t="s">
        <v>189</v>
      </c>
      <c r="H56" s="11" t="s">
        <v>76</v>
      </c>
      <c r="I56" s="11" t="s">
        <v>190</v>
      </c>
      <c r="J56" s="11">
        <v>513</v>
      </c>
      <c r="K56" s="11">
        <f>VLOOKUP(G56,[2]EnergyAuditFeederWise!$H$12:$K$80,4,0)</f>
        <v>518</v>
      </c>
      <c r="L56" s="11">
        <f t="shared" si="0"/>
        <v>5</v>
      </c>
    </row>
    <row r="57" spans="1:12" x14ac:dyDescent="0.25">
      <c r="A57" s="11">
        <v>52</v>
      </c>
      <c r="B57" s="11" t="s">
        <v>73</v>
      </c>
      <c r="C57" s="11" t="s">
        <v>8</v>
      </c>
      <c r="D57" s="11" t="s">
        <v>8</v>
      </c>
      <c r="E57" s="11" t="s">
        <v>82</v>
      </c>
      <c r="F57" s="11" t="s">
        <v>8</v>
      </c>
      <c r="G57" s="11" t="s">
        <v>191</v>
      </c>
      <c r="H57" s="11" t="s">
        <v>76</v>
      </c>
      <c r="I57" s="11" t="s">
        <v>192</v>
      </c>
      <c r="J57" s="11">
        <v>223</v>
      </c>
      <c r="K57" s="11">
        <f>VLOOKUP(G57,[2]EnergyAuditFeederWise!$H$12:$K$80,4,0)</f>
        <v>225</v>
      </c>
      <c r="L57" s="11">
        <f t="shared" si="0"/>
        <v>2</v>
      </c>
    </row>
    <row r="58" spans="1:12" x14ac:dyDescent="0.25">
      <c r="A58" s="11">
        <v>53</v>
      </c>
      <c r="B58" s="11" t="s">
        <v>73</v>
      </c>
      <c r="C58" s="11" t="s">
        <v>8</v>
      </c>
      <c r="D58" s="11" t="s">
        <v>8</v>
      </c>
      <c r="E58" s="11" t="s">
        <v>100</v>
      </c>
      <c r="F58" s="11" t="s">
        <v>8</v>
      </c>
      <c r="G58" s="11" t="s">
        <v>193</v>
      </c>
      <c r="H58" s="11" t="s">
        <v>76</v>
      </c>
      <c r="I58" s="11" t="s">
        <v>194</v>
      </c>
      <c r="J58" s="11">
        <v>359</v>
      </c>
      <c r="K58" s="11">
        <f>VLOOKUP(G58,[2]EnergyAuditFeederWise!$H$12:$K$80,4,0)</f>
        <v>494</v>
      </c>
      <c r="L58" s="11">
        <f t="shared" si="0"/>
        <v>135</v>
      </c>
    </row>
    <row r="59" spans="1:12" x14ac:dyDescent="0.25">
      <c r="A59" s="11">
        <v>54</v>
      </c>
      <c r="B59" s="11" t="s">
        <v>73</v>
      </c>
      <c r="C59" s="11" t="s">
        <v>8</v>
      </c>
      <c r="D59" s="11" t="s">
        <v>8</v>
      </c>
      <c r="E59" s="11" t="s">
        <v>100</v>
      </c>
      <c r="F59" s="11" t="s">
        <v>8</v>
      </c>
      <c r="G59" s="11" t="s">
        <v>195</v>
      </c>
      <c r="H59" s="11" t="s">
        <v>76</v>
      </c>
      <c r="I59" s="11" t="s">
        <v>196</v>
      </c>
      <c r="J59" s="11">
        <v>561</v>
      </c>
      <c r="K59" s="11">
        <f>VLOOKUP(G59,[2]EnergyAuditFeederWise!$H$12:$K$80,4,0)</f>
        <v>698</v>
      </c>
      <c r="L59" s="11">
        <f t="shared" si="0"/>
        <v>137</v>
      </c>
    </row>
    <row r="60" spans="1:12" x14ac:dyDescent="0.25">
      <c r="A60" s="11">
        <v>55</v>
      </c>
      <c r="B60" s="11" t="s">
        <v>73</v>
      </c>
      <c r="C60" s="11" t="s">
        <v>8</v>
      </c>
      <c r="D60" s="11" t="s">
        <v>8</v>
      </c>
      <c r="E60" s="11" t="s">
        <v>100</v>
      </c>
      <c r="F60" s="11" t="s">
        <v>8</v>
      </c>
      <c r="G60" s="11" t="s">
        <v>197</v>
      </c>
      <c r="H60" s="11" t="s">
        <v>76</v>
      </c>
      <c r="I60" s="11" t="s">
        <v>198</v>
      </c>
      <c r="J60" s="11">
        <v>415</v>
      </c>
      <c r="K60" s="11">
        <f>VLOOKUP(G60,[2]EnergyAuditFeederWise!$H$12:$K$80,4,0)</f>
        <v>437</v>
      </c>
      <c r="L60" s="11">
        <f t="shared" si="0"/>
        <v>22</v>
      </c>
    </row>
    <row r="61" spans="1:12" x14ac:dyDescent="0.25">
      <c r="A61" s="11">
        <v>56</v>
      </c>
      <c r="B61" s="11" t="s">
        <v>73</v>
      </c>
      <c r="C61" s="11" t="s">
        <v>8</v>
      </c>
      <c r="D61" s="11" t="s">
        <v>8</v>
      </c>
      <c r="E61" s="11" t="s">
        <v>113</v>
      </c>
      <c r="F61" s="11" t="s">
        <v>8</v>
      </c>
      <c r="G61" s="11" t="s">
        <v>199</v>
      </c>
      <c r="H61" s="11" t="s">
        <v>76</v>
      </c>
      <c r="I61" s="11" t="s">
        <v>200</v>
      </c>
      <c r="J61" s="11">
        <v>259</v>
      </c>
      <c r="K61" s="11">
        <v>0</v>
      </c>
      <c r="L61" s="11">
        <f t="shared" si="0"/>
        <v>-259</v>
      </c>
    </row>
    <row r="62" spans="1:12" x14ac:dyDescent="0.25">
      <c r="A62" s="11">
        <v>57</v>
      </c>
      <c r="B62" s="11" t="s">
        <v>73</v>
      </c>
      <c r="C62" s="11" t="s">
        <v>8</v>
      </c>
      <c r="D62" s="11" t="s">
        <v>8</v>
      </c>
      <c r="E62" s="11" t="s">
        <v>100</v>
      </c>
      <c r="F62" s="11" t="s">
        <v>8</v>
      </c>
      <c r="G62" s="11" t="s">
        <v>203</v>
      </c>
      <c r="H62" s="11" t="s">
        <v>76</v>
      </c>
      <c r="I62" s="11" t="s">
        <v>204</v>
      </c>
      <c r="J62" s="11">
        <v>203</v>
      </c>
      <c r="K62" s="11">
        <f>VLOOKUP(G62,[2]EnergyAuditFeederWise!$H$12:$K$80,4,0)</f>
        <v>252</v>
      </c>
      <c r="L62" s="11">
        <f t="shared" si="0"/>
        <v>49</v>
      </c>
    </row>
    <row r="63" spans="1:12" x14ac:dyDescent="0.25">
      <c r="A63" s="11">
        <v>58</v>
      </c>
      <c r="B63" s="11" t="s">
        <v>73</v>
      </c>
      <c r="C63" s="11" t="s">
        <v>8</v>
      </c>
      <c r="D63" s="11" t="s">
        <v>8</v>
      </c>
      <c r="E63" s="11" t="s">
        <v>113</v>
      </c>
      <c r="F63" s="11" t="s">
        <v>8</v>
      </c>
      <c r="G63" s="11" t="s">
        <v>205</v>
      </c>
      <c r="H63" s="11" t="s">
        <v>76</v>
      </c>
      <c r="I63" s="11" t="s">
        <v>206</v>
      </c>
      <c r="J63" s="11">
        <v>31</v>
      </c>
      <c r="K63" s="11">
        <f>VLOOKUP(G63,[2]EnergyAuditFeederWise!$H$12:$K$80,4,0)</f>
        <v>31</v>
      </c>
      <c r="L63" s="11">
        <f t="shared" si="0"/>
        <v>0</v>
      </c>
    </row>
    <row r="64" spans="1:12" x14ac:dyDescent="0.25">
      <c r="A64" s="11">
        <v>59</v>
      </c>
      <c r="B64" s="11" t="s">
        <v>73</v>
      </c>
      <c r="C64" s="11" t="s">
        <v>8</v>
      </c>
      <c r="D64" s="11" t="s">
        <v>8</v>
      </c>
      <c r="E64" s="11" t="s">
        <v>78</v>
      </c>
      <c r="F64" s="11" t="s">
        <v>8</v>
      </c>
      <c r="G64" s="11" t="s">
        <v>207</v>
      </c>
      <c r="H64" s="11" t="s">
        <v>84</v>
      </c>
      <c r="I64" s="11" t="s">
        <v>208</v>
      </c>
      <c r="J64" s="11">
        <v>2465</v>
      </c>
      <c r="K64" s="11">
        <f>VLOOKUP(G64,[2]EnergyAuditFeederWise!$H$12:$K$80,4,0)</f>
        <v>2964</v>
      </c>
      <c r="L64" s="11">
        <f t="shared" si="0"/>
        <v>499</v>
      </c>
    </row>
    <row r="65" spans="1:12" x14ac:dyDescent="0.25">
      <c r="A65" s="11">
        <v>60</v>
      </c>
      <c r="B65" s="11" t="s">
        <v>73</v>
      </c>
      <c r="C65" s="11" t="s">
        <v>8</v>
      </c>
      <c r="D65" s="11" t="s">
        <v>8</v>
      </c>
      <c r="E65" s="11" t="s">
        <v>82</v>
      </c>
      <c r="F65" s="11" t="s">
        <v>8</v>
      </c>
      <c r="G65" s="11" t="s">
        <v>209</v>
      </c>
      <c r="H65" s="11" t="s">
        <v>76</v>
      </c>
      <c r="I65" s="11" t="s">
        <v>210</v>
      </c>
      <c r="J65" s="11">
        <v>237</v>
      </c>
      <c r="K65" s="11">
        <f>VLOOKUP(G65,[2]EnergyAuditFeederWise!$H$12:$K$80,4,0)</f>
        <v>238</v>
      </c>
      <c r="L65" s="11">
        <f t="shared" si="0"/>
        <v>1</v>
      </c>
    </row>
    <row r="66" spans="1:12" x14ac:dyDescent="0.25">
      <c r="A66" s="11">
        <v>61</v>
      </c>
      <c r="B66" s="11" t="s">
        <v>73</v>
      </c>
      <c r="C66" s="11" t="s">
        <v>8</v>
      </c>
      <c r="D66" s="11" t="s">
        <v>8</v>
      </c>
      <c r="E66" s="11" t="s">
        <v>82</v>
      </c>
      <c r="F66" s="11" t="s">
        <v>8</v>
      </c>
      <c r="G66" s="11" t="s">
        <v>211</v>
      </c>
      <c r="H66" s="11" t="s">
        <v>84</v>
      </c>
      <c r="I66" s="11" t="s">
        <v>212</v>
      </c>
      <c r="J66" s="11">
        <v>1991</v>
      </c>
      <c r="K66" s="11">
        <f>VLOOKUP(G66,[2]EnergyAuditFeederWise!$H$12:$K$80,4,0)</f>
        <v>2230</v>
      </c>
      <c r="L66" s="11">
        <f t="shared" si="0"/>
        <v>239</v>
      </c>
    </row>
    <row r="67" spans="1:12" x14ac:dyDescent="0.25">
      <c r="A67" s="11">
        <v>62</v>
      </c>
      <c r="B67" s="11" t="s">
        <v>73</v>
      </c>
      <c r="C67" s="11" t="s">
        <v>8</v>
      </c>
      <c r="D67" s="11" t="s">
        <v>8</v>
      </c>
      <c r="E67" s="11" t="s">
        <v>90</v>
      </c>
      <c r="F67" s="11" t="s">
        <v>8</v>
      </c>
      <c r="G67" s="11" t="s">
        <v>213</v>
      </c>
      <c r="H67" s="11" t="s">
        <v>84</v>
      </c>
      <c r="I67" s="11" t="s">
        <v>214</v>
      </c>
      <c r="J67" s="11">
        <v>1521</v>
      </c>
      <c r="K67" s="11">
        <f>VLOOKUP(G67,[2]EnergyAuditFeederWise!$H$12:$K$80,4,0)</f>
        <v>1928</v>
      </c>
      <c r="L67" s="11">
        <f t="shared" si="0"/>
        <v>407</v>
      </c>
    </row>
    <row r="68" spans="1:12" x14ac:dyDescent="0.25">
      <c r="A68" s="11">
        <v>63</v>
      </c>
      <c r="B68" s="11" t="s">
        <v>73</v>
      </c>
      <c r="C68" s="11" t="s">
        <v>8</v>
      </c>
      <c r="D68" s="11" t="s">
        <v>8</v>
      </c>
      <c r="E68" s="11" t="s">
        <v>90</v>
      </c>
      <c r="F68" s="11" t="s">
        <v>8</v>
      </c>
      <c r="G68" s="11" t="s">
        <v>215</v>
      </c>
      <c r="H68" s="11" t="s">
        <v>84</v>
      </c>
      <c r="I68" s="11" t="s">
        <v>216</v>
      </c>
      <c r="J68" s="11">
        <v>723</v>
      </c>
      <c r="K68" s="11">
        <f>VLOOKUP(G68,[2]EnergyAuditFeederWise!$H$12:$K$80,4,0)</f>
        <v>859</v>
      </c>
      <c r="L68" s="11">
        <f t="shared" si="0"/>
        <v>136</v>
      </c>
    </row>
    <row r="69" spans="1:12" x14ac:dyDescent="0.25">
      <c r="A69" s="11">
        <v>64</v>
      </c>
      <c r="B69" s="11" t="s">
        <v>73</v>
      </c>
      <c r="C69" s="11" t="s">
        <v>8</v>
      </c>
      <c r="D69" s="11" t="s">
        <v>8</v>
      </c>
      <c r="E69" s="11" t="s">
        <v>100</v>
      </c>
      <c r="F69" s="11" t="s">
        <v>8</v>
      </c>
      <c r="G69" s="11" t="s">
        <v>217</v>
      </c>
      <c r="H69" s="11" t="s">
        <v>84</v>
      </c>
      <c r="I69" s="11" t="s">
        <v>218</v>
      </c>
      <c r="J69" s="11">
        <v>3956</v>
      </c>
      <c r="K69" s="11">
        <f>VLOOKUP(G69,[2]EnergyAuditFeederWise!$H$12:$K$80,4,0)</f>
        <v>4718</v>
      </c>
      <c r="L69" s="11">
        <f t="shared" si="0"/>
        <v>762</v>
      </c>
    </row>
    <row r="70" spans="1:12" x14ac:dyDescent="0.25">
      <c r="A70" s="11">
        <v>65</v>
      </c>
      <c r="B70" s="11" t="s">
        <v>73</v>
      </c>
      <c r="C70" s="11" t="s">
        <v>8</v>
      </c>
      <c r="D70" s="11" t="s">
        <v>8</v>
      </c>
      <c r="E70" s="11" t="s">
        <v>100</v>
      </c>
      <c r="F70" s="11" t="s">
        <v>8</v>
      </c>
      <c r="G70" s="11" t="s">
        <v>219</v>
      </c>
      <c r="H70" s="11" t="s">
        <v>84</v>
      </c>
      <c r="I70" s="11" t="s">
        <v>220</v>
      </c>
      <c r="J70" s="11">
        <v>1703</v>
      </c>
      <c r="K70" s="11">
        <f>VLOOKUP(G70,[2]EnergyAuditFeederWise!$H$12:$K$80,4,0)</f>
        <v>1879</v>
      </c>
      <c r="L70" s="11">
        <f t="shared" ref="L70:L75" si="1">K70-J70</f>
        <v>176</v>
      </c>
    </row>
    <row r="71" spans="1:12" x14ac:dyDescent="0.25">
      <c r="A71" s="11">
        <v>66</v>
      </c>
      <c r="B71" s="11" t="s">
        <v>73</v>
      </c>
      <c r="C71" s="11" t="s">
        <v>8</v>
      </c>
      <c r="D71" s="11" t="s">
        <v>8</v>
      </c>
      <c r="E71" s="11" t="s">
        <v>74</v>
      </c>
      <c r="F71" s="11" t="s">
        <v>8</v>
      </c>
      <c r="G71" s="11" t="s">
        <v>221</v>
      </c>
      <c r="H71" s="11" t="s">
        <v>84</v>
      </c>
      <c r="I71" s="11" t="s">
        <v>222</v>
      </c>
      <c r="J71" s="11">
        <v>2876</v>
      </c>
      <c r="K71" s="11">
        <f>VLOOKUP(G71,[2]EnergyAuditFeederWise!$H$12:$K$80,4,0)</f>
        <v>3215</v>
      </c>
      <c r="L71" s="11">
        <f t="shared" si="1"/>
        <v>339</v>
      </c>
    </row>
    <row r="72" spans="1:12" x14ac:dyDescent="0.25">
      <c r="A72" s="11">
        <v>67</v>
      </c>
      <c r="B72" s="11" t="s">
        <v>73</v>
      </c>
      <c r="C72" s="11" t="s">
        <v>8</v>
      </c>
      <c r="D72" s="11" t="s">
        <v>8</v>
      </c>
      <c r="E72" s="11" t="s">
        <v>78</v>
      </c>
      <c r="F72" s="11" t="s">
        <v>8</v>
      </c>
      <c r="G72" s="11" t="s">
        <v>223</v>
      </c>
      <c r="H72" s="11" t="s">
        <v>76</v>
      </c>
      <c r="I72" s="11" t="s">
        <v>224</v>
      </c>
      <c r="J72" s="11">
        <v>199</v>
      </c>
      <c r="K72" s="11">
        <f>VLOOKUP(G72,[2]EnergyAuditFeederWise!$H$12:$K$80,4,0)</f>
        <v>220</v>
      </c>
      <c r="L72" s="11">
        <f t="shared" si="1"/>
        <v>21</v>
      </c>
    </row>
    <row r="73" spans="1:12" x14ac:dyDescent="0.25">
      <c r="A73" s="11">
        <v>68</v>
      </c>
      <c r="B73" s="11" t="s">
        <v>73</v>
      </c>
      <c r="C73" s="11" t="s">
        <v>8</v>
      </c>
      <c r="D73" s="11" t="s">
        <v>8</v>
      </c>
      <c r="E73" s="11" t="s">
        <v>90</v>
      </c>
      <c r="F73" s="11" t="s">
        <v>8</v>
      </c>
      <c r="G73" s="11" t="s">
        <v>225</v>
      </c>
      <c r="H73" s="11" t="s">
        <v>76</v>
      </c>
      <c r="I73" s="11" t="s">
        <v>226</v>
      </c>
      <c r="J73" s="11">
        <v>407</v>
      </c>
      <c r="K73" s="11">
        <f>VLOOKUP(G73,[2]EnergyAuditFeederWise!$H$12:$K$80,4,0)</f>
        <v>444</v>
      </c>
      <c r="L73" s="11">
        <f t="shared" si="1"/>
        <v>37</v>
      </c>
    </row>
    <row r="74" spans="1:12" x14ac:dyDescent="0.25">
      <c r="A74" s="11">
        <v>69</v>
      </c>
      <c r="B74" s="11" t="s">
        <v>73</v>
      </c>
      <c r="C74" s="11" t="s">
        <v>8</v>
      </c>
      <c r="D74" s="11" t="s">
        <v>8</v>
      </c>
      <c r="E74" s="11" t="s">
        <v>95</v>
      </c>
      <c r="F74" s="11" t="s">
        <v>8</v>
      </c>
      <c r="G74" s="11" t="s">
        <v>227</v>
      </c>
      <c r="H74" s="11" t="s">
        <v>76</v>
      </c>
      <c r="I74" s="11" t="s">
        <v>228</v>
      </c>
      <c r="J74" s="11">
        <v>326</v>
      </c>
      <c r="K74" s="11">
        <f>VLOOKUP(G74,[2]EnergyAuditFeederWise!$H$12:$K$80,4,0)</f>
        <v>508</v>
      </c>
      <c r="L74" s="11">
        <f t="shared" si="1"/>
        <v>182</v>
      </c>
    </row>
    <row r="75" spans="1:12" x14ac:dyDescent="0.25">
      <c r="A75" s="11">
        <v>70</v>
      </c>
      <c r="B75" s="11" t="s">
        <v>73</v>
      </c>
      <c r="C75" s="11" t="s">
        <v>8</v>
      </c>
      <c r="D75" s="11" t="s">
        <v>8</v>
      </c>
      <c r="E75" s="11" t="s">
        <v>113</v>
      </c>
      <c r="F75" s="11" t="s">
        <v>8</v>
      </c>
      <c r="G75" s="11" t="s">
        <v>233</v>
      </c>
      <c r="H75" s="11" t="s">
        <v>76</v>
      </c>
      <c r="I75" s="11" t="s">
        <v>234</v>
      </c>
      <c r="J75" s="11">
        <v>138</v>
      </c>
      <c r="K75" s="11">
        <f>VLOOKUP(G75,[2]EnergyAuditFeederWise!$H$12:$K$80,4,0)</f>
        <v>139</v>
      </c>
      <c r="L75" s="11">
        <f t="shared" si="1"/>
        <v>1</v>
      </c>
    </row>
  </sheetData>
  <autoFilter ref="A5:K7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Sheet2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dcterms:created xsi:type="dcterms:W3CDTF">2025-03-27T05:03:31Z</dcterms:created>
  <dcterms:modified xsi:type="dcterms:W3CDTF">2025-03-27T11:16:14Z</dcterms:modified>
</cp:coreProperties>
</file>