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CFD9EFF-BBBB-46AA-9D63-FA8200C628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&amp;D" sheetId="2" r:id="rId1"/>
  </sheets>
  <calcPr calcId="191029"/>
</workbook>
</file>

<file path=xl/calcChain.xml><?xml version="1.0" encoding="utf-8"?>
<calcChain xmlns="http://schemas.openxmlformats.org/spreadsheetml/2006/main">
  <c r="H10" i="2" l="1"/>
  <c r="I10" i="2" s="1"/>
  <c r="H11" i="2"/>
  <c r="I11" i="2" s="1"/>
  <c r="H12" i="2"/>
  <c r="I12" i="2" s="1"/>
  <c r="H13" i="2"/>
  <c r="I13" i="2" s="1"/>
  <c r="H16" i="2"/>
  <c r="I16" i="2" s="1"/>
  <c r="H21" i="2"/>
  <c r="I21" i="2" s="1"/>
  <c r="H22" i="2"/>
  <c r="I22" i="2" s="1"/>
  <c r="H23" i="2"/>
  <c r="I23" i="2" s="1"/>
  <c r="H24" i="2"/>
  <c r="I24" i="2" s="1"/>
  <c r="H25" i="2"/>
  <c r="I25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45" i="2"/>
  <c r="I45" i="2" s="1"/>
  <c r="H46" i="2"/>
  <c r="I46" i="2" s="1"/>
  <c r="H47" i="2"/>
  <c r="I47" i="2" s="1"/>
  <c r="H48" i="2"/>
  <c r="I48" i="2" s="1"/>
  <c r="H49" i="2"/>
  <c r="I49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" i="2"/>
  <c r="I9" i="2" s="1"/>
  <c r="H14" i="2"/>
  <c r="I14" i="2" s="1"/>
  <c r="H15" i="2"/>
  <c r="I15" i="2" s="1"/>
  <c r="H17" i="2"/>
  <c r="I17" i="2" s="1"/>
  <c r="H18" i="2"/>
  <c r="I18" i="2" s="1"/>
  <c r="H19" i="2"/>
  <c r="I19" i="2" s="1"/>
  <c r="H20" i="2"/>
  <c r="I20" i="2" s="1"/>
  <c r="H26" i="2"/>
  <c r="I26" i="2" s="1"/>
  <c r="H27" i="2"/>
  <c r="I27" i="2" s="1"/>
  <c r="H28" i="2"/>
  <c r="I28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50" i="2"/>
  <c r="I50" i="2" s="1"/>
  <c r="H51" i="2"/>
  <c r="I51" i="2" s="1"/>
  <c r="H52" i="2"/>
  <c r="I52" i="2" s="1"/>
  <c r="H53" i="2"/>
  <c r="I53" i="2" s="1"/>
  <c r="H62" i="2"/>
  <c r="I62" i="2" s="1"/>
  <c r="H63" i="2"/>
  <c r="I63" i="2" s="1"/>
  <c r="H64" i="2"/>
  <c r="I64" i="2" s="1"/>
  <c r="H65" i="2"/>
  <c r="I65" i="2" s="1"/>
  <c r="H74" i="2"/>
  <c r="I74" i="2" s="1"/>
  <c r="H75" i="2"/>
  <c r="I75" i="2" s="1"/>
  <c r="H76" i="2"/>
  <c r="I76" i="2" s="1"/>
  <c r="H77" i="2"/>
  <c r="I77" i="2" s="1"/>
  <c r="H78" i="2"/>
  <c r="I78" i="2" s="1"/>
  <c r="H86" i="2"/>
  <c r="I86" i="2" s="1"/>
  <c r="H87" i="2"/>
  <c r="I87" i="2" s="1"/>
  <c r="H88" i="2"/>
  <c r="I88" i="2" s="1"/>
  <c r="H89" i="2"/>
  <c r="I89" i="2" s="1"/>
  <c r="H90" i="2"/>
  <c r="I90" i="2" s="1"/>
</calcChain>
</file>

<file path=xl/sharedStrings.xml><?xml version="1.0" encoding="utf-8"?>
<sst xmlns="http://schemas.openxmlformats.org/spreadsheetml/2006/main" count="301" uniqueCount="115">
  <si>
    <t>Bangalore Electricity Supply Company Limited (BESCOM)</t>
  </si>
  <si>
    <t>ENERGY AUDIT FEEDER WISE REPORT -BAGEPALLI-SECTION</t>
  </si>
  <si>
    <t>Report for the Period from 01-Jun-2025 to 27-Jun-2025</t>
  </si>
  <si>
    <t>E</t>
  </si>
  <si>
    <t>H</t>
  </si>
  <si>
    <t>I</t>
  </si>
  <si>
    <t>X</t>
  </si>
  <si>
    <t>AA</t>
  </si>
  <si>
    <t>AB</t>
  </si>
  <si>
    <t>SLNO</t>
  </si>
  <si>
    <t>STATION NAME</t>
  </si>
  <si>
    <t>FEEDER NAME</t>
  </si>
  <si>
    <t>FEEDER TYPE</t>
  </si>
  <si>
    <t>NET CONSUMPTION X=T+U-V+W</t>
  </si>
  <si>
    <t>TOTAL SALES AA=Y+Z</t>
  </si>
  <si>
    <t>T AND D LOSS AB=(X-W/X)*100</t>
  </si>
  <si>
    <t>BAGEPALLI_66</t>
  </si>
  <si>
    <t>F01-MITTEMARI</t>
  </si>
  <si>
    <t>AGRI</t>
  </si>
  <si>
    <t>F11-CHITRAVATHI-DAM</t>
  </si>
  <si>
    <t>WATER WORKS</t>
  </si>
  <si>
    <t>F04-ACHEPALLY</t>
  </si>
  <si>
    <t>JULUPALYA_66</t>
  </si>
  <si>
    <t>F04-CHOKKAMPALLI</t>
  </si>
  <si>
    <t>THIMMAMPALLI_66</t>
  </si>
  <si>
    <t>F04-DEVIKUNTE</t>
  </si>
  <si>
    <t>F03-GORTHAPALLY</t>
  </si>
  <si>
    <t>F06-GULUR</t>
  </si>
  <si>
    <t>F07-HOSAKOTE</t>
  </si>
  <si>
    <t>F05-LOCAL</t>
  </si>
  <si>
    <t>MIXED LOAD</t>
  </si>
  <si>
    <t>F09-MARGANUKUNTE</t>
  </si>
  <si>
    <t>F05-NAGARLU</t>
  </si>
  <si>
    <t>NJY</t>
  </si>
  <si>
    <t>PATHAPALYA_66</t>
  </si>
  <si>
    <t>F01-NEERAGANTIPALLI</t>
  </si>
  <si>
    <t>F03-PATHAPALYA-OLD</t>
  </si>
  <si>
    <t>F08-T.B-CROSS</t>
  </si>
  <si>
    <t>F02-THIMMAMPALLY</t>
  </si>
  <si>
    <t>F06-VASANTHAPURA</t>
  </si>
  <si>
    <t>F02-BALAREDDYPALLI</t>
  </si>
  <si>
    <t>F12-MALLIGURKI</t>
  </si>
  <si>
    <t>F13-CHOKKAMPALLI</t>
  </si>
  <si>
    <t>F14-PUTTAPARTHI</t>
  </si>
  <si>
    <t>CHAKAVELU_66</t>
  </si>
  <si>
    <t>F02-VANDAMAN-DAM</t>
  </si>
  <si>
    <t>IDLE</t>
  </si>
  <si>
    <t>F09-SURAPAPALLI</t>
  </si>
  <si>
    <t>F02-HAMPASANDRA</t>
  </si>
  <si>
    <t>F08-KOTHAKOTE</t>
  </si>
  <si>
    <t>F07-KOLIMPALLI</t>
  </si>
  <si>
    <t>F15-NALLAPAREDDYPALLI NJY</t>
  </si>
  <si>
    <t>F11-MULLANGICHETLAPALLI</t>
  </si>
  <si>
    <t>F10-PESALAPARTHI</t>
  </si>
  <si>
    <t>F16-PARAGODU NJY</t>
  </si>
  <si>
    <t>F17-MOTAKAPALLI</t>
  </si>
  <si>
    <t>F18-NARASAPURA</t>
  </si>
  <si>
    <t>F19-GADIDHAM</t>
  </si>
  <si>
    <t>MITTEMARI_220</t>
  </si>
  <si>
    <t>F01-MERUVAPALLI</t>
  </si>
  <si>
    <t>F03-SINGANAKUDHURE</t>
  </si>
  <si>
    <t>F04-GARUDADHRI</t>
  </si>
  <si>
    <t>F02-CHINNAMPALLI</t>
  </si>
  <si>
    <t>GULUR_66</t>
  </si>
  <si>
    <t>F01-CHINNAKAYALAPALLI</t>
  </si>
  <si>
    <t>F02-MALAKACHERUVUPALLI</t>
  </si>
  <si>
    <t>F09-NARAAVALAPALLI</t>
  </si>
  <si>
    <t>F05-N S KOTE</t>
  </si>
  <si>
    <t>F04-KRISHNAPURA</t>
  </si>
  <si>
    <t>SADALI_66</t>
  </si>
  <si>
    <t>F07-MITTEMARI</t>
  </si>
  <si>
    <t>SOMNATHPURA_66</t>
  </si>
  <si>
    <t>F13 NAREMADDEPALLI</t>
  </si>
  <si>
    <t>CHELUR_66</t>
  </si>
  <si>
    <t>F02-CHELUR-EXPRESS</t>
  </si>
  <si>
    <t>F01-CHELUR</t>
  </si>
  <si>
    <t>F03-VENKATAPURA</t>
  </si>
  <si>
    <t>F04-CHAKAVELU</t>
  </si>
  <si>
    <t>F06-CHELUR-EXPRESS</t>
  </si>
  <si>
    <t>F03-JULUPALYA</t>
  </si>
  <si>
    <t>F09-NEW-BILLUR</t>
  </si>
  <si>
    <t>F08-OLD-BILLUR</t>
  </si>
  <si>
    <t>F03-OLD-CHELUR</t>
  </si>
  <si>
    <t>F05-PATHAPALYA</t>
  </si>
  <si>
    <t>F02-PEDDANAGARLU</t>
  </si>
  <si>
    <t>F10-PEDDUR</t>
  </si>
  <si>
    <t>F10-PULAGAL</t>
  </si>
  <si>
    <t>F01-RASCHERUVU</t>
  </si>
  <si>
    <t>F07-SHIVAPURA</t>
  </si>
  <si>
    <t>F04-THIMMASANDRA-NEW</t>
  </si>
  <si>
    <t>F07-THIMMASANDRA-OLD</t>
  </si>
  <si>
    <t>F03-UGRANAMPALLI</t>
  </si>
  <si>
    <t>F09-VENKATESHAPALLI</t>
  </si>
  <si>
    <t>F11-RAMANPADI</t>
  </si>
  <si>
    <t>F05-ACHAGANAPALLI</t>
  </si>
  <si>
    <t>F08-POLANAYAKANAPALLI</t>
  </si>
  <si>
    <t>F11-NAGARLU</t>
  </si>
  <si>
    <t>F12-PALYAKERE</t>
  </si>
  <si>
    <t>F02-DBPALLI</t>
  </si>
  <si>
    <t>F05-BYREPALLI</t>
  </si>
  <si>
    <t>F08-KOTHAPALLI</t>
  </si>
  <si>
    <t>F13-MALLEPALLI</t>
  </si>
  <si>
    <t>F04-DEVARAJAPALLI</t>
  </si>
  <si>
    <t>F04-NALLAGUTLAPALLI</t>
  </si>
  <si>
    <t>F06-GUDIPALLI</t>
  </si>
  <si>
    <t>F06-MIDDILLU</t>
  </si>
  <si>
    <t>F05-MANJUNATHAPURA</t>
  </si>
  <si>
    <t>F07-VADIGERE</t>
  </si>
  <si>
    <t>F10-GUNDLAPALLI</t>
  </si>
  <si>
    <t>F08-MUGIREDDYPALLI</t>
  </si>
  <si>
    <t>F09-BAJJAPURA</t>
  </si>
  <si>
    <t>T AND D LOSS AB=(X-W/X)*101</t>
  </si>
  <si>
    <t>T AND D LOSS AB=(X-W/X)*102</t>
  </si>
  <si>
    <t>Required T&amp;D</t>
  </si>
  <si>
    <t>F03-Agri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</si>
</sst>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 patternType="solid">
          <fgColor rgb="FFFFFF00"/>
          <bgColor rgb="FF000000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96" totalsRowShown="0" headerRowDxfId="14" dataDxfId="12" headerRowBorderDxfId="13" tableBorderDxfId="11" totalsRowBorderDxfId="10">
  <autoFilter ref="A8:I96" xr:uid="{00000000-000C-0000-FFFF-FFFF00000000}">
    <filterColumn colId="6">
      <filters>
        <filter val="-0.24"/>
        <filter val="15.37"/>
        <filter val="18.82"/>
        <filter val="4.74"/>
        <filter val="-9800"/>
      </filters>
    </filterColumn>
  </autoFilter>
  <sortState xmlns:xlrd2="http://schemas.microsoft.com/office/spreadsheetml/2017/richdata2" ref="A9:G96">
    <sortCondition ref="B8:B96"/>
  </sortState>
  <tableColumns count="9">
    <tableColumn id="1" xr3:uid="{00000000-0010-0000-0000-000001000000}" name="SLNO" dataDxfId="9"/>
    <tableColumn id="6" xr3:uid="{00000000-0010-0000-0000-000006000000}" name="STATION NAME" dataDxfId="8"/>
    <tableColumn id="9" xr3:uid="{00000000-0010-0000-0000-000009000000}" name="FEEDER NAME" dataDxfId="7"/>
    <tableColumn id="10" xr3:uid="{00000000-0010-0000-0000-00000A000000}" name="FEEDER TYPE" dataDxfId="6"/>
    <tableColumn id="25" xr3:uid="{00000000-0010-0000-0000-000019000000}" name="NET CONSUMPTION X=T+U-V+W" dataDxfId="5"/>
    <tableColumn id="28" xr3:uid="{00000000-0010-0000-0000-00001C000000}" name="TOTAL SALES AA=Y+Z" dataDxfId="4"/>
    <tableColumn id="29" xr3:uid="{00000000-0010-0000-0000-00001D000000}" name="T AND D LOSS AB=(X-W/X)*100" dataDxfId="3"/>
    <tableColumn id="2" xr3:uid="{0E807EB4-F368-4C6F-9F6F-515E90FCE047}" name="T AND D LOSS AB=(X-W/X)*101" dataDxfId="2">
      <calculatedColumnFormula>Table1[[#This Row],[NET CONSUMPTION X=T+U-V+W]]-Table1[[#This Row],[TOTAL SALES AA=Y+Z]]</calculatedColumnFormula>
    </tableColumn>
    <tableColumn id="3" xr3:uid="{AB97F5BE-56E9-4904-8DAB-20CF0D64B69E}" name="T AND D LOSS AB=(X-W/X)*102" dataDxfId="1">
      <calculatedColumnFormula>Table1[[#This Row],[T AND D LOSS AB=(X-W/X)*101]]/Table1[[#This Row],[NET CONSUMPTION X=T+U-V+W]]*100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workbookViewId="0">
      <selection activeCell="P100" sqref="P100"/>
    </sheetView>
  </sheetViews>
  <sheetFormatPr defaultRowHeight="15" x14ac:dyDescent="0.25"/>
  <cols>
    <col min="1" max="1" width="9.140625" customWidth="1"/>
    <col min="2" max="2" width="19" customWidth="1"/>
    <col min="3" max="3" width="27.28515625" customWidth="1"/>
    <col min="4" max="4" width="16" customWidth="1"/>
    <col min="5" max="5" width="17.85546875" style="4" customWidth="1"/>
    <col min="6" max="6" width="15.140625" style="4" customWidth="1"/>
    <col min="7" max="7" width="15.5703125" style="4" customWidth="1"/>
    <col min="8" max="8" width="0" hidden="1" customWidth="1"/>
    <col min="9" max="9" width="15.7109375" customWidth="1"/>
  </cols>
  <sheetData>
    <row r="1" spans="1:9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</row>
    <row r="2" spans="1:9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</row>
    <row r="3" spans="1:9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</row>
    <row r="4" spans="1:9" ht="3" customHeight="1" x14ac:dyDescent="0.25">
      <c r="A4" s="1"/>
      <c r="B4" s="1"/>
      <c r="C4" s="1"/>
      <c r="D4" s="1"/>
    </row>
    <row r="5" spans="1:9" hidden="1" x14ac:dyDescent="0.25">
      <c r="A5" s="1"/>
      <c r="B5" s="1"/>
      <c r="C5" s="1"/>
      <c r="D5" s="1"/>
    </row>
    <row r="6" spans="1:9" hidden="1" x14ac:dyDescent="0.25">
      <c r="A6" s="2"/>
      <c r="B6" s="2"/>
      <c r="C6" s="2"/>
      <c r="D6" s="2"/>
      <c r="E6" s="5"/>
      <c r="F6" s="5"/>
      <c r="G6" s="5"/>
    </row>
    <row r="7" spans="1:9" x14ac:dyDescent="0.25">
      <c r="A7" s="19"/>
      <c r="B7" s="19" t="s">
        <v>3</v>
      </c>
      <c r="C7" s="19" t="s">
        <v>4</v>
      </c>
      <c r="D7" s="19" t="s">
        <v>5</v>
      </c>
      <c r="E7" s="18" t="s">
        <v>6</v>
      </c>
      <c r="F7" s="18" t="s">
        <v>7</v>
      </c>
      <c r="G7" s="18" t="s">
        <v>8</v>
      </c>
      <c r="I7" s="21" t="s">
        <v>113</v>
      </c>
    </row>
    <row r="8" spans="1:9" s="3" customFormat="1" ht="47.25" customHeight="1" x14ac:dyDescent="0.25">
      <c r="A8" s="7" t="s">
        <v>9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9" t="s">
        <v>15</v>
      </c>
      <c r="H8" s="8" t="s">
        <v>111</v>
      </c>
      <c r="I8" s="8" t="s">
        <v>112</v>
      </c>
    </row>
    <row r="9" spans="1:9" ht="15.75" hidden="1" x14ac:dyDescent="0.25">
      <c r="A9" s="10">
        <v>1</v>
      </c>
      <c r="B9" s="6" t="s">
        <v>16</v>
      </c>
      <c r="C9" s="6" t="s">
        <v>17</v>
      </c>
      <c r="D9" s="6" t="s">
        <v>18</v>
      </c>
      <c r="E9" s="6">
        <v>174300</v>
      </c>
      <c r="F9" s="6">
        <v>157480.44399999999</v>
      </c>
      <c r="G9" s="11">
        <v>9.65</v>
      </c>
      <c r="H9" s="14">
        <f>Table1[[#This Row],[NET CONSUMPTION X=T+U-V+W]]-Table1[[#This Row],[TOTAL SALES AA=Y+Z]]</f>
        <v>16819.556000000011</v>
      </c>
      <c r="I9" s="15">
        <f>Table1[[#This Row],[T AND D LOSS AB=(X-W/X)*101]]/Table1[[#This Row],[NET CONSUMPTION X=T+U-V+W]]*100</f>
        <v>9.649773952954682</v>
      </c>
    </row>
    <row r="10" spans="1:9" ht="15.75" hidden="1" x14ac:dyDescent="0.25">
      <c r="A10" s="10">
        <v>2</v>
      </c>
      <c r="B10" s="6" t="s">
        <v>16</v>
      </c>
      <c r="C10" s="6" t="s">
        <v>48</v>
      </c>
      <c r="D10" s="6" t="s">
        <v>18</v>
      </c>
      <c r="E10" s="6">
        <v>317800</v>
      </c>
      <c r="F10" s="6">
        <v>282970.46399999998</v>
      </c>
      <c r="G10" s="11">
        <v>10.96</v>
      </c>
      <c r="H10" s="6">
        <f>Table1[[#This Row],[NET CONSUMPTION X=T+U-V+W]]-Table1[[#This Row],[TOTAL SALES AA=Y+Z]]</f>
        <v>34829.536000000022</v>
      </c>
      <c r="I10" s="16">
        <f>Table1[[#This Row],[T AND D LOSS AB=(X-W/X)*101]]/Table1[[#This Row],[NET CONSUMPTION X=T+U-V+W]]*100</f>
        <v>10.959577092511021</v>
      </c>
    </row>
    <row r="11" spans="1:9" ht="15.75" hidden="1" x14ac:dyDescent="0.25">
      <c r="A11" s="10">
        <v>3</v>
      </c>
      <c r="B11" s="6" t="s">
        <v>16</v>
      </c>
      <c r="C11" s="6" t="s">
        <v>36</v>
      </c>
      <c r="D11" s="6" t="s">
        <v>18</v>
      </c>
      <c r="E11" s="6">
        <v>250000</v>
      </c>
      <c r="F11" s="6">
        <v>225873.90599999999</v>
      </c>
      <c r="G11" s="11">
        <v>9.65</v>
      </c>
      <c r="H11" s="6">
        <f>Table1[[#This Row],[NET CONSUMPTION X=T+U-V+W]]-Table1[[#This Row],[TOTAL SALES AA=Y+Z]]</f>
        <v>24126.094000000012</v>
      </c>
      <c r="I11" s="16">
        <f>Table1[[#This Row],[T AND D LOSS AB=(X-W/X)*101]]/Table1[[#This Row],[NET CONSUMPTION X=T+U-V+W]]*100</f>
        <v>9.6504376000000036</v>
      </c>
    </row>
    <row r="12" spans="1:9" ht="15.75" hidden="1" x14ac:dyDescent="0.25">
      <c r="A12" s="10">
        <v>4</v>
      </c>
      <c r="B12" s="6" t="s">
        <v>16</v>
      </c>
      <c r="C12" s="6" t="s">
        <v>21</v>
      </c>
      <c r="D12" s="6" t="s">
        <v>18</v>
      </c>
      <c r="E12" s="6">
        <v>284800</v>
      </c>
      <c r="F12" s="6">
        <v>257317.33199999999</v>
      </c>
      <c r="G12" s="11">
        <v>9.65</v>
      </c>
      <c r="H12" s="6">
        <f>Table1[[#This Row],[NET CONSUMPTION X=T+U-V+W]]-Table1[[#This Row],[TOTAL SALES AA=Y+Z]]</f>
        <v>27482.668000000005</v>
      </c>
      <c r="I12" s="16">
        <f>Table1[[#This Row],[T AND D LOSS AB=(X-W/X)*101]]/Table1[[#This Row],[NET CONSUMPTION X=T+U-V+W]]*100</f>
        <v>9.6498132022471932</v>
      </c>
    </row>
    <row r="13" spans="1:9" ht="18.75" x14ac:dyDescent="0.25">
      <c r="A13" s="10">
        <v>5</v>
      </c>
      <c r="B13" s="6" t="s">
        <v>16</v>
      </c>
      <c r="C13" s="6" t="s">
        <v>29</v>
      </c>
      <c r="D13" s="6" t="s">
        <v>30</v>
      </c>
      <c r="E13" s="6">
        <v>1284200</v>
      </c>
      <c r="F13" s="6">
        <v>1154555.919</v>
      </c>
      <c r="G13" s="22">
        <v>15.37</v>
      </c>
      <c r="H13" s="6">
        <f>Table1[[#This Row],[NET CONSUMPTION X=T+U-V+W]]-Table1[[#This Row],[TOTAL SALES AA=Y+Z]]</f>
        <v>129644.08100000001</v>
      </c>
      <c r="I13" s="23">
        <f>Table1[[#This Row],[T AND D LOSS AB=(X-W/X)*101]]/Table1[[#This Row],[NET CONSUMPTION X=T+U-V+W]]*100</f>
        <v>10.095318564086591</v>
      </c>
    </row>
    <row r="14" spans="1:9" ht="15.75" hidden="1" x14ac:dyDescent="0.25">
      <c r="A14" s="10">
        <v>6</v>
      </c>
      <c r="B14" s="6" t="s">
        <v>16</v>
      </c>
      <c r="C14" s="6" t="s">
        <v>27</v>
      </c>
      <c r="D14" s="6" t="s">
        <v>18</v>
      </c>
      <c r="E14" s="6">
        <v>148500</v>
      </c>
      <c r="F14" s="6">
        <v>134170.704</v>
      </c>
      <c r="G14" s="11">
        <v>9.65</v>
      </c>
      <c r="H14" s="6">
        <f>Table1[[#This Row],[NET CONSUMPTION X=T+U-V+W]]-Table1[[#This Row],[TOTAL SALES AA=Y+Z]]</f>
        <v>14329.296000000002</v>
      </c>
      <c r="I14" s="16">
        <f>Table1[[#This Row],[T AND D LOSS AB=(X-W/X)*101]]/Table1[[#This Row],[NET CONSUMPTION X=T+U-V+W]]*100</f>
        <v>9.6493575757575769</v>
      </c>
    </row>
    <row r="15" spans="1:9" ht="15.75" hidden="1" x14ac:dyDescent="0.25">
      <c r="A15" s="10">
        <v>7</v>
      </c>
      <c r="B15" s="6" t="s">
        <v>16</v>
      </c>
      <c r="C15" s="6" t="s">
        <v>28</v>
      </c>
      <c r="D15" s="6" t="s">
        <v>18</v>
      </c>
      <c r="E15" s="6">
        <v>271500</v>
      </c>
      <c r="F15" s="6">
        <v>245299.65900000001</v>
      </c>
      <c r="G15" s="11">
        <v>9.65</v>
      </c>
      <c r="H15" s="6">
        <f>Table1[[#This Row],[NET CONSUMPTION X=T+U-V+W]]-Table1[[#This Row],[TOTAL SALES AA=Y+Z]]</f>
        <v>26200.340999999986</v>
      </c>
      <c r="I15" s="16">
        <f>Table1[[#This Row],[T AND D LOSS AB=(X-W/X)*101]]/Table1[[#This Row],[NET CONSUMPTION X=T+U-V+W]]*100</f>
        <v>9.6502176795580059</v>
      </c>
    </row>
    <row r="16" spans="1:9" ht="18.75" x14ac:dyDescent="0.25">
      <c r="A16" s="10">
        <v>8</v>
      </c>
      <c r="B16" s="6" t="s">
        <v>16</v>
      </c>
      <c r="C16" s="6" t="s">
        <v>37</v>
      </c>
      <c r="D16" s="6" t="s">
        <v>30</v>
      </c>
      <c r="E16" s="6">
        <v>427890</v>
      </c>
      <c r="F16" s="6">
        <v>388542.29300000001</v>
      </c>
      <c r="G16" s="22">
        <v>4.74</v>
      </c>
      <c r="H16" s="6">
        <f>Table1[[#This Row],[NET CONSUMPTION X=T+U-V+W]]-Table1[[#This Row],[TOTAL SALES AA=Y+Z]]</f>
        <v>39347.706999999995</v>
      </c>
      <c r="I16" s="23">
        <f>Table1[[#This Row],[T AND D LOSS AB=(X-W/X)*101]]/Table1[[#This Row],[NET CONSUMPTION X=T+U-V+W]]*100</f>
        <v>9.1957528804131901</v>
      </c>
    </row>
    <row r="17" spans="1:9" ht="15.75" hidden="1" x14ac:dyDescent="0.25">
      <c r="A17" s="10">
        <v>9</v>
      </c>
      <c r="B17" s="6" t="s">
        <v>16</v>
      </c>
      <c r="C17" s="6" t="s">
        <v>31</v>
      </c>
      <c r="D17" s="6" t="s">
        <v>18</v>
      </c>
      <c r="E17" s="6">
        <v>90600</v>
      </c>
      <c r="F17" s="6">
        <v>81857.259999999995</v>
      </c>
      <c r="G17" s="11">
        <v>9.65</v>
      </c>
      <c r="H17" s="6">
        <f>Table1[[#This Row],[NET CONSUMPTION X=T+U-V+W]]-Table1[[#This Row],[TOTAL SALES AA=Y+Z]]</f>
        <v>8742.7400000000052</v>
      </c>
      <c r="I17" s="16">
        <f>Table1[[#This Row],[T AND D LOSS AB=(X-W/X)*101]]/Table1[[#This Row],[NET CONSUMPTION X=T+U-V+W]]*100</f>
        <v>9.649823399558505</v>
      </c>
    </row>
    <row r="18" spans="1:9" ht="15.75" hidden="1" x14ac:dyDescent="0.25">
      <c r="A18" s="10">
        <v>10</v>
      </c>
      <c r="B18" s="6" t="s">
        <v>16</v>
      </c>
      <c r="C18" s="6" t="s">
        <v>19</v>
      </c>
      <c r="D18" s="6" t="s">
        <v>20</v>
      </c>
      <c r="E18" s="6">
        <v>6575</v>
      </c>
      <c r="F18" s="6">
        <v>5961</v>
      </c>
      <c r="G18" s="11">
        <v>9.34</v>
      </c>
      <c r="H18" s="6">
        <f>Table1[[#This Row],[NET CONSUMPTION X=T+U-V+W]]-Table1[[#This Row],[TOTAL SALES AA=Y+Z]]</f>
        <v>614</v>
      </c>
      <c r="I18" s="16">
        <f>Table1[[#This Row],[T AND D LOSS AB=(X-W/X)*101]]/Table1[[#This Row],[NET CONSUMPTION X=T+U-V+W]]*100</f>
        <v>9.3384030418250958</v>
      </c>
    </row>
    <row r="19" spans="1:9" ht="15.75" hidden="1" x14ac:dyDescent="0.25">
      <c r="A19" s="10">
        <v>11</v>
      </c>
      <c r="B19" s="6" t="s">
        <v>16</v>
      </c>
      <c r="C19" s="6" t="s">
        <v>19</v>
      </c>
      <c r="D19" s="6" t="s">
        <v>20</v>
      </c>
      <c r="E19" s="6">
        <v>6575</v>
      </c>
      <c r="F19" s="6">
        <v>5961</v>
      </c>
      <c r="G19" s="11">
        <v>9.34</v>
      </c>
      <c r="H19" s="6">
        <f>Table1[[#This Row],[NET CONSUMPTION X=T+U-V+W]]-Table1[[#This Row],[TOTAL SALES AA=Y+Z]]</f>
        <v>614</v>
      </c>
      <c r="I19" s="16">
        <f>Table1[[#This Row],[T AND D LOSS AB=(X-W/X)*101]]/Table1[[#This Row],[NET CONSUMPTION X=T+U-V+W]]*100</f>
        <v>9.3384030418250958</v>
      </c>
    </row>
    <row r="20" spans="1:9" ht="15.75" hidden="1" x14ac:dyDescent="0.25">
      <c r="A20" s="10">
        <v>12</v>
      </c>
      <c r="B20" s="6" t="s">
        <v>16</v>
      </c>
      <c r="C20" s="6" t="s">
        <v>41</v>
      </c>
      <c r="D20" s="6" t="s">
        <v>33</v>
      </c>
      <c r="E20" s="6">
        <v>198400</v>
      </c>
      <c r="F20" s="6">
        <v>179950.44</v>
      </c>
      <c r="G20" s="11">
        <v>9.3000000000000007</v>
      </c>
      <c r="H20" s="6">
        <f>Table1[[#This Row],[NET CONSUMPTION X=T+U-V+W]]-Table1[[#This Row],[TOTAL SALES AA=Y+Z]]</f>
        <v>18449.559999999998</v>
      </c>
      <c r="I20" s="16">
        <f>Table1[[#This Row],[T AND D LOSS AB=(X-W/X)*101]]/Table1[[#This Row],[NET CONSUMPTION X=T+U-V+W]]*100</f>
        <v>9.2991733870967739</v>
      </c>
    </row>
    <row r="21" spans="1:9" ht="15.75" hidden="1" x14ac:dyDescent="0.25">
      <c r="A21" s="10">
        <v>13</v>
      </c>
      <c r="B21" s="6" t="s">
        <v>16</v>
      </c>
      <c r="C21" s="6" t="s">
        <v>42</v>
      </c>
      <c r="D21" s="6" t="s">
        <v>33</v>
      </c>
      <c r="E21" s="6">
        <v>238400</v>
      </c>
      <c r="F21" s="6">
        <v>215992.25</v>
      </c>
      <c r="G21" s="11">
        <v>9.4</v>
      </c>
      <c r="H21" s="6">
        <f>Table1[[#This Row],[NET CONSUMPTION X=T+U-V+W]]-Table1[[#This Row],[TOTAL SALES AA=Y+Z]]</f>
        <v>22407.75</v>
      </c>
      <c r="I21" s="16">
        <f>Table1[[#This Row],[T AND D LOSS AB=(X-W/X)*101]]/Table1[[#This Row],[NET CONSUMPTION X=T+U-V+W]]*100</f>
        <v>9.3992239932885919</v>
      </c>
    </row>
    <row r="22" spans="1:9" ht="15.75" hidden="1" x14ac:dyDescent="0.25">
      <c r="A22" s="10">
        <v>14</v>
      </c>
      <c r="B22" s="6" t="s">
        <v>16</v>
      </c>
      <c r="C22" s="6" t="s">
        <v>43</v>
      </c>
      <c r="D22" s="6" t="s">
        <v>33</v>
      </c>
      <c r="E22" s="6">
        <v>672400</v>
      </c>
      <c r="F22" s="6">
        <v>605871.03899999999</v>
      </c>
      <c r="G22" s="11">
        <v>9.89</v>
      </c>
      <c r="H22" s="6">
        <f>Table1[[#This Row],[NET CONSUMPTION X=T+U-V+W]]-Table1[[#This Row],[TOTAL SALES AA=Y+Z]]</f>
        <v>66528.96100000001</v>
      </c>
      <c r="I22" s="16">
        <f>Table1[[#This Row],[T AND D LOSS AB=(X-W/X)*101]]/Table1[[#This Row],[NET CONSUMPTION X=T+U-V+W]]*100</f>
        <v>9.8942535693039879</v>
      </c>
    </row>
    <row r="23" spans="1:9" ht="15.75" hidden="1" x14ac:dyDescent="0.25">
      <c r="A23" s="10">
        <v>15</v>
      </c>
      <c r="B23" s="6" t="s">
        <v>16</v>
      </c>
      <c r="C23" s="6" t="s">
        <v>51</v>
      </c>
      <c r="D23" s="6" t="s">
        <v>33</v>
      </c>
      <c r="E23" s="6">
        <v>510</v>
      </c>
      <c r="F23" s="6">
        <v>461</v>
      </c>
      <c r="G23" s="11">
        <v>9.61</v>
      </c>
      <c r="H23" s="6">
        <f>Table1[[#This Row],[NET CONSUMPTION X=T+U-V+W]]-Table1[[#This Row],[TOTAL SALES AA=Y+Z]]</f>
        <v>49</v>
      </c>
      <c r="I23" s="16">
        <f>Table1[[#This Row],[T AND D LOSS AB=(X-W/X)*101]]/Table1[[#This Row],[NET CONSUMPTION X=T+U-V+W]]*100</f>
        <v>9.6078431372549034</v>
      </c>
    </row>
    <row r="24" spans="1:9" ht="15.75" hidden="1" x14ac:dyDescent="0.25">
      <c r="A24" s="10">
        <v>16</v>
      </c>
      <c r="B24" s="6" t="s">
        <v>16</v>
      </c>
      <c r="C24" s="6" t="s">
        <v>54</v>
      </c>
      <c r="D24" s="6" t="s">
        <v>33</v>
      </c>
      <c r="E24" s="6">
        <v>317900</v>
      </c>
      <c r="F24" s="6">
        <v>287069.21999999997</v>
      </c>
      <c r="G24" s="11">
        <v>9.6999999999999993</v>
      </c>
      <c r="H24" s="6">
        <f>Table1[[#This Row],[NET CONSUMPTION X=T+U-V+W]]-Table1[[#This Row],[TOTAL SALES AA=Y+Z]]</f>
        <v>30830.780000000028</v>
      </c>
      <c r="I24" s="16">
        <f>Table1[[#This Row],[T AND D LOSS AB=(X-W/X)*101]]/Table1[[#This Row],[NET CONSUMPTION X=T+U-V+W]]*100</f>
        <v>9.6982636049072113</v>
      </c>
    </row>
    <row r="25" spans="1:9" ht="15.75" hidden="1" x14ac:dyDescent="0.25">
      <c r="A25" s="10">
        <v>17</v>
      </c>
      <c r="B25" s="6" t="s">
        <v>16</v>
      </c>
      <c r="C25" s="6" t="s">
        <v>55</v>
      </c>
      <c r="D25" s="6" t="s">
        <v>18</v>
      </c>
      <c r="E25" s="6">
        <v>230600</v>
      </c>
      <c r="F25" s="6">
        <v>208346.42</v>
      </c>
      <c r="G25" s="11">
        <v>9.65</v>
      </c>
      <c r="H25" s="6">
        <f>Table1[[#This Row],[NET CONSUMPTION X=T+U-V+W]]-Table1[[#This Row],[TOTAL SALES AA=Y+Z]]</f>
        <v>22253.579999999987</v>
      </c>
      <c r="I25" s="16">
        <f>Table1[[#This Row],[T AND D LOSS AB=(X-W/X)*101]]/Table1[[#This Row],[NET CONSUMPTION X=T+U-V+W]]*100</f>
        <v>9.6502948829141317</v>
      </c>
    </row>
    <row r="26" spans="1:9" ht="15.75" hidden="1" x14ac:dyDescent="0.25">
      <c r="A26" s="10">
        <v>18</v>
      </c>
      <c r="B26" s="6" t="s">
        <v>16</v>
      </c>
      <c r="C26" s="6" t="s">
        <v>56</v>
      </c>
      <c r="D26" s="6" t="s">
        <v>18</v>
      </c>
      <c r="E26" s="6">
        <v>61400</v>
      </c>
      <c r="F26" s="6">
        <v>55474.694000000003</v>
      </c>
      <c r="G26" s="11">
        <v>9.65</v>
      </c>
      <c r="H26" s="6">
        <f>Table1[[#This Row],[NET CONSUMPTION X=T+U-V+W]]-Table1[[#This Row],[TOTAL SALES AA=Y+Z]]</f>
        <v>5925.3059999999969</v>
      </c>
      <c r="I26" s="16">
        <f>Table1[[#This Row],[T AND D LOSS AB=(X-W/X)*101]]/Table1[[#This Row],[NET CONSUMPTION X=T+U-V+W]]*100</f>
        <v>9.6503355048859891</v>
      </c>
    </row>
    <row r="27" spans="1:9" ht="15.75" hidden="1" x14ac:dyDescent="0.25">
      <c r="A27" s="10">
        <v>19</v>
      </c>
      <c r="B27" s="6" t="s">
        <v>16</v>
      </c>
      <c r="C27" s="6" t="s">
        <v>57</v>
      </c>
      <c r="D27" s="6" t="s">
        <v>33</v>
      </c>
      <c r="E27" s="6">
        <v>307000</v>
      </c>
      <c r="F27" s="6">
        <v>278305.64</v>
      </c>
      <c r="G27" s="11">
        <v>9.35</v>
      </c>
      <c r="H27" s="6">
        <f>Table1[[#This Row],[NET CONSUMPTION X=T+U-V+W]]-Table1[[#This Row],[TOTAL SALES AA=Y+Z]]</f>
        <v>28694.359999999986</v>
      </c>
      <c r="I27" s="16">
        <f>Table1[[#This Row],[T AND D LOSS AB=(X-W/X)*101]]/Table1[[#This Row],[NET CONSUMPTION X=T+U-V+W]]*100</f>
        <v>9.3466970684039037</v>
      </c>
    </row>
    <row r="28" spans="1:9" ht="15.75" hidden="1" x14ac:dyDescent="0.25">
      <c r="A28" s="10">
        <v>20</v>
      </c>
      <c r="B28" s="6" t="s">
        <v>44</v>
      </c>
      <c r="C28" s="6" t="s">
        <v>87</v>
      </c>
      <c r="D28" s="6" t="s">
        <v>18</v>
      </c>
      <c r="E28" s="6">
        <v>164000</v>
      </c>
      <c r="F28" s="6">
        <v>148174.867</v>
      </c>
      <c r="G28" s="11">
        <v>9.65</v>
      </c>
      <c r="H28" s="6">
        <f>Table1[[#This Row],[NET CONSUMPTION X=T+U-V+W]]-Table1[[#This Row],[TOTAL SALES AA=Y+Z]]</f>
        <v>15825.133000000002</v>
      </c>
      <c r="I28" s="16">
        <f>Table1[[#This Row],[T AND D LOSS AB=(X-W/X)*101]]/Table1[[#This Row],[NET CONSUMPTION X=T+U-V+W]]*100</f>
        <v>9.6494713414634159</v>
      </c>
    </row>
    <row r="29" spans="1:9" ht="18.75" x14ac:dyDescent="0.25">
      <c r="A29" s="10">
        <v>21</v>
      </c>
      <c r="B29" s="6" t="s">
        <v>44</v>
      </c>
      <c r="C29" s="6" t="s">
        <v>45</v>
      </c>
      <c r="D29" s="6" t="s">
        <v>46</v>
      </c>
      <c r="E29" s="6">
        <v>98</v>
      </c>
      <c r="F29" s="6">
        <v>98</v>
      </c>
      <c r="G29" s="22">
        <v>-9800</v>
      </c>
      <c r="H29" s="6">
        <f>Table1[[#This Row],[NET CONSUMPTION X=T+U-V+W]]-Table1[[#This Row],[TOTAL SALES AA=Y+Z]]</f>
        <v>0</v>
      </c>
      <c r="I29" s="23">
        <f>Table1[[#This Row],[T AND D LOSS AB=(X-W/X)*101]]/Table1[[#This Row],[NET CONSUMPTION X=T+U-V+W]]*100</f>
        <v>0</v>
      </c>
    </row>
    <row r="30" spans="1:9" ht="15.75" hidden="1" x14ac:dyDescent="0.25">
      <c r="A30" s="10">
        <v>22</v>
      </c>
      <c r="B30" s="6" t="s">
        <v>44</v>
      </c>
      <c r="C30" s="6" t="s">
        <v>91</v>
      </c>
      <c r="D30" s="6" t="s">
        <v>33</v>
      </c>
      <c r="E30" s="6">
        <v>225350</v>
      </c>
      <c r="F30" s="6">
        <v>203325.1</v>
      </c>
      <c r="G30" s="11">
        <v>9.77</v>
      </c>
      <c r="H30" s="6">
        <f>Table1[[#This Row],[NET CONSUMPTION X=T+U-V+W]]-Table1[[#This Row],[TOTAL SALES AA=Y+Z]]</f>
        <v>22024.899999999994</v>
      </c>
      <c r="I30" s="16">
        <f>Table1[[#This Row],[T AND D LOSS AB=(X-W/X)*101]]/Table1[[#This Row],[NET CONSUMPTION X=T+U-V+W]]*100</f>
        <v>9.7736410028843999</v>
      </c>
    </row>
    <row r="31" spans="1:9" ht="15.75" hidden="1" x14ac:dyDescent="0.25">
      <c r="A31" s="10">
        <v>23</v>
      </c>
      <c r="B31" s="6" t="s">
        <v>44</v>
      </c>
      <c r="C31" s="6" t="s">
        <v>77</v>
      </c>
      <c r="D31" s="6" t="s">
        <v>18</v>
      </c>
      <c r="E31" s="6">
        <v>293240</v>
      </c>
      <c r="F31" s="6">
        <v>264943.28000000003</v>
      </c>
      <c r="G31" s="11">
        <v>9.65</v>
      </c>
      <c r="H31" s="6">
        <f>Table1[[#This Row],[NET CONSUMPTION X=T+U-V+W]]-Table1[[#This Row],[TOTAL SALES AA=Y+Z]]</f>
        <v>28296.719999999972</v>
      </c>
      <c r="I31" s="16">
        <f>Table1[[#This Row],[T AND D LOSS AB=(X-W/X)*101]]/Table1[[#This Row],[NET CONSUMPTION X=T+U-V+W]]*100</f>
        <v>9.6496794434592736</v>
      </c>
    </row>
    <row r="32" spans="1:9" ht="15.75" hidden="1" x14ac:dyDescent="0.25">
      <c r="A32" s="10">
        <v>24</v>
      </c>
      <c r="B32" s="6" t="s">
        <v>44</v>
      </c>
      <c r="C32" s="6" t="s">
        <v>106</v>
      </c>
      <c r="D32" s="6" t="s">
        <v>33</v>
      </c>
      <c r="E32" s="6">
        <v>92540</v>
      </c>
      <c r="F32" s="6">
        <v>83712.3</v>
      </c>
      <c r="G32" s="11">
        <v>9.5399999999999991</v>
      </c>
      <c r="H32" s="6">
        <f>Table1[[#This Row],[NET CONSUMPTION X=T+U-V+W]]-Table1[[#This Row],[TOTAL SALES AA=Y+Z]]</f>
        <v>8827.6999999999971</v>
      </c>
      <c r="I32" s="16">
        <f>Table1[[#This Row],[T AND D LOSS AB=(X-W/X)*101]]/Table1[[#This Row],[NET CONSUMPTION X=T+U-V+W]]*100</f>
        <v>9.5393343419061996</v>
      </c>
    </row>
    <row r="33" spans="1:9" ht="15.75" hidden="1" x14ac:dyDescent="0.25">
      <c r="A33" s="10">
        <v>25</v>
      </c>
      <c r="B33" s="6" t="s">
        <v>44</v>
      </c>
      <c r="C33" s="6" t="s">
        <v>105</v>
      </c>
      <c r="D33" s="6" t="s">
        <v>18</v>
      </c>
      <c r="E33" s="6">
        <v>196200</v>
      </c>
      <c r="F33" s="6">
        <v>177267.20800000001</v>
      </c>
      <c r="G33" s="11">
        <v>9.65</v>
      </c>
      <c r="H33" s="6">
        <f>Table1[[#This Row],[NET CONSUMPTION X=T+U-V+W]]-Table1[[#This Row],[TOTAL SALES AA=Y+Z]]</f>
        <v>18932.791999999987</v>
      </c>
      <c r="I33" s="16">
        <f>Table1[[#This Row],[T AND D LOSS AB=(X-W/X)*101]]/Table1[[#This Row],[NET CONSUMPTION X=T+U-V+W]]*100</f>
        <v>9.649741080530065</v>
      </c>
    </row>
    <row r="34" spans="1:9" ht="15.75" hidden="1" x14ac:dyDescent="0.25">
      <c r="A34" s="10">
        <v>26</v>
      </c>
      <c r="B34" s="6" t="s">
        <v>44</v>
      </c>
      <c r="C34" s="6" t="s">
        <v>88</v>
      </c>
      <c r="D34" s="6" t="s">
        <v>33</v>
      </c>
      <c r="E34" s="6">
        <v>159660</v>
      </c>
      <c r="F34" s="6">
        <v>144112.6</v>
      </c>
      <c r="G34" s="11">
        <v>9.74</v>
      </c>
      <c r="H34" s="6">
        <f>Table1[[#This Row],[NET CONSUMPTION X=T+U-V+W]]-Table1[[#This Row],[TOTAL SALES AA=Y+Z]]</f>
        <v>15547.399999999994</v>
      </c>
      <c r="I34" s="16">
        <f>Table1[[#This Row],[T AND D LOSS AB=(X-W/X)*101]]/Table1[[#This Row],[NET CONSUMPTION X=T+U-V+W]]*100</f>
        <v>9.7378178629587833</v>
      </c>
    </row>
    <row r="35" spans="1:9" ht="15.75" hidden="1" x14ac:dyDescent="0.25">
      <c r="A35" s="10">
        <v>27</v>
      </c>
      <c r="B35" s="6" t="s">
        <v>44</v>
      </c>
      <c r="C35" s="6" t="s">
        <v>100</v>
      </c>
      <c r="D35" s="6" t="s">
        <v>18</v>
      </c>
      <c r="E35" s="6">
        <v>208480</v>
      </c>
      <c r="F35" s="6">
        <v>188361.54199999999</v>
      </c>
      <c r="G35" s="11">
        <v>9.65</v>
      </c>
      <c r="H35" s="6">
        <f>Table1[[#This Row],[NET CONSUMPTION X=T+U-V+W]]-Table1[[#This Row],[TOTAL SALES AA=Y+Z]]</f>
        <v>20118.458000000013</v>
      </c>
      <c r="I35" s="16">
        <f>Table1[[#This Row],[T AND D LOSS AB=(X-W/X)*101]]/Table1[[#This Row],[NET CONSUMPTION X=T+U-V+W]]*100</f>
        <v>9.6500661933998533</v>
      </c>
    </row>
    <row r="36" spans="1:9" ht="15.75" hidden="1" x14ac:dyDescent="0.25">
      <c r="A36" s="10">
        <v>28</v>
      </c>
      <c r="B36" s="6" t="s">
        <v>44</v>
      </c>
      <c r="C36" s="6" t="s">
        <v>92</v>
      </c>
      <c r="D36" s="6" t="s">
        <v>33</v>
      </c>
      <c r="E36" s="6">
        <v>165790</v>
      </c>
      <c r="F36" s="6">
        <v>149987</v>
      </c>
      <c r="G36" s="11">
        <v>9.5299999999999994</v>
      </c>
      <c r="H36" s="6">
        <f>Table1[[#This Row],[NET CONSUMPTION X=T+U-V+W]]-Table1[[#This Row],[TOTAL SALES AA=Y+Z]]</f>
        <v>15803</v>
      </c>
      <c r="I36" s="16">
        <f>Table1[[#This Row],[T AND D LOSS AB=(X-W/X)*101]]/Table1[[#This Row],[NET CONSUMPTION X=T+U-V+W]]*100</f>
        <v>9.5319379938476381</v>
      </c>
    </row>
    <row r="37" spans="1:9" ht="15.75" hidden="1" x14ac:dyDescent="0.25">
      <c r="A37" s="10">
        <v>29</v>
      </c>
      <c r="B37" s="6" t="s">
        <v>44</v>
      </c>
      <c r="C37" s="6" t="s">
        <v>86</v>
      </c>
      <c r="D37" s="6" t="s">
        <v>18</v>
      </c>
      <c r="E37" s="6">
        <v>91260</v>
      </c>
      <c r="F37" s="6">
        <v>82454.027000000002</v>
      </c>
      <c r="G37" s="11">
        <v>9.65</v>
      </c>
      <c r="H37" s="6">
        <f>Table1[[#This Row],[NET CONSUMPTION X=T+U-V+W]]-Table1[[#This Row],[TOTAL SALES AA=Y+Z]]</f>
        <v>8805.9729999999981</v>
      </c>
      <c r="I37" s="16">
        <f>Table1[[#This Row],[T AND D LOSS AB=(X-W/X)*101]]/Table1[[#This Row],[NET CONSUMPTION X=T+U-V+W]]*100</f>
        <v>9.6493239097085244</v>
      </c>
    </row>
    <row r="38" spans="1:9" ht="15.75" hidden="1" x14ac:dyDescent="0.25">
      <c r="A38" s="10">
        <v>30</v>
      </c>
      <c r="B38" s="6" t="s">
        <v>44</v>
      </c>
      <c r="C38" s="6" t="s">
        <v>93</v>
      </c>
      <c r="D38" s="6" t="s">
        <v>18</v>
      </c>
      <c r="E38" s="6">
        <v>166560</v>
      </c>
      <c r="F38" s="6">
        <v>150486.12100000001</v>
      </c>
      <c r="G38" s="11">
        <v>9.65</v>
      </c>
      <c r="H38" s="6">
        <f>Table1[[#This Row],[NET CONSUMPTION X=T+U-V+W]]-Table1[[#This Row],[TOTAL SALES AA=Y+Z]]</f>
        <v>16073.878999999986</v>
      </c>
      <c r="I38" s="16">
        <f>Table1[[#This Row],[T AND D LOSS AB=(X-W/X)*101]]/Table1[[#This Row],[NET CONSUMPTION X=T+U-V+W]]*100</f>
        <v>9.6505037223823162</v>
      </c>
    </row>
    <row r="39" spans="1:9" ht="15.75" hidden="1" x14ac:dyDescent="0.25">
      <c r="A39" s="10">
        <v>31</v>
      </c>
      <c r="B39" s="6" t="s">
        <v>44</v>
      </c>
      <c r="C39" s="6" t="s">
        <v>101</v>
      </c>
      <c r="D39" s="6" t="s">
        <v>18</v>
      </c>
      <c r="E39" s="6">
        <v>270240</v>
      </c>
      <c r="F39" s="6">
        <v>244162.723</v>
      </c>
      <c r="G39" s="11">
        <v>9.65</v>
      </c>
      <c r="H39" s="6">
        <f>Table1[[#This Row],[NET CONSUMPTION X=T+U-V+W]]-Table1[[#This Row],[TOTAL SALES AA=Y+Z]]</f>
        <v>26077.277000000002</v>
      </c>
      <c r="I39" s="16">
        <f>Table1[[#This Row],[T AND D LOSS AB=(X-W/X)*101]]/Table1[[#This Row],[NET CONSUMPTION X=T+U-V+W]]*100</f>
        <v>9.6496732534043819</v>
      </c>
    </row>
    <row r="40" spans="1:9" ht="15.75" hidden="1" x14ac:dyDescent="0.25">
      <c r="A40" s="10">
        <v>32</v>
      </c>
      <c r="B40" s="6" t="s">
        <v>73</v>
      </c>
      <c r="C40" s="6" t="s">
        <v>75</v>
      </c>
      <c r="D40" s="6" t="s">
        <v>33</v>
      </c>
      <c r="E40" s="6">
        <v>371660</v>
      </c>
      <c r="F40" s="6">
        <v>333604.99</v>
      </c>
      <c r="G40" s="11">
        <v>10.24</v>
      </c>
      <c r="H40" s="6">
        <f>Table1[[#This Row],[NET CONSUMPTION X=T+U-V+W]]-Table1[[#This Row],[TOTAL SALES AA=Y+Z]]</f>
        <v>38055.010000000009</v>
      </c>
      <c r="I40" s="16">
        <f>Table1[[#This Row],[T AND D LOSS AB=(X-W/X)*101]]/Table1[[#This Row],[NET CONSUMPTION X=T+U-V+W]]*100</f>
        <v>10.239199806274554</v>
      </c>
    </row>
    <row r="41" spans="1:9" ht="15.75" hidden="1" x14ac:dyDescent="0.25">
      <c r="A41" s="10">
        <v>33</v>
      </c>
      <c r="B41" s="6" t="s">
        <v>73</v>
      </c>
      <c r="C41" s="6" t="s">
        <v>74</v>
      </c>
      <c r="D41" s="6" t="s">
        <v>18</v>
      </c>
      <c r="E41" s="6">
        <v>357240</v>
      </c>
      <c r="F41" s="6">
        <v>322764.89600000001</v>
      </c>
      <c r="G41" s="11">
        <v>9.65</v>
      </c>
      <c r="H41" s="6">
        <f>Table1[[#This Row],[NET CONSUMPTION X=T+U-V+W]]-Table1[[#This Row],[TOTAL SALES AA=Y+Z]]</f>
        <v>34475.103999999992</v>
      </c>
      <c r="I41" s="16">
        <f>Table1[[#This Row],[T AND D LOSS AB=(X-W/X)*101]]/Table1[[#This Row],[NET CONSUMPTION X=T+U-V+W]]*100</f>
        <v>9.6504042100548624</v>
      </c>
    </row>
    <row r="42" spans="1:9" ht="15.75" hidden="1" x14ac:dyDescent="0.25">
      <c r="A42" s="10">
        <v>34</v>
      </c>
      <c r="B42" s="6" t="s">
        <v>73</v>
      </c>
      <c r="C42" s="6" t="s">
        <v>76</v>
      </c>
      <c r="D42" s="6" t="s">
        <v>18</v>
      </c>
      <c r="E42" s="6">
        <v>118460</v>
      </c>
      <c r="F42" s="6">
        <v>107027.923</v>
      </c>
      <c r="G42" s="11">
        <v>9.65</v>
      </c>
      <c r="H42" s="6">
        <f>Table1[[#This Row],[NET CONSUMPTION X=T+U-V+W]]-Table1[[#This Row],[TOTAL SALES AA=Y+Z]]</f>
        <v>11432.077000000005</v>
      </c>
      <c r="I42" s="16">
        <f>Table1[[#This Row],[T AND D LOSS AB=(X-W/X)*101]]/Table1[[#This Row],[NET CONSUMPTION X=T+U-V+W]]*100</f>
        <v>9.6505799425966607</v>
      </c>
    </row>
    <row r="43" spans="1:9" ht="15.75" hidden="1" x14ac:dyDescent="0.25">
      <c r="A43" s="10">
        <v>35</v>
      </c>
      <c r="B43" s="6" t="s">
        <v>73</v>
      </c>
      <c r="C43" s="6" t="s">
        <v>103</v>
      </c>
      <c r="D43" s="6" t="s">
        <v>18</v>
      </c>
      <c r="E43" s="6">
        <v>96000</v>
      </c>
      <c r="F43" s="6">
        <v>86735.682000000001</v>
      </c>
      <c r="G43" s="11">
        <v>9.65</v>
      </c>
      <c r="H43" s="6">
        <f>Table1[[#This Row],[NET CONSUMPTION X=T+U-V+W]]-Table1[[#This Row],[TOTAL SALES AA=Y+Z]]</f>
        <v>9264.3179999999993</v>
      </c>
      <c r="I43" s="16">
        <f>Table1[[#This Row],[T AND D LOSS AB=(X-W/X)*101]]/Table1[[#This Row],[NET CONSUMPTION X=T+U-V+W]]*100</f>
        <v>9.6503312499999989</v>
      </c>
    </row>
    <row r="44" spans="1:9" ht="18.75" x14ac:dyDescent="0.25">
      <c r="A44" s="10">
        <v>36</v>
      </c>
      <c r="B44" s="6" t="s">
        <v>73</v>
      </c>
      <c r="C44" s="6" t="s">
        <v>109</v>
      </c>
      <c r="D44" s="6" t="s">
        <v>33</v>
      </c>
      <c r="E44" s="6">
        <v>150360</v>
      </c>
      <c r="F44" s="6">
        <v>135860</v>
      </c>
      <c r="G44" s="22">
        <v>18.82</v>
      </c>
      <c r="H44" s="6">
        <f>Table1[[#This Row],[NET CONSUMPTION X=T+U-V+W]]-Table1[[#This Row],[TOTAL SALES AA=Y+Z]]</f>
        <v>14500</v>
      </c>
      <c r="I44" s="23">
        <f>Table1[[#This Row],[T AND D LOSS AB=(X-W/X)*101]]/Table1[[#This Row],[NET CONSUMPTION X=T+U-V+W]]*100</f>
        <v>9.6435222133546166</v>
      </c>
    </row>
    <row r="45" spans="1:9" ht="15.75" hidden="1" x14ac:dyDescent="0.25">
      <c r="A45" s="10">
        <v>37</v>
      </c>
      <c r="B45" s="6" t="s">
        <v>73</v>
      </c>
      <c r="C45" s="6" t="s">
        <v>110</v>
      </c>
      <c r="D45" s="6" t="s">
        <v>18</v>
      </c>
      <c r="E45" s="6">
        <v>136480</v>
      </c>
      <c r="F45" s="6">
        <v>123309.06200000001</v>
      </c>
      <c r="G45" s="11">
        <v>9.65</v>
      </c>
      <c r="H45" s="6">
        <f>Table1[[#This Row],[NET CONSUMPTION X=T+U-V+W]]-Table1[[#This Row],[TOTAL SALES AA=Y+Z]]</f>
        <v>13170.937999999995</v>
      </c>
      <c r="I45" s="16">
        <f>Table1[[#This Row],[T AND D LOSS AB=(X-W/X)*101]]/Table1[[#This Row],[NET CONSUMPTION X=T+U-V+W]]*100</f>
        <v>9.6504528135990579</v>
      </c>
    </row>
    <row r="46" spans="1:9" ht="15.75" hidden="1" x14ac:dyDescent="0.25">
      <c r="A46" s="10">
        <v>38</v>
      </c>
      <c r="B46" s="6" t="s">
        <v>73</v>
      </c>
      <c r="C46" s="6" t="s">
        <v>108</v>
      </c>
      <c r="D46" s="6" t="s">
        <v>18</v>
      </c>
      <c r="E46" s="6">
        <v>335780</v>
      </c>
      <c r="F46" s="6">
        <v>288019.36599999998</v>
      </c>
      <c r="G46" s="11">
        <v>9.65</v>
      </c>
      <c r="H46" s="6">
        <f>Table1[[#This Row],[NET CONSUMPTION X=T+U-V+W]]-Table1[[#This Row],[TOTAL SALES AA=Y+Z]]</f>
        <v>47760.63400000002</v>
      </c>
      <c r="I46" s="16">
        <f>Table1[[#This Row],[T AND D LOSS AB=(X-W/X)*101]]/Table1[[#This Row],[NET CONSUMPTION X=T+U-V+W]]*100</f>
        <v>14.223787599023177</v>
      </c>
    </row>
    <row r="47" spans="1:9" ht="15.75" hidden="1" x14ac:dyDescent="0.25">
      <c r="A47" s="10">
        <v>39</v>
      </c>
      <c r="B47" s="6" t="s">
        <v>63</v>
      </c>
      <c r="C47" s="6" t="s">
        <v>64</v>
      </c>
      <c r="D47" s="6" t="s">
        <v>33</v>
      </c>
      <c r="E47" s="6">
        <v>328140</v>
      </c>
      <c r="F47" s="6">
        <v>298642.05</v>
      </c>
      <c r="G47" s="11">
        <v>8.99</v>
      </c>
      <c r="H47" s="6">
        <f>Table1[[#This Row],[NET CONSUMPTION X=T+U-V+W]]-Table1[[#This Row],[TOTAL SALES AA=Y+Z]]</f>
        <v>29497.950000000012</v>
      </c>
      <c r="I47" s="16">
        <f>Table1[[#This Row],[T AND D LOSS AB=(X-W/X)*101]]/Table1[[#This Row],[NET CONSUMPTION X=T+U-V+W]]*100</f>
        <v>8.9894404827207932</v>
      </c>
    </row>
    <row r="48" spans="1:9" ht="15.75" hidden="1" x14ac:dyDescent="0.25">
      <c r="A48" s="10">
        <v>40</v>
      </c>
      <c r="B48" s="6" t="s">
        <v>63</v>
      </c>
      <c r="C48" s="6" t="s">
        <v>65</v>
      </c>
      <c r="D48" s="6" t="s">
        <v>18</v>
      </c>
      <c r="E48" s="6">
        <v>132300</v>
      </c>
      <c r="F48" s="6">
        <v>119533.636</v>
      </c>
      <c r="G48" s="11">
        <v>9.65</v>
      </c>
      <c r="H48" s="6">
        <f>Table1[[#This Row],[NET CONSUMPTION X=T+U-V+W]]-Table1[[#This Row],[TOTAL SALES AA=Y+Z]]</f>
        <v>12766.364000000001</v>
      </c>
      <c r="I48" s="16">
        <f>Table1[[#This Row],[T AND D LOSS AB=(X-W/X)*101]]/Table1[[#This Row],[NET CONSUMPTION X=T+U-V+W]]*100</f>
        <v>9.6495570672713544</v>
      </c>
    </row>
    <row r="49" spans="1:9" ht="15.75" hidden="1" x14ac:dyDescent="0.25">
      <c r="A49" s="10">
        <v>41</v>
      </c>
      <c r="B49" s="6" t="s">
        <v>63</v>
      </c>
      <c r="C49" s="6" t="s">
        <v>68</v>
      </c>
      <c r="D49" s="6" t="s">
        <v>33</v>
      </c>
      <c r="E49" s="6">
        <v>195120</v>
      </c>
      <c r="F49" s="6">
        <v>176720.73</v>
      </c>
      <c r="G49" s="11">
        <v>9.43</v>
      </c>
      <c r="H49" s="6">
        <f>Table1[[#This Row],[NET CONSUMPTION X=T+U-V+W]]-Table1[[#This Row],[TOTAL SALES AA=Y+Z]]</f>
        <v>18399.26999999999</v>
      </c>
      <c r="I49" s="16">
        <f>Table1[[#This Row],[T AND D LOSS AB=(X-W/X)*101]]/Table1[[#This Row],[NET CONSUMPTION X=T+U-V+W]]*100</f>
        <v>9.4297201722017157</v>
      </c>
    </row>
    <row r="50" spans="1:9" ht="15.75" hidden="1" x14ac:dyDescent="0.25">
      <c r="A50" s="10">
        <v>42</v>
      </c>
      <c r="B50" s="6" t="s">
        <v>63</v>
      </c>
      <c r="C50" s="6" t="s">
        <v>67</v>
      </c>
      <c r="D50" s="6" t="s">
        <v>18</v>
      </c>
      <c r="E50" s="6">
        <v>150520</v>
      </c>
      <c r="F50" s="6">
        <v>135995.13399999999</v>
      </c>
      <c r="G50" s="11">
        <v>9.65</v>
      </c>
      <c r="H50" s="6">
        <f>Table1[[#This Row],[NET CONSUMPTION X=T+U-V+W]]-Table1[[#This Row],[TOTAL SALES AA=Y+Z]]</f>
        <v>14524.866000000009</v>
      </c>
      <c r="I50" s="16">
        <f>Table1[[#This Row],[T AND D LOSS AB=(X-W/X)*101]]/Table1[[#This Row],[NET CONSUMPTION X=T+U-V+W]]*100</f>
        <v>9.6497913898485308</v>
      </c>
    </row>
    <row r="51" spans="1:9" ht="15.75" hidden="1" x14ac:dyDescent="0.25">
      <c r="A51" s="10">
        <v>43</v>
      </c>
      <c r="B51" s="6" t="s">
        <v>22</v>
      </c>
      <c r="C51" s="6" t="s">
        <v>84</v>
      </c>
      <c r="D51" s="6" t="s">
        <v>18</v>
      </c>
      <c r="E51" s="6">
        <v>213220</v>
      </c>
      <c r="F51" s="6">
        <v>192643.91</v>
      </c>
      <c r="G51" s="11">
        <v>9.65</v>
      </c>
      <c r="H51" s="6">
        <f>Table1[[#This Row],[NET CONSUMPTION X=T+U-V+W]]-Table1[[#This Row],[TOTAL SALES AA=Y+Z]]</f>
        <v>20576.089999999997</v>
      </c>
      <c r="I51" s="16">
        <f>Table1[[#This Row],[T AND D LOSS AB=(X-W/X)*101]]/Table1[[#This Row],[NET CONSUMPTION X=T+U-V+W]]*100</f>
        <v>9.6501688396960876</v>
      </c>
    </row>
    <row r="52" spans="1:9" ht="15.75" hidden="1" x14ac:dyDescent="0.25">
      <c r="A52" s="10">
        <v>44</v>
      </c>
      <c r="B52" s="6" t="s">
        <v>22</v>
      </c>
      <c r="C52" s="6" t="s">
        <v>79</v>
      </c>
      <c r="D52" s="6" t="s">
        <v>18</v>
      </c>
      <c r="E52" s="6">
        <v>113860</v>
      </c>
      <c r="F52" s="6">
        <v>102873.247</v>
      </c>
      <c r="G52" s="11">
        <v>9.65</v>
      </c>
      <c r="H52" s="6">
        <f>Table1[[#This Row],[NET CONSUMPTION X=T+U-V+W]]-Table1[[#This Row],[TOTAL SALES AA=Y+Z]]</f>
        <v>10986.752999999997</v>
      </c>
      <c r="I52" s="16">
        <f>Table1[[#This Row],[T AND D LOSS AB=(X-W/X)*101]]/Table1[[#This Row],[NET CONSUMPTION X=T+U-V+W]]*100</f>
        <v>9.6493527138591233</v>
      </c>
    </row>
    <row r="53" spans="1:9" ht="15.75" hidden="1" x14ac:dyDescent="0.25">
      <c r="A53" s="10">
        <v>45</v>
      </c>
      <c r="B53" s="6" t="s">
        <v>22</v>
      </c>
      <c r="C53" s="6" t="s">
        <v>23</v>
      </c>
      <c r="D53" s="6" t="s">
        <v>18</v>
      </c>
      <c r="E53" s="6">
        <v>102600</v>
      </c>
      <c r="F53" s="6">
        <v>92699.267999999996</v>
      </c>
      <c r="G53" s="11">
        <v>9.65</v>
      </c>
      <c r="H53" s="6">
        <f>Table1[[#This Row],[NET CONSUMPTION X=T+U-V+W]]-Table1[[#This Row],[TOTAL SALES AA=Y+Z]]</f>
        <v>9900.7320000000036</v>
      </c>
      <c r="I53" s="16">
        <f>Table1[[#This Row],[T AND D LOSS AB=(X-W/X)*101]]/Table1[[#This Row],[NET CONSUMPTION X=T+U-V+W]]*100</f>
        <v>9.6498362573099445</v>
      </c>
    </row>
    <row r="54" spans="1:9" ht="15.75" hidden="1" x14ac:dyDescent="0.25">
      <c r="A54" s="10">
        <v>46</v>
      </c>
      <c r="B54" s="6" t="s">
        <v>22</v>
      </c>
      <c r="C54" s="6" t="s">
        <v>23</v>
      </c>
      <c r="D54" s="6" t="s">
        <v>18</v>
      </c>
      <c r="E54" s="6">
        <v>102600</v>
      </c>
      <c r="F54" s="6">
        <v>92699.267999999996</v>
      </c>
      <c r="G54" s="11">
        <v>9.65</v>
      </c>
      <c r="H54" s="6">
        <f>Table1[[#This Row],[NET CONSUMPTION X=T+U-V+W]]-Table1[[#This Row],[TOTAL SALES AA=Y+Z]]</f>
        <v>9900.7320000000036</v>
      </c>
      <c r="I54" s="16">
        <f>Table1[[#This Row],[T AND D LOSS AB=(X-W/X)*101]]/Table1[[#This Row],[NET CONSUMPTION X=T+U-V+W]]*100</f>
        <v>9.6498362573099445</v>
      </c>
    </row>
    <row r="55" spans="1:9" ht="15.75" hidden="1" x14ac:dyDescent="0.25">
      <c r="A55" s="10">
        <v>47</v>
      </c>
      <c r="B55" s="6" t="s">
        <v>22</v>
      </c>
      <c r="C55" s="6" t="s">
        <v>94</v>
      </c>
      <c r="D55" s="6" t="s">
        <v>18</v>
      </c>
      <c r="E55" s="6">
        <v>169240</v>
      </c>
      <c r="F55" s="6">
        <v>152908.712</v>
      </c>
      <c r="G55" s="11">
        <v>9.65</v>
      </c>
      <c r="H55" s="6">
        <f>Table1[[#This Row],[NET CONSUMPTION X=T+U-V+W]]-Table1[[#This Row],[TOTAL SALES AA=Y+Z]]</f>
        <v>16331.288</v>
      </c>
      <c r="I55" s="16">
        <f>Table1[[#This Row],[T AND D LOSS AB=(X-W/X)*101]]/Table1[[#This Row],[NET CONSUMPTION X=T+U-V+W]]*100</f>
        <v>9.6497801938076115</v>
      </c>
    </row>
    <row r="56" spans="1:9" ht="15.75" hidden="1" x14ac:dyDescent="0.25">
      <c r="A56" s="10">
        <v>48</v>
      </c>
      <c r="B56" s="6" t="s">
        <v>22</v>
      </c>
      <c r="C56" s="6" t="s">
        <v>107</v>
      </c>
      <c r="D56" s="6" t="s">
        <v>33</v>
      </c>
      <c r="E56" s="6">
        <v>123600</v>
      </c>
      <c r="F56" s="6">
        <v>111642</v>
      </c>
      <c r="G56" s="11">
        <v>9.67</v>
      </c>
      <c r="H56" s="6">
        <f>Table1[[#This Row],[NET CONSUMPTION X=T+U-V+W]]-Table1[[#This Row],[TOTAL SALES AA=Y+Z]]</f>
        <v>11958</v>
      </c>
      <c r="I56" s="16">
        <f>Table1[[#This Row],[T AND D LOSS AB=(X-W/X)*101]]/Table1[[#This Row],[NET CONSUMPTION X=T+U-V+W]]*100</f>
        <v>9.6747572815533971</v>
      </c>
    </row>
    <row r="57" spans="1:9" ht="15.75" hidden="1" x14ac:dyDescent="0.25">
      <c r="A57" s="10">
        <v>49</v>
      </c>
      <c r="B57" s="6" t="s">
        <v>22</v>
      </c>
      <c r="C57" s="6" t="s">
        <v>95</v>
      </c>
      <c r="D57" s="6" t="s">
        <v>33</v>
      </c>
      <c r="E57" s="6">
        <v>128680</v>
      </c>
      <c r="F57" s="6">
        <v>116781</v>
      </c>
      <c r="G57" s="11">
        <v>9.25</v>
      </c>
      <c r="H57" s="6">
        <f>Table1[[#This Row],[NET CONSUMPTION X=T+U-V+W]]-Table1[[#This Row],[TOTAL SALES AA=Y+Z]]</f>
        <v>11899</v>
      </c>
      <c r="I57" s="16">
        <f>Table1[[#This Row],[T AND D LOSS AB=(X-W/X)*101]]/Table1[[#This Row],[NET CONSUMPTION X=T+U-V+W]]*100</f>
        <v>9.2469692259869429</v>
      </c>
    </row>
    <row r="58" spans="1:9" ht="15.75" hidden="1" x14ac:dyDescent="0.25">
      <c r="A58" s="10">
        <v>50</v>
      </c>
      <c r="B58" s="6" t="s">
        <v>22</v>
      </c>
      <c r="C58" s="6" t="s">
        <v>47</v>
      </c>
      <c r="D58" s="6" t="s">
        <v>33</v>
      </c>
      <c r="E58" s="6">
        <v>69140</v>
      </c>
      <c r="F58" s="6">
        <v>62576</v>
      </c>
      <c r="G58" s="11">
        <v>9.49</v>
      </c>
      <c r="H58" s="6">
        <f>Table1[[#This Row],[NET CONSUMPTION X=T+U-V+W]]-Table1[[#This Row],[TOTAL SALES AA=Y+Z]]</f>
        <v>6564</v>
      </c>
      <c r="I58" s="16">
        <f>Table1[[#This Row],[T AND D LOSS AB=(X-W/X)*101]]/Table1[[#This Row],[NET CONSUMPTION X=T+U-V+W]]*100</f>
        <v>9.4937807347411045</v>
      </c>
    </row>
    <row r="59" spans="1:9" ht="15.75" hidden="1" x14ac:dyDescent="0.25">
      <c r="A59" s="10">
        <v>51</v>
      </c>
      <c r="B59" s="6" t="s">
        <v>22</v>
      </c>
      <c r="C59" s="6" t="s">
        <v>47</v>
      </c>
      <c r="D59" s="6" t="s">
        <v>33</v>
      </c>
      <c r="E59" s="6">
        <v>69140</v>
      </c>
      <c r="F59" s="6">
        <v>62576</v>
      </c>
      <c r="G59" s="11">
        <v>9.49</v>
      </c>
      <c r="H59" s="6">
        <f>Table1[[#This Row],[NET CONSUMPTION X=T+U-V+W]]-Table1[[#This Row],[TOTAL SALES AA=Y+Z]]</f>
        <v>6564</v>
      </c>
      <c r="I59" s="16">
        <f>Table1[[#This Row],[T AND D LOSS AB=(X-W/X)*101]]/Table1[[#This Row],[NET CONSUMPTION X=T+U-V+W]]*100</f>
        <v>9.4937807347411045</v>
      </c>
    </row>
    <row r="60" spans="1:9" ht="15.75" hidden="1" x14ac:dyDescent="0.25">
      <c r="A60" s="10">
        <v>52</v>
      </c>
      <c r="B60" s="6" t="s">
        <v>58</v>
      </c>
      <c r="C60" s="6" t="s">
        <v>59</v>
      </c>
      <c r="D60" s="6" t="s">
        <v>18</v>
      </c>
      <c r="E60" s="6">
        <v>117600</v>
      </c>
      <c r="F60" s="6">
        <v>106251.772</v>
      </c>
      <c r="G60" s="11">
        <v>9.65</v>
      </c>
      <c r="H60" s="6">
        <f>Table1[[#This Row],[NET CONSUMPTION X=T+U-V+W]]-Table1[[#This Row],[TOTAL SALES AA=Y+Z]]</f>
        <v>11348.228000000003</v>
      </c>
      <c r="I60" s="16">
        <f>Table1[[#This Row],[T AND D LOSS AB=(X-W/X)*101]]/Table1[[#This Row],[NET CONSUMPTION X=T+U-V+W]]*100</f>
        <v>9.6498537414966012</v>
      </c>
    </row>
    <row r="61" spans="1:9" ht="15.75" hidden="1" x14ac:dyDescent="0.25">
      <c r="A61" s="10">
        <v>53</v>
      </c>
      <c r="B61" s="6" t="s">
        <v>58</v>
      </c>
      <c r="C61" s="6" t="s">
        <v>59</v>
      </c>
      <c r="D61" s="6" t="s">
        <v>18</v>
      </c>
      <c r="E61" s="6">
        <v>117600</v>
      </c>
      <c r="F61" s="6">
        <v>106251.772</v>
      </c>
      <c r="G61" s="11">
        <v>9.65</v>
      </c>
      <c r="H61" s="6">
        <f>Table1[[#This Row],[NET CONSUMPTION X=T+U-V+W]]-Table1[[#This Row],[TOTAL SALES AA=Y+Z]]</f>
        <v>11348.228000000003</v>
      </c>
      <c r="I61" s="16">
        <f>Table1[[#This Row],[T AND D LOSS AB=(X-W/X)*101]]/Table1[[#This Row],[NET CONSUMPTION X=T+U-V+W]]*100</f>
        <v>9.6498537414966012</v>
      </c>
    </row>
    <row r="62" spans="1:9" ht="15.75" hidden="1" x14ac:dyDescent="0.25">
      <c r="A62" s="10">
        <v>54</v>
      </c>
      <c r="B62" s="6" t="s">
        <v>58</v>
      </c>
      <c r="C62" s="6" t="s">
        <v>62</v>
      </c>
      <c r="D62" s="6" t="s">
        <v>18</v>
      </c>
      <c r="E62" s="6">
        <v>213600</v>
      </c>
      <c r="F62" s="6">
        <v>192988.42</v>
      </c>
      <c r="G62" s="11">
        <v>9.65</v>
      </c>
      <c r="H62" s="6">
        <f>Table1[[#This Row],[NET CONSUMPTION X=T+U-V+W]]-Table1[[#This Row],[TOTAL SALES AA=Y+Z]]</f>
        <v>20611.579999999987</v>
      </c>
      <c r="I62" s="16">
        <f>Table1[[#This Row],[T AND D LOSS AB=(X-W/X)*101]]/Table1[[#This Row],[NET CONSUMPTION X=T+U-V+W]]*100</f>
        <v>9.6496161048689082</v>
      </c>
    </row>
    <row r="63" spans="1:9" ht="15.75" hidden="1" x14ac:dyDescent="0.25">
      <c r="A63" s="10">
        <v>55</v>
      </c>
      <c r="B63" s="6" t="s">
        <v>58</v>
      </c>
      <c r="C63" s="6" t="s">
        <v>62</v>
      </c>
      <c r="D63" s="6" t="s">
        <v>18</v>
      </c>
      <c r="E63" s="6">
        <v>213600</v>
      </c>
      <c r="F63" s="6">
        <v>192988.42</v>
      </c>
      <c r="G63" s="11">
        <v>9.65</v>
      </c>
      <c r="H63" s="6">
        <f>Table1[[#This Row],[NET CONSUMPTION X=T+U-V+W]]-Table1[[#This Row],[TOTAL SALES AA=Y+Z]]</f>
        <v>20611.579999999987</v>
      </c>
      <c r="I63" s="16">
        <f>Table1[[#This Row],[T AND D LOSS AB=(X-W/X)*101]]/Table1[[#This Row],[NET CONSUMPTION X=T+U-V+W]]*100</f>
        <v>9.6496161048689082</v>
      </c>
    </row>
    <row r="64" spans="1:9" ht="15.75" hidden="1" x14ac:dyDescent="0.25">
      <c r="A64" s="10">
        <v>56</v>
      </c>
      <c r="B64" s="6" t="s">
        <v>58</v>
      </c>
      <c r="C64" s="6" t="s">
        <v>60</v>
      </c>
      <c r="D64" s="6" t="s">
        <v>18</v>
      </c>
      <c r="E64" s="6">
        <v>219200</v>
      </c>
      <c r="F64" s="6">
        <v>198047.19200000001</v>
      </c>
      <c r="G64" s="11">
        <v>9.65</v>
      </c>
      <c r="H64" s="6">
        <f>Table1[[#This Row],[NET CONSUMPTION X=T+U-V+W]]-Table1[[#This Row],[TOTAL SALES AA=Y+Z]]</f>
        <v>21152.80799999999</v>
      </c>
      <c r="I64" s="16">
        <f>Table1[[#This Row],[T AND D LOSS AB=(X-W/X)*101]]/Table1[[#This Row],[NET CONSUMPTION X=T+U-V+W]]*100</f>
        <v>9.6500036496350319</v>
      </c>
    </row>
    <row r="65" spans="1:9" ht="15.75" hidden="1" x14ac:dyDescent="0.25">
      <c r="A65" s="10">
        <v>57</v>
      </c>
      <c r="B65" s="6" t="s">
        <v>58</v>
      </c>
      <c r="C65" s="6" t="s">
        <v>61</v>
      </c>
      <c r="D65" s="6" t="s">
        <v>33</v>
      </c>
      <c r="E65" s="6">
        <v>172400</v>
      </c>
      <c r="F65" s="6">
        <v>155311.45000000001</v>
      </c>
      <c r="G65" s="11">
        <v>9.91</v>
      </c>
      <c r="H65" s="6">
        <f>Table1[[#This Row],[NET CONSUMPTION X=T+U-V+W]]-Table1[[#This Row],[TOTAL SALES AA=Y+Z]]</f>
        <v>17088.549999999988</v>
      </c>
      <c r="I65" s="16">
        <f>Table1[[#This Row],[T AND D LOSS AB=(X-W/X)*101]]/Table1[[#This Row],[NET CONSUMPTION X=T+U-V+W]]*100</f>
        <v>9.9121519721577656</v>
      </c>
    </row>
    <row r="66" spans="1:9" ht="15.75" hidden="1" x14ac:dyDescent="0.25">
      <c r="A66" s="10">
        <v>58</v>
      </c>
      <c r="B66" s="6" t="s">
        <v>34</v>
      </c>
      <c r="C66" s="6" t="s">
        <v>35</v>
      </c>
      <c r="D66" s="6" t="s">
        <v>18</v>
      </c>
      <c r="E66" s="6">
        <v>64920</v>
      </c>
      <c r="F66" s="6">
        <v>58654.915999999997</v>
      </c>
      <c r="G66" s="11">
        <v>9.65</v>
      </c>
      <c r="H66" s="6">
        <f>Table1[[#This Row],[NET CONSUMPTION X=T+U-V+W]]-Table1[[#This Row],[TOTAL SALES AA=Y+Z]]</f>
        <v>6265.0840000000026</v>
      </c>
      <c r="I66" s="16">
        <f>Table1[[#This Row],[T AND D LOSS AB=(X-W/X)*101]]/Table1[[#This Row],[NET CONSUMPTION X=T+U-V+W]]*100</f>
        <v>9.6504682686383276</v>
      </c>
    </row>
    <row r="67" spans="1:9" ht="15.75" hidden="1" x14ac:dyDescent="0.25">
      <c r="A67" s="10">
        <v>59</v>
      </c>
      <c r="B67" s="6" t="s">
        <v>34</v>
      </c>
      <c r="C67" s="6" t="s">
        <v>40</v>
      </c>
      <c r="D67" s="6" t="s">
        <v>18</v>
      </c>
      <c r="E67" s="6">
        <v>160400</v>
      </c>
      <c r="F67" s="6">
        <v>144921.804</v>
      </c>
      <c r="G67" s="11">
        <v>9.65</v>
      </c>
      <c r="H67" s="6">
        <f>Table1[[#This Row],[NET CONSUMPTION X=T+U-V+W]]-Table1[[#This Row],[TOTAL SALES AA=Y+Z]]</f>
        <v>15478.195999999996</v>
      </c>
      <c r="I67" s="16">
        <f>Table1[[#This Row],[T AND D LOSS AB=(X-W/X)*101]]/Table1[[#This Row],[NET CONSUMPTION X=T+U-V+W]]*100</f>
        <v>9.6497481296758085</v>
      </c>
    </row>
    <row r="68" spans="1:9" ht="15.75" hidden="1" x14ac:dyDescent="0.25">
      <c r="A68" s="10">
        <v>60</v>
      </c>
      <c r="B68" s="6" t="s">
        <v>34</v>
      </c>
      <c r="C68" s="6" t="s">
        <v>40</v>
      </c>
      <c r="D68" s="6" t="s">
        <v>18</v>
      </c>
      <c r="E68" s="6">
        <v>160400</v>
      </c>
      <c r="F68" s="6">
        <v>144921.804</v>
      </c>
      <c r="G68" s="11">
        <v>9.65</v>
      </c>
      <c r="H68" s="6">
        <f>Table1[[#This Row],[NET CONSUMPTION X=T+U-V+W]]-Table1[[#This Row],[TOTAL SALES AA=Y+Z]]</f>
        <v>15478.195999999996</v>
      </c>
      <c r="I68" s="16">
        <f>Table1[[#This Row],[T AND D LOSS AB=(X-W/X)*101]]/Table1[[#This Row],[NET CONSUMPTION X=T+U-V+W]]*100</f>
        <v>9.6497481296758085</v>
      </c>
    </row>
    <row r="69" spans="1:9" ht="18.75" x14ac:dyDescent="0.25">
      <c r="A69" s="10">
        <v>61</v>
      </c>
      <c r="B69" s="6" t="s">
        <v>34</v>
      </c>
      <c r="C69" s="6" t="s">
        <v>114</v>
      </c>
      <c r="D69" s="6" t="s">
        <v>46</v>
      </c>
      <c r="E69" s="6">
        <v>111000</v>
      </c>
      <c r="F69" s="6">
        <v>100242.122</v>
      </c>
      <c r="G69" s="22">
        <v>-0.24</v>
      </c>
      <c r="H69" s="6">
        <f>Table1[[#This Row],[NET CONSUMPTION X=T+U-V+W]]-Table1[[#This Row],[TOTAL SALES AA=Y+Z]]</f>
        <v>10757.877999999997</v>
      </c>
      <c r="I69" s="23">
        <f>Table1[[#This Row],[T AND D LOSS AB=(X-W/X)*101]]/Table1[[#This Row],[NET CONSUMPTION X=T+U-V+W]]*100</f>
        <v>9.691781981981979</v>
      </c>
    </row>
    <row r="70" spans="1:9" ht="15.75" hidden="1" x14ac:dyDescent="0.25">
      <c r="A70" s="10">
        <v>62</v>
      </c>
      <c r="B70" s="6" t="s">
        <v>34</v>
      </c>
      <c r="C70" s="6" t="s">
        <v>102</v>
      </c>
      <c r="D70" s="6" t="s">
        <v>33</v>
      </c>
      <c r="E70" s="6">
        <v>270140</v>
      </c>
      <c r="F70" s="6">
        <v>244829.96</v>
      </c>
      <c r="G70" s="11">
        <v>9.3699999999999992</v>
      </c>
      <c r="H70" s="6">
        <f>Table1[[#This Row],[NET CONSUMPTION X=T+U-V+W]]-Table1[[#This Row],[TOTAL SALES AA=Y+Z]]</f>
        <v>25310.040000000008</v>
      </c>
      <c r="I70" s="16">
        <f>Table1[[#This Row],[T AND D LOSS AB=(X-W/X)*101]]/Table1[[#This Row],[NET CONSUMPTION X=T+U-V+W]]*100</f>
        <v>9.3692307692307732</v>
      </c>
    </row>
    <row r="71" spans="1:9" ht="15.75" hidden="1" x14ac:dyDescent="0.25">
      <c r="A71" s="10">
        <v>63</v>
      </c>
      <c r="B71" s="6" t="s">
        <v>34</v>
      </c>
      <c r="C71" s="6" t="s">
        <v>83</v>
      </c>
      <c r="D71" s="6" t="s">
        <v>18</v>
      </c>
      <c r="E71" s="6">
        <v>236080</v>
      </c>
      <c r="F71" s="6">
        <v>213297.929</v>
      </c>
      <c r="G71" s="11">
        <v>9.65</v>
      </c>
      <c r="H71" s="6">
        <f>Table1[[#This Row],[NET CONSUMPTION X=T+U-V+W]]-Table1[[#This Row],[TOTAL SALES AA=Y+Z]]</f>
        <v>22782.070999999996</v>
      </c>
      <c r="I71" s="16">
        <f>Table1[[#This Row],[T AND D LOSS AB=(X-W/X)*101]]/Table1[[#This Row],[NET CONSUMPTION X=T+U-V+W]]*100</f>
        <v>9.6501486784140962</v>
      </c>
    </row>
    <row r="72" spans="1:9" ht="15.75" hidden="1" x14ac:dyDescent="0.25">
      <c r="A72" s="10">
        <v>64</v>
      </c>
      <c r="B72" s="6" t="s">
        <v>34</v>
      </c>
      <c r="C72" s="6" t="s">
        <v>104</v>
      </c>
      <c r="D72" s="6" t="s">
        <v>18</v>
      </c>
      <c r="E72" s="6">
        <v>104260</v>
      </c>
      <c r="F72" s="6">
        <v>94198.335000000006</v>
      </c>
      <c r="G72" s="11">
        <v>9.65</v>
      </c>
      <c r="H72" s="6">
        <f>Table1[[#This Row],[NET CONSUMPTION X=T+U-V+W]]-Table1[[#This Row],[TOTAL SALES AA=Y+Z]]</f>
        <v>10061.664999999994</v>
      </c>
      <c r="I72" s="16">
        <f>Table1[[#This Row],[T AND D LOSS AB=(X-W/X)*101]]/Table1[[#This Row],[NET CONSUMPTION X=T+U-V+W]]*100</f>
        <v>9.6505515058507516</v>
      </c>
    </row>
    <row r="73" spans="1:9" ht="15.75" hidden="1" x14ac:dyDescent="0.25">
      <c r="A73" s="10">
        <v>65</v>
      </c>
      <c r="B73" s="6" t="s">
        <v>69</v>
      </c>
      <c r="C73" s="6" t="s">
        <v>70</v>
      </c>
      <c r="D73" s="6" t="s">
        <v>18</v>
      </c>
      <c r="E73" s="6">
        <v>173700</v>
      </c>
      <c r="F73" s="6">
        <v>156937.984</v>
      </c>
      <c r="G73" s="11">
        <v>9.65</v>
      </c>
      <c r="H73" s="6">
        <f>Table1[[#This Row],[NET CONSUMPTION X=T+U-V+W]]-Table1[[#This Row],[TOTAL SALES AA=Y+Z]]</f>
        <v>16762.016000000003</v>
      </c>
      <c r="I73" s="16">
        <f>Table1[[#This Row],[T AND D LOSS AB=(X-W/X)*101]]/Table1[[#This Row],[NET CONSUMPTION X=T+U-V+W]]*100</f>
        <v>9.6499804260218784</v>
      </c>
    </row>
    <row r="74" spans="1:9" ht="15.75" hidden="1" x14ac:dyDescent="0.25">
      <c r="A74" s="10">
        <v>66</v>
      </c>
      <c r="B74" s="6" t="s">
        <v>71</v>
      </c>
      <c r="C74" s="6" t="s">
        <v>98</v>
      </c>
      <c r="D74" s="6" t="s">
        <v>18</v>
      </c>
      <c r="E74" s="6">
        <v>359360</v>
      </c>
      <c r="F74" s="6">
        <v>324681.772</v>
      </c>
      <c r="G74" s="11">
        <v>9.65</v>
      </c>
      <c r="H74" s="6">
        <f>Table1[[#This Row],[NET CONSUMPTION X=T+U-V+W]]-Table1[[#This Row],[TOTAL SALES AA=Y+Z]]</f>
        <v>34678.228000000003</v>
      </c>
      <c r="I74" s="16">
        <f>Table1[[#This Row],[T AND D LOSS AB=(X-W/X)*101]]/Table1[[#This Row],[NET CONSUMPTION X=T+U-V+W]]*100</f>
        <v>9.6499966607301886</v>
      </c>
    </row>
    <row r="75" spans="1:9" ht="15.75" hidden="1" x14ac:dyDescent="0.25">
      <c r="A75" s="10">
        <v>67</v>
      </c>
      <c r="B75" s="6" t="s">
        <v>71</v>
      </c>
      <c r="C75" s="6" t="s">
        <v>82</v>
      </c>
      <c r="D75" s="6" t="s">
        <v>18</v>
      </c>
      <c r="E75" s="6">
        <v>59560</v>
      </c>
      <c r="F75" s="6">
        <v>53811.936999999998</v>
      </c>
      <c r="G75" s="11">
        <v>9.65</v>
      </c>
      <c r="H75" s="6">
        <f>Table1[[#This Row],[NET CONSUMPTION X=T+U-V+W]]-Table1[[#This Row],[TOTAL SALES AA=Y+Z]]</f>
        <v>5748.0630000000019</v>
      </c>
      <c r="I75" s="16">
        <f>Table1[[#This Row],[T AND D LOSS AB=(X-W/X)*101]]/Table1[[#This Row],[NET CONSUMPTION X=T+U-V+W]]*100</f>
        <v>9.6508781061114881</v>
      </c>
    </row>
    <row r="76" spans="1:9" ht="15.75" hidden="1" x14ac:dyDescent="0.25">
      <c r="A76" s="10">
        <v>68</v>
      </c>
      <c r="B76" s="6" t="s">
        <v>71</v>
      </c>
      <c r="C76" s="6" t="s">
        <v>89</v>
      </c>
      <c r="D76" s="6" t="s">
        <v>18</v>
      </c>
      <c r="E76" s="6">
        <v>313870</v>
      </c>
      <c r="F76" s="6">
        <v>283580.2</v>
      </c>
      <c r="G76" s="11">
        <v>9.65</v>
      </c>
      <c r="H76" s="6">
        <f>Table1[[#This Row],[NET CONSUMPTION X=T+U-V+W]]-Table1[[#This Row],[TOTAL SALES AA=Y+Z]]</f>
        <v>30289.799999999988</v>
      </c>
      <c r="I76" s="16">
        <f>Table1[[#This Row],[T AND D LOSS AB=(X-W/X)*101]]/Table1[[#This Row],[NET CONSUMPTION X=T+U-V+W]]*100</f>
        <v>9.6504285213623433</v>
      </c>
    </row>
    <row r="77" spans="1:9" ht="15.75" hidden="1" x14ac:dyDescent="0.25">
      <c r="A77" s="10">
        <v>69</v>
      </c>
      <c r="B77" s="6" t="s">
        <v>71</v>
      </c>
      <c r="C77" s="6" t="s">
        <v>99</v>
      </c>
      <c r="D77" s="6" t="s">
        <v>18</v>
      </c>
      <c r="E77" s="6">
        <v>106100</v>
      </c>
      <c r="F77" s="6">
        <v>95860.95</v>
      </c>
      <c r="G77" s="11">
        <v>9.65</v>
      </c>
      <c r="H77" s="6">
        <f>Table1[[#This Row],[NET CONSUMPTION X=T+U-V+W]]-Table1[[#This Row],[TOTAL SALES AA=Y+Z]]</f>
        <v>10239.050000000003</v>
      </c>
      <c r="I77" s="16">
        <f>Table1[[#This Row],[T AND D LOSS AB=(X-W/X)*101]]/Table1[[#This Row],[NET CONSUMPTION X=T+U-V+W]]*100</f>
        <v>9.6503770028275238</v>
      </c>
    </row>
    <row r="78" spans="1:9" ht="15.75" hidden="1" x14ac:dyDescent="0.25">
      <c r="A78" s="10">
        <v>70</v>
      </c>
      <c r="B78" s="6" t="s">
        <v>71</v>
      </c>
      <c r="C78" s="6" t="s">
        <v>78</v>
      </c>
      <c r="D78" s="6" t="s">
        <v>18</v>
      </c>
      <c r="E78" s="6">
        <v>35640</v>
      </c>
      <c r="F78" s="6">
        <v>32200.794000000002</v>
      </c>
      <c r="G78" s="11">
        <v>9.65</v>
      </c>
      <c r="H78" s="6">
        <f>Table1[[#This Row],[NET CONSUMPTION X=T+U-V+W]]-Table1[[#This Row],[TOTAL SALES AA=Y+Z]]</f>
        <v>3439.2059999999983</v>
      </c>
      <c r="I78" s="16">
        <f>Table1[[#This Row],[T AND D LOSS AB=(X-W/X)*101]]/Table1[[#This Row],[NET CONSUMPTION X=T+U-V+W]]*100</f>
        <v>9.64984848484848</v>
      </c>
    </row>
    <row r="79" spans="1:9" ht="15.75" hidden="1" x14ac:dyDescent="0.25">
      <c r="A79" s="10">
        <v>71</v>
      </c>
      <c r="B79" s="6" t="s">
        <v>71</v>
      </c>
      <c r="C79" s="6" t="s">
        <v>90</v>
      </c>
      <c r="D79" s="6" t="s">
        <v>18</v>
      </c>
      <c r="E79" s="6">
        <v>143800</v>
      </c>
      <c r="F79" s="6">
        <v>129923.065</v>
      </c>
      <c r="G79" s="11">
        <v>9.65</v>
      </c>
      <c r="H79" s="6">
        <f>Table1[[#This Row],[NET CONSUMPTION X=T+U-V+W]]-Table1[[#This Row],[TOTAL SALES AA=Y+Z]]</f>
        <v>13876.934999999998</v>
      </c>
      <c r="I79" s="16">
        <f>Table1[[#This Row],[T AND D LOSS AB=(X-W/X)*101]]/Table1[[#This Row],[NET CONSUMPTION X=T+U-V+W]]*100</f>
        <v>9.650163421418636</v>
      </c>
    </row>
    <row r="80" spans="1:9" ht="15.75" hidden="1" x14ac:dyDescent="0.25">
      <c r="A80" s="10">
        <v>72</v>
      </c>
      <c r="B80" s="6" t="s">
        <v>71</v>
      </c>
      <c r="C80" s="6" t="s">
        <v>81</v>
      </c>
      <c r="D80" s="6" t="s">
        <v>18</v>
      </c>
      <c r="E80" s="6">
        <v>124600</v>
      </c>
      <c r="F80" s="6">
        <v>112575.492</v>
      </c>
      <c r="G80" s="11">
        <v>9.65</v>
      </c>
      <c r="H80" s="6">
        <f>Table1[[#This Row],[NET CONSUMPTION X=T+U-V+W]]-Table1[[#This Row],[TOTAL SALES AA=Y+Z]]</f>
        <v>12024.508000000002</v>
      </c>
      <c r="I80" s="16">
        <f>Table1[[#This Row],[T AND D LOSS AB=(X-W/X)*101]]/Table1[[#This Row],[NET CONSUMPTION X=T+U-V+W]]*100</f>
        <v>9.6504879614767258</v>
      </c>
    </row>
    <row r="81" spans="1:9" ht="15.75" hidden="1" x14ac:dyDescent="0.25">
      <c r="A81" s="10">
        <v>73</v>
      </c>
      <c r="B81" s="6" t="s">
        <v>71</v>
      </c>
      <c r="C81" s="6" t="s">
        <v>80</v>
      </c>
      <c r="D81" s="6" t="s">
        <v>18</v>
      </c>
      <c r="E81" s="6">
        <v>267080</v>
      </c>
      <c r="F81" s="6">
        <v>241308.42</v>
      </c>
      <c r="G81" s="11">
        <v>9.65</v>
      </c>
      <c r="H81" s="6">
        <f>Table1[[#This Row],[NET CONSUMPTION X=T+U-V+W]]-Table1[[#This Row],[TOTAL SALES AA=Y+Z]]</f>
        <v>25771.579999999987</v>
      </c>
      <c r="I81" s="16">
        <f>Table1[[#This Row],[T AND D LOSS AB=(X-W/X)*101]]/Table1[[#This Row],[NET CONSUMPTION X=T+U-V+W]]*100</f>
        <v>9.6493859517747449</v>
      </c>
    </row>
    <row r="82" spans="1:9" ht="15.75" hidden="1" x14ac:dyDescent="0.25">
      <c r="A82" s="10">
        <v>74</v>
      </c>
      <c r="B82" s="6" t="s">
        <v>71</v>
      </c>
      <c r="C82" s="6" t="s">
        <v>85</v>
      </c>
      <c r="D82" s="6" t="s">
        <v>33</v>
      </c>
      <c r="E82" s="6">
        <v>104880</v>
      </c>
      <c r="F82" s="6">
        <v>95164</v>
      </c>
      <c r="G82" s="11">
        <v>9.26</v>
      </c>
      <c r="H82" s="6">
        <f>Table1[[#This Row],[NET CONSUMPTION X=T+U-V+W]]-Table1[[#This Row],[TOTAL SALES AA=Y+Z]]</f>
        <v>9716</v>
      </c>
      <c r="I82" s="16">
        <f>Table1[[#This Row],[T AND D LOSS AB=(X-W/X)*101]]/Table1[[#This Row],[NET CONSUMPTION X=T+U-V+W]]*100</f>
        <v>9.2639206712433246</v>
      </c>
    </row>
    <row r="83" spans="1:9" ht="15.75" hidden="1" x14ac:dyDescent="0.25">
      <c r="A83" s="10">
        <v>75</v>
      </c>
      <c r="B83" s="6" t="s">
        <v>71</v>
      </c>
      <c r="C83" s="6" t="s">
        <v>96</v>
      </c>
      <c r="D83" s="6" t="s">
        <v>33</v>
      </c>
      <c r="E83" s="6">
        <v>214340</v>
      </c>
      <c r="F83" s="6">
        <v>193766.5</v>
      </c>
      <c r="G83" s="11">
        <v>9.6</v>
      </c>
      <c r="H83" s="6">
        <f>Table1[[#This Row],[NET CONSUMPTION X=T+U-V+W]]-Table1[[#This Row],[TOTAL SALES AA=Y+Z]]</f>
        <v>20573.5</v>
      </c>
      <c r="I83" s="16">
        <f>Table1[[#This Row],[T AND D LOSS AB=(X-W/X)*101]]/Table1[[#This Row],[NET CONSUMPTION X=T+U-V+W]]*100</f>
        <v>9.5985350377904268</v>
      </c>
    </row>
    <row r="84" spans="1:9" ht="15.75" hidden="1" x14ac:dyDescent="0.25">
      <c r="A84" s="10">
        <v>76</v>
      </c>
      <c r="B84" s="6" t="s">
        <v>71</v>
      </c>
      <c r="C84" s="6" t="s">
        <v>97</v>
      </c>
      <c r="D84" s="6" t="s">
        <v>33</v>
      </c>
      <c r="E84" s="6">
        <v>260200</v>
      </c>
      <c r="F84" s="6">
        <v>235782</v>
      </c>
      <c r="G84" s="11">
        <v>9.3800000000000008</v>
      </c>
      <c r="H84" s="6">
        <f>Table1[[#This Row],[NET CONSUMPTION X=T+U-V+W]]-Table1[[#This Row],[TOTAL SALES AA=Y+Z]]</f>
        <v>24418</v>
      </c>
      <c r="I84" s="16">
        <f>Table1[[#This Row],[T AND D LOSS AB=(X-W/X)*101]]/Table1[[#This Row],[NET CONSUMPTION X=T+U-V+W]]*100</f>
        <v>9.3843197540353565</v>
      </c>
    </row>
    <row r="85" spans="1:9" ht="15.75" hidden="1" x14ac:dyDescent="0.25">
      <c r="A85" s="10">
        <v>77</v>
      </c>
      <c r="B85" s="6" t="s">
        <v>71</v>
      </c>
      <c r="C85" s="6" t="s">
        <v>72</v>
      </c>
      <c r="D85" s="6" t="s">
        <v>18</v>
      </c>
      <c r="E85" s="6">
        <v>100000</v>
      </c>
      <c r="F85" s="6">
        <v>90350.504000000001</v>
      </c>
      <c r="G85" s="11">
        <v>9.65</v>
      </c>
      <c r="H85" s="6">
        <f>Table1[[#This Row],[NET CONSUMPTION X=T+U-V+W]]-Table1[[#This Row],[TOTAL SALES AA=Y+Z]]</f>
        <v>9649.4959999999992</v>
      </c>
      <c r="I85" s="16">
        <f>Table1[[#This Row],[T AND D LOSS AB=(X-W/X)*101]]/Table1[[#This Row],[NET CONSUMPTION X=T+U-V+W]]*100</f>
        <v>9.6494959999999992</v>
      </c>
    </row>
    <row r="86" spans="1:9" ht="15.75" hidden="1" x14ac:dyDescent="0.25">
      <c r="A86" s="10">
        <v>78</v>
      </c>
      <c r="B86" s="6" t="s">
        <v>24</v>
      </c>
      <c r="C86" s="6" t="s">
        <v>38</v>
      </c>
      <c r="D86" s="6" t="s">
        <v>18</v>
      </c>
      <c r="E86" s="6">
        <v>283450</v>
      </c>
      <c r="F86" s="6">
        <v>256095.94</v>
      </c>
      <c r="G86" s="11">
        <v>9.65</v>
      </c>
      <c r="H86" s="6">
        <f>Table1[[#This Row],[NET CONSUMPTION X=T+U-V+W]]-Table1[[#This Row],[TOTAL SALES AA=Y+Z]]</f>
        <v>27354.059999999998</v>
      </c>
      <c r="I86" s="16">
        <f>Table1[[#This Row],[T AND D LOSS AB=(X-W/X)*101]]/Table1[[#This Row],[NET CONSUMPTION X=T+U-V+W]]*100</f>
        <v>9.6504004233550873</v>
      </c>
    </row>
    <row r="87" spans="1:9" ht="15.75" hidden="1" x14ac:dyDescent="0.25">
      <c r="A87" s="10">
        <v>79</v>
      </c>
      <c r="B87" s="6" t="s">
        <v>24</v>
      </c>
      <c r="C87" s="6" t="s">
        <v>26</v>
      </c>
      <c r="D87" s="6" t="s">
        <v>18</v>
      </c>
      <c r="E87" s="6">
        <v>173970</v>
      </c>
      <c r="F87" s="6">
        <v>157181.66800000001</v>
      </c>
      <c r="G87" s="11">
        <v>9.65</v>
      </c>
      <c r="H87" s="6">
        <f>Table1[[#This Row],[NET CONSUMPTION X=T+U-V+W]]-Table1[[#This Row],[TOTAL SALES AA=Y+Z]]</f>
        <v>16788.331999999995</v>
      </c>
      <c r="I87" s="16">
        <f>Table1[[#This Row],[T AND D LOSS AB=(X-W/X)*101]]/Table1[[#This Row],[NET CONSUMPTION X=T+U-V+W]]*100</f>
        <v>9.6501304822670555</v>
      </c>
    </row>
    <row r="88" spans="1:9" ht="15.75" hidden="1" x14ac:dyDescent="0.25">
      <c r="A88" s="10">
        <v>80</v>
      </c>
      <c r="B88" s="6" t="s">
        <v>24</v>
      </c>
      <c r="C88" s="6" t="s">
        <v>25</v>
      </c>
      <c r="D88" s="6" t="s">
        <v>18</v>
      </c>
      <c r="E88" s="6">
        <v>78780</v>
      </c>
      <c r="F88" s="6">
        <v>71177.703999999998</v>
      </c>
      <c r="G88" s="11">
        <v>9.65</v>
      </c>
      <c r="H88" s="6">
        <f>Table1[[#This Row],[NET CONSUMPTION X=T+U-V+W]]-Table1[[#This Row],[TOTAL SALES AA=Y+Z]]</f>
        <v>7602.2960000000021</v>
      </c>
      <c r="I88" s="16">
        <f>Table1[[#This Row],[T AND D LOSS AB=(X-W/X)*101]]/Table1[[#This Row],[NET CONSUMPTION X=T+U-V+W]]*100</f>
        <v>9.650033003300333</v>
      </c>
    </row>
    <row r="89" spans="1:9" ht="15.75" hidden="1" x14ac:dyDescent="0.25">
      <c r="A89" s="10">
        <v>81</v>
      </c>
      <c r="B89" s="6" t="s">
        <v>24</v>
      </c>
      <c r="C89" s="6" t="s">
        <v>32</v>
      </c>
      <c r="D89" s="6" t="s">
        <v>33</v>
      </c>
      <c r="E89" s="6">
        <v>148450</v>
      </c>
      <c r="F89" s="6">
        <v>134238.70000000001</v>
      </c>
      <c r="G89" s="11">
        <v>9.57</v>
      </c>
      <c r="H89" s="6">
        <f>Table1[[#This Row],[NET CONSUMPTION X=T+U-V+W]]-Table1[[#This Row],[TOTAL SALES AA=Y+Z]]</f>
        <v>14211.299999999988</v>
      </c>
      <c r="I89" s="16">
        <f>Table1[[#This Row],[T AND D LOSS AB=(X-W/X)*101]]/Table1[[#This Row],[NET CONSUMPTION X=T+U-V+W]]*100</f>
        <v>9.5731222633883384</v>
      </c>
    </row>
    <row r="90" spans="1:9" ht="15.75" hidden="1" x14ac:dyDescent="0.25">
      <c r="A90" s="10">
        <v>82</v>
      </c>
      <c r="B90" s="6" t="s">
        <v>24</v>
      </c>
      <c r="C90" s="6" t="s">
        <v>39</v>
      </c>
      <c r="D90" s="6" t="s">
        <v>18</v>
      </c>
      <c r="E90" s="6">
        <v>81380</v>
      </c>
      <c r="F90" s="6">
        <v>73527.232999999993</v>
      </c>
      <c r="G90" s="11">
        <v>9.65</v>
      </c>
      <c r="H90" s="6">
        <f>Table1[[#This Row],[NET CONSUMPTION X=T+U-V+W]]-Table1[[#This Row],[TOTAL SALES AA=Y+Z]]</f>
        <v>7852.7670000000071</v>
      </c>
      <c r="I90" s="16">
        <f>Table1[[#This Row],[T AND D LOSS AB=(X-W/X)*101]]/Table1[[#This Row],[NET CONSUMPTION X=T+U-V+W]]*100</f>
        <v>9.6495047923322765</v>
      </c>
    </row>
    <row r="91" spans="1:9" ht="15.75" hidden="1" x14ac:dyDescent="0.25">
      <c r="A91" s="10">
        <v>83</v>
      </c>
      <c r="B91" s="6" t="s">
        <v>24</v>
      </c>
      <c r="C91" s="6" t="s">
        <v>39</v>
      </c>
      <c r="D91" s="6" t="s">
        <v>18</v>
      </c>
      <c r="E91" s="6">
        <v>81380</v>
      </c>
      <c r="F91" s="6">
        <v>73527.232999999993</v>
      </c>
      <c r="G91" s="11">
        <v>9.65</v>
      </c>
      <c r="H91" s="6">
        <f>Table1[[#This Row],[NET CONSUMPTION X=T+U-V+W]]-Table1[[#This Row],[TOTAL SALES AA=Y+Z]]</f>
        <v>7852.7670000000071</v>
      </c>
      <c r="I91" s="16">
        <f>Table1[[#This Row],[T AND D LOSS AB=(X-W/X)*101]]/Table1[[#This Row],[NET CONSUMPTION X=T+U-V+W]]*100</f>
        <v>9.6495047923322765</v>
      </c>
    </row>
    <row r="92" spans="1:9" ht="15.75" hidden="1" x14ac:dyDescent="0.25">
      <c r="A92" s="10">
        <v>84</v>
      </c>
      <c r="B92" s="6" t="s">
        <v>24</v>
      </c>
      <c r="C92" s="6" t="s">
        <v>50</v>
      </c>
      <c r="D92" s="6" t="s">
        <v>18</v>
      </c>
      <c r="E92" s="6">
        <v>45180</v>
      </c>
      <c r="F92" s="6">
        <v>40820.160000000003</v>
      </c>
      <c r="G92" s="11">
        <v>9.65</v>
      </c>
      <c r="H92" s="6">
        <f>Table1[[#This Row],[NET CONSUMPTION X=T+U-V+W]]-Table1[[#This Row],[TOTAL SALES AA=Y+Z]]</f>
        <v>4359.8399999999965</v>
      </c>
      <c r="I92" s="16">
        <f>Table1[[#This Row],[T AND D LOSS AB=(X-W/X)*101]]/Table1[[#This Row],[NET CONSUMPTION X=T+U-V+W]]*100</f>
        <v>9.6499335989375759</v>
      </c>
    </row>
    <row r="93" spans="1:9" ht="15.75" hidden="1" x14ac:dyDescent="0.25">
      <c r="A93" s="10">
        <v>85</v>
      </c>
      <c r="B93" s="6" t="s">
        <v>24</v>
      </c>
      <c r="C93" s="6" t="s">
        <v>49</v>
      </c>
      <c r="D93" s="6" t="s">
        <v>18</v>
      </c>
      <c r="E93" s="6">
        <v>110200</v>
      </c>
      <c r="F93" s="6">
        <v>99566.476999999999</v>
      </c>
      <c r="G93" s="11">
        <v>9.65</v>
      </c>
      <c r="H93" s="6">
        <f>Table1[[#This Row],[NET CONSUMPTION X=T+U-V+W]]-Table1[[#This Row],[TOTAL SALES AA=Y+Z]]</f>
        <v>10633.523000000001</v>
      </c>
      <c r="I93" s="16">
        <f>Table1[[#This Row],[T AND D LOSS AB=(X-W/X)*101]]/Table1[[#This Row],[NET CONSUMPTION X=T+U-V+W]]*100</f>
        <v>9.6492949183303089</v>
      </c>
    </row>
    <row r="94" spans="1:9" ht="15.75" hidden="1" x14ac:dyDescent="0.25">
      <c r="A94" s="10">
        <v>86</v>
      </c>
      <c r="B94" s="6" t="s">
        <v>24</v>
      </c>
      <c r="C94" s="6" t="s">
        <v>66</v>
      </c>
      <c r="D94" s="6" t="s">
        <v>18</v>
      </c>
      <c r="E94" s="6">
        <v>54220</v>
      </c>
      <c r="F94" s="6">
        <v>48987.572999999997</v>
      </c>
      <c r="G94" s="11">
        <v>9.65</v>
      </c>
      <c r="H94" s="6">
        <f>Table1[[#This Row],[NET CONSUMPTION X=T+U-V+W]]-Table1[[#This Row],[TOTAL SALES AA=Y+Z]]</f>
        <v>5232.4270000000033</v>
      </c>
      <c r="I94" s="16">
        <f>Table1[[#This Row],[T AND D LOSS AB=(X-W/X)*101]]/Table1[[#This Row],[NET CONSUMPTION X=T+U-V+W]]*100</f>
        <v>9.650363334562897</v>
      </c>
    </row>
    <row r="95" spans="1:9" ht="15.75" hidden="1" x14ac:dyDescent="0.25">
      <c r="A95" s="10">
        <v>87</v>
      </c>
      <c r="B95" s="6" t="s">
        <v>24</v>
      </c>
      <c r="C95" s="6" t="s">
        <v>53</v>
      </c>
      <c r="D95" s="6" t="s">
        <v>33</v>
      </c>
      <c r="E95" s="6">
        <v>97400</v>
      </c>
      <c r="F95" s="6">
        <v>87663</v>
      </c>
      <c r="G95" s="11">
        <v>10</v>
      </c>
      <c r="H95" s="6">
        <f>Table1[[#This Row],[NET CONSUMPTION X=T+U-V+W]]-Table1[[#This Row],[TOTAL SALES AA=Y+Z]]</f>
        <v>9737</v>
      </c>
      <c r="I95" s="16">
        <f>Table1[[#This Row],[T AND D LOSS AB=(X-W/X)*101]]/Table1[[#This Row],[NET CONSUMPTION X=T+U-V+W]]*100</f>
        <v>9.9969199178644761</v>
      </c>
    </row>
    <row r="96" spans="1:9" ht="15.75" hidden="1" x14ac:dyDescent="0.25">
      <c r="A96" s="10">
        <v>88</v>
      </c>
      <c r="B96" s="12" t="s">
        <v>24</v>
      </c>
      <c r="C96" s="12" t="s">
        <v>52</v>
      </c>
      <c r="D96" s="12" t="s">
        <v>33</v>
      </c>
      <c r="E96" s="6">
        <v>149400</v>
      </c>
      <c r="F96" s="12">
        <v>134408.34</v>
      </c>
      <c r="G96" s="13">
        <v>10.029999999999999</v>
      </c>
      <c r="H96" s="12">
        <f>Table1[[#This Row],[NET CONSUMPTION X=T+U-V+W]]-Table1[[#This Row],[TOTAL SALES AA=Y+Z]]</f>
        <v>14991.660000000003</v>
      </c>
      <c r="I96" s="17">
        <f>Table1[[#This Row],[T AND D LOSS AB=(X-W/X)*101]]/Table1[[#This Row],[NET CONSUMPTION X=T+U-V+W]]*100</f>
        <v>10.034578313253014</v>
      </c>
    </row>
  </sheetData>
  <mergeCells count="10">
    <mergeCell ref="C7"/>
    <mergeCell ref="D7"/>
    <mergeCell ref="B7"/>
    <mergeCell ref="A7"/>
    <mergeCell ref="A1:G1"/>
    <mergeCell ref="A2:G2"/>
    <mergeCell ref="A3:G3"/>
    <mergeCell ref="G7"/>
    <mergeCell ref="E7"/>
    <mergeCell ref="F7"/>
  </mergeCells>
  <phoneticPr fontId="3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2025-06-27T04:55:23Z</dcterms:created>
  <dcterms:modified xsi:type="dcterms:W3CDTF">2025-06-27T06:47:02Z</dcterms:modified>
</cp:coreProperties>
</file>