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2932" windowHeight="9504"/>
  </bookViews>
  <sheets>
    <sheet name="sheet1 (2)" sheetId="1" r:id="rId1"/>
  </sheets>
  <calcPr calcId="124519"/>
</workbook>
</file>

<file path=xl/calcChain.xml><?xml version="1.0" encoding="utf-8"?>
<calcChain xmlns="http://schemas.openxmlformats.org/spreadsheetml/2006/main">
  <c r="W9" i="1"/>
  <c r="W11"/>
  <c r="T12"/>
  <c r="W12" s="1"/>
  <c r="T10"/>
  <c r="W10" s="1"/>
</calcChain>
</file>

<file path=xl/sharedStrings.xml><?xml version="1.0" encoding="utf-8"?>
<sst xmlns="http://schemas.openxmlformats.org/spreadsheetml/2006/main" count="159" uniqueCount="74">
  <si>
    <t>SLNO</t>
  </si>
  <si>
    <t>FEEDER NAME</t>
  </si>
  <si>
    <t>FEEDER TYPE</t>
  </si>
  <si>
    <t>FEEDER CODE</t>
  </si>
  <si>
    <t>NO OF INS</t>
  </si>
  <si>
    <t>NO OF ACTIVE INS</t>
  </si>
  <si>
    <t>NO OF INACTIVE INS</t>
  </si>
  <si>
    <t>IR</t>
  </si>
  <si>
    <t>FR</t>
  </si>
  <si>
    <t>MC</t>
  </si>
  <si>
    <t>CONSUMPTION T=(Q-P)*R+S</t>
  </si>
  <si>
    <t>IMPORTED ENERGY</t>
  </si>
  <si>
    <t>EXPORTED ENERGY</t>
  </si>
  <si>
    <t>NET CONSUMPTION X=T+U-V+W</t>
  </si>
  <si>
    <t>METERED SALES</t>
  </si>
  <si>
    <t>UNMETERED SALES</t>
  </si>
  <si>
    <t>TOTAL SALES AA=Y+Z</t>
  </si>
  <si>
    <t>AGRI</t>
  </si>
  <si>
    <t>F03-KONDENAHALLY</t>
  </si>
  <si>
    <t>1230301903010103</t>
  </si>
  <si>
    <t>F17-KUDUVATHI</t>
  </si>
  <si>
    <t>1230301903020307</t>
  </si>
  <si>
    <t>E</t>
  </si>
  <si>
    <t>Bangalore Electricity Supply Company Limited (BESCOM)</t>
  </si>
  <si>
    <t>ENERGY AUDIT FEEDER WISE REPORT -CHIKKABALLAPURA RURAL-SECTION</t>
  </si>
  <si>
    <t>Report for the Period from 01-Jun-2025 to 26-Jun-2025</t>
  </si>
  <si>
    <t xml:space="preserve">Generated By: </t>
  </si>
  <si>
    <t>AET RSD</t>
  </si>
  <si>
    <t xml:space="preserve">Generated On: </t>
  </si>
  <si>
    <t>26-06-2025 10:25:17</t>
  </si>
  <si>
    <t>A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</si>
  <si>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</si>
  <si>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</si>
  <si>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</si>
  <si>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</si>
  <si>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</si>
  <si>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</si>
  <si>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</si>
  <si>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</si>
  <si>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</si>
  <si>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</si>
  <si>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</si>
  <si>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</si>
  <si>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</si>
  <si>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</si>
  <si>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</si>
  <si>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</si>
  <si>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T</t>
  </si>
  <si>
    <t>U</t>
  </si>
  <si>
    <t>V</t>
  </si>
  <si>
    <t>X</t>
  </si>
  <si>
    <t>Y</t>
  </si>
  <si>
    <t>Z</t>
  </si>
  <si>
    <t>AA</t>
  </si>
  <si>
    <t>ZONE</t>
  </si>
  <si>
    <t>CIRCLE</t>
  </si>
  <si>
    <t>DIVISION</t>
  </si>
  <si>
    <t>SUB DIVISION</t>
  </si>
  <si>
    <t>STATION NAME</t>
  </si>
  <si>
    <t>FEEDER OWNER</t>
  </si>
  <si>
    <t>FEEDER INDEX</t>
  </si>
  <si>
    <t>BRAZ</t>
  </si>
  <si>
    <t>KOLAR</t>
  </si>
  <si>
    <t>CHIKKABALLAPURA</t>
  </si>
  <si>
    <t>CHIKKABALLAPURA URBAN</t>
  </si>
  <si>
    <t>CBPURA_IA_66</t>
  </si>
  <si>
    <t xml:space="preserve">Meter change </t>
  </si>
  <si>
    <t>NEW</t>
  </si>
  <si>
    <t>Column1</t>
  </si>
  <si>
    <t>Column2</t>
  </si>
  <si>
    <t>Old</t>
  </si>
  <si>
    <t>old</t>
  </si>
  <si>
    <t>F3-Kondenahalli Agri feeder Meter change  - New IR - 256.6 New FR - 585.9 meter constant - 1000.  Net CONSUMPTION - 329300.</t>
  </si>
  <si>
    <t>F17-Kuduvathi Agri feeder Meter change  - New IR - 163.6 New FR - 427.5 meter constant - 1000.  Net CONSUMPTION - 263900.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</si>
</sst>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16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9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28">
    <dxf>
      <font>
        <b/>
        <strike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color theme="1"/>
        <name val="Calibri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293077</xdr:colOff>
      <xdr:row>20</xdr:row>
      <xdr:rowOff>4460</xdr:rowOff>
    </xdr:from>
    <xdr:to>
      <xdr:col>8</xdr:col>
      <xdr:colOff>506620</xdr:colOff>
      <xdr:row>41</xdr:row>
      <xdr:rowOff>123441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1099" y="3060834"/>
          <a:ext cx="7029675" cy="398759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ables/table1.xml><?xml version="1.0" encoding="utf-8"?>
<table xmlns="http://schemas.openxmlformats.org/spreadsheetml/2006/main" id="2" name="Table1" displayName="Table1" ref="A8:Z11" totalsRowShown="0" headerRowDxfId="27" dataDxfId="26">
  <autoFilter ref="A8:Z11"/>
  <tableColumns count="26">
    <tableColumn id="1" name="SLNO" dataDxfId="25"/>
    <tableColumn id="2" name="ZONE" dataDxfId="24"/>
    <tableColumn id="3" name="CIRCLE" dataDxfId="23"/>
    <tableColumn id="4" name="DIVISION" dataDxfId="22"/>
    <tableColumn id="5" name="SUB DIVISION" dataDxfId="21"/>
    <tableColumn id="6" name="STATION NAME" dataDxfId="20"/>
    <tableColumn id="7" name="FEEDER OWNER" dataDxfId="19"/>
    <tableColumn id="8" name="FEEDER INDEX" dataDxfId="4"/>
    <tableColumn id="9" name="FEEDER NAME" dataDxfId="3"/>
    <tableColumn id="10" name="FEEDER TYPE" dataDxfId="2"/>
    <tableColumn id="11" name="FEEDER CODE" dataDxfId="0"/>
    <tableColumn id="12" name="NO OF INS" dataDxfId="1"/>
    <tableColumn id="13" name="NO OF ACTIVE INS" dataDxfId="18"/>
    <tableColumn id="14" name="NO OF INACTIVE INS" dataDxfId="17"/>
    <tableColumn id="15" name="Column1" dataDxfId="12"/>
    <tableColumn id="16" name="Column2" dataDxfId="11"/>
    <tableColumn id="17" name="IR" dataDxfId="10"/>
    <tableColumn id="18" name="FR" dataDxfId="9"/>
    <tableColumn id="19" name="MC" dataDxfId="8"/>
    <tableColumn id="21" name="CONSUMPTION T=(Q-P)*R+S" dataDxfId="13"/>
    <tableColumn id="22" name="IMPORTED ENERGY" dataDxfId="14"/>
    <tableColumn id="23" name="EXPORTED ENERGY" dataDxfId="7"/>
    <tableColumn id="25" name="NET CONSUMPTION X=T+U-V+W" dataDxfId="5">
      <calculatedColumnFormula>Table1[[#This Row],[CONSUMPTION T=(Q-P)*R+S]]</calculatedColumnFormula>
    </tableColumn>
    <tableColumn id="26" name="METERED SALES" dataDxfId="6"/>
    <tableColumn id="27" name="UNMETERED SALES" dataDxfId="16"/>
    <tableColumn id="28" name="TOTAL SALES AA=Y+Z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6"/>
  <sheetViews>
    <sheetView tabSelected="1" topLeftCell="A8" zoomScale="91" zoomScaleNormal="91" workbookViewId="0">
      <selection activeCell="K22" sqref="K22"/>
    </sheetView>
  </sheetViews>
  <sheetFormatPr defaultRowHeight="14.4"/>
  <cols>
    <col min="1" max="1" width="9.109375" style="2" customWidth="1"/>
    <col min="2" max="2" width="6.33203125" style="2" customWidth="1"/>
    <col min="3" max="3" width="8.109375" style="2" customWidth="1"/>
    <col min="4" max="4" width="18.21875" style="2" customWidth="1"/>
    <col min="5" max="5" width="24.44140625" style="2" customWidth="1"/>
    <col min="6" max="6" width="17.88671875" style="2" customWidth="1"/>
    <col min="7" max="7" width="24.44140625" style="2" customWidth="1"/>
    <col min="8" max="8" width="16.77734375" style="2" hidden="1" customWidth="1"/>
    <col min="9" max="9" width="19.44140625" style="2" customWidth="1"/>
    <col min="10" max="10" width="15.6640625" style="2" customWidth="1"/>
    <col min="11" max="11" width="18.77734375" style="2" customWidth="1"/>
    <col min="12" max="12" width="10.33203125" style="2" hidden="1" customWidth="1"/>
    <col min="13" max="13" width="12.88671875" style="2" hidden="1" customWidth="1"/>
    <col min="14" max="14" width="21.88671875" style="2" hidden="1" customWidth="1"/>
    <col min="15" max="15" width="17.88671875" style="2" bestFit="1" customWidth="1"/>
    <col min="16" max="16" width="15.6640625" style="2" customWidth="1"/>
    <col min="17" max="18" width="11.88671875" style="2" customWidth="1"/>
    <col min="19" max="19" width="10.109375" style="2" bestFit="1" customWidth="1"/>
    <col min="20" max="20" width="21.33203125" style="1" customWidth="1"/>
    <col min="21" max="21" width="21.109375" style="2" customWidth="1"/>
    <col min="22" max="22" width="21" style="2" customWidth="1"/>
    <col min="23" max="23" width="24" style="2" customWidth="1"/>
    <col min="24" max="24" width="13" style="2" customWidth="1"/>
    <col min="25" max="25" width="14.6640625" style="2" customWidth="1"/>
    <col min="26" max="26" width="15.88671875" style="2" customWidth="1"/>
    <col min="27" max="16384" width="8.88671875" style="2"/>
  </cols>
  <sheetData>
    <row r="1" spans="1:26" ht="18" hidden="1">
      <c r="A1" s="7" t="s">
        <v>23</v>
      </c>
      <c r="B1" s="7" t="s">
        <v>23</v>
      </c>
      <c r="C1" s="7" t="s">
        <v>23</v>
      </c>
      <c r="D1" s="7" t="s">
        <v>23</v>
      </c>
      <c r="E1" s="7" t="s">
        <v>23</v>
      </c>
      <c r="F1" s="7" t="s">
        <v>23</v>
      </c>
      <c r="G1" s="7" t="s">
        <v>23</v>
      </c>
      <c r="H1" s="7" t="s">
        <v>23</v>
      </c>
      <c r="I1" s="7" t="s">
        <v>23</v>
      </c>
      <c r="J1" s="7" t="s">
        <v>23</v>
      </c>
      <c r="K1" s="7" t="s">
        <v>23</v>
      </c>
      <c r="L1" s="7" t="s">
        <v>23</v>
      </c>
      <c r="M1" s="7" t="s">
        <v>23</v>
      </c>
      <c r="N1" s="7" t="s">
        <v>23</v>
      </c>
      <c r="O1" s="7" t="s">
        <v>23</v>
      </c>
      <c r="P1" s="7" t="s">
        <v>23</v>
      </c>
      <c r="Q1" s="7" t="s">
        <v>23</v>
      </c>
      <c r="R1" s="7" t="s">
        <v>23</v>
      </c>
      <c r="S1" s="7" t="s">
        <v>23</v>
      </c>
      <c r="T1" s="7" t="s">
        <v>23</v>
      </c>
      <c r="U1" s="7" t="s">
        <v>23</v>
      </c>
      <c r="V1" s="7" t="s">
        <v>23</v>
      </c>
      <c r="W1" s="7" t="s">
        <v>23</v>
      </c>
      <c r="X1" s="7" t="s">
        <v>23</v>
      </c>
      <c r="Y1" s="7" t="s">
        <v>23</v>
      </c>
      <c r="Z1" s="7" t="s">
        <v>23</v>
      </c>
    </row>
    <row r="2" spans="1:26" ht="18" hidden="1">
      <c r="A2" s="7" t="s">
        <v>24</v>
      </c>
      <c r="B2" s="7" t="s">
        <v>24</v>
      </c>
      <c r="C2" s="7" t="s">
        <v>24</v>
      </c>
      <c r="D2" s="7" t="s">
        <v>24</v>
      </c>
      <c r="E2" s="7" t="s">
        <v>24</v>
      </c>
      <c r="F2" s="7" t="s">
        <v>24</v>
      </c>
      <c r="G2" s="7" t="s">
        <v>24</v>
      </c>
      <c r="H2" s="7" t="s">
        <v>24</v>
      </c>
      <c r="I2" s="7" t="s">
        <v>24</v>
      </c>
      <c r="J2" s="7" t="s">
        <v>24</v>
      </c>
      <c r="K2" s="7" t="s">
        <v>24</v>
      </c>
      <c r="L2" s="7" t="s">
        <v>24</v>
      </c>
      <c r="M2" s="7" t="s">
        <v>24</v>
      </c>
      <c r="N2" s="7" t="s">
        <v>24</v>
      </c>
      <c r="O2" s="7" t="s">
        <v>24</v>
      </c>
      <c r="P2" s="7" t="s">
        <v>24</v>
      </c>
      <c r="Q2" s="7" t="s">
        <v>24</v>
      </c>
      <c r="R2" s="7" t="s">
        <v>24</v>
      </c>
      <c r="S2" s="7" t="s">
        <v>24</v>
      </c>
      <c r="T2" s="7" t="s">
        <v>24</v>
      </c>
      <c r="U2" s="7" t="s">
        <v>24</v>
      </c>
      <c r="V2" s="7" t="s">
        <v>24</v>
      </c>
      <c r="W2" s="7" t="s">
        <v>24</v>
      </c>
      <c r="X2" s="7" t="s">
        <v>24</v>
      </c>
      <c r="Y2" s="7" t="s">
        <v>24</v>
      </c>
      <c r="Z2" s="7" t="s">
        <v>24</v>
      </c>
    </row>
    <row r="3" spans="1:26" ht="18" hidden="1">
      <c r="A3" s="7" t="s">
        <v>25</v>
      </c>
      <c r="B3" s="7" t="s">
        <v>25</v>
      </c>
      <c r="C3" s="7" t="s">
        <v>25</v>
      </c>
      <c r="D3" s="7" t="s">
        <v>25</v>
      </c>
      <c r="E3" s="7" t="s">
        <v>25</v>
      </c>
      <c r="F3" s="7" t="s">
        <v>25</v>
      </c>
      <c r="G3" s="7" t="s">
        <v>25</v>
      </c>
      <c r="H3" s="7" t="s">
        <v>25</v>
      </c>
      <c r="I3" s="7" t="s">
        <v>25</v>
      </c>
      <c r="J3" s="7" t="s">
        <v>25</v>
      </c>
      <c r="K3" s="7" t="s">
        <v>25</v>
      </c>
      <c r="L3" s="7" t="s">
        <v>25</v>
      </c>
      <c r="M3" s="7" t="s">
        <v>25</v>
      </c>
      <c r="N3" s="7" t="s">
        <v>25</v>
      </c>
      <c r="O3" s="7" t="s">
        <v>25</v>
      </c>
      <c r="P3" s="7" t="s">
        <v>25</v>
      </c>
      <c r="Q3" s="7" t="s">
        <v>25</v>
      </c>
      <c r="R3" s="7" t="s">
        <v>25</v>
      </c>
      <c r="S3" s="7" t="s">
        <v>25</v>
      </c>
      <c r="T3" s="7" t="s">
        <v>25</v>
      </c>
      <c r="U3" s="7" t="s">
        <v>25</v>
      </c>
      <c r="V3" s="7" t="s">
        <v>25</v>
      </c>
      <c r="W3" s="7" t="s">
        <v>25</v>
      </c>
      <c r="X3" s="7" t="s">
        <v>25</v>
      </c>
      <c r="Y3" s="7" t="s">
        <v>25</v>
      </c>
      <c r="Z3" s="7" t="s">
        <v>25</v>
      </c>
    </row>
    <row r="4" spans="1:26" hidden="1">
      <c r="B4" s="4" t="s">
        <v>26</v>
      </c>
      <c r="C4" s="4" t="s">
        <v>27</v>
      </c>
    </row>
    <row r="5" spans="1:26" hidden="1">
      <c r="B5" s="4" t="s">
        <v>28</v>
      </c>
      <c r="C5" s="4" t="s">
        <v>29</v>
      </c>
    </row>
    <row r="6" spans="1:26" hidden="1"/>
    <row r="7" spans="1:26" hidden="1">
      <c r="A7" s="5"/>
      <c r="B7" s="5" t="s">
        <v>30</v>
      </c>
      <c r="C7" s="5" t="s">
        <v>31</v>
      </c>
      <c r="D7" s="5" t="s">
        <v>32</v>
      </c>
      <c r="E7" s="5" t="s">
        <v>33</v>
      </c>
      <c r="F7" s="5" t="s">
        <v>22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  <c r="N7" s="5" t="s">
        <v>41</v>
      </c>
      <c r="O7" s="5" t="s">
        <v>42</v>
      </c>
      <c r="P7" s="5" t="s">
        <v>43</v>
      </c>
      <c r="Q7" s="5" t="s">
        <v>44</v>
      </c>
      <c r="R7" s="5" t="s">
        <v>45</v>
      </c>
      <c r="S7" s="5" t="s">
        <v>46</v>
      </c>
      <c r="T7" s="8" t="s">
        <v>47</v>
      </c>
      <c r="U7" s="5" t="s">
        <v>48</v>
      </c>
      <c r="V7" s="5" t="s">
        <v>49</v>
      </c>
      <c r="W7" s="5" t="s">
        <v>50</v>
      </c>
      <c r="X7" s="5" t="s">
        <v>51</v>
      </c>
      <c r="Y7" s="5" t="s">
        <v>52</v>
      </c>
      <c r="Z7" s="5" t="s">
        <v>53</v>
      </c>
    </row>
    <row r="8" spans="1:26" s="1" customFormat="1" ht="42">
      <c r="A8" s="1" t="s">
        <v>0</v>
      </c>
      <c r="B8" s="1" t="s">
        <v>54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59</v>
      </c>
      <c r="H8" s="1" t="s">
        <v>60</v>
      </c>
      <c r="I8" s="1" t="s">
        <v>1</v>
      </c>
      <c r="J8" s="1" t="s">
        <v>2</v>
      </c>
      <c r="K8" s="1" t="s">
        <v>3</v>
      </c>
      <c r="L8" s="1" t="s">
        <v>4</v>
      </c>
      <c r="M8" s="1" t="s">
        <v>5</v>
      </c>
      <c r="N8" s="1" t="s">
        <v>6</v>
      </c>
      <c r="O8" s="1" t="s">
        <v>68</v>
      </c>
      <c r="P8" s="9" t="s">
        <v>69</v>
      </c>
      <c r="Q8" s="9" t="s">
        <v>7</v>
      </c>
      <c r="R8" s="9" t="s">
        <v>8</v>
      </c>
      <c r="S8" s="9" t="s">
        <v>9</v>
      </c>
      <c r="T8" s="9" t="s">
        <v>10</v>
      </c>
      <c r="U8" s="1" t="s">
        <v>11</v>
      </c>
      <c r="V8" s="1" t="s">
        <v>12</v>
      </c>
      <c r="W8" s="12" t="s">
        <v>13</v>
      </c>
      <c r="X8" s="1" t="s">
        <v>14</v>
      </c>
      <c r="Y8" s="1" t="s">
        <v>15</v>
      </c>
      <c r="Z8" s="1" t="s">
        <v>16</v>
      </c>
    </row>
    <row r="9" spans="1:26" ht="21">
      <c r="A9" s="2">
        <v>1</v>
      </c>
      <c r="B9" s="2" t="s">
        <v>61</v>
      </c>
      <c r="C9" s="2" t="s">
        <v>62</v>
      </c>
      <c r="D9" s="2" t="s">
        <v>63</v>
      </c>
      <c r="E9" s="2" t="s">
        <v>64</v>
      </c>
      <c r="F9" s="2" t="s">
        <v>65</v>
      </c>
      <c r="G9" s="2" t="s">
        <v>64</v>
      </c>
      <c r="I9" s="14" t="s">
        <v>18</v>
      </c>
      <c r="J9" s="14" t="s">
        <v>17</v>
      </c>
      <c r="K9" s="14" t="s">
        <v>19</v>
      </c>
      <c r="L9" s="2">
        <v>745</v>
      </c>
      <c r="M9" s="2">
        <v>626</v>
      </c>
      <c r="N9" s="2">
        <v>119</v>
      </c>
      <c r="P9" s="10" t="s">
        <v>70</v>
      </c>
      <c r="Q9" s="10">
        <v>637.63199999999995</v>
      </c>
      <c r="R9" s="10">
        <v>637.63199999999995</v>
      </c>
      <c r="S9" s="10">
        <v>40000</v>
      </c>
      <c r="T9" s="10">
        <v>0</v>
      </c>
      <c r="W9" s="6">
        <f>Table1[[#This Row],[CONSUMPTION T=(Q-P)*R+S]]</f>
        <v>0</v>
      </c>
    </row>
    <row r="10" spans="1:26" s="3" customFormat="1" ht="19.2" customHeight="1">
      <c r="I10" s="15"/>
      <c r="J10" s="15"/>
      <c r="K10" s="15"/>
      <c r="O10" s="3" t="s">
        <v>66</v>
      </c>
      <c r="P10" s="11" t="s">
        <v>67</v>
      </c>
      <c r="Q10" s="11">
        <v>256.60000000000002</v>
      </c>
      <c r="R10" s="11">
        <v>585.9</v>
      </c>
      <c r="S10" s="11">
        <v>1000</v>
      </c>
      <c r="T10" s="11">
        <f>(Table1[[#This Row],[FR]]-Table1[[#This Row],[IR]])*Table1[[#This Row],[MC]]</f>
        <v>329299.99999999994</v>
      </c>
      <c r="W10" s="13">
        <f>Table1[[#This Row],[CONSUMPTION T=(Q-P)*R+S]]</f>
        <v>329299.99999999994</v>
      </c>
    </row>
    <row r="11" spans="1:26" ht="22.8" customHeight="1">
      <c r="A11" s="2">
        <v>2</v>
      </c>
      <c r="B11" s="2" t="s">
        <v>61</v>
      </c>
      <c r="C11" s="2" t="s">
        <v>62</v>
      </c>
      <c r="D11" s="2" t="s">
        <v>63</v>
      </c>
      <c r="E11" s="2" t="s">
        <v>64</v>
      </c>
      <c r="F11" s="2" t="s">
        <v>65</v>
      </c>
      <c r="G11" s="2" t="s">
        <v>64</v>
      </c>
      <c r="I11" s="14" t="s">
        <v>20</v>
      </c>
      <c r="J11" s="14" t="s">
        <v>17</v>
      </c>
      <c r="K11" s="14" t="s">
        <v>21</v>
      </c>
      <c r="L11" s="2">
        <v>524</v>
      </c>
      <c r="M11" s="2">
        <v>465</v>
      </c>
      <c r="N11" s="2">
        <v>59</v>
      </c>
      <c r="P11" s="10" t="s">
        <v>71</v>
      </c>
      <c r="Q11" s="10">
        <v>392.28</v>
      </c>
      <c r="R11" s="10">
        <v>392.28</v>
      </c>
      <c r="S11" s="10">
        <v>40000</v>
      </c>
      <c r="T11" s="10">
        <v>0</v>
      </c>
      <c r="W11" s="6">
        <f>Table1[[#This Row],[CONSUMPTION T=(Q-P)*R+S]]</f>
        <v>0</v>
      </c>
    </row>
    <row r="12" spans="1:26" s="3" customFormat="1" ht="19.2" customHeight="1">
      <c r="I12" s="15"/>
      <c r="J12" s="15"/>
      <c r="K12" s="15"/>
      <c r="O12" s="3" t="s">
        <v>66</v>
      </c>
      <c r="P12" s="11" t="s">
        <v>67</v>
      </c>
      <c r="Q12" s="11">
        <v>163.6</v>
      </c>
      <c r="R12" s="11">
        <v>427.5</v>
      </c>
      <c r="S12" s="11">
        <v>1000</v>
      </c>
      <c r="T12" s="11">
        <f>(R12-Q12)*S12</f>
        <v>263900</v>
      </c>
      <c r="W12" s="13">
        <f>T12</f>
        <v>263900</v>
      </c>
    </row>
    <row r="15" spans="1:26">
      <c r="A15" s="16" t="s">
        <v>72</v>
      </c>
      <c r="B15" s="17"/>
      <c r="C15" s="17"/>
      <c r="D15" s="17"/>
      <c r="E15" s="17"/>
      <c r="F15" s="17"/>
      <c r="G15" s="17"/>
      <c r="H15" s="17"/>
      <c r="I15" s="18"/>
    </row>
    <row r="16" spans="1:26">
      <c r="A16" s="16" t="s">
        <v>73</v>
      </c>
      <c r="B16" s="17"/>
      <c r="C16" s="17"/>
      <c r="D16" s="17"/>
      <c r="E16" s="17"/>
      <c r="F16" s="17"/>
      <c r="G16" s="17"/>
      <c r="H16" s="17"/>
      <c r="I16" s="17"/>
      <c r="J16" s="18"/>
    </row>
  </sheetData>
  <mergeCells count="5">
    <mergeCell ref="A15:I15"/>
    <mergeCell ref="A16:J16"/>
    <mergeCell ref="A1:Z1"/>
    <mergeCell ref="A2:Z2"/>
    <mergeCell ref="A3:Z3"/>
  </mergeCells>
  <pageMargins left="0.75" right="0.75" top="0.75" bottom="0.5" header="0.5" footer="0.75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2025-06-26T05:46:31Z</dcterms:created>
  <dcterms:modified xsi:type="dcterms:W3CDTF">2025-06-26T10:13:43Z</dcterms:modified>
</cp:coreProperties>
</file>