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MONTH WISE FOLDER\MAR 2026\"/>
    </mc:Choice>
  </mc:AlternateContent>
  <xr:revisionPtr revIDLastSave="0" documentId="8_{29F797DC-D0A2-442C-B30E-9BE3E4F61AD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2" r:id="rId1"/>
    <sheet name="sheet1 (2)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10" i="3"/>
  <c r="Q11" i="3"/>
  <c r="Q12" i="3"/>
  <c r="Q13" i="3"/>
  <c r="Q14" i="3"/>
  <c r="O14" i="3"/>
  <c r="O13" i="3"/>
  <c r="O12" i="3"/>
  <c r="O11" i="3"/>
  <c r="O10" i="3"/>
  <c r="O9" i="3"/>
  <c r="O8" i="3"/>
  <c r="O7" i="3"/>
  <c r="O6" i="3"/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</calcChain>
</file>

<file path=xl/sharedStrings.xml><?xml version="1.0" encoding="utf-8"?>
<sst xmlns="http://schemas.openxmlformats.org/spreadsheetml/2006/main" count="2789" uniqueCount="1187">
  <si>
    <t xml:space="preserve">Generated By: </t>
  </si>
  <si>
    <t>GOVINDARAJU L</t>
  </si>
  <si>
    <t xml:space="preserve">Generated On: </t>
  </si>
  <si>
    <t>24-03-2026 15:02:07</t>
  </si>
  <si>
    <t>Bangalore Electricity Supply Company Limited (BESCOM)</t>
  </si>
  <si>
    <t>Meter Changed Report From 01-Feb-2026 To 24-Mar-2026 -MAGADI-SECTION</t>
  </si>
  <si>
    <t>SL.NO</t>
  </si>
  <si>
    <t>ACCOUNT ID</t>
  </si>
  <si>
    <t>RR NO</t>
  </si>
  <si>
    <t>TARIFF</t>
  </si>
  <si>
    <t>SO CODE ~ SO NAME</t>
  </si>
  <si>
    <t>MR CODE</t>
  </si>
  <si>
    <t>CONSUMER NAME</t>
  </si>
  <si>
    <t>CONSUMER ADDRESS</t>
  </si>
  <si>
    <t>VILLAGE NAME</t>
  </si>
  <si>
    <t>METER CHANGE DATE</t>
  </si>
  <si>
    <t>OLD METER SLNO</t>
  </si>
  <si>
    <t>OLD METER MAKE</t>
  </si>
  <si>
    <t>METER SLNO</t>
  </si>
  <si>
    <t>METER MAKE</t>
  </si>
  <si>
    <t>METER IR</t>
  </si>
  <si>
    <t>METER FR</t>
  </si>
  <si>
    <t>MC UNITS</t>
  </si>
  <si>
    <t>METER DEFECTIVE</t>
  </si>
  <si>
    <t>REMOVE FR</t>
  </si>
  <si>
    <t>REMARKS</t>
  </si>
  <si>
    <t>1780089</t>
  </si>
  <si>
    <t>MGL8345</t>
  </si>
  <si>
    <t>LT1-Rural</t>
  </si>
  <si>
    <t>134112~MAGADI O&amp;M1</t>
  </si>
  <si>
    <t>H S JAGADISH</t>
  </si>
  <si>
    <t>S/O SHANTHAPPAMANJUNATHA BADAVANE MAGADI---0</t>
  </si>
  <si>
    <t>10592</t>
  </si>
  <si>
    <t>23-02-2026</t>
  </si>
  <si>
    <t>51801961</t>
  </si>
  <si>
    <t>Deplicate HPL</t>
  </si>
  <si>
    <t>U5412844</t>
  </si>
  <si>
    <t>L&amp;T</t>
  </si>
  <si>
    <t>NO</t>
  </si>
  <si>
    <t>AS PER SECTION OFFICER REPORT</t>
  </si>
  <si>
    <t>1780316</t>
  </si>
  <si>
    <t>MGL7544</t>
  </si>
  <si>
    <t>N PRABHAKAR</t>
  </si>
  <si>
    <t>S/O LATE NARASIMAIAHH M PETE---0</t>
  </si>
  <si>
    <t>14010</t>
  </si>
  <si>
    <t>25-02-2026</t>
  </si>
  <si>
    <t>A9601933</t>
  </si>
  <si>
    <t>A96019330</t>
  </si>
  <si>
    <t>MECHANICAL METER REPLACEMENT</t>
  </si>
  <si>
    <t>1781325</t>
  </si>
  <si>
    <t>MBGL100</t>
  </si>
  <si>
    <t>REVANNA SIDDAPPA</t>
  </si>
  <si>
    <t>TOREPALYA0</t>
  </si>
  <si>
    <t>23349</t>
  </si>
  <si>
    <t>24-02-2026</t>
  </si>
  <si>
    <t>0</t>
  </si>
  <si>
    <t>A9657776</t>
  </si>
  <si>
    <t>1782346</t>
  </si>
  <si>
    <t>LG830</t>
  </si>
  <si>
    <t>RANGANARASIMHAIAH</t>
  </si>
  <si>
    <t>7760762430GOLLARAPALYABACHENAHATTI GPMAGADI TALUK0</t>
  </si>
  <si>
    <t>10046</t>
  </si>
  <si>
    <t>21-02-2026</t>
  </si>
  <si>
    <t>A9657296</t>
  </si>
  <si>
    <t>1782644</t>
  </si>
  <si>
    <t>MGL9977</t>
  </si>
  <si>
    <t>M.R.ANANTHA RAO</t>
  </si>
  <si>
    <t>S/O RAMA RAOMAGADIMAGADI--0</t>
  </si>
  <si>
    <t>17546</t>
  </si>
  <si>
    <t>A9644319</t>
  </si>
  <si>
    <t>1782827</t>
  </si>
  <si>
    <t>MBGL167</t>
  </si>
  <si>
    <t>HUCHHIRAIAH</t>
  </si>
  <si>
    <t>S/O ERANNABELAGUMBA---0</t>
  </si>
  <si>
    <t>A9625337</t>
  </si>
  <si>
    <t>1783927</t>
  </si>
  <si>
    <t>LG27442</t>
  </si>
  <si>
    <t>K.T. RADHAKRISHNAGOWDA.</t>
  </si>
  <si>
    <t>DUDAPANA HALLI----0</t>
  </si>
  <si>
    <t>8191</t>
  </si>
  <si>
    <t>bd0104423</t>
  </si>
  <si>
    <t>L &amp; G</t>
  </si>
  <si>
    <t>U5477535</t>
  </si>
  <si>
    <t>AS PER SECTION OFFICER</t>
  </si>
  <si>
    <t>1785012</t>
  </si>
  <si>
    <t>TLG24494</t>
  </si>
  <si>
    <t>LAKKAIAH</t>
  </si>
  <si>
    <t>S/O DODDAGUDIYAPPATAGACHAKUPPE---0</t>
  </si>
  <si>
    <t>U5477526</t>
  </si>
  <si>
    <t>1785465</t>
  </si>
  <si>
    <t>MGP1494</t>
  </si>
  <si>
    <t>LT6(A)WS</t>
  </si>
  <si>
    <t>AEE ZP  PURADAPALYA</t>
  </si>
  <si>
    <t>PURADAPALYA----0</t>
  </si>
  <si>
    <t>10161</t>
  </si>
  <si>
    <t>22525293</t>
  </si>
  <si>
    <t>L &amp; T</t>
  </si>
  <si>
    <t>25429149</t>
  </si>
  <si>
    <t>1785799</t>
  </si>
  <si>
    <t>MBJL1470</t>
  </si>
  <si>
    <t>CHIKKAHANUMAMMA</t>
  </si>
  <si>
    <t>ANNEKARANAHALLIAJJANAHALLI GPMAGADI TALUK-0</t>
  </si>
  <si>
    <t>10266</t>
  </si>
  <si>
    <t>02228514</t>
  </si>
  <si>
    <t>ACTARIS</t>
  </si>
  <si>
    <t>A9657864</t>
  </si>
  <si>
    <t>1785931</t>
  </si>
  <si>
    <t>MGP1969</t>
  </si>
  <si>
    <t>TMC MAGADI</t>
  </si>
  <si>
    <t>HOSAPETE NEARMAGADI---0</t>
  </si>
  <si>
    <t>10611</t>
  </si>
  <si>
    <t>D626922</t>
  </si>
  <si>
    <t>25429147</t>
  </si>
  <si>
    <t>1786113</t>
  </si>
  <si>
    <t>MGL32504</t>
  </si>
  <si>
    <t>CHIKKARAEVANNA</t>
  </si>
  <si>
    <t>S/O GANGAIAHHOMBALAMMANAPETE---0</t>
  </si>
  <si>
    <t>10614</t>
  </si>
  <si>
    <t>U5477527</t>
  </si>
  <si>
    <t>1786151</t>
  </si>
  <si>
    <t>MBGL46</t>
  </si>
  <si>
    <t>MANJUNATHA S/O SHIVANNA</t>
  </si>
  <si>
    <t>BELAGUMBA---0</t>
  </si>
  <si>
    <t>A9657772</t>
  </si>
  <si>
    <t>1786659</t>
  </si>
  <si>
    <t>MGP1775</t>
  </si>
  <si>
    <t>LT3A-Urban</t>
  </si>
  <si>
    <t>BARATH PETROLEUM</t>
  </si>
  <si>
    <t>MAGADITOWNMAGADI---0</t>
  </si>
  <si>
    <t>20491</t>
  </si>
  <si>
    <t>07-02-2026</t>
  </si>
  <si>
    <t>25013445</t>
  </si>
  <si>
    <t>AS PER MT REPORT LOAD AND METER CONSTANT CHANGED</t>
  </si>
  <si>
    <t>1787165</t>
  </si>
  <si>
    <t>MBJL1960</t>
  </si>
  <si>
    <t>KURLAPPA</t>
  </si>
  <si>
    <t>153394</t>
  </si>
  <si>
    <t>AVON</t>
  </si>
  <si>
    <t>A9657879</t>
  </si>
  <si>
    <t>1787739</t>
  </si>
  <si>
    <t>MGL11346</t>
  </si>
  <si>
    <t>NANJUNDAIAH</t>
  </si>
  <si>
    <t>S/OLINGIAHMAGADI---0</t>
  </si>
  <si>
    <t>23111</t>
  </si>
  <si>
    <t>983538</t>
  </si>
  <si>
    <t>R.C</t>
  </si>
  <si>
    <t>A9657769</t>
  </si>
  <si>
    <t>1787882</t>
  </si>
  <si>
    <t>MGL11718</t>
  </si>
  <si>
    <t>NAGARAJU</t>
  </si>
  <si>
    <t>S/OKEMPAGOWDDAIAHMAGADI---0</t>
  </si>
  <si>
    <t>A9657775</t>
  </si>
  <si>
    <t>1788056</t>
  </si>
  <si>
    <t>MBJL1746</t>
  </si>
  <si>
    <t>THIMMAIAH</t>
  </si>
  <si>
    <t>S/O RANGAIAHMODALAYANA PALYA---0</t>
  </si>
  <si>
    <t>10383</t>
  </si>
  <si>
    <t>A9601325</t>
  </si>
  <si>
    <t>1788131</t>
  </si>
  <si>
    <t>MBJL1993</t>
  </si>
  <si>
    <t>SURESH</t>
  </si>
  <si>
    <t>ANNEKARANAHALLIAJJANAHALLI GPMAGADI TALLUK-0</t>
  </si>
  <si>
    <t>00523695</t>
  </si>
  <si>
    <t>A9653310</t>
  </si>
  <si>
    <t>1788255</t>
  </si>
  <si>
    <t>MGL1110</t>
  </si>
  <si>
    <t>SYED GULAM HUSAIN</t>
  </si>
  <si>
    <t>OLD MASID MOHALLAMAGADI---0</t>
  </si>
  <si>
    <t>17429</t>
  </si>
  <si>
    <t>A9590673</t>
  </si>
  <si>
    <t>1788403</t>
  </si>
  <si>
    <t>MGP338</t>
  </si>
  <si>
    <t>LT5-Rural</t>
  </si>
  <si>
    <t>GOVIND .R.PATEL</t>
  </si>
  <si>
    <t>9448802851PLAY WOOD INDUSTRYBK ROAD KALYA GATEMAGADI TOWN-0</t>
  </si>
  <si>
    <t>10984</t>
  </si>
  <si>
    <t>06-03-2026</t>
  </si>
  <si>
    <t>P0017875</t>
  </si>
  <si>
    <t>25011670</t>
  </si>
  <si>
    <t>SEIPL</t>
  </si>
  <si>
    <t>ADDITIONAL LOAD AND METER CONSTAT CHANGE REASON</t>
  </si>
  <si>
    <t>1788514</t>
  </si>
  <si>
    <t>MGL10804</t>
  </si>
  <si>
    <t>LAKSHMI NARASAMMA</t>
  </si>
  <si>
    <t>W/O SIDDAIAHB.K ROAD---0</t>
  </si>
  <si>
    <t>10630</t>
  </si>
  <si>
    <t>50110385</t>
  </si>
  <si>
    <t>A9626429</t>
  </si>
  <si>
    <t>1788597</t>
  </si>
  <si>
    <t>MBJL2144</t>
  </si>
  <si>
    <t>134111~MAGADI O&amp;M 2</t>
  </si>
  <si>
    <t>RANGAPPA</t>
  </si>
  <si>
    <t>MOTEGOWDANAPALYA-THAGGIKUPPE GP-MAGADI TALUK-0</t>
  </si>
  <si>
    <t>20844</t>
  </si>
  <si>
    <t>26-02-2026</t>
  </si>
  <si>
    <t>U5189836</t>
  </si>
  <si>
    <t>U5477977</t>
  </si>
  <si>
    <t>1789700</t>
  </si>
  <si>
    <t>MGL11344</t>
  </si>
  <si>
    <t>KENCHEMMA</t>
  </si>
  <si>
    <t>W/ODODIRANFAIAHMAGADI---0</t>
  </si>
  <si>
    <t>A9659650</t>
  </si>
  <si>
    <t>1790146</t>
  </si>
  <si>
    <t>MHDL26375</t>
  </si>
  <si>
    <t>BHAGYAMMA W O CHANDRADHARA</t>
  </si>
  <si>
    <t>ATHIGERE. MAGADI TALUK----0</t>
  </si>
  <si>
    <t>A9657871</t>
  </si>
  <si>
    <t>1790331</t>
  </si>
  <si>
    <t>MGL13051</t>
  </si>
  <si>
    <t>GANGALAKSHAMMA W/O NAGARAJU</t>
  </si>
  <si>
    <t>S/OSIDIGANGAPPAMAGADI---0</t>
  </si>
  <si>
    <t>8801</t>
  </si>
  <si>
    <t>U5412856</t>
  </si>
  <si>
    <t>1790385</t>
  </si>
  <si>
    <t>MGP989</t>
  </si>
  <si>
    <t>GUDDATHIMMAIAH.</t>
  </si>
  <si>
    <t>S/O. KEMPAGUDDAIAH.NETHENAHALLI.---0</t>
  </si>
  <si>
    <t>21356</t>
  </si>
  <si>
    <t>24562416</t>
  </si>
  <si>
    <t>25429144</t>
  </si>
  <si>
    <t>1790434</t>
  </si>
  <si>
    <t>MHDL26658</t>
  </si>
  <si>
    <t>GANGAMARAIAH S O LT MARANNA</t>
  </si>
  <si>
    <t>ANNEKARANAHALLI. MAGADI TALUK----0</t>
  </si>
  <si>
    <t>A9625919</t>
  </si>
  <si>
    <t>1790838</t>
  </si>
  <si>
    <t>MBJL2379</t>
  </si>
  <si>
    <t>SIDDOJIRAO</t>
  </si>
  <si>
    <t>S/O PUTTOJIRAOJODUGATTE VILLEGE---0</t>
  </si>
  <si>
    <t>23140</t>
  </si>
  <si>
    <t>157401</t>
  </si>
  <si>
    <t>A9533388</t>
  </si>
  <si>
    <t xml:space="preserve">MECHANICAL METER REPLACEMENT </t>
  </si>
  <si>
    <t>1790966</t>
  </si>
  <si>
    <t>TLG542</t>
  </si>
  <si>
    <t>HANUMANTHAIAH.</t>
  </si>
  <si>
    <t>S/O. KALLURAPPA.CHIKKA MASKAL.---0</t>
  </si>
  <si>
    <t>10036</t>
  </si>
  <si>
    <t>U5477534</t>
  </si>
  <si>
    <t>1791076</t>
  </si>
  <si>
    <t>MBJL2822</t>
  </si>
  <si>
    <t>KENCHAPPA</t>
  </si>
  <si>
    <t>GOLLARAHATTIAJJANAHALLI GPMAGADI TALUK-0</t>
  </si>
  <si>
    <t>3540</t>
  </si>
  <si>
    <t>39069653</t>
  </si>
  <si>
    <t>U5477531</t>
  </si>
  <si>
    <t>1791169</t>
  </si>
  <si>
    <t>MHRL16499</t>
  </si>
  <si>
    <t>DORE SWAMAIAH</t>
  </si>
  <si>
    <t>S/O MARASWAMYSOMESHWERA COLONY---0</t>
  </si>
  <si>
    <t>10595</t>
  </si>
  <si>
    <t>A9660121</t>
  </si>
  <si>
    <t>1791199</t>
  </si>
  <si>
    <t>MHRL16563</t>
  </si>
  <si>
    <t>VENKATARAMAIAH</t>
  </si>
  <si>
    <t>S/O HUCHAPPASOMESHWERA COLONY---0</t>
  </si>
  <si>
    <t>A9659529</t>
  </si>
  <si>
    <t>1791399</t>
  </si>
  <si>
    <t>MKL6199</t>
  </si>
  <si>
    <t>MOODALIGIRIAIAH S O YALAKAIAH</t>
  </si>
  <si>
    <t>KODIPALYABHADHRAYANA PALYA---0</t>
  </si>
  <si>
    <t>10222</t>
  </si>
  <si>
    <t>52860403</t>
  </si>
  <si>
    <t>U5477966</t>
  </si>
  <si>
    <t>1791420</t>
  </si>
  <si>
    <t>MHDL26463</t>
  </si>
  <si>
    <t>SUITRA W O SHIVAKUMAR</t>
  </si>
  <si>
    <t>ATHIMGERE. MAGADI TALUK----0</t>
  </si>
  <si>
    <t>A9652356</t>
  </si>
  <si>
    <t>1791711</t>
  </si>
  <si>
    <t>MGL17817</t>
  </si>
  <si>
    <t>CHIKREVENNA</t>
  </si>
  <si>
    <t>S/OREVENNAMAGADI---0</t>
  </si>
  <si>
    <t>A9653304</t>
  </si>
  <si>
    <t>1791946</t>
  </si>
  <si>
    <t>MHRL24226</t>
  </si>
  <si>
    <t>SHAKILLA</t>
  </si>
  <si>
    <t>W/O AGDULLA BASHIERJAMALL SAB PALYA---0</t>
  </si>
  <si>
    <t>23113</t>
  </si>
  <si>
    <t>A9630846</t>
  </si>
  <si>
    <t>1791991</t>
  </si>
  <si>
    <t>MHRL25621</t>
  </si>
  <si>
    <t>SHABANA BHANU</t>
  </si>
  <si>
    <t>MAGADI-W/O SADIQ PASHAJAMALSABARAPALYA-0</t>
  </si>
  <si>
    <t>A9630858</t>
  </si>
  <si>
    <t>1792031</t>
  </si>
  <si>
    <t>AEH477</t>
  </si>
  <si>
    <t>VICTORIA DISOJA</t>
  </si>
  <si>
    <t>N. E. S. EX- MAGADI---0</t>
  </si>
  <si>
    <t>18566</t>
  </si>
  <si>
    <t>U5477523</t>
  </si>
  <si>
    <t>1792883</t>
  </si>
  <si>
    <t>MGL1485</t>
  </si>
  <si>
    <t>PUTTAIAH</t>
  </si>
  <si>
    <t>S/O MAGADAIAHNEW LAYOUT MAGADI  HOSAPET---0</t>
  </si>
  <si>
    <t>52283810</t>
  </si>
  <si>
    <t>U5477524</t>
  </si>
  <si>
    <t>1793025</t>
  </si>
  <si>
    <t>MHDL28258</t>
  </si>
  <si>
    <t>HONNAGANGAIAH</t>
  </si>
  <si>
    <t>S/O SIDDARAJUATHIMGERE---0</t>
  </si>
  <si>
    <t>A9653309</t>
  </si>
  <si>
    <t>1793188</t>
  </si>
  <si>
    <t>MHRL12369</t>
  </si>
  <si>
    <t>ESHWARACHAR</t>
  </si>
  <si>
    <t>S/O PUTTACHARIMAGADI---0</t>
  </si>
  <si>
    <t>A9660134</t>
  </si>
  <si>
    <t>1793193</t>
  </si>
  <si>
    <t>MGL16122</t>
  </si>
  <si>
    <t>NANGAPPA</t>
  </si>
  <si>
    <t>W/O DASAPPAMAGADI---0</t>
  </si>
  <si>
    <t>A9657554</t>
  </si>
  <si>
    <t>1793197</t>
  </si>
  <si>
    <t>MKML25677</t>
  </si>
  <si>
    <t>LAKSHMIDEVAMMA</t>
  </si>
  <si>
    <t>KILADAR PALYAHANCHIKUPPE GP-MAGADI TALUK--0</t>
  </si>
  <si>
    <t>24772</t>
  </si>
  <si>
    <t>A9657281</t>
  </si>
  <si>
    <t>1793236</t>
  </si>
  <si>
    <t>MHRL14215</t>
  </si>
  <si>
    <t>YALAPPA</t>
  </si>
  <si>
    <t>9902304211SOMESHWERA COLONY-NEAR  ELLAMMA TEMPL-MAGADI TOWN -0</t>
  </si>
  <si>
    <t>A9659536</t>
  </si>
  <si>
    <t>1793271</t>
  </si>
  <si>
    <t>MGL12629</t>
  </si>
  <si>
    <t>SHIVAMMA</t>
  </si>
  <si>
    <t>W/O CHIKKANNAMAGADI---0</t>
  </si>
  <si>
    <t>21643</t>
  </si>
  <si>
    <t>A9530609</t>
  </si>
  <si>
    <t>MECHANICAL METER REPLACEMENT AS PER MR</t>
  </si>
  <si>
    <t>1793492</t>
  </si>
  <si>
    <t>MKL32090</t>
  </si>
  <si>
    <t>SMT.MANJAMMA</t>
  </si>
  <si>
    <t>W/O LATE.VENKATESHCHIKKAIAHNA PALYA---0</t>
  </si>
  <si>
    <t>10234</t>
  </si>
  <si>
    <t>42368124</t>
  </si>
  <si>
    <t>U5478169</t>
  </si>
  <si>
    <t>1793673</t>
  </si>
  <si>
    <t>MGL16121</t>
  </si>
  <si>
    <t>RAMANNA</t>
  </si>
  <si>
    <t>A9653987</t>
  </si>
  <si>
    <t>1793697</t>
  </si>
  <si>
    <t>MHRL16488</t>
  </si>
  <si>
    <t>LAKSHMAMMA</t>
  </si>
  <si>
    <t>W PANNASWAMAIAHSOMESHWERA COLONYSOMESHWERA COLONY---0</t>
  </si>
  <si>
    <t>A9660139</t>
  </si>
  <si>
    <t>1794185</t>
  </si>
  <si>
    <t>MGL16293</t>
  </si>
  <si>
    <t>RANGASWIMIAH</t>
  </si>
  <si>
    <t>S/OMAGADAPPAMAGADI---0</t>
  </si>
  <si>
    <t>A9657779</t>
  </si>
  <si>
    <t>1794334</t>
  </si>
  <si>
    <t>MBJL2936</t>
  </si>
  <si>
    <t>SAROJAMMA</t>
  </si>
  <si>
    <t>S.BYADARALLISEEGEKUPPE GP-MAGADI TALUK--0</t>
  </si>
  <si>
    <t>10322</t>
  </si>
  <si>
    <t>27-02-2026</t>
  </si>
  <si>
    <t>140754</t>
  </si>
  <si>
    <t>A9648130</t>
  </si>
  <si>
    <t>1794502</t>
  </si>
  <si>
    <t>MHRL14120</t>
  </si>
  <si>
    <t>SANNAMMA</t>
  </si>
  <si>
    <t>W/O VENKATARAJUSOMESHWARA CALONY---0</t>
  </si>
  <si>
    <t>49248925</t>
  </si>
  <si>
    <t>A9660131</t>
  </si>
  <si>
    <t>1794718</t>
  </si>
  <si>
    <t>MSTL348</t>
  </si>
  <si>
    <t>LT6(B)SL</t>
  </si>
  <si>
    <t>PRESIDENT AGALAKOTE</t>
  </si>
  <si>
    <t>NAGARABAVIDODDI ADDI---0</t>
  </si>
  <si>
    <t>26312</t>
  </si>
  <si>
    <t>A5426848</t>
  </si>
  <si>
    <t>U5478168</t>
  </si>
  <si>
    <t>1794724</t>
  </si>
  <si>
    <t>MGP2150</t>
  </si>
  <si>
    <t>AEE ZP NETHENAHALLI</t>
  </si>
  <si>
    <t>NEAR GANEASHA TEMPLENEATHANA HALLI---0</t>
  </si>
  <si>
    <t>10113</t>
  </si>
  <si>
    <t>14075938</t>
  </si>
  <si>
    <t>25429143</t>
  </si>
  <si>
    <t>1794795</t>
  </si>
  <si>
    <t>MGL16059</t>
  </si>
  <si>
    <t>RAJASHAKERAIAH</t>
  </si>
  <si>
    <t>S/OBASAVAIAHMAGADI---0</t>
  </si>
  <si>
    <t>A9652358</t>
  </si>
  <si>
    <t>1794904</t>
  </si>
  <si>
    <t>MBJL3014A</t>
  </si>
  <si>
    <t>ATHIMGERE---0</t>
  </si>
  <si>
    <t>5625685</t>
  </si>
  <si>
    <t>A9653317</t>
  </si>
  <si>
    <t>1795089</t>
  </si>
  <si>
    <t>MBJL3479</t>
  </si>
  <si>
    <t>SHIVANNA.</t>
  </si>
  <si>
    <t>S/O. MASTHIGOWDA.GEJJAGARA GUPPE.---0</t>
  </si>
  <si>
    <t>U5477965</t>
  </si>
  <si>
    <t>BTRM032626093</t>
  </si>
  <si>
    <t>1795492</t>
  </si>
  <si>
    <t>VL240</t>
  </si>
  <si>
    <t>SIDDAGANGAPPA S O</t>
  </si>
  <si>
    <t>SIDDANANJAPPA, NAIKANA PALYASAVANDURGE---0</t>
  </si>
  <si>
    <t>10193</t>
  </si>
  <si>
    <t>A9654508</t>
  </si>
  <si>
    <t>1796126</t>
  </si>
  <si>
    <t>MBJL3458</t>
  </si>
  <si>
    <t>SHIVARAJU</t>
  </si>
  <si>
    <t>ANNEKARANAHALLI---0</t>
  </si>
  <si>
    <t>0621205</t>
  </si>
  <si>
    <t>A9653319</t>
  </si>
  <si>
    <t>1796337</t>
  </si>
  <si>
    <t>MGL16124</t>
  </si>
  <si>
    <t>S/OTHIMIAHMAGADI---0</t>
  </si>
  <si>
    <t>A9657544</t>
  </si>
  <si>
    <t>1796491</t>
  </si>
  <si>
    <t>MBJL3730</t>
  </si>
  <si>
    <t>CHALUVAIAH</t>
  </si>
  <si>
    <t>HOSADODDIMAGADI---0</t>
  </si>
  <si>
    <t>13836</t>
  </si>
  <si>
    <t>41638612</t>
  </si>
  <si>
    <t>U5477521</t>
  </si>
  <si>
    <t>1796510</t>
  </si>
  <si>
    <t>MBJL3218A</t>
  </si>
  <si>
    <t>GANGAMMA</t>
  </si>
  <si>
    <t>085475</t>
  </si>
  <si>
    <t>A9653311</t>
  </si>
  <si>
    <t>1797431</t>
  </si>
  <si>
    <t>MGL20169</t>
  </si>
  <si>
    <t>M.G PAPANNA</t>
  </si>
  <si>
    <t>9964541669HOSPETE MAGADI MAIN WARD NO-05 MAGADI TOWN-0</t>
  </si>
  <si>
    <t>A9601935</t>
  </si>
  <si>
    <t>A96019350</t>
  </si>
  <si>
    <t>1798592</t>
  </si>
  <si>
    <t>MGP2035</t>
  </si>
  <si>
    <t>MANJULA</t>
  </si>
  <si>
    <t>W/O KEMPARAJUNATARAJA LAYOUT---0</t>
  </si>
  <si>
    <t>10608</t>
  </si>
  <si>
    <t>11040800</t>
  </si>
  <si>
    <t>25429142</t>
  </si>
  <si>
    <t>1799172</t>
  </si>
  <si>
    <t>MGL1893</t>
  </si>
  <si>
    <t>PUTTARAJ</t>
  </si>
  <si>
    <t>S/O. RANGASWAMAPPANIRMALA THEATRE BEHIND---0</t>
  </si>
  <si>
    <t>A9625332</t>
  </si>
  <si>
    <t>1799236</t>
  </si>
  <si>
    <t>AEH607</t>
  </si>
  <si>
    <t>SHANNIYAPPA</t>
  </si>
  <si>
    <t>2031HOSAPETE ROAD MAGADI---0</t>
  </si>
  <si>
    <t>A9601166</t>
  </si>
  <si>
    <t>A96011660</t>
  </si>
  <si>
    <t>1799495</t>
  </si>
  <si>
    <t>AEH606</t>
  </si>
  <si>
    <t>ASST ENGINEER</t>
  </si>
  <si>
    <t>P. W. A.MAGADI---0</t>
  </si>
  <si>
    <t>23099</t>
  </si>
  <si>
    <t>U5412853</t>
  </si>
  <si>
    <t>1799666</t>
  </si>
  <si>
    <t>MGL20706</t>
  </si>
  <si>
    <t>SYAD GULAM USEN</t>
  </si>
  <si>
    <t>NEW MASJID MOHALLA----0</t>
  </si>
  <si>
    <t>A9590664</t>
  </si>
  <si>
    <t>1799761</t>
  </si>
  <si>
    <t>MGL21500</t>
  </si>
  <si>
    <t>M.L.SRINIVAS</t>
  </si>
  <si>
    <t>VIDYA NAGARKALYA GATE---0</t>
  </si>
  <si>
    <t>A9631867</t>
  </si>
  <si>
    <t>1799835</t>
  </si>
  <si>
    <t>MBJL4556</t>
  </si>
  <si>
    <t>REVANNA</t>
  </si>
  <si>
    <t>ATHIMGEREAJJANAHALLI GPMAGADI TALLUK-0</t>
  </si>
  <si>
    <t>256390</t>
  </si>
  <si>
    <t>A9652344</t>
  </si>
  <si>
    <t>1799843</t>
  </si>
  <si>
    <t>MGL20958</t>
  </si>
  <si>
    <t>ALFRED LOUIS</t>
  </si>
  <si>
    <t>HOSAPET ROADMAGADI---0</t>
  </si>
  <si>
    <t>A9601169</t>
  </si>
  <si>
    <t>A96011690</t>
  </si>
  <si>
    <t>1800286</t>
  </si>
  <si>
    <t>AEH81</t>
  </si>
  <si>
    <t>PAPANNA.M.G.</t>
  </si>
  <si>
    <t>9964541669MAGADI-HOSPETE ROADWARD NO-05 MAGADI TO--0</t>
  </si>
  <si>
    <t>A9601930</t>
  </si>
  <si>
    <t>A96019300</t>
  </si>
  <si>
    <t>1800597</t>
  </si>
  <si>
    <t>MBJL4743</t>
  </si>
  <si>
    <t>MUTHAIAH</t>
  </si>
  <si>
    <t>052652810</t>
  </si>
  <si>
    <t>A9652346</t>
  </si>
  <si>
    <t>1801272</t>
  </si>
  <si>
    <t>MGP2006</t>
  </si>
  <si>
    <t>AEE ZP TOREPALYA</t>
  </si>
  <si>
    <t>THOREPALYAMAGADI---0</t>
  </si>
  <si>
    <t>5333</t>
  </si>
  <si>
    <t>4511972</t>
  </si>
  <si>
    <t>GENUS</t>
  </si>
  <si>
    <t>25429171</t>
  </si>
  <si>
    <t>1801305</t>
  </si>
  <si>
    <t>MTKL11336</t>
  </si>
  <si>
    <t>MOHAMED ZAFER</t>
  </si>
  <si>
    <t>S/OABDULREHAMANDUBBAGATTIGE VILLEGE---0</t>
  </si>
  <si>
    <t>13236</t>
  </si>
  <si>
    <t>A9601692</t>
  </si>
  <si>
    <t>1801339</t>
  </si>
  <si>
    <t>MVL11839</t>
  </si>
  <si>
    <t>JANARDHAN</t>
  </si>
  <si>
    <t>S/O VACHAGIRIYACHARNAYAKANAPALYA---0</t>
  </si>
  <si>
    <t>A9654516</t>
  </si>
  <si>
    <t>1801389</t>
  </si>
  <si>
    <t>MVL65</t>
  </si>
  <si>
    <t>H.S.SHANKARAPPA</t>
  </si>
  <si>
    <t>V.G.DODDI----0</t>
  </si>
  <si>
    <t>10208</t>
  </si>
  <si>
    <t>A9658329</t>
  </si>
  <si>
    <t>MECHANICAL METER REPLACEMENT AS PER GVP</t>
  </si>
  <si>
    <t>1801434</t>
  </si>
  <si>
    <t>BGL153</t>
  </si>
  <si>
    <t>RAJAMMA</t>
  </si>
  <si>
    <t>W/O LATE BASAVARAJUMAGADI. THOREPALYA.---0</t>
  </si>
  <si>
    <t>A9657778</t>
  </si>
  <si>
    <t>1801588</t>
  </si>
  <si>
    <t>MBJL4584</t>
  </si>
  <si>
    <t>GANGAIAH</t>
  </si>
  <si>
    <t>9972110907HALASINGANAHALLIKALYA GP 0</t>
  </si>
  <si>
    <t>10274</t>
  </si>
  <si>
    <t>41780152</t>
  </si>
  <si>
    <t>U5478176</t>
  </si>
  <si>
    <t>1801801</t>
  </si>
  <si>
    <t>MGL21309</t>
  </si>
  <si>
    <t>9964541669HOSAPATE MAGADI MAINWARD NO-05MAGADI TOWN-0</t>
  </si>
  <si>
    <t>A9601934</t>
  </si>
  <si>
    <t>A96019340</t>
  </si>
  <si>
    <t>1801953</t>
  </si>
  <si>
    <t>MGCL31610</t>
  </si>
  <si>
    <t>R. SANDEEP</t>
  </si>
  <si>
    <t>S/O RANGANATHAGUPTAKALYAGATE---0</t>
  </si>
  <si>
    <t>10591</t>
  </si>
  <si>
    <t>D417137</t>
  </si>
  <si>
    <t>25389932</t>
  </si>
  <si>
    <t>Schneider</t>
  </si>
  <si>
    <t>1802103</t>
  </si>
  <si>
    <t>MBJL6409</t>
  </si>
  <si>
    <t>BASAVARAJU</t>
  </si>
  <si>
    <t>ATIMGERE-AJJANAHALLI GP-MAGADI TALUK-0</t>
  </si>
  <si>
    <t>A9652353</t>
  </si>
  <si>
    <t>1802456</t>
  </si>
  <si>
    <t>MGCL30491</t>
  </si>
  <si>
    <t>ABDUL ALEEM</t>
  </si>
  <si>
    <t>S/O MOHAMMED DASTAGIRNEW MASZID MOHALLA---0</t>
  </si>
  <si>
    <t>19420</t>
  </si>
  <si>
    <t>53312095</t>
  </si>
  <si>
    <t>U5412842</t>
  </si>
  <si>
    <t>1802720</t>
  </si>
  <si>
    <t>MBJL5354</t>
  </si>
  <si>
    <t>RENUKAPPA.T.V</t>
  </si>
  <si>
    <t>S/O. VEERABHADRAIAHTHOREPALYA---0</t>
  </si>
  <si>
    <t>A9657553</t>
  </si>
  <si>
    <t>1803011</t>
  </si>
  <si>
    <t>BKL280</t>
  </si>
  <si>
    <t>W/O CHANDRAPPA RANOJI PALYA  MAGADI TALLUK RAMANAGARA DISTRICT</t>
  </si>
  <si>
    <t>10384</t>
  </si>
  <si>
    <t>U5412843</t>
  </si>
  <si>
    <t>1803742</t>
  </si>
  <si>
    <t>MBJL4935</t>
  </si>
  <si>
    <t>NINGAMMA</t>
  </si>
  <si>
    <t>NAIKANA PALYA GATE-HANCHIKUPPE GP.-MAGADI TALUK-0</t>
  </si>
  <si>
    <t>A9654513</t>
  </si>
  <si>
    <t>1804270</t>
  </si>
  <si>
    <t>MVL80</t>
  </si>
  <si>
    <t>YATHISH KUMAR. V. P.</t>
  </si>
  <si>
    <t>V.G.DOODIHANCHIKUPPE GP MAGADI TALUK0</t>
  </si>
  <si>
    <t>A9658335</t>
  </si>
  <si>
    <t>1804889</t>
  </si>
  <si>
    <t>MGL25156</t>
  </si>
  <si>
    <t>NARAYANNAPPA</t>
  </si>
  <si>
    <t>S/O CHANAPPAKILEDHRPALYAKILEDHARPALYA--0</t>
  </si>
  <si>
    <t>A9657293</t>
  </si>
  <si>
    <t>1805009</t>
  </si>
  <si>
    <t>BKL91</t>
  </si>
  <si>
    <t>B.H. VENKATARANGAIAH</t>
  </si>
  <si>
    <t>7760078369BYLAKERE. VILLEGE-NEAR MIDLE SCHOOL -THAGGIKUPPE GP-MAGADI TALUK0</t>
  </si>
  <si>
    <t>50258081</t>
  </si>
  <si>
    <t>U5412854</t>
  </si>
  <si>
    <t>1805404</t>
  </si>
  <si>
    <t>MBJL4816</t>
  </si>
  <si>
    <t>PUTTASWAMAIAH</t>
  </si>
  <si>
    <t>S/O THIMMARAYAPPAHATRI---0</t>
  </si>
  <si>
    <t>3321</t>
  </si>
  <si>
    <t>U5477537</t>
  </si>
  <si>
    <t>AS PER SECTION OFFICER RPORT</t>
  </si>
  <si>
    <t>1806101</t>
  </si>
  <si>
    <t>MBJL5761</t>
  </si>
  <si>
    <t>H.V DINESH</t>
  </si>
  <si>
    <t>S/O VENKATAPPAHULENAHALLI---0</t>
  </si>
  <si>
    <t>10352</t>
  </si>
  <si>
    <t>U5189930</t>
  </si>
  <si>
    <t>U5413015</t>
  </si>
  <si>
    <t>1806196</t>
  </si>
  <si>
    <t>RGGVYAL449</t>
  </si>
  <si>
    <t>W/O H. KEMPEGOWDAHULIKATTE. AGALAKOTE---0</t>
  </si>
  <si>
    <t>13816</t>
  </si>
  <si>
    <t>41780778</t>
  </si>
  <si>
    <t>U5413014</t>
  </si>
  <si>
    <t>1806673</t>
  </si>
  <si>
    <t>RGGVYKRL135</t>
  </si>
  <si>
    <t>GANGAMMA W O RAJANNA</t>
  </si>
  <si>
    <t>BASAVAPATNA. MAGADI TALUK----0</t>
  </si>
  <si>
    <t>U5478174</t>
  </si>
  <si>
    <t>1806688</t>
  </si>
  <si>
    <t>MGL26411</t>
  </si>
  <si>
    <t>SAAKAMMA</t>
  </si>
  <si>
    <t>S/O PUTTAIAHSOMESHWARA COLONY---0</t>
  </si>
  <si>
    <t>A9659530</t>
  </si>
  <si>
    <t>1807084</t>
  </si>
  <si>
    <t>MBJL634</t>
  </si>
  <si>
    <t>CHANDRAMMA</t>
  </si>
  <si>
    <t>ATTIMAGERE      0</t>
  </si>
  <si>
    <t>1410231</t>
  </si>
  <si>
    <t>A9652352</t>
  </si>
  <si>
    <t>1807886</t>
  </si>
  <si>
    <t>MGL29130</t>
  </si>
  <si>
    <t>LATHA</t>
  </si>
  <si>
    <t>W/O SHIVANNAHOSAHALLI ROAD---0</t>
  </si>
  <si>
    <t>10599</t>
  </si>
  <si>
    <t>U5412848</t>
  </si>
  <si>
    <t>1807965</t>
  </si>
  <si>
    <t>MGL2511</t>
  </si>
  <si>
    <t>PUTTALAKSHMAMMA W/O CHANDRAPPA</t>
  </si>
  <si>
    <t>BETTADASI PALYA---0</t>
  </si>
  <si>
    <t>10362</t>
  </si>
  <si>
    <t>A9612533</t>
  </si>
  <si>
    <t>1808353</t>
  </si>
  <si>
    <t>MGCL31456</t>
  </si>
  <si>
    <t>S.PRASAD</t>
  </si>
  <si>
    <t>S/O LT.T.K.SIDDALINGAPPABUS STAND---0</t>
  </si>
  <si>
    <t>A9630645</t>
  </si>
  <si>
    <t>1808430</t>
  </si>
  <si>
    <t>MGL2739</t>
  </si>
  <si>
    <t>KUNNAPPA</t>
  </si>
  <si>
    <t>S/O KARIYAPPAMAGADI. ANANDA NAGARA.---0</t>
  </si>
  <si>
    <t>435261</t>
  </si>
  <si>
    <t>T.T.L</t>
  </si>
  <si>
    <t>A9657773</t>
  </si>
  <si>
    <t>1808480</t>
  </si>
  <si>
    <t>MGL31524</t>
  </si>
  <si>
    <t>H.S.RAJANNA</t>
  </si>
  <si>
    <t>S/O SIDDAPPABYCHAPURA---0</t>
  </si>
  <si>
    <t>50179619</t>
  </si>
  <si>
    <t>U5412841</t>
  </si>
  <si>
    <t>1808880</t>
  </si>
  <si>
    <t>MGL2934</t>
  </si>
  <si>
    <t>SAVITRAMMA</t>
  </si>
  <si>
    <t>RANGANATHAPURA-HANCHIKUPPE GP-MAGADI TALUK-0</t>
  </si>
  <si>
    <t>A9657865</t>
  </si>
  <si>
    <t>1809133</t>
  </si>
  <si>
    <t>MBJL933</t>
  </si>
  <si>
    <t>GANGARAJAIAH</t>
  </si>
  <si>
    <t>15707</t>
  </si>
  <si>
    <t>A9652351</t>
  </si>
  <si>
    <t>1809369</t>
  </si>
  <si>
    <t>MGL3032</t>
  </si>
  <si>
    <t>H. RAJAMURTHY</t>
  </si>
  <si>
    <t>HEAD MASTER, HIGH PRIMARY SCHOOLKALYAGATE LAYOUT---0</t>
  </si>
  <si>
    <t>0074982</t>
  </si>
  <si>
    <t>U5412845</t>
  </si>
  <si>
    <t>1809731</t>
  </si>
  <si>
    <t>BKL138</t>
  </si>
  <si>
    <t>S.R. NARAYANAPPA.</t>
  </si>
  <si>
    <t>S/O. RANGAPPA.BYLAKERE.---0</t>
  </si>
  <si>
    <t>22181</t>
  </si>
  <si>
    <t>A9608034</t>
  </si>
  <si>
    <t>1810239</t>
  </si>
  <si>
    <t>MGL3367</t>
  </si>
  <si>
    <t>MAGADI RANGAIAH.</t>
  </si>
  <si>
    <t>S/O. YALAVAIAH.MAGADI.  ANANDA NAGARA.---0</t>
  </si>
  <si>
    <t>263035</t>
  </si>
  <si>
    <t>Alstom</t>
  </si>
  <si>
    <t>A9625338</t>
  </si>
  <si>
    <t>1810656</t>
  </si>
  <si>
    <t>KBJL676</t>
  </si>
  <si>
    <t>NAGAMMA</t>
  </si>
  <si>
    <t>SINRIGOWDANAPALYA---0</t>
  </si>
  <si>
    <t>23369</t>
  </si>
  <si>
    <t>42366759</t>
  </si>
  <si>
    <t>U5477972</t>
  </si>
  <si>
    <t>1810918</t>
  </si>
  <si>
    <t>MBL120</t>
  </si>
  <si>
    <t>M.V. VENKATARAMAIAH.</t>
  </si>
  <si>
    <t>MAGADI. MAADA BHAL.MAGADI. MAADA BHAL.---0</t>
  </si>
  <si>
    <t>10163</t>
  </si>
  <si>
    <t>A9602513</t>
  </si>
  <si>
    <t>1810929</t>
  </si>
  <si>
    <t>MBJL6758</t>
  </si>
  <si>
    <t>S/O NANJUNDAIAHATHIMGERE---0</t>
  </si>
  <si>
    <t>04569915</t>
  </si>
  <si>
    <t>A9652360</t>
  </si>
  <si>
    <t>1811432</t>
  </si>
  <si>
    <t>MGL3287</t>
  </si>
  <si>
    <t>GURUPRASAD.P .J .</t>
  </si>
  <si>
    <t xml:space="preserve"> 9845595928WARD-5MAGADI-HOSAPETE ROADMAGADI TOWN-0</t>
  </si>
  <si>
    <t>A9601939</t>
  </si>
  <si>
    <t>A96019390</t>
  </si>
  <si>
    <t>1811653</t>
  </si>
  <si>
    <t>MGL3289</t>
  </si>
  <si>
    <t>9845595928WARD NO5MAGADI-HOSAPETE ROADMAGADI TOWN-0</t>
  </si>
  <si>
    <t>A9601937</t>
  </si>
  <si>
    <t>A96019370</t>
  </si>
  <si>
    <t>1811936</t>
  </si>
  <si>
    <t>HDL10362</t>
  </si>
  <si>
    <t>SHIVALINGAMMA</t>
  </si>
  <si>
    <t>W/O CHIKKAMARAIAHANNEKAARANA HALLI---0</t>
  </si>
  <si>
    <t>23-03-2026</t>
  </si>
  <si>
    <t>A9653313</t>
  </si>
  <si>
    <t>A96533130</t>
  </si>
  <si>
    <t>1812208</t>
  </si>
  <si>
    <t>MBKL16127</t>
  </si>
  <si>
    <t>S/O MATAIAHKADARAIYANA PALYA---0</t>
  </si>
  <si>
    <t>10299</t>
  </si>
  <si>
    <t>U5477792</t>
  </si>
  <si>
    <t>1812823</t>
  </si>
  <si>
    <t>GTL151</t>
  </si>
  <si>
    <t>MUDALAGIRAIAH</t>
  </si>
  <si>
    <t>S/O SANNAPPAHULUVENA HALLI---0</t>
  </si>
  <si>
    <t>18350</t>
  </si>
  <si>
    <t>U5477974</t>
  </si>
  <si>
    <t>1813067</t>
  </si>
  <si>
    <t>HDL218</t>
  </si>
  <si>
    <t>RUDRAPPA</t>
  </si>
  <si>
    <t>S/O SHIVA RUDRAIAHATHIMGERE---0</t>
  </si>
  <si>
    <t>A9653320</t>
  </si>
  <si>
    <t>1813317</t>
  </si>
  <si>
    <t>HDL6885</t>
  </si>
  <si>
    <t xml:space="preserve">HANUMARANGAIAH	</t>
  </si>
  <si>
    <t xml:space="preserve">  	ANNEKARANAHALLI	   0</t>
  </si>
  <si>
    <t>A9652349</t>
  </si>
  <si>
    <t>1813350</t>
  </si>
  <si>
    <t>HDL360</t>
  </si>
  <si>
    <t>S/O KAPANAIAHATTIMGERE---0</t>
  </si>
  <si>
    <t>A9653316</t>
  </si>
  <si>
    <t>1813387</t>
  </si>
  <si>
    <t>HDL390</t>
  </si>
  <si>
    <t>GANGAMBIKE</t>
  </si>
  <si>
    <t xml:space="preserve"> ATTIMGERE VILLAGEAJJANAHALLI GPMAGADI TALUK0</t>
  </si>
  <si>
    <t>A9652359</t>
  </si>
  <si>
    <t>1813514</t>
  </si>
  <si>
    <t>MGL3565</t>
  </si>
  <si>
    <t>A9601168</t>
  </si>
  <si>
    <t>A96011680</t>
  </si>
  <si>
    <t>1813572</t>
  </si>
  <si>
    <t>MBST9</t>
  </si>
  <si>
    <t>PRESIDENT MANAGALLU BHOVI COLONY</t>
  </si>
  <si>
    <t>MANGALAMAGADI---0</t>
  </si>
  <si>
    <t>23376</t>
  </si>
  <si>
    <t>20000691</t>
  </si>
  <si>
    <t>HPL</t>
  </si>
  <si>
    <t>U5413007</t>
  </si>
  <si>
    <t>1813602</t>
  </si>
  <si>
    <t>MDNL26327</t>
  </si>
  <si>
    <t>NAGARAJU S O LT CHIKKANNA</t>
  </si>
  <si>
    <t>DONAKUPPE. MAGADI TALUK----0</t>
  </si>
  <si>
    <t>10133</t>
  </si>
  <si>
    <t>A9603611</t>
  </si>
  <si>
    <t>1813615</t>
  </si>
  <si>
    <t>MBST6</t>
  </si>
  <si>
    <t>PRESIDENT   SONNENAH</t>
  </si>
  <si>
    <t xml:space="preserve"> GRAMA PANCHAYATMANAGAL---0</t>
  </si>
  <si>
    <t>20003138</t>
  </si>
  <si>
    <t>U5477970</t>
  </si>
  <si>
    <t>1813639</t>
  </si>
  <si>
    <t>RGGVYSNL632</t>
  </si>
  <si>
    <t>RUDRAMMA</t>
  </si>
  <si>
    <t>W/O VENKATESHAPPABYRANAHALLI---0</t>
  </si>
  <si>
    <t>10132</t>
  </si>
  <si>
    <t>A96001251</t>
  </si>
  <si>
    <t>BTRM032626774</t>
  </si>
  <si>
    <t>1813667</t>
  </si>
  <si>
    <t>MGL3566</t>
  </si>
  <si>
    <t>A9601172</t>
  </si>
  <si>
    <t>A96011720</t>
  </si>
  <si>
    <t>1813794</t>
  </si>
  <si>
    <t>HDL165</t>
  </si>
  <si>
    <t xml:space="preserve">GOWRAMMA	</t>
  </si>
  <si>
    <t>W/O NAGALINGAIAHJ	ATTIMAGERE	0</t>
  </si>
  <si>
    <t>A9652350</t>
  </si>
  <si>
    <t>1813951</t>
  </si>
  <si>
    <t>RGGVYNL1137</t>
  </si>
  <si>
    <t>SHASHIKALA</t>
  </si>
  <si>
    <t>W/O GANESHNESEPALYA---0</t>
  </si>
  <si>
    <t>10112</t>
  </si>
  <si>
    <t>A9644924</t>
  </si>
  <si>
    <t>1813969</t>
  </si>
  <si>
    <t>HDL234</t>
  </si>
  <si>
    <t xml:space="preserve">MUTTARAJU </t>
  </si>
  <si>
    <t>ATTIMGERE MAGADI TALLUK</t>
  </si>
  <si>
    <t>A9653312</t>
  </si>
  <si>
    <t>1814044</t>
  </si>
  <si>
    <t>HDL355</t>
  </si>
  <si>
    <t xml:space="preserve">NANDINI H	</t>
  </si>
  <si>
    <t xml:space="preserve">  	ATTIMAGERE	   0</t>
  </si>
  <si>
    <t>A9652348</t>
  </si>
  <si>
    <t>1814188</t>
  </si>
  <si>
    <t>HDL155</t>
  </si>
  <si>
    <t>GANGA SHIVANNA</t>
  </si>
  <si>
    <t>S/O BYRA BASAVAIAHANNEKAARANA HALLI---0</t>
  </si>
  <si>
    <t>A9653314</t>
  </si>
  <si>
    <t>1814470</t>
  </si>
  <si>
    <t>HL69</t>
  </si>
  <si>
    <t>SANJEEVAYYA S O KEMP</t>
  </si>
  <si>
    <t>H.H.G.PALYAKALARIKAVAL GPMAGADI TALUK--0</t>
  </si>
  <si>
    <t>41862853</t>
  </si>
  <si>
    <t>U5477967</t>
  </si>
  <si>
    <t>1814476</t>
  </si>
  <si>
    <t>HDL38</t>
  </si>
  <si>
    <t>V H MADAIAH</t>
  </si>
  <si>
    <t xml:space="preserve">  ATTIMGERE  ATTIMGERE0</t>
  </si>
  <si>
    <t>A9653303</t>
  </si>
  <si>
    <t>1814610</t>
  </si>
  <si>
    <t>MBST5</t>
  </si>
  <si>
    <t>PRESIDENT SONNENAHALLY</t>
  </si>
  <si>
    <t>SONNENAHAMAGADI---0</t>
  </si>
  <si>
    <t>A5504333</t>
  </si>
  <si>
    <t>U5477975</t>
  </si>
  <si>
    <t>1814700</t>
  </si>
  <si>
    <t>MDPL16</t>
  </si>
  <si>
    <t>SHIVANNA</t>
  </si>
  <si>
    <t>S/O. DEVARAJEGOWDAMARULA DEVANAPURA---0</t>
  </si>
  <si>
    <t>20441</t>
  </si>
  <si>
    <t>41802785</t>
  </si>
  <si>
    <t>U5413008</t>
  </si>
  <si>
    <t>1814819</t>
  </si>
  <si>
    <t>MCBL8486</t>
  </si>
  <si>
    <t>SHIVARAMAIAH</t>
  </si>
  <si>
    <t>S/O GANGANNACHAKARABAVI---0</t>
  </si>
  <si>
    <t>10316</t>
  </si>
  <si>
    <t>41802027</t>
  </si>
  <si>
    <t>U5478178</t>
  </si>
  <si>
    <t>1815169</t>
  </si>
  <si>
    <t>KML131</t>
  </si>
  <si>
    <t>SIDDAIAH</t>
  </si>
  <si>
    <t>S/O DODDA ARAGAIAHKILE DARANA PAALYA.---0</t>
  </si>
  <si>
    <t>U5412849</t>
  </si>
  <si>
    <t>1815203</t>
  </si>
  <si>
    <t>RGGVYSL1374</t>
  </si>
  <si>
    <t>BHADRAMMA</t>
  </si>
  <si>
    <t>W/O NARASHIMAIAHCHAKRABHAVI---0</t>
  </si>
  <si>
    <t>41806091</t>
  </si>
  <si>
    <t>U5478162</t>
  </si>
  <si>
    <t>1815430</t>
  </si>
  <si>
    <t>MDNL24533</t>
  </si>
  <si>
    <t>LT3A-Rural</t>
  </si>
  <si>
    <t>BN. SIDDALINGAIAH</t>
  </si>
  <si>
    <t>DONAKUPPE----0</t>
  </si>
  <si>
    <t>A9593523</t>
  </si>
  <si>
    <t>BTRM032626055</t>
  </si>
  <si>
    <t>1815512</t>
  </si>
  <si>
    <t>TBJL1117</t>
  </si>
  <si>
    <t>KALLUR VILLEGE-BACHENAHATTI GP-MAGADI TALUK-0</t>
  </si>
  <si>
    <t>19307</t>
  </si>
  <si>
    <t>bd002673</t>
  </si>
  <si>
    <t>U5477533</t>
  </si>
  <si>
    <t>1815532</t>
  </si>
  <si>
    <t>SSL17</t>
  </si>
  <si>
    <t>GOVINDAPPA</t>
  </si>
  <si>
    <t>S/O TIMMAPPASHIVANA SANDRA---0</t>
  </si>
  <si>
    <t>42008129</t>
  </si>
  <si>
    <t>U5477969</t>
  </si>
  <si>
    <t>AS PER  SECTION OFFICER REPORT</t>
  </si>
  <si>
    <t>1815577</t>
  </si>
  <si>
    <t>HRL160</t>
  </si>
  <si>
    <t>MANJULAMMA W O MARIYACHAR</t>
  </si>
  <si>
    <t>SOMESWARA COLONYMAGADI---0</t>
  </si>
  <si>
    <t>A9659528</t>
  </si>
  <si>
    <t>1815585</t>
  </si>
  <si>
    <t>HDL89</t>
  </si>
  <si>
    <t>S/O SIDDA LINGAIAHATTIMAGERE---0</t>
  </si>
  <si>
    <t>A9652341</t>
  </si>
  <si>
    <t>1815676</t>
  </si>
  <si>
    <t>HRL113</t>
  </si>
  <si>
    <t>VISHWANATH</t>
  </si>
  <si>
    <t>S/O LT ESHWARACHARSOMESHWARA COLONY---0</t>
  </si>
  <si>
    <t>A9660127</t>
  </si>
  <si>
    <t>1815718</t>
  </si>
  <si>
    <t>TBJL1141</t>
  </si>
  <si>
    <t>MARAIAH</t>
  </si>
  <si>
    <t>MUNCHANA BELE-HANCHIKUPPE GP--0</t>
  </si>
  <si>
    <t>18573</t>
  </si>
  <si>
    <t>151616</t>
  </si>
  <si>
    <t>U5412851</t>
  </si>
  <si>
    <t>1816027</t>
  </si>
  <si>
    <t>KL445</t>
  </si>
  <si>
    <t>NARASAIAH</t>
  </si>
  <si>
    <t>S/O KEMPAIAHKALYA---0</t>
  </si>
  <si>
    <t>10275</t>
  </si>
  <si>
    <t>A9577125</t>
  </si>
  <si>
    <t>1816465</t>
  </si>
  <si>
    <t>HRL87</t>
  </si>
  <si>
    <t>SIDDAIAH BIN. THIRUMALAIAH</t>
  </si>
  <si>
    <t>SOMERSWARA COLONYMAGADI---0</t>
  </si>
  <si>
    <t>A9657761</t>
  </si>
  <si>
    <t>1816483</t>
  </si>
  <si>
    <t>HRL92</t>
  </si>
  <si>
    <t>NARASIMHAIAH BIN. THIMMAIAH</t>
  </si>
  <si>
    <t>A9660133</t>
  </si>
  <si>
    <t>1816894</t>
  </si>
  <si>
    <t>KL194</t>
  </si>
  <si>
    <t>VENKATASHYAMAIAH</t>
  </si>
  <si>
    <t>S/O VENKATA RAMAIAHKALYA KODI PALYA---0</t>
  </si>
  <si>
    <t>41636090</t>
  </si>
  <si>
    <t>U5477980</t>
  </si>
  <si>
    <t>1817631</t>
  </si>
  <si>
    <t>HPPL182</t>
  </si>
  <si>
    <t>HANUMANTHAIAH S O</t>
  </si>
  <si>
    <t>MUDDAHANUMAIAHHOSA PALYA---0</t>
  </si>
  <si>
    <t>10245</t>
  </si>
  <si>
    <t>29002933</t>
  </si>
  <si>
    <t>U5413005</t>
  </si>
  <si>
    <t>1818416</t>
  </si>
  <si>
    <t>SSL35</t>
  </si>
  <si>
    <t>NARASIMHAIAH</t>
  </si>
  <si>
    <t>S/O UGRAIAHSINGRE GOWDANAPALYA---0</t>
  </si>
  <si>
    <t>U5477968</t>
  </si>
  <si>
    <t>1818779</t>
  </si>
  <si>
    <t>MGCL16530</t>
  </si>
  <si>
    <t>MADAPPA</t>
  </si>
  <si>
    <t>S/O MADAPPANEW EXATANTION---0</t>
  </si>
  <si>
    <t>A9601176</t>
  </si>
  <si>
    <t>A96011760</t>
  </si>
  <si>
    <t>1819044</t>
  </si>
  <si>
    <t>HRL86</t>
  </si>
  <si>
    <t>SHIVARAMAIAH BIN. VENKATAPPA</t>
  </si>
  <si>
    <t>A9660140</t>
  </si>
  <si>
    <t>1819259</t>
  </si>
  <si>
    <t>KBJL2742</t>
  </si>
  <si>
    <t>GOVINDAIAH</t>
  </si>
  <si>
    <t>SHEVANA SANDRASHEVANA SANDRA---0</t>
  </si>
  <si>
    <t>U5477963</t>
  </si>
  <si>
    <t>1819544</t>
  </si>
  <si>
    <t>MGL5854</t>
  </si>
  <si>
    <t>GANGADHARAIAH</t>
  </si>
  <si>
    <t>S/O CHIKKANNABETTADASIPALYA---0</t>
  </si>
  <si>
    <t>A9612755</t>
  </si>
  <si>
    <t>1819550</t>
  </si>
  <si>
    <t>TBJL150</t>
  </si>
  <si>
    <t>RAVIKUMAR</t>
  </si>
  <si>
    <t>9740723499MANCHANABELE-HANCHIKUPPE GP-MAGADI TALUK-0</t>
  </si>
  <si>
    <t>41643662</t>
  </si>
  <si>
    <t>U5412846</t>
  </si>
  <si>
    <t>As per section officer report</t>
  </si>
  <si>
    <t>1820212</t>
  </si>
  <si>
    <t>MGL7655</t>
  </si>
  <si>
    <t>GANGALAKSHMAMMA W/O NARAYANAPA</t>
  </si>
  <si>
    <t>ANANDANAGARA---0</t>
  </si>
  <si>
    <t>A9625339</t>
  </si>
  <si>
    <t>1820259</t>
  </si>
  <si>
    <t>MGL8023</t>
  </si>
  <si>
    <t>W/O BORAIAHHOSPETE---0</t>
  </si>
  <si>
    <t>A9626490</t>
  </si>
  <si>
    <t>1820614</t>
  </si>
  <si>
    <t>MGL4702</t>
  </si>
  <si>
    <t>M R ANANTHA S O RAMAIAH</t>
  </si>
  <si>
    <t>KALYA GATEKALYA GATE---0</t>
  </si>
  <si>
    <t>A9644313</t>
  </si>
  <si>
    <t>1820631</t>
  </si>
  <si>
    <t>KL467</t>
  </si>
  <si>
    <t>PUTTARAMMAIAH</t>
  </si>
  <si>
    <t>S/O RAMMAIAHKODI PALYA---0</t>
  </si>
  <si>
    <t>10241</t>
  </si>
  <si>
    <t>U5477976</t>
  </si>
  <si>
    <t>1820970</t>
  </si>
  <si>
    <t>MGCL14205</t>
  </si>
  <si>
    <t>MADPPA</t>
  </si>
  <si>
    <t>S/O MADAPPANEW EAXTANTION---0</t>
  </si>
  <si>
    <t>A9601161</t>
  </si>
  <si>
    <t>A96011610</t>
  </si>
  <si>
    <t>1821594</t>
  </si>
  <si>
    <t>TBJL1990</t>
  </si>
  <si>
    <t>PUTTAMMA</t>
  </si>
  <si>
    <t>9663077346GOLLARAPALYABACHENAHATTI GP.MAGADI TALUK0</t>
  </si>
  <si>
    <t>418027570</t>
  </si>
  <si>
    <t>MECHANICAL METER CHANGE AS PER GVP</t>
  </si>
  <si>
    <t>3239934</t>
  </si>
  <si>
    <t>MGCL32601</t>
  </si>
  <si>
    <t>CONVENER MASJIED  A AZAM</t>
  </si>
  <si>
    <t>562120</t>
  </si>
  <si>
    <t>BC1001110</t>
  </si>
  <si>
    <t>A9529669</t>
  </si>
  <si>
    <t>3313878</t>
  </si>
  <si>
    <t>MGL33224</t>
  </si>
  <si>
    <t>BAGYALAKSHMI</t>
  </si>
  <si>
    <t>CHIKKAMASKAL0</t>
  </si>
  <si>
    <t>2005037</t>
  </si>
  <si>
    <t>U5477540</t>
  </si>
  <si>
    <t>3732722</t>
  </si>
  <si>
    <t>MGP2418</t>
  </si>
  <si>
    <t>AEE P.RAJ.ENG SAVANADURGA VILLEGE</t>
  </si>
  <si>
    <t>MWSSAVANADURGA V/HANCHIKUPPE GP0</t>
  </si>
  <si>
    <t>10204</t>
  </si>
  <si>
    <t>D611761</t>
  </si>
  <si>
    <t>25429146</t>
  </si>
  <si>
    <t>3889895</t>
  </si>
  <si>
    <t>MGP2518</t>
  </si>
  <si>
    <t>MOHAMED KHALEEL HURIMISION</t>
  </si>
  <si>
    <t>9342027247OLD MASJID MOHALLA/MAGADI TOWN0</t>
  </si>
  <si>
    <t>10615</t>
  </si>
  <si>
    <t>C0152769</t>
  </si>
  <si>
    <t>25429148</t>
  </si>
  <si>
    <t>4020018</t>
  </si>
  <si>
    <t>MGL34881</t>
  </si>
  <si>
    <t>9686413883Y.G.GUDDA0</t>
  </si>
  <si>
    <t>51350804</t>
  </si>
  <si>
    <t>U5413016</t>
  </si>
  <si>
    <t>4088807</t>
  </si>
  <si>
    <t>MGL35203</t>
  </si>
  <si>
    <t>SYAD AHAMAD</t>
  </si>
  <si>
    <t>VENKATAPPA GALLI0</t>
  </si>
  <si>
    <t>17250</t>
  </si>
  <si>
    <t>28994920</t>
  </si>
  <si>
    <t>U5189762</t>
  </si>
  <si>
    <t>AS PER MR</t>
  </si>
  <si>
    <t>4099624</t>
  </si>
  <si>
    <t>MGP2634</t>
  </si>
  <si>
    <t>P ZP SEC DANDEGE PUR</t>
  </si>
  <si>
    <t>NEAR DANDEGE PURA BRAGALAKOTE GPMAGADI TALUK0</t>
  </si>
  <si>
    <t>10135</t>
  </si>
  <si>
    <t>NULL</t>
  </si>
  <si>
    <t>25429169</t>
  </si>
  <si>
    <t>4401002</t>
  </si>
  <si>
    <t>MGL37386</t>
  </si>
  <si>
    <t>DEVAARAJU.K.C.</t>
  </si>
  <si>
    <t>9008445993HOMBALAMMANAPETE MAGADI TOWN0</t>
  </si>
  <si>
    <t>10613</t>
  </si>
  <si>
    <t>52726892</t>
  </si>
  <si>
    <t>U5477525</t>
  </si>
  <si>
    <t>4446755</t>
  </si>
  <si>
    <t>MGCL37549</t>
  </si>
  <si>
    <t>ASLAM PASHA</t>
  </si>
  <si>
    <t>8003001947KALYA COLONY0</t>
  </si>
  <si>
    <t>23297</t>
  </si>
  <si>
    <t>A5504064</t>
  </si>
  <si>
    <t>U5477979</t>
  </si>
  <si>
    <t>AS PER SECTION OFIICER REPORT</t>
  </si>
  <si>
    <t>4510971</t>
  </si>
  <si>
    <t>DDMGL37786</t>
  </si>
  <si>
    <t>CHIKKAMMA</t>
  </si>
  <si>
    <t>9731343484THIRUMALE MAGADI TOWN0</t>
  </si>
  <si>
    <t>10612</t>
  </si>
  <si>
    <t>76390521</t>
  </si>
  <si>
    <t>U5412847</t>
  </si>
  <si>
    <t>4523209</t>
  </si>
  <si>
    <t>DDMGL37825</t>
  </si>
  <si>
    <t>AMMAYA</t>
  </si>
  <si>
    <t>THIRUMALE0</t>
  </si>
  <si>
    <t>10606</t>
  </si>
  <si>
    <t>76390537</t>
  </si>
  <si>
    <t>U5412852</t>
  </si>
  <si>
    <t>4581226</t>
  </si>
  <si>
    <t>DDMGL38056</t>
  </si>
  <si>
    <t xml:space="preserve">NAGESH C R 	</t>
  </si>
  <si>
    <t xml:space="preserve">  	CHITANAHALLI	   0</t>
  </si>
  <si>
    <t>6382</t>
  </si>
  <si>
    <t>76390136</t>
  </si>
  <si>
    <t>U5477973</t>
  </si>
  <si>
    <t>BTRM032626091</t>
  </si>
  <si>
    <t>4586789</t>
  </si>
  <si>
    <t>MGL38567</t>
  </si>
  <si>
    <t>VENKATESHA.M.</t>
  </si>
  <si>
    <t>9986127950HOSAPETE CIRCLE/WARD NO-6/MAGADI TOWN0</t>
  </si>
  <si>
    <t>19411</t>
  </si>
  <si>
    <t>51137206</t>
  </si>
  <si>
    <t>A9645797</t>
  </si>
  <si>
    <t>4850134</t>
  </si>
  <si>
    <t>MGL39612</t>
  </si>
  <si>
    <t>YASHODHA</t>
  </si>
  <si>
    <t>GEJJAGARAGUPPEMAGADI0</t>
  </si>
  <si>
    <t>10313</t>
  </si>
  <si>
    <t>52689581</t>
  </si>
  <si>
    <t>U5477978</t>
  </si>
  <si>
    <t>4883719</t>
  </si>
  <si>
    <t>MGCL39727</t>
  </si>
  <si>
    <t>S N MAHALAKSHMI</t>
  </si>
  <si>
    <t>RAJKUMAR ROAD VASAVI TEMPLE ROADMAGADI TOWN0</t>
  </si>
  <si>
    <t>20757</t>
  </si>
  <si>
    <t>52724750</t>
  </si>
  <si>
    <t>A9626489</t>
  </si>
  <si>
    <t>4927494</t>
  </si>
  <si>
    <t>MGL40085</t>
  </si>
  <si>
    <t>S G THATVESH GOWDA</t>
  </si>
  <si>
    <t>SRIPATHIHALLIMAGADI TALUK0</t>
  </si>
  <si>
    <t>10280</t>
  </si>
  <si>
    <t>52779993</t>
  </si>
  <si>
    <t>U5477741</t>
  </si>
  <si>
    <t>5124648</t>
  </si>
  <si>
    <t>MGL40874</t>
  </si>
  <si>
    <t>NASEEMA W/O SYED NAJEEM</t>
  </si>
  <si>
    <t>HOSAPETE KULUME HATTI562120</t>
  </si>
  <si>
    <t>10610</t>
  </si>
  <si>
    <t>53033503</t>
  </si>
  <si>
    <t>A9626500</t>
  </si>
  <si>
    <t>5299729</t>
  </si>
  <si>
    <t>MGL42114</t>
  </si>
  <si>
    <t>APPAJI GOWDA B P SO PUTTAMARAIAH</t>
  </si>
  <si>
    <t>PAPAIAHNA PALYA0</t>
  </si>
  <si>
    <t>10233</t>
  </si>
  <si>
    <t>53188531</t>
  </si>
  <si>
    <t>U5477962</t>
  </si>
  <si>
    <t>5421868</t>
  </si>
  <si>
    <t>BLKUMGL42715</t>
  </si>
  <si>
    <t>SHANU</t>
  </si>
  <si>
    <t xml:space="preserve"> KULUME STREET,HOSPETE KULUME STREET,HOSPETE0</t>
  </si>
  <si>
    <t>53350864</t>
  </si>
  <si>
    <t>A964578</t>
  </si>
  <si>
    <t>5441721</t>
  </si>
  <si>
    <t>MGL42879</t>
  </si>
  <si>
    <t>K V RAVIKUMAR SO VENKATAPPA</t>
  </si>
  <si>
    <t>SOMESHWARA BHADAVANE 0</t>
  </si>
  <si>
    <t>10605</t>
  </si>
  <si>
    <t>53364180</t>
  </si>
  <si>
    <t>U5412850</t>
  </si>
  <si>
    <t>5542554</t>
  </si>
  <si>
    <t>MGL43558</t>
  </si>
  <si>
    <t>NAGARAJAIAH SO BORAIAH</t>
  </si>
  <si>
    <t>MATTADAPALYA0</t>
  </si>
  <si>
    <t>10357</t>
  </si>
  <si>
    <t>A5426113</t>
  </si>
  <si>
    <t>A9657624</t>
  </si>
  <si>
    <t>5559149</t>
  </si>
  <si>
    <t>BLKUMGL43275</t>
  </si>
  <si>
    <t>RAMESH</t>
  </si>
  <si>
    <t>BESTHARAPALYABESTHARAPALYA0</t>
  </si>
  <si>
    <t>10360</t>
  </si>
  <si>
    <t>5411363</t>
  </si>
  <si>
    <t>U5413020</t>
  </si>
  <si>
    <t>5738056</t>
  </si>
  <si>
    <t>MGL44331</t>
  </si>
  <si>
    <t>CHIKKAGANGAMMA W/O LATE CHIKKANARASAIAH</t>
  </si>
  <si>
    <t>HARTHI(KADARAIAHNA PALYA)562120</t>
  </si>
  <si>
    <t>10749</t>
  </si>
  <si>
    <t>A7895221</t>
  </si>
  <si>
    <t>U5477800</t>
  </si>
  <si>
    <t>5818215</t>
  </si>
  <si>
    <t>MGL44583</t>
  </si>
  <si>
    <t>SHIVAMMA W/O LATE GANGADHARAIAH</t>
  </si>
  <si>
    <t>CHAKRABAVI562120</t>
  </si>
  <si>
    <t>A7895278</t>
  </si>
  <si>
    <t>U5478179</t>
  </si>
  <si>
    <t>5880744</t>
  </si>
  <si>
    <t>MGL44821</t>
  </si>
  <si>
    <t>SIDDALINGAIAH S/O LATE CHIKKAIAH URF MOTAIAH</t>
  </si>
  <si>
    <t>KHONDAHALLI562120</t>
  </si>
  <si>
    <t>10130</t>
  </si>
  <si>
    <t>A8624791</t>
  </si>
  <si>
    <t>54268681</t>
  </si>
  <si>
    <t>BTRM032625562</t>
  </si>
  <si>
    <t>5882683</t>
  </si>
  <si>
    <t>MGL44854</t>
  </si>
  <si>
    <t xml:space="preserve">BASAVARAJU S/O LATE SHIVANNA </t>
  </si>
  <si>
    <t>HALASINGANAHALLI562120</t>
  </si>
  <si>
    <t>A6740133</t>
  </si>
  <si>
    <t>U5477750</t>
  </si>
  <si>
    <t>5891051</t>
  </si>
  <si>
    <t>MGCL44891</t>
  </si>
  <si>
    <t>SUDHA R WO SHIVARAJU</t>
  </si>
  <si>
    <t>NAYAKANAPALYA0</t>
  </si>
  <si>
    <t>10192</t>
  </si>
  <si>
    <t>A9334932</t>
  </si>
  <si>
    <t>U5412855</t>
  </si>
  <si>
    <t>5894868</t>
  </si>
  <si>
    <t>MGCL44909</t>
  </si>
  <si>
    <t>BASAVARAJU S/O HONNAGANGAIAH</t>
  </si>
  <si>
    <t>JUTTANAHALLI562120</t>
  </si>
  <si>
    <t>23129</t>
  </si>
  <si>
    <t>22485923</t>
  </si>
  <si>
    <t>25429092</t>
  </si>
  <si>
    <t>METER BURN OUT AS PER SECTION OFFICER REPORT</t>
  </si>
  <si>
    <t>9002599</t>
  </si>
  <si>
    <t>MGTP1632</t>
  </si>
  <si>
    <t>LT7</t>
  </si>
  <si>
    <t>LAKSHMIDEVAMMA A R W/O RAMADAS S D</t>
  </si>
  <si>
    <t>BYCHAPURA</t>
  </si>
  <si>
    <t>10361</t>
  </si>
  <si>
    <t>17-03-2026</t>
  </si>
  <si>
    <t>K8011177</t>
  </si>
  <si>
    <t>K8008636</t>
  </si>
  <si>
    <t>SECURE</t>
  </si>
  <si>
    <t xml:space="preserve">AS PER AE REPORT </t>
  </si>
  <si>
    <t>Column1</t>
  </si>
  <si>
    <t>Column2</t>
  </si>
  <si>
    <t>REMOVE FR2</t>
  </si>
  <si>
    <t>MC UNITS TO BE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</si>
</sst>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Border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4" borderId="0" xfId="0" applyFill="1"/>
    <xf numFmtId="0" fontId="4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2" xfId="0" applyBorder="1"/>
    <xf numFmtId="0" fontId="0" fillId="5" borderId="2" xfId="0" applyFill="1" applyBorder="1"/>
    <xf numFmtId="0" fontId="0" fillId="0" borderId="7" xfId="0" applyBorder="1"/>
    <xf numFmtId="0" fontId="0" fillId="6" borderId="2" xfId="0" applyFill="1" applyBorder="1"/>
    <xf numFmtId="0" fontId="3" fillId="0" borderId="2" xfId="0" applyFont="1" applyBorder="1"/>
    <xf numFmtId="0" fontId="3" fillId="6" borderId="2" xfId="0" applyFont="1" applyFill="1" applyBorder="1"/>
    <xf numFmtId="0" fontId="3" fillId="0" borderId="7" xfId="0" applyFont="1" applyBorder="1"/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27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RR%20WISE%20DCB%202025-2026\RR%20WISE%20DCB%20FEB%202026.xlsx" TargetMode="External"/><Relationship Id="rId1" Type="http://schemas.openxmlformats.org/officeDocument/2006/relationships/externalLinkPath" Target="/Users/ADMIN/Desktop/RR%20WISE%20DCB%202025-2026/RR%20WISE%20DCB%20FEB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1 (2)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V193" totalsRowShown="0">
  <autoFilter ref="A5:V193" xr:uid="{00000000-0009-0000-0100-000001000000}"/>
  <sortState xmlns:xlrd2="http://schemas.microsoft.com/office/spreadsheetml/2017/richdata2" ref="A6:V193">
    <sortCondition descending="1" ref="S5:S193"/>
  </sortState>
  <tableColumns count="22">
    <tableColumn id="1" xr3:uid="{00000000-0010-0000-0000-000001000000}" name="SL.NO"/>
    <tableColumn id="2" xr3:uid="{00000000-0010-0000-0000-000002000000}" name="ACCOUNT ID"/>
    <tableColumn id="3" xr3:uid="{00000000-0010-0000-0000-000003000000}" name="RR NO"/>
    <tableColumn id="4" xr3:uid="{00000000-0010-0000-0000-000004000000}" name="TARIFF"/>
    <tableColumn id="5" xr3:uid="{00000000-0010-0000-0000-000005000000}" name="SO CODE ~ SO NAME"/>
    <tableColumn id="6" xr3:uid="{00000000-0010-0000-0000-000006000000}" name="MR CODE"/>
    <tableColumn id="7" xr3:uid="{00000000-0010-0000-0000-000007000000}" name="CONSUMER NAME"/>
    <tableColumn id="8" xr3:uid="{00000000-0010-0000-0000-000008000000}" name="CONSUMER ADDRESS"/>
    <tableColumn id="9" xr3:uid="{00000000-0010-0000-0000-000009000000}" name="VILLAGE NAME"/>
    <tableColumn id="10" xr3:uid="{00000000-0010-0000-0000-00000A000000}" name="METER CHANGE DATE"/>
    <tableColumn id="11" xr3:uid="{00000000-0010-0000-0000-00000B000000}" name="OLD METER SLNO"/>
    <tableColumn id="12" xr3:uid="{00000000-0010-0000-0000-00000C000000}" name="OLD METER MAKE"/>
    <tableColumn id="13" xr3:uid="{00000000-0010-0000-0000-00000D000000}" name="METER SLNO"/>
    <tableColumn id="14" xr3:uid="{00000000-0010-0000-0000-00000E000000}" name="METER MAKE"/>
    <tableColumn id="15" xr3:uid="{00000000-0010-0000-0000-00000F000000}" name="METER IR"/>
    <tableColumn id="22" xr3:uid="{AF9F4635-387D-47C0-A3D7-30CE77F00287}" name="Column1" dataDxfId="26">
      <calculatedColumnFormula>VLOOKUP(Table1[[#This Row],[RR NO]],[1]!Table13[[RR No]:[IR]],19,0)</calculatedColumnFormula>
    </tableColumn>
    <tableColumn id="16" xr3:uid="{00000000-0010-0000-0000-000010000000}" name="METER FR"/>
    <tableColumn id="23" xr3:uid="{12ED6256-9A02-4AB6-9C0D-DDF2E049302B}" name="Column2" dataDxfId="25">
      <calculatedColumnFormula>Table1[[#This Row],[Column1]]-Table1[[#This Row],[METER FR]]</calculatedColumnFormula>
    </tableColumn>
    <tableColumn id="17" xr3:uid="{00000000-0010-0000-0000-000011000000}" name="MC UNITS"/>
    <tableColumn id="18" xr3:uid="{00000000-0010-0000-0000-000012000000}" name="METER DEFECTIVE"/>
    <tableColumn id="19" xr3:uid="{00000000-0010-0000-0000-000013000000}" name="REMOVE FR"/>
    <tableColumn id="20" xr3:uid="{00000000-0010-0000-0000-000014000000}" name="REMARK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87D72-05F6-4299-8A6D-C238FAD89CD9}" name="Table13" displayName="Table13" ref="A5:U14" totalsRowShown="0" headerRowDxfId="0" headerRowBorderDxfId="23" tableBorderDxfId="24" totalsRowBorderDxfId="22">
  <autoFilter ref="A5:U14" xr:uid="{00000000-0009-0000-0100-000001000000}"/>
  <sortState xmlns:xlrd2="http://schemas.microsoft.com/office/spreadsheetml/2017/richdata2" ref="A6:U14">
    <sortCondition descending="1" ref="R5:R14"/>
  </sortState>
  <tableColumns count="21">
    <tableColumn id="1" xr3:uid="{F257FB92-7ED2-4775-942F-CEDD6C6FC14D}" name="SL.NO" dataDxfId="21"/>
    <tableColumn id="2" xr3:uid="{53D6F3E8-2017-42CF-A25C-52F440A49767}" name="ACCOUNT ID" dataDxfId="20"/>
    <tableColumn id="3" xr3:uid="{C0ECC802-D3F5-4D63-B7CF-A829CEFB0097}" name="RR NO" dataDxfId="19"/>
    <tableColumn id="4" xr3:uid="{BCF70D2A-5C25-4D4B-B7ED-6ED54EBEB32F}" name="TARIFF" dataDxfId="18"/>
    <tableColumn id="5" xr3:uid="{0C2421AA-1694-424E-9CB8-D2FA06D25764}" name="SO CODE ~ SO NAME" dataDxfId="17"/>
    <tableColumn id="6" xr3:uid="{2DDC0711-0977-4A93-B0B9-8224E9CC884D}" name="MR CODE" dataDxfId="16"/>
    <tableColumn id="7" xr3:uid="{12D5F39F-7F82-4FEE-9C25-EBEA0E2B034E}" name="CONSUMER NAME" dataDxfId="15"/>
    <tableColumn id="8" xr3:uid="{E8051444-76EF-4027-A8B8-F8A8BDA31F1C}" name="CONSUMER ADDRESS" dataDxfId="14"/>
    <tableColumn id="10" xr3:uid="{0F0789BD-B020-4319-BA55-26CBC934C4E4}" name="METER CHANGE DATE" dataDxfId="13"/>
    <tableColumn id="11" xr3:uid="{AFBA1EE9-E10A-4961-9DE0-D76447C7000E}" name="OLD METER SLNO" dataDxfId="12"/>
    <tableColumn id="12" xr3:uid="{74B88919-47BF-4B0E-9918-CE24CD4BF43D}" name="OLD METER MAKE" dataDxfId="11"/>
    <tableColumn id="13" xr3:uid="{ABFDC48C-8FE6-41BF-8393-89733AE31B69}" name="METER SLNO" dataDxfId="10"/>
    <tableColumn id="14" xr3:uid="{F13C5CCF-8506-4703-A7C2-9035D097A674}" name="METER MAKE" dataDxfId="9"/>
    <tableColumn id="15" xr3:uid="{5340D81B-3AFE-483F-8D42-5577411823DE}" name="METER IR" dataDxfId="8"/>
    <tableColumn id="22" xr3:uid="{A2280460-D6F5-421F-B9EF-03F85CEB5401}" name="REMOVE FR" dataDxfId="7">
      <calculatedColumnFormula>VLOOKUP(Table13[[#This Row],[RR NO]],[1]!Table13[[RR No]:[IR]],19,0)</calculatedColumnFormula>
    </tableColumn>
    <tableColumn id="16" xr3:uid="{34EF43B4-72F1-44B8-876B-2B2E9E8BF92C}" name="METER FR" dataDxfId="6"/>
    <tableColumn id="25" xr3:uid="{D66B8936-4833-43E2-8A76-377AD69E0F7F}" name="MC UNITS TO BE TAKEN" dataDxfId="5">
      <calculatedColumnFormula>Table13[[#This Row],[REMOVE FR2]]-Table13[[#This Row],[METER FR]]</calculatedColumnFormula>
    </tableColumn>
    <tableColumn id="17" xr3:uid="{8A79EE6A-6A24-4715-A400-740698A014F2}" name="MC UNITS" dataDxfId="4"/>
    <tableColumn id="18" xr3:uid="{94B1F634-6832-4EE9-AEC8-01D90C36965C}" name="METER DEFECTIVE" dataDxfId="3"/>
    <tableColumn id="19" xr3:uid="{019F3763-E8A9-4406-8A07-5DA1A47EDE80}" name="REMOVE FR2" dataDxfId="2"/>
    <tableColumn id="20" xr3:uid="{8625BDEA-14A7-4BAD-9654-67585DE2B1A1}" name="REMARK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3"/>
  <sheetViews>
    <sheetView topLeftCell="A171" workbookViewId="0">
      <selection activeCell="P196" sqref="P196"/>
    </sheetView>
  </sheetViews>
  <sheetFormatPr defaultRowHeight="14.4" x14ac:dyDescent="0.3"/>
  <cols>
    <col min="1" max="1" width="9.6640625" customWidth="1"/>
    <col min="2" max="2" width="15.44140625" customWidth="1"/>
    <col min="3" max="3" width="12.44140625" customWidth="1"/>
    <col min="4" max="4" width="11.88671875" customWidth="1"/>
    <col min="5" max="5" width="22.33203125" hidden="1" customWidth="1"/>
    <col min="6" max="6" width="12.77734375" hidden="1" customWidth="1"/>
    <col min="7" max="7" width="33.33203125" hidden="1" customWidth="1"/>
    <col min="8" max="8" width="70.44140625" hidden="1" customWidth="1"/>
    <col min="9" max="9" width="17.44140625" hidden="1" customWidth="1"/>
    <col min="10" max="10" width="23.33203125" hidden="1" customWidth="1"/>
    <col min="11" max="11" width="19.6640625" hidden="1" customWidth="1"/>
    <col min="12" max="12" width="20.21875" hidden="1" customWidth="1"/>
    <col min="13" max="13" width="15.5546875" hidden="1" customWidth="1"/>
    <col min="14" max="14" width="16.109375" hidden="1" customWidth="1"/>
    <col min="15" max="16" width="12.6640625" customWidth="1"/>
    <col min="17" max="19" width="13.109375" customWidth="1"/>
    <col min="20" max="20" width="20.21875" customWidth="1"/>
    <col min="21" max="21" width="14.6640625" customWidth="1"/>
    <col min="22" max="22" width="53.33203125" customWidth="1"/>
  </cols>
  <sheetData>
    <row r="1" spans="1:22" ht="15" thickBot="1" x14ac:dyDescent="0.35">
      <c r="A1" s="1" t="s">
        <v>0</v>
      </c>
      <c r="B1" s="5" t="s">
        <v>1</v>
      </c>
      <c r="C1" s="5" t="s">
        <v>1</v>
      </c>
      <c r="D1" s="1" t="s">
        <v>2</v>
      </c>
      <c r="E1" s="5" t="s">
        <v>3</v>
      </c>
      <c r="F1" s="5" t="s">
        <v>3</v>
      </c>
    </row>
    <row r="2" spans="1:22" ht="15" thickBot="1" x14ac:dyDescent="0.35">
      <c r="A2" s="3" t="s">
        <v>4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/>
      <c r="Q2" s="3" t="s">
        <v>4</v>
      </c>
      <c r="R2" s="3"/>
      <c r="S2" s="3" t="s">
        <v>4</v>
      </c>
      <c r="T2" s="3" t="s">
        <v>4</v>
      </c>
      <c r="U2" s="3" t="s">
        <v>4</v>
      </c>
      <c r="V2" s="3" t="s">
        <v>4</v>
      </c>
    </row>
    <row r="3" spans="1:22" ht="15.6" x14ac:dyDescent="0.3">
      <c r="A3" s="2" t="s">
        <v>5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/>
      <c r="Q3" s="2" t="s">
        <v>5</v>
      </c>
      <c r="R3" s="2"/>
      <c r="S3" s="2" t="s">
        <v>5</v>
      </c>
      <c r="T3" s="2" t="s">
        <v>5</v>
      </c>
      <c r="U3" s="2" t="s">
        <v>5</v>
      </c>
      <c r="V3" s="2" t="s">
        <v>5</v>
      </c>
    </row>
    <row r="5" spans="1:22" x14ac:dyDescent="0.3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1183</v>
      </c>
      <c r="Q5" t="s">
        <v>21</v>
      </c>
      <c r="R5" t="s">
        <v>1184</v>
      </c>
      <c r="S5" t="s">
        <v>22</v>
      </c>
      <c r="T5" t="s">
        <v>23</v>
      </c>
      <c r="U5" t="s">
        <v>24</v>
      </c>
      <c r="V5" t="s">
        <v>25</v>
      </c>
    </row>
    <row r="6" spans="1:22" x14ac:dyDescent="0.3">
      <c r="A6">
        <v>74</v>
      </c>
      <c r="B6" t="s">
        <v>487</v>
      </c>
      <c r="C6" s="6" t="s">
        <v>488</v>
      </c>
      <c r="D6" t="s">
        <v>91</v>
      </c>
      <c r="E6" t="s">
        <v>190</v>
      </c>
      <c r="F6">
        <v>1341109</v>
      </c>
      <c r="G6" t="s">
        <v>489</v>
      </c>
      <c r="H6" t="s">
        <v>490</v>
      </c>
      <c r="I6" t="s">
        <v>491</v>
      </c>
      <c r="J6" t="s">
        <v>54</v>
      </c>
      <c r="K6" t="s">
        <v>492</v>
      </c>
      <c r="L6" t="s">
        <v>493</v>
      </c>
      <c r="M6" t="s">
        <v>494</v>
      </c>
      <c r="N6" t="s">
        <v>37</v>
      </c>
      <c r="O6">
        <v>0</v>
      </c>
      <c r="P6">
        <f>VLOOKUP(Table1[[#This Row],[RR NO]],[1]!Table13[[RR No]:[IR]],19,0)</f>
        <v>19727.2</v>
      </c>
      <c r="Q6">
        <v>19727.2</v>
      </c>
      <c r="R6">
        <f>Table1[[#This Row],[Column1]]-Table1[[#This Row],[METER FR]]</f>
        <v>0</v>
      </c>
      <c r="S6">
        <v>9980272.8000000007</v>
      </c>
      <c r="T6" t="s">
        <v>38</v>
      </c>
      <c r="U6">
        <v>19727.2</v>
      </c>
      <c r="V6" t="s">
        <v>39</v>
      </c>
    </row>
    <row r="7" spans="1:22" x14ac:dyDescent="0.3">
      <c r="A7">
        <v>168</v>
      </c>
      <c r="B7" t="s">
        <v>1031</v>
      </c>
      <c r="C7" s="6" t="s">
        <v>1032</v>
      </c>
      <c r="D7" t="s">
        <v>847</v>
      </c>
      <c r="E7" t="s">
        <v>190</v>
      </c>
      <c r="F7">
        <v>1341114</v>
      </c>
      <c r="G7" t="s">
        <v>1033</v>
      </c>
      <c r="H7" t="s">
        <v>1034</v>
      </c>
      <c r="I7" t="s">
        <v>1035</v>
      </c>
      <c r="J7" t="s">
        <v>54</v>
      </c>
      <c r="K7" t="s">
        <v>1036</v>
      </c>
      <c r="L7" t="s">
        <v>96</v>
      </c>
      <c r="M7" t="s">
        <v>1037</v>
      </c>
      <c r="N7" t="s">
        <v>37</v>
      </c>
      <c r="O7">
        <v>0</v>
      </c>
      <c r="P7">
        <f>VLOOKUP(Table1[[#This Row],[RR NO]],[1]!Table13[[RR No]:[IR]],19,0)</f>
        <v>991.2</v>
      </c>
      <c r="Q7">
        <v>991.2</v>
      </c>
      <c r="R7">
        <f>Table1[[#This Row],[Column1]]-Table1[[#This Row],[METER FR]]</f>
        <v>0</v>
      </c>
      <c r="S7">
        <v>99008.8</v>
      </c>
      <c r="T7" t="s">
        <v>38</v>
      </c>
      <c r="U7">
        <v>1031</v>
      </c>
      <c r="V7" t="s">
        <v>1038</v>
      </c>
    </row>
    <row r="8" spans="1:22" x14ac:dyDescent="0.3">
      <c r="A8">
        <v>79</v>
      </c>
      <c r="B8" t="s">
        <v>518</v>
      </c>
      <c r="C8" s="6" t="s">
        <v>519</v>
      </c>
      <c r="D8" t="s">
        <v>28</v>
      </c>
      <c r="E8" t="s">
        <v>190</v>
      </c>
      <c r="F8">
        <v>1341114</v>
      </c>
      <c r="G8" t="s">
        <v>520</v>
      </c>
      <c r="H8" t="s">
        <v>521</v>
      </c>
      <c r="I8" t="s">
        <v>522</v>
      </c>
      <c r="J8" t="s">
        <v>54</v>
      </c>
      <c r="K8" t="s">
        <v>523</v>
      </c>
      <c r="L8" t="s">
        <v>81</v>
      </c>
      <c r="M8" t="s">
        <v>524</v>
      </c>
      <c r="N8" t="s">
        <v>37</v>
      </c>
      <c r="O8">
        <v>0</v>
      </c>
      <c r="P8">
        <f>VLOOKUP(Table1[[#This Row],[RR NO]],[1]!Table13[[RR No]:[IR]],19,0)</f>
        <v>2185</v>
      </c>
      <c r="Q8">
        <v>2185</v>
      </c>
      <c r="R8">
        <f>Table1[[#This Row],[Column1]]-Table1[[#This Row],[METER FR]]</f>
        <v>0</v>
      </c>
      <c r="S8">
        <v>7815</v>
      </c>
      <c r="T8" t="s">
        <v>38</v>
      </c>
      <c r="U8">
        <v>2185</v>
      </c>
      <c r="V8" t="s">
        <v>39</v>
      </c>
    </row>
    <row r="9" spans="1:22" x14ac:dyDescent="0.3">
      <c r="A9">
        <v>113</v>
      </c>
      <c r="B9" t="s">
        <v>717</v>
      </c>
      <c r="C9" t="s">
        <v>718</v>
      </c>
      <c r="D9" t="s">
        <v>28</v>
      </c>
      <c r="E9" t="s">
        <v>190</v>
      </c>
      <c r="F9">
        <v>1341120</v>
      </c>
      <c r="G9" t="s">
        <v>719</v>
      </c>
      <c r="H9" t="s">
        <v>720</v>
      </c>
      <c r="I9" t="s">
        <v>721</v>
      </c>
      <c r="J9" t="s">
        <v>54</v>
      </c>
      <c r="K9" t="s">
        <v>55</v>
      </c>
      <c r="M9" t="s">
        <v>722</v>
      </c>
      <c r="N9" t="s">
        <v>37</v>
      </c>
      <c r="O9">
        <v>0</v>
      </c>
      <c r="P9">
        <f>VLOOKUP(Table1[[#This Row],[RR NO]],[1]!Table13[[RR No]:[IR]],19,0)</f>
        <v>2522</v>
      </c>
      <c r="Q9">
        <v>2522</v>
      </c>
      <c r="R9">
        <f>Table1[[#This Row],[Column1]]-Table1[[#This Row],[METER FR]]</f>
        <v>0</v>
      </c>
      <c r="S9">
        <v>7478</v>
      </c>
      <c r="T9" t="s">
        <v>38</v>
      </c>
      <c r="U9">
        <v>2522</v>
      </c>
      <c r="V9" t="s">
        <v>39</v>
      </c>
    </row>
    <row r="10" spans="1:22" x14ac:dyDescent="0.3">
      <c r="A10">
        <v>171</v>
      </c>
      <c r="B10" t="s">
        <v>1053</v>
      </c>
      <c r="C10" t="s">
        <v>1054</v>
      </c>
      <c r="D10" t="s">
        <v>28</v>
      </c>
      <c r="E10" t="s">
        <v>190</v>
      </c>
      <c r="F10">
        <v>1341120</v>
      </c>
      <c r="G10" t="s">
        <v>1055</v>
      </c>
      <c r="H10" t="s">
        <v>1056</v>
      </c>
      <c r="I10" t="s">
        <v>1057</v>
      </c>
      <c r="J10" t="s">
        <v>54</v>
      </c>
      <c r="K10" t="s">
        <v>1058</v>
      </c>
      <c r="L10" t="s">
        <v>96</v>
      </c>
      <c r="M10" t="s">
        <v>1059</v>
      </c>
      <c r="N10" t="s">
        <v>37</v>
      </c>
      <c r="O10">
        <v>28</v>
      </c>
      <c r="P10">
        <f>VLOOKUP(Table1[[#This Row],[RR NO]],[1]!Table13[[RR No]:[IR]],19,0)</f>
        <v>3300</v>
      </c>
      <c r="Q10">
        <v>3300</v>
      </c>
      <c r="R10">
        <f>Table1[[#This Row],[Column1]]-Table1[[#This Row],[METER FR]]</f>
        <v>0</v>
      </c>
      <c r="S10">
        <v>6700</v>
      </c>
      <c r="T10" t="s">
        <v>38</v>
      </c>
      <c r="U10">
        <v>3328</v>
      </c>
      <c r="V10" t="s">
        <v>1060</v>
      </c>
    </row>
    <row r="11" spans="1:22" x14ac:dyDescent="0.3">
      <c r="A11">
        <v>151</v>
      </c>
      <c r="B11" t="s">
        <v>929</v>
      </c>
      <c r="C11" t="s">
        <v>930</v>
      </c>
      <c r="D11" t="s">
        <v>28</v>
      </c>
      <c r="E11" t="s">
        <v>190</v>
      </c>
      <c r="F11">
        <v>1341109</v>
      </c>
      <c r="G11" t="s">
        <v>931</v>
      </c>
      <c r="H11" t="s">
        <v>932</v>
      </c>
      <c r="I11" t="s">
        <v>261</v>
      </c>
      <c r="J11" t="s">
        <v>54</v>
      </c>
      <c r="K11" t="s">
        <v>55</v>
      </c>
      <c r="M11" t="s">
        <v>933</v>
      </c>
      <c r="N11" t="s">
        <v>37</v>
      </c>
      <c r="O11">
        <v>0</v>
      </c>
      <c r="P11">
        <f>VLOOKUP(Table1[[#This Row],[RR NO]],[1]!Table13[[RR No]:[IR]],19,0)</f>
        <v>4571</v>
      </c>
      <c r="Q11">
        <v>4571</v>
      </c>
      <c r="R11">
        <f>Table1[[#This Row],[Column1]]-Table1[[#This Row],[METER FR]]</f>
        <v>0</v>
      </c>
      <c r="S11">
        <v>5429</v>
      </c>
      <c r="T11" t="s">
        <v>38</v>
      </c>
      <c r="U11">
        <v>4571</v>
      </c>
      <c r="V11" t="s">
        <v>39</v>
      </c>
    </row>
    <row r="12" spans="1:22" x14ac:dyDescent="0.3">
      <c r="A12">
        <v>26</v>
      </c>
      <c r="B12" t="s">
        <v>207</v>
      </c>
      <c r="C12" t="s">
        <v>208</v>
      </c>
      <c r="D12" t="s">
        <v>28</v>
      </c>
      <c r="E12" t="s">
        <v>29</v>
      </c>
      <c r="F12">
        <v>1341105</v>
      </c>
      <c r="G12" t="s">
        <v>209</v>
      </c>
      <c r="H12" t="s">
        <v>210</v>
      </c>
      <c r="I12" t="s">
        <v>211</v>
      </c>
      <c r="J12" t="s">
        <v>62</v>
      </c>
      <c r="K12" t="s">
        <v>55</v>
      </c>
      <c r="M12" t="s">
        <v>212</v>
      </c>
      <c r="N12" t="s">
        <v>37</v>
      </c>
      <c r="O12">
        <v>0</v>
      </c>
      <c r="P12">
        <f>VLOOKUP(Table1[[#This Row],[RR NO]],[1]!Table13[[RR No]:[IR]],19,0)</f>
        <v>8352</v>
      </c>
      <c r="Q12">
        <v>8352</v>
      </c>
      <c r="R12">
        <f>Table1[[#This Row],[Column1]]-Table1[[#This Row],[METER FR]]</f>
        <v>0</v>
      </c>
      <c r="S12">
        <v>1648</v>
      </c>
      <c r="T12" t="s">
        <v>38</v>
      </c>
      <c r="U12">
        <v>8400</v>
      </c>
      <c r="V12" t="s">
        <v>39</v>
      </c>
    </row>
    <row r="13" spans="1:22" x14ac:dyDescent="0.3">
      <c r="A13">
        <v>11</v>
      </c>
      <c r="B13" t="s">
        <v>106</v>
      </c>
      <c r="C13" t="s">
        <v>107</v>
      </c>
      <c r="D13" t="s">
        <v>91</v>
      </c>
      <c r="E13" t="s">
        <v>29</v>
      </c>
      <c r="F13">
        <v>1341106</v>
      </c>
      <c r="G13" t="s">
        <v>108</v>
      </c>
      <c r="H13" t="s">
        <v>109</v>
      </c>
      <c r="I13" t="s">
        <v>110</v>
      </c>
      <c r="J13" t="s">
        <v>62</v>
      </c>
      <c r="K13" t="s">
        <v>111</v>
      </c>
      <c r="L13" t="s">
        <v>81</v>
      </c>
      <c r="M13" t="s">
        <v>112</v>
      </c>
      <c r="N13" t="s">
        <v>37</v>
      </c>
      <c r="O13">
        <v>0</v>
      </c>
      <c r="P13">
        <f>VLOOKUP(Table1[[#This Row],[RR NO]],[1]!Table13[[RR No]:[IR]],19,0)</f>
        <v>34164.300000000003</v>
      </c>
      <c r="Q13">
        <v>34164.300000000003</v>
      </c>
      <c r="R13">
        <f>Table1[[#This Row],[Column1]]-Table1[[#This Row],[METER FR]]</f>
        <v>0</v>
      </c>
      <c r="S13">
        <v>732.7</v>
      </c>
      <c r="T13" t="s">
        <v>38</v>
      </c>
      <c r="U13">
        <v>34897</v>
      </c>
      <c r="V13" t="s">
        <v>83</v>
      </c>
    </row>
    <row r="14" spans="1:22" x14ac:dyDescent="0.3">
      <c r="A14">
        <v>173</v>
      </c>
      <c r="B14" t="s">
        <v>1068</v>
      </c>
      <c r="C14" t="s">
        <v>1069</v>
      </c>
      <c r="D14" t="s">
        <v>28</v>
      </c>
      <c r="E14" t="s">
        <v>190</v>
      </c>
      <c r="F14">
        <v>1341120</v>
      </c>
      <c r="G14" t="s">
        <v>1070</v>
      </c>
      <c r="H14" t="s">
        <v>1071</v>
      </c>
      <c r="I14" t="s">
        <v>1072</v>
      </c>
      <c r="J14" t="s">
        <v>54</v>
      </c>
      <c r="K14" t="s">
        <v>1073</v>
      </c>
      <c r="L14" t="s">
        <v>81</v>
      </c>
      <c r="M14" t="s">
        <v>1074</v>
      </c>
      <c r="N14" t="s">
        <v>37</v>
      </c>
      <c r="O14">
        <v>0</v>
      </c>
      <c r="P14">
        <f>VLOOKUP(Table1[[#This Row],[RR NO]],[1]!Table13[[RR No]:[IR]],19,0)</f>
        <v>345</v>
      </c>
      <c r="Q14">
        <v>345</v>
      </c>
      <c r="R14">
        <f>Table1[[#This Row],[Column1]]-Table1[[#This Row],[METER FR]]</f>
        <v>0</v>
      </c>
      <c r="S14">
        <v>655</v>
      </c>
      <c r="T14" t="s">
        <v>38</v>
      </c>
      <c r="U14">
        <v>345</v>
      </c>
      <c r="V14" t="s">
        <v>39</v>
      </c>
    </row>
    <row r="15" spans="1:22" x14ac:dyDescent="0.3">
      <c r="A15">
        <v>81</v>
      </c>
      <c r="B15" t="s">
        <v>530</v>
      </c>
      <c r="C15" t="s">
        <v>531</v>
      </c>
      <c r="D15" t="s">
        <v>126</v>
      </c>
      <c r="E15" t="s">
        <v>29</v>
      </c>
      <c r="F15">
        <v>1341124</v>
      </c>
      <c r="G15" t="s">
        <v>532</v>
      </c>
      <c r="H15" t="s">
        <v>533</v>
      </c>
      <c r="I15" t="s">
        <v>534</v>
      </c>
      <c r="J15" t="s">
        <v>194</v>
      </c>
      <c r="K15" t="s">
        <v>535</v>
      </c>
      <c r="L15" t="s">
        <v>81</v>
      </c>
      <c r="M15" t="s">
        <v>536</v>
      </c>
      <c r="N15" t="s">
        <v>537</v>
      </c>
      <c r="O15">
        <v>0</v>
      </c>
      <c r="P15">
        <f>VLOOKUP(Table1[[#This Row],[RR NO]],[1]!Table13[[RR No]:[IR]],19,0)</f>
        <v>1552</v>
      </c>
      <c r="Q15">
        <v>2072.19</v>
      </c>
      <c r="R15">
        <f>Table1[[#This Row],[Column1]]-Table1[[#This Row],[METER FR]]</f>
        <v>-520.19000000000005</v>
      </c>
      <c r="S15">
        <v>493.11</v>
      </c>
      <c r="T15" t="s">
        <v>38</v>
      </c>
      <c r="U15">
        <v>2565.3000000000002</v>
      </c>
      <c r="V15" t="s">
        <v>39</v>
      </c>
    </row>
    <row r="16" spans="1:22" x14ac:dyDescent="0.3">
      <c r="A16">
        <v>40</v>
      </c>
      <c r="B16" t="s">
        <v>291</v>
      </c>
      <c r="C16" t="s">
        <v>292</v>
      </c>
      <c r="D16" t="s">
        <v>28</v>
      </c>
      <c r="E16" t="s">
        <v>29</v>
      </c>
      <c r="F16">
        <v>1341110</v>
      </c>
      <c r="G16" t="s">
        <v>293</v>
      </c>
      <c r="H16" t="s">
        <v>294</v>
      </c>
      <c r="I16" t="s">
        <v>117</v>
      </c>
      <c r="J16" t="s">
        <v>62</v>
      </c>
      <c r="K16" t="s">
        <v>295</v>
      </c>
      <c r="L16" t="s">
        <v>35</v>
      </c>
      <c r="M16" t="s">
        <v>296</v>
      </c>
      <c r="N16" t="s">
        <v>37</v>
      </c>
      <c r="O16">
        <v>0</v>
      </c>
      <c r="P16">
        <f>VLOOKUP(Table1[[#This Row],[RR NO]],[1]!Table13[[RR No]:[IR]],19,0)</f>
        <v>3400</v>
      </c>
      <c r="Q16">
        <v>3400</v>
      </c>
      <c r="R16">
        <f>Table1[[#This Row],[Column1]]-Table1[[#This Row],[METER FR]]</f>
        <v>0</v>
      </c>
      <c r="S16">
        <v>330</v>
      </c>
      <c r="T16" t="s">
        <v>38</v>
      </c>
      <c r="U16">
        <v>3730</v>
      </c>
      <c r="V16" t="s">
        <v>39</v>
      </c>
    </row>
    <row r="17" spans="1:22" x14ac:dyDescent="0.3">
      <c r="A17">
        <v>179</v>
      </c>
      <c r="B17" t="s">
        <v>1109</v>
      </c>
      <c r="C17" t="s">
        <v>1110</v>
      </c>
      <c r="D17" t="s">
        <v>28</v>
      </c>
      <c r="E17" t="s">
        <v>29</v>
      </c>
      <c r="F17">
        <v>1341106</v>
      </c>
      <c r="G17" t="s">
        <v>1111</v>
      </c>
      <c r="H17" t="s">
        <v>1112</v>
      </c>
      <c r="I17" t="s">
        <v>1113</v>
      </c>
      <c r="J17" t="s">
        <v>62</v>
      </c>
      <c r="K17" t="s">
        <v>1114</v>
      </c>
      <c r="L17" t="s">
        <v>752</v>
      </c>
      <c r="M17" t="s">
        <v>1115</v>
      </c>
      <c r="N17" t="s">
        <v>37</v>
      </c>
      <c r="O17">
        <v>0</v>
      </c>
      <c r="P17">
        <f>VLOOKUP(Table1[[#This Row],[RR NO]],[1]!Table13[[RR No]:[IR]],19,0)</f>
        <v>4879.8</v>
      </c>
      <c r="Q17">
        <v>4879.8</v>
      </c>
      <c r="R17">
        <f>Table1[[#This Row],[Column1]]-Table1[[#This Row],[METER FR]]</f>
        <v>0</v>
      </c>
      <c r="S17">
        <v>221</v>
      </c>
      <c r="T17" t="s">
        <v>38</v>
      </c>
      <c r="U17">
        <v>5100.8</v>
      </c>
      <c r="V17" t="s">
        <v>83</v>
      </c>
    </row>
    <row r="18" spans="1:22" x14ac:dyDescent="0.3">
      <c r="A18">
        <v>64</v>
      </c>
      <c r="B18" t="s">
        <v>430</v>
      </c>
      <c r="C18" t="s">
        <v>431</v>
      </c>
      <c r="D18" t="s">
        <v>28</v>
      </c>
      <c r="E18" t="s">
        <v>29</v>
      </c>
      <c r="F18">
        <v>1341125</v>
      </c>
      <c r="G18" t="s">
        <v>432</v>
      </c>
      <c r="H18" t="s">
        <v>433</v>
      </c>
      <c r="I18" t="s">
        <v>434</v>
      </c>
      <c r="J18" t="s">
        <v>62</v>
      </c>
      <c r="K18" t="s">
        <v>435</v>
      </c>
      <c r="L18" t="s">
        <v>96</v>
      </c>
      <c r="M18" t="s">
        <v>436</v>
      </c>
      <c r="N18" t="s">
        <v>37</v>
      </c>
      <c r="O18">
        <v>0</v>
      </c>
      <c r="P18">
        <f>VLOOKUP(Table1[[#This Row],[RR NO]],[1]!Table13[[RR No]:[IR]],19,0)</f>
        <v>22868</v>
      </c>
      <c r="Q18">
        <v>22868</v>
      </c>
      <c r="R18">
        <f>Table1[[#This Row],[Column1]]-Table1[[#This Row],[METER FR]]</f>
        <v>0</v>
      </c>
      <c r="S18">
        <v>173</v>
      </c>
      <c r="T18" t="s">
        <v>38</v>
      </c>
      <c r="U18">
        <v>23041</v>
      </c>
      <c r="V18" t="s">
        <v>39</v>
      </c>
    </row>
    <row r="19" spans="1:22" x14ac:dyDescent="0.3">
      <c r="A19">
        <v>188</v>
      </c>
      <c r="B19" t="s">
        <v>1172</v>
      </c>
      <c r="C19" t="s">
        <v>1173</v>
      </c>
      <c r="D19" t="s">
        <v>1174</v>
      </c>
      <c r="E19" t="s">
        <v>29</v>
      </c>
      <c r="F19">
        <v>1341101</v>
      </c>
      <c r="G19" t="s">
        <v>1175</v>
      </c>
      <c r="H19" t="s">
        <v>1176</v>
      </c>
      <c r="I19" t="s">
        <v>1177</v>
      </c>
      <c r="J19" t="s">
        <v>1178</v>
      </c>
      <c r="K19" t="s">
        <v>1179</v>
      </c>
      <c r="M19" t="s">
        <v>1180</v>
      </c>
      <c r="N19" t="s">
        <v>1181</v>
      </c>
      <c r="O19">
        <v>1802</v>
      </c>
      <c r="P19">
        <f>VLOOKUP(Table1[[#This Row],[RR NO]],[1]!Table13[[RR No]:[IR]],19,0)</f>
        <v>1625</v>
      </c>
      <c r="Q19">
        <v>1714</v>
      </c>
      <c r="R19">
        <f>Table1[[#This Row],[Column1]]-Table1[[#This Row],[METER FR]]</f>
        <v>-89</v>
      </c>
      <c r="S19">
        <v>150</v>
      </c>
      <c r="T19" t="s">
        <v>38</v>
      </c>
      <c r="U19">
        <v>1864</v>
      </c>
      <c r="V19" t="s">
        <v>1182</v>
      </c>
    </row>
    <row r="20" spans="1:22" x14ac:dyDescent="0.3">
      <c r="A20">
        <v>187</v>
      </c>
      <c r="B20" t="s">
        <v>1164</v>
      </c>
      <c r="C20" t="s">
        <v>1165</v>
      </c>
      <c r="D20" t="s">
        <v>847</v>
      </c>
      <c r="E20" t="s">
        <v>190</v>
      </c>
      <c r="F20">
        <v>1341121</v>
      </c>
      <c r="G20" t="s">
        <v>1166</v>
      </c>
      <c r="H20" t="s">
        <v>1167</v>
      </c>
      <c r="I20" t="s">
        <v>1168</v>
      </c>
      <c r="J20" t="s">
        <v>54</v>
      </c>
      <c r="K20" t="s">
        <v>1169</v>
      </c>
      <c r="L20" t="s">
        <v>96</v>
      </c>
      <c r="M20" t="s">
        <v>1170</v>
      </c>
      <c r="N20" t="s">
        <v>37</v>
      </c>
      <c r="O20">
        <v>0</v>
      </c>
      <c r="P20">
        <f>VLOOKUP(Table1[[#This Row],[RR NO]],[1]!Table13[[RR No]:[IR]],19,0)</f>
        <v>14</v>
      </c>
      <c r="Q20">
        <v>14</v>
      </c>
      <c r="R20">
        <f>Table1[[#This Row],[Column1]]-Table1[[#This Row],[METER FR]]</f>
        <v>0</v>
      </c>
      <c r="S20">
        <v>86</v>
      </c>
      <c r="T20" t="s">
        <v>38</v>
      </c>
      <c r="U20">
        <v>14</v>
      </c>
      <c r="V20" t="s">
        <v>1171</v>
      </c>
    </row>
    <row r="21" spans="1:22" x14ac:dyDescent="0.3">
      <c r="A21">
        <v>84</v>
      </c>
      <c r="B21" t="s">
        <v>550</v>
      </c>
      <c r="C21" t="s">
        <v>551</v>
      </c>
      <c r="D21" t="s">
        <v>28</v>
      </c>
      <c r="E21" t="s">
        <v>29</v>
      </c>
      <c r="F21">
        <v>1341103</v>
      </c>
      <c r="G21" t="s">
        <v>552</v>
      </c>
      <c r="H21" t="s">
        <v>553</v>
      </c>
      <c r="I21" t="s">
        <v>53</v>
      </c>
      <c r="J21" t="s">
        <v>54</v>
      </c>
      <c r="K21" t="s">
        <v>55</v>
      </c>
      <c r="M21" t="s">
        <v>554</v>
      </c>
      <c r="N21" t="s">
        <v>37</v>
      </c>
      <c r="O21">
        <v>0</v>
      </c>
      <c r="P21">
        <f>VLOOKUP(Table1[[#This Row],[RR NO]],[1]!Table13[[RR No]:[IR]],19,0)</f>
        <v>8589</v>
      </c>
      <c r="Q21">
        <v>8589</v>
      </c>
      <c r="R21">
        <f>Table1[[#This Row],[Column1]]-Table1[[#This Row],[METER FR]]</f>
        <v>0</v>
      </c>
      <c r="S21">
        <v>75</v>
      </c>
      <c r="T21" t="s">
        <v>38</v>
      </c>
      <c r="U21">
        <v>8664</v>
      </c>
      <c r="V21" t="s">
        <v>48</v>
      </c>
    </row>
    <row r="22" spans="1:22" x14ac:dyDescent="0.3">
      <c r="A22">
        <v>141</v>
      </c>
      <c r="B22" t="s">
        <v>874</v>
      </c>
      <c r="C22" t="s">
        <v>875</v>
      </c>
      <c r="D22" t="s">
        <v>28</v>
      </c>
      <c r="E22" t="s">
        <v>29</v>
      </c>
      <c r="F22">
        <v>1341106</v>
      </c>
      <c r="G22" t="s">
        <v>876</v>
      </c>
      <c r="H22" t="s">
        <v>877</v>
      </c>
      <c r="I22" t="s">
        <v>250</v>
      </c>
      <c r="J22" t="s">
        <v>54</v>
      </c>
      <c r="K22" t="s">
        <v>55</v>
      </c>
      <c r="M22" t="s">
        <v>878</v>
      </c>
      <c r="N22" t="s">
        <v>37</v>
      </c>
      <c r="O22">
        <v>0</v>
      </c>
      <c r="P22">
        <f>VLOOKUP(Table1[[#This Row],[RR NO]],[1]!Table13[[RR No]:[IR]],19,0)</f>
        <v>16937</v>
      </c>
      <c r="Q22">
        <v>16937</v>
      </c>
      <c r="R22">
        <f>Table1[[#This Row],[Column1]]-Table1[[#This Row],[METER FR]]</f>
        <v>0</v>
      </c>
      <c r="S22">
        <v>27</v>
      </c>
      <c r="T22" t="s">
        <v>38</v>
      </c>
      <c r="U22">
        <v>16964</v>
      </c>
      <c r="V22" t="s">
        <v>48</v>
      </c>
    </row>
    <row r="23" spans="1:22" x14ac:dyDescent="0.3">
      <c r="A23">
        <v>44</v>
      </c>
      <c r="B23" t="s">
        <v>312</v>
      </c>
      <c r="C23" t="s">
        <v>313</v>
      </c>
      <c r="D23" t="s">
        <v>28</v>
      </c>
      <c r="E23" t="s">
        <v>29</v>
      </c>
      <c r="F23">
        <v>1341112</v>
      </c>
      <c r="G23" t="s">
        <v>314</v>
      </c>
      <c r="H23" t="s">
        <v>315</v>
      </c>
      <c r="I23" t="s">
        <v>316</v>
      </c>
      <c r="J23" t="s">
        <v>33</v>
      </c>
      <c r="K23" t="s">
        <v>55</v>
      </c>
      <c r="M23" t="s">
        <v>317</v>
      </c>
      <c r="N23" t="s">
        <v>37</v>
      </c>
      <c r="O23">
        <v>0</v>
      </c>
      <c r="P23">
        <f>VLOOKUP(Table1[[#This Row],[RR NO]],[1]!Table13[[RR No]:[IR]],19,0)</f>
        <v>4959</v>
      </c>
      <c r="Q23">
        <v>4959</v>
      </c>
      <c r="R23">
        <f>Table1[[#This Row],[Column1]]-Table1[[#This Row],[METER FR]]</f>
        <v>0</v>
      </c>
      <c r="S23">
        <v>26</v>
      </c>
      <c r="T23" t="s">
        <v>38</v>
      </c>
      <c r="U23">
        <v>4985</v>
      </c>
      <c r="V23" t="s">
        <v>48</v>
      </c>
    </row>
    <row r="24" spans="1:22" x14ac:dyDescent="0.3">
      <c r="A24">
        <v>65</v>
      </c>
      <c r="B24" t="s">
        <v>437</v>
      </c>
      <c r="C24" t="s">
        <v>438</v>
      </c>
      <c r="D24" t="s">
        <v>28</v>
      </c>
      <c r="E24" t="s">
        <v>29</v>
      </c>
      <c r="F24">
        <v>1341106</v>
      </c>
      <c r="G24" t="s">
        <v>439</v>
      </c>
      <c r="H24" t="s">
        <v>440</v>
      </c>
      <c r="I24" t="s">
        <v>68</v>
      </c>
      <c r="J24" t="s">
        <v>62</v>
      </c>
      <c r="K24" t="s">
        <v>55</v>
      </c>
      <c r="M24" t="s">
        <v>441</v>
      </c>
      <c r="N24" t="s">
        <v>37</v>
      </c>
      <c r="O24">
        <v>0</v>
      </c>
      <c r="P24">
        <f>VLOOKUP(Table1[[#This Row],[RR NO]],[1]!Table13[[RR No]:[IR]],19,0)</f>
        <v>5572</v>
      </c>
      <c r="Q24">
        <v>5572</v>
      </c>
      <c r="R24">
        <f>Table1[[#This Row],[Column1]]-Table1[[#This Row],[METER FR]]</f>
        <v>0</v>
      </c>
      <c r="S24">
        <v>19</v>
      </c>
      <c r="T24" t="s">
        <v>38</v>
      </c>
      <c r="U24">
        <v>5591</v>
      </c>
      <c r="V24" t="s">
        <v>48</v>
      </c>
    </row>
    <row r="25" spans="1:22" x14ac:dyDescent="0.3">
      <c r="A25">
        <v>88</v>
      </c>
      <c r="B25" t="s">
        <v>570</v>
      </c>
      <c r="C25" t="s">
        <v>571</v>
      </c>
      <c r="D25" t="s">
        <v>28</v>
      </c>
      <c r="E25" t="s">
        <v>29</v>
      </c>
      <c r="F25">
        <v>1341112</v>
      </c>
      <c r="G25" t="s">
        <v>572</v>
      </c>
      <c r="H25" t="s">
        <v>573</v>
      </c>
      <c r="I25" t="s">
        <v>316</v>
      </c>
      <c r="J25" t="s">
        <v>33</v>
      </c>
      <c r="K25" t="s">
        <v>55</v>
      </c>
      <c r="M25" t="s">
        <v>574</v>
      </c>
      <c r="N25" t="s">
        <v>37</v>
      </c>
      <c r="O25">
        <v>0</v>
      </c>
      <c r="P25">
        <f>VLOOKUP(Table1[[#This Row],[RR NO]],[1]!Table13[[RR No]:[IR]],19,0)</f>
        <v>6145</v>
      </c>
      <c r="Q25">
        <v>6145</v>
      </c>
      <c r="R25">
        <f>Table1[[#This Row],[Column1]]-Table1[[#This Row],[METER FR]]</f>
        <v>0</v>
      </c>
      <c r="S25">
        <v>19</v>
      </c>
      <c r="T25" t="s">
        <v>38</v>
      </c>
      <c r="U25">
        <v>6164</v>
      </c>
      <c r="V25" t="s">
        <v>48</v>
      </c>
    </row>
    <row r="26" spans="1:22" x14ac:dyDescent="0.3">
      <c r="A26">
        <v>3</v>
      </c>
      <c r="B26" t="s">
        <v>49</v>
      </c>
      <c r="C26" t="s">
        <v>50</v>
      </c>
      <c r="D26" t="s">
        <v>28</v>
      </c>
      <c r="E26" t="s">
        <v>29</v>
      </c>
      <c r="F26">
        <v>1341103</v>
      </c>
      <c r="G26" t="s">
        <v>51</v>
      </c>
      <c r="H26" t="s">
        <v>52</v>
      </c>
      <c r="I26" t="s">
        <v>53</v>
      </c>
      <c r="J26" t="s">
        <v>54</v>
      </c>
      <c r="K26" t="s">
        <v>55</v>
      </c>
      <c r="M26" t="s">
        <v>56</v>
      </c>
      <c r="N26" t="s">
        <v>37</v>
      </c>
      <c r="O26">
        <v>0</v>
      </c>
      <c r="P26">
        <f>VLOOKUP(Table1[[#This Row],[RR NO]],[1]!Table13[[RR No]:[IR]],19,0)</f>
        <v>7278</v>
      </c>
      <c r="Q26">
        <v>7278</v>
      </c>
      <c r="R26">
        <f>Table1[[#This Row],[Column1]]-Table1[[#This Row],[METER FR]]</f>
        <v>0</v>
      </c>
      <c r="S26">
        <v>15</v>
      </c>
      <c r="T26" t="s">
        <v>38</v>
      </c>
      <c r="U26">
        <v>7293</v>
      </c>
      <c r="V26" t="s">
        <v>48</v>
      </c>
    </row>
    <row r="27" spans="1:22" x14ac:dyDescent="0.3">
      <c r="A27">
        <v>52</v>
      </c>
      <c r="B27" t="s">
        <v>359</v>
      </c>
      <c r="C27" t="s">
        <v>360</v>
      </c>
      <c r="D27" t="s">
        <v>28</v>
      </c>
      <c r="E27" t="s">
        <v>29</v>
      </c>
      <c r="F27">
        <v>1341106</v>
      </c>
      <c r="G27" t="s">
        <v>361</v>
      </c>
      <c r="H27" t="s">
        <v>362</v>
      </c>
      <c r="I27" t="s">
        <v>250</v>
      </c>
      <c r="J27" t="s">
        <v>54</v>
      </c>
      <c r="K27" t="s">
        <v>363</v>
      </c>
      <c r="L27" t="s">
        <v>81</v>
      </c>
      <c r="M27" t="s">
        <v>364</v>
      </c>
      <c r="N27" t="s">
        <v>37</v>
      </c>
      <c r="O27">
        <v>0</v>
      </c>
      <c r="P27">
        <f>VLOOKUP(Table1[[#This Row],[RR NO]],[1]!Table13[[RR No]:[IR]],19,0)</f>
        <v>16539</v>
      </c>
      <c r="Q27">
        <v>16539</v>
      </c>
      <c r="R27">
        <f>Table1[[#This Row],[Column1]]-Table1[[#This Row],[METER FR]]</f>
        <v>0</v>
      </c>
      <c r="S27">
        <v>14</v>
      </c>
      <c r="T27" t="s">
        <v>38</v>
      </c>
      <c r="U27">
        <v>16553</v>
      </c>
      <c r="V27" t="s">
        <v>48</v>
      </c>
    </row>
    <row r="28" spans="1:22" x14ac:dyDescent="0.3">
      <c r="A28">
        <v>144</v>
      </c>
      <c r="B28" t="s">
        <v>892</v>
      </c>
      <c r="C28" t="s">
        <v>893</v>
      </c>
      <c r="D28" t="s">
        <v>28</v>
      </c>
      <c r="E28" t="s">
        <v>29</v>
      </c>
      <c r="F28">
        <v>1341106</v>
      </c>
      <c r="G28" t="s">
        <v>894</v>
      </c>
      <c r="H28" t="s">
        <v>895</v>
      </c>
      <c r="I28" t="s">
        <v>250</v>
      </c>
      <c r="J28" t="s">
        <v>54</v>
      </c>
      <c r="K28" t="s">
        <v>55</v>
      </c>
      <c r="M28" t="s">
        <v>896</v>
      </c>
      <c r="N28" t="s">
        <v>37</v>
      </c>
      <c r="O28">
        <v>0</v>
      </c>
      <c r="P28">
        <f>VLOOKUP(Table1[[#This Row],[RR NO]],[1]!Table13[[RR No]:[IR]],19,0)</f>
        <v>12822</v>
      </c>
      <c r="Q28">
        <v>12822</v>
      </c>
      <c r="R28">
        <f>Table1[[#This Row],[Column1]]-Table1[[#This Row],[METER FR]]</f>
        <v>0</v>
      </c>
      <c r="S28">
        <v>14</v>
      </c>
      <c r="T28" t="s">
        <v>38</v>
      </c>
      <c r="U28">
        <v>12836</v>
      </c>
      <c r="V28" t="s">
        <v>48</v>
      </c>
    </row>
    <row r="29" spans="1:22" x14ac:dyDescent="0.3">
      <c r="A29">
        <v>150</v>
      </c>
      <c r="B29" t="s">
        <v>925</v>
      </c>
      <c r="C29" t="s">
        <v>926</v>
      </c>
      <c r="D29" t="s">
        <v>28</v>
      </c>
      <c r="E29" t="s">
        <v>29</v>
      </c>
      <c r="F29">
        <v>1341106</v>
      </c>
      <c r="G29" t="s">
        <v>927</v>
      </c>
      <c r="H29" t="s">
        <v>895</v>
      </c>
      <c r="I29" t="s">
        <v>250</v>
      </c>
      <c r="J29" t="s">
        <v>54</v>
      </c>
      <c r="K29" t="s">
        <v>55</v>
      </c>
      <c r="M29" t="s">
        <v>928</v>
      </c>
      <c r="N29" t="s">
        <v>37</v>
      </c>
      <c r="O29">
        <v>0</v>
      </c>
      <c r="P29">
        <f>VLOOKUP(Table1[[#This Row],[RR NO]],[1]!Table13[[RR No]:[IR]],19,0)</f>
        <v>6480</v>
      </c>
      <c r="Q29">
        <v>6480</v>
      </c>
      <c r="R29">
        <f>Table1[[#This Row],[Column1]]-Table1[[#This Row],[METER FR]]</f>
        <v>0</v>
      </c>
      <c r="S29">
        <v>14</v>
      </c>
      <c r="T29" t="s">
        <v>38</v>
      </c>
      <c r="U29">
        <v>6494</v>
      </c>
      <c r="V29" t="s">
        <v>48</v>
      </c>
    </row>
    <row r="30" spans="1:22" x14ac:dyDescent="0.3">
      <c r="A30">
        <v>20</v>
      </c>
      <c r="B30" t="s">
        <v>164</v>
      </c>
      <c r="C30" t="s">
        <v>165</v>
      </c>
      <c r="D30" t="s">
        <v>28</v>
      </c>
      <c r="E30" t="s">
        <v>29</v>
      </c>
      <c r="F30">
        <v>1341104</v>
      </c>
      <c r="G30" t="s">
        <v>166</v>
      </c>
      <c r="H30" t="s">
        <v>167</v>
      </c>
      <c r="I30" t="s">
        <v>168</v>
      </c>
      <c r="J30" t="s">
        <v>62</v>
      </c>
      <c r="K30" t="s">
        <v>55</v>
      </c>
      <c r="M30" t="s">
        <v>169</v>
      </c>
      <c r="N30" t="s">
        <v>37</v>
      </c>
      <c r="O30">
        <v>0</v>
      </c>
      <c r="P30">
        <f>VLOOKUP(Table1[[#This Row],[RR NO]],[1]!Table13[[RR No]:[IR]],19,0)</f>
        <v>5534</v>
      </c>
      <c r="Q30">
        <v>5534</v>
      </c>
      <c r="R30">
        <f>Table1[[#This Row],[Column1]]-Table1[[#This Row],[METER FR]]</f>
        <v>0</v>
      </c>
      <c r="S30">
        <v>13</v>
      </c>
      <c r="T30" t="s">
        <v>38</v>
      </c>
      <c r="U30">
        <v>5547</v>
      </c>
      <c r="V30" t="s">
        <v>48</v>
      </c>
    </row>
    <row r="31" spans="1:22" x14ac:dyDescent="0.3">
      <c r="A31">
        <v>139</v>
      </c>
      <c r="B31" t="s">
        <v>865</v>
      </c>
      <c r="C31" t="s">
        <v>866</v>
      </c>
      <c r="D31" t="s">
        <v>28</v>
      </c>
      <c r="E31" t="s">
        <v>29</v>
      </c>
      <c r="F31">
        <v>1341106</v>
      </c>
      <c r="G31" t="s">
        <v>867</v>
      </c>
      <c r="H31" t="s">
        <v>868</v>
      </c>
      <c r="I31" t="s">
        <v>250</v>
      </c>
      <c r="J31" t="s">
        <v>54</v>
      </c>
      <c r="K31" t="s">
        <v>55</v>
      </c>
      <c r="M31" t="s">
        <v>869</v>
      </c>
      <c r="N31" t="s">
        <v>37</v>
      </c>
      <c r="O31">
        <v>0</v>
      </c>
      <c r="P31">
        <f>VLOOKUP(Table1[[#This Row],[RR NO]],[1]!Table13[[RR No]:[IR]],19,0)</f>
        <v>16111</v>
      </c>
      <c r="Q31">
        <v>16111</v>
      </c>
      <c r="R31">
        <f>Table1[[#This Row],[Column1]]-Table1[[#This Row],[METER FR]]</f>
        <v>0</v>
      </c>
      <c r="S31">
        <v>13</v>
      </c>
      <c r="T31" t="s">
        <v>38</v>
      </c>
      <c r="U31">
        <v>16124</v>
      </c>
      <c r="V31" t="s">
        <v>48</v>
      </c>
    </row>
    <row r="32" spans="1:22" x14ac:dyDescent="0.3">
      <c r="A32">
        <v>32</v>
      </c>
      <c r="B32" t="s">
        <v>246</v>
      </c>
      <c r="C32" t="s">
        <v>247</v>
      </c>
      <c r="D32" t="s">
        <v>28</v>
      </c>
      <c r="E32" t="s">
        <v>29</v>
      </c>
      <c r="F32">
        <v>1341106</v>
      </c>
      <c r="G32" t="s">
        <v>248</v>
      </c>
      <c r="H32" t="s">
        <v>249</v>
      </c>
      <c r="I32" t="s">
        <v>250</v>
      </c>
      <c r="J32" t="s">
        <v>54</v>
      </c>
      <c r="K32" t="s">
        <v>55</v>
      </c>
      <c r="M32" t="s">
        <v>251</v>
      </c>
      <c r="N32" t="s">
        <v>37</v>
      </c>
      <c r="O32">
        <v>0</v>
      </c>
      <c r="P32">
        <f>VLOOKUP(Table1[[#This Row],[RR NO]],[1]!Table13[[RR No]:[IR]],19,0)</f>
        <v>7635</v>
      </c>
      <c r="Q32">
        <v>7635</v>
      </c>
      <c r="R32">
        <f>Table1[[#This Row],[Column1]]-Table1[[#This Row],[METER FR]]</f>
        <v>0</v>
      </c>
      <c r="S32">
        <v>9</v>
      </c>
      <c r="T32" t="s">
        <v>38</v>
      </c>
      <c r="U32">
        <v>7644</v>
      </c>
      <c r="V32" t="s">
        <v>48</v>
      </c>
    </row>
    <row r="33" spans="1:22" x14ac:dyDescent="0.3">
      <c r="A33">
        <v>68</v>
      </c>
      <c r="B33" t="s">
        <v>454</v>
      </c>
      <c r="C33" t="s">
        <v>455</v>
      </c>
      <c r="D33" t="s">
        <v>28</v>
      </c>
      <c r="E33" t="s">
        <v>29</v>
      </c>
      <c r="F33">
        <v>1341104</v>
      </c>
      <c r="G33" t="s">
        <v>456</v>
      </c>
      <c r="H33" t="s">
        <v>457</v>
      </c>
      <c r="I33" t="s">
        <v>168</v>
      </c>
      <c r="J33" t="s">
        <v>62</v>
      </c>
      <c r="K33" t="s">
        <v>55</v>
      </c>
      <c r="M33" t="s">
        <v>458</v>
      </c>
      <c r="N33" t="s">
        <v>37</v>
      </c>
      <c r="O33">
        <v>0</v>
      </c>
      <c r="P33">
        <f>VLOOKUP(Table1[[#This Row],[RR NO]],[1]!Table13[[RR No]:[IR]],19,0)</f>
        <v>9015</v>
      </c>
      <c r="Q33">
        <v>9015</v>
      </c>
      <c r="R33">
        <f>Table1[[#This Row],[Column1]]-Table1[[#This Row],[METER FR]]</f>
        <v>0</v>
      </c>
      <c r="S33">
        <v>9</v>
      </c>
      <c r="T33" t="s">
        <v>38</v>
      </c>
      <c r="U33">
        <v>9024</v>
      </c>
      <c r="V33" t="s">
        <v>48</v>
      </c>
    </row>
    <row r="34" spans="1:22" x14ac:dyDescent="0.3">
      <c r="A34">
        <v>125</v>
      </c>
      <c r="B34" t="s">
        <v>782</v>
      </c>
      <c r="C34" t="s">
        <v>783</v>
      </c>
      <c r="D34" t="s">
        <v>28</v>
      </c>
      <c r="E34" t="s">
        <v>29</v>
      </c>
      <c r="F34">
        <v>1341121</v>
      </c>
      <c r="G34" t="s">
        <v>784</v>
      </c>
      <c r="H34" t="s">
        <v>785</v>
      </c>
      <c r="I34" t="s">
        <v>786</v>
      </c>
      <c r="J34" t="s">
        <v>62</v>
      </c>
      <c r="K34" t="s">
        <v>55</v>
      </c>
      <c r="M34" t="s">
        <v>787</v>
      </c>
      <c r="N34" t="s">
        <v>37</v>
      </c>
      <c r="O34">
        <v>0</v>
      </c>
      <c r="P34">
        <f>VLOOKUP(Table1[[#This Row],[RR NO]],[1]!Table13[[RR No]:[IR]],19,0)</f>
        <v>6502</v>
      </c>
      <c r="Q34">
        <v>6502</v>
      </c>
      <c r="R34">
        <f>Table1[[#This Row],[Column1]]-Table1[[#This Row],[METER FR]]</f>
        <v>0</v>
      </c>
      <c r="S34">
        <v>9</v>
      </c>
      <c r="T34" t="s">
        <v>38</v>
      </c>
      <c r="U34">
        <v>6511</v>
      </c>
      <c r="V34" t="s">
        <v>48</v>
      </c>
    </row>
    <row r="35" spans="1:22" x14ac:dyDescent="0.3">
      <c r="A35">
        <v>86</v>
      </c>
      <c r="B35" t="s">
        <v>560</v>
      </c>
      <c r="C35" t="s">
        <v>561</v>
      </c>
      <c r="D35" t="s">
        <v>28</v>
      </c>
      <c r="E35" t="s">
        <v>29</v>
      </c>
      <c r="F35">
        <v>1341112</v>
      </c>
      <c r="G35" t="s">
        <v>562</v>
      </c>
      <c r="H35" t="s">
        <v>563</v>
      </c>
      <c r="I35" t="s">
        <v>400</v>
      </c>
      <c r="J35" t="s">
        <v>33</v>
      </c>
      <c r="K35" t="s">
        <v>55</v>
      </c>
      <c r="M35" t="s">
        <v>564</v>
      </c>
      <c r="N35" t="s">
        <v>37</v>
      </c>
      <c r="O35">
        <v>0</v>
      </c>
      <c r="P35">
        <f>VLOOKUP(Table1[[#This Row],[RR NO]],[1]!Table13[[RR No]:[IR]],19,0)</f>
        <v>6516</v>
      </c>
      <c r="Q35">
        <v>6516</v>
      </c>
      <c r="R35">
        <f>Table1[[#This Row],[Column1]]-Table1[[#This Row],[METER FR]]</f>
        <v>0</v>
      </c>
      <c r="S35">
        <v>7</v>
      </c>
      <c r="T35" t="s">
        <v>38</v>
      </c>
      <c r="U35">
        <v>6523</v>
      </c>
      <c r="V35" t="s">
        <v>48</v>
      </c>
    </row>
    <row r="36" spans="1:22" x14ac:dyDescent="0.3">
      <c r="A36">
        <v>49</v>
      </c>
      <c r="B36" t="s">
        <v>341</v>
      </c>
      <c r="C36" t="s">
        <v>342</v>
      </c>
      <c r="D36" t="s">
        <v>28</v>
      </c>
      <c r="E36" t="s">
        <v>29</v>
      </c>
      <c r="F36">
        <v>1341106</v>
      </c>
      <c r="G36" t="s">
        <v>343</v>
      </c>
      <c r="H36" t="s">
        <v>344</v>
      </c>
      <c r="I36" t="s">
        <v>250</v>
      </c>
      <c r="J36" t="s">
        <v>54</v>
      </c>
      <c r="K36" t="s">
        <v>55</v>
      </c>
      <c r="M36" t="s">
        <v>345</v>
      </c>
      <c r="N36" t="s">
        <v>37</v>
      </c>
      <c r="O36">
        <v>0</v>
      </c>
      <c r="P36">
        <f>VLOOKUP(Table1[[#This Row],[RR NO]],[1]!Table13[[RR No]:[IR]],19,0)</f>
        <v>10504</v>
      </c>
      <c r="Q36">
        <v>10504</v>
      </c>
      <c r="R36">
        <f>Table1[[#This Row],[Column1]]-Table1[[#This Row],[METER FR]]</f>
        <v>0</v>
      </c>
      <c r="S36">
        <v>6</v>
      </c>
      <c r="T36" t="s">
        <v>38</v>
      </c>
      <c r="U36">
        <v>10510</v>
      </c>
      <c r="V36" t="s">
        <v>48</v>
      </c>
    </row>
    <row r="37" spans="1:22" x14ac:dyDescent="0.3">
      <c r="A37">
        <v>155</v>
      </c>
      <c r="B37" t="s">
        <v>951</v>
      </c>
      <c r="C37" t="s">
        <v>952</v>
      </c>
      <c r="D37" t="s">
        <v>28</v>
      </c>
      <c r="E37" t="s">
        <v>29</v>
      </c>
      <c r="F37">
        <v>1341125</v>
      </c>
      <c r="G37" t="s">
        <v>353</v>
      </c>
      <c r="H37" t="s">
        <v>953</v>
      </c>
      <c r="I37" t="s">
        <v>44</v>
      </c>
      <c r="J37" t="s">
        <v>45</v>
      </c>
      <c r="K37" t="s">
        <v>55</v>
      </c>
      <c r="M37" t="s">
        <v>954</v>
      </c>
      <c r="N37" t="s">
        <v>37</v>
      </c>
      <c r="O37">
        <v>0</v>
      </c>
      <c r="P37">
        <f>VLOOKUP(Table1[[#This Row],[RR NO]],[1]!Table13[[RR No]:[IR]],19,0)</f>
        <v>10000</v>
      </c>
      <c r="Q37">
        <v>10000</v>
      </c>
      <c r="R37">
        <f>Table1[[#This Row],[Column1]]-Table1[[#This Row],[METER FR]]</f>
        <v>0</v>
      </c>
      <c r="S37">
        <v>6</v>
      </c>
      <c r="T37" t="s">
        <v>38</v>
      </c>
      <c r="U37">
        <v>10006</v>
      </c>
      <c r="V37" t="s">
        <v>48</v>
      </c>
    </row>
    <row r="38" spans="1:22" x14ac:dyDescent="0.3">
      <c r="A38">
        <v>45</v>
      </c>
      <c r="B38" t="s">
        <v>318</v>
      </c>
      <c r="C38" t="s">
        <v>319</v>
      </c>
      <c r="D38" t="s">
        <v>28</v>
      </c>
      <c r="E38" t="s">
        <v>29</v>
      </c>
      <c r="F38">
        <v>1341106</v>
      </c>
      <c r="G38" t="s">
        <v>320</v>
      </c>
      <c r="H38" t="s">
        <v>321</v>
      </c>
      <c r="I38" t="s">
        <v>250</v>
      </c>
      <c r="J38" t="s">
        <v>54</v>
      </c>
      <c r="K38" t="s">
        <v>55</v>
      </c>
      <c r="M38" t="s">
        <v>322</v>
      </c>
      <c r="N38" t="s">
        <v>37</v>
      </c>
      <c r="O38">
        <v>0</v>
      </c>
      <c r="P38">
        <f>VLOOKUP(Table1[[#This Row],[RR NO]],[1]!Table13[[RR No]:[IR]],19,0)</f>
        <v>8704</v>
      </c>
      <c r="Q38">
        <v>8704</v>
      </c>
      <c r="R38">
        <f>Table1[[#This Row],[Column1]]-Table1[[#This Row],[METER FR]]</f>
        <v>0</v>
      </c>
      <c r="S38">
        <v>5</v>
      </c>
      <c r="T38" t="s">
        <v>38</v>
      </c>
      <c r="U38">
        <v>8709</v>
      </c>
      <c r="V38" t="s">
        <v>48</v>
      </c>
    </row>
    <row r="39" spans="1:22" x14ac:dyDescent="0.3">
      <c r="A39">
        <v>1</v>
      </c>
      <c r="B39" t="s">
        <v>26</v>
      </c>
      <c r="C39" t="s">
        <v>27</v>
      </c>
      <c r="D39" t="s">
        <v>28</v>
      </c>
      <c r="E39" t="s">
        <v>29</v>
      </c>
      <c r="F39">
        <v>1341124</v>
      </c>
      <c r="G39" t="s">
        <v>30</v>
      </c>
      <c r="H39" t="s">
        <v>31</v>
      </c>
      <c r="I39" t="s">
        <v>32</v>
      </c>
      <c r="J39" t="s">
        <v>33</v>
      </c>
      <c r="K39" t="s">
        <v>34</v>
      </c>
      <c r="L39" t="s">
        <v>35</v>
      </c>
      <c r="M39" t="s">
        <v>36</v>
      </c>
      <c r="N39" t="s">
        <v>37</v>
      </c>
      <c r="O39">
        <v>0</v>
      </c>
      <c r="P39">
        <f>VLOOKUP(Table1[[#This Row],[RR NO]],[1]!Table13[[RR No]:[IR]],19,0)</f>
        <v>3029.8</v>
      </c>
      <c r="Q39">
        <v>3029.8</v>
      </c>
      <c r="R39">
        <f>Table1[[#This Row],[Column1]]-Table1[[#This Row],[METER FR]]</f>
        <v>0</v>
      </c>
      <c r="S39">
        <v>4.2</v>
      </c>
      <c r="T39" t="s">
        <v>38</v>
      </c>
      <c r="U39">
        <v>3034</v>
      </c>
      <c r="V39" t="s">
        <v>39</v>
      </c>
    </row>
    <row r="40" spans="1:22" x14ac:dyDescent="0.3">
      <c r="A40">
        <v>94</v>
      </c>
      <c r="B40" t="s">
        <v>606</v>
      </c>
      <c r="C40" t="s">
        <v>607</v>
      </c>
      <c r="D40" t="s">
        <v>28</v>
      </c>
      <c r="E40" t="s">
        <v>29</v>
      </c>
      <c r="F40">
        <v>1341106</v>
      </c>
      <c r="G40" t="s">
        <v>608</v>
      </c>
      <c r="H40" t="s">
        <v>609</v>
      </c>
      <c r="I40" t="s">
        <v>250</v>
      </c>
      <c r="J40" t="s">
        <v>54</v>
      </c>
      <c r="K40" t="s">
        <v>55</v>
      </c>
      <c r="M40" t="s">
        <v>610</v>
      </c>
      <c r="N40" t="s">
        <v>37</v>
      </c>
      <c r="O40">
        <v>0</v>
      </c>
      <c r="P40">
        <f>VLOOKUP(Table1[[#This Row],[RR NO]],[1]!Table13[[RR No]:[IR]],19,0)</f>
        <v>9452</v>
      </c>
      <c r="Q40">
        <v>9452</v>
      </c>
      <c r="R40">
        <f>Table1[[#This Row],[Column1]]-Table1[[#This Row],[METER FR]]</f>
        <v>0</v>
      </c>
      <c r="S40">
        <v>4</v>
      </c>
      <c r="T40" t="s">
        <v>38</v>
      </c>
      <c r="U40">
        <v>9456</v>
      </c>
      <c r="V40" t="s">
        <v>48</v>
      </c>
    </row>
    <row r="41" spans="1:22" x14ac:dyDescent="0.3">
      <c r="A41">
        <v>145</v>
      </c>
      <c r="B41" t="s">
        <v>897</v>
      </c>
      <c r="C41" t="s">
        <v>898</v>
      </c>
      <c r="D41" t="s">
        <v>28</v>
      </c>
      <c r="E41" t="s">
        <v>29</v>
      </c>
      <c r="F41">
        <v>1341106</v>
      </c>
      <c r="G41" t="s">
        <v>899</v>
      </c>
      <c r="H41" t="s">
        <v>895</v>
      </c>
      <c r="I41" t="s">
        <v>250</v>
      </c>
      <c r="J41" t="s">
        <v>54</v>
      </c>
      <c r="K41" t="s">
        <v>55</v>
      </c>
      <c r="M41" t="s">
        <v>900</v>
      </c>
      <c r="N41" t="s">
        <v>37</v>
      </c>
      <c r="O41">
        <v>0</v>
      </c>
      <c r="P41">
        <f>VLOOKUP(Table1[[#This Row],[RR NO]],[1]!Table13[[RR No]:[IR]],19,0)</f>
        <v>6083</v>
      </c>
      <c r="Q41">
        <v>6083</v>
      </c>
      <c r="R41">
        <f>Table1[[#This Row],[Column1]]-Table1[[#This Row],[METER FR]]</f>
        <v>0</v>
      </c>
      <c r="S41">
        <v>4</v>
      </c>
      <c r="T41" t="s">
        <v>38</v>
      </c>
      <c r="U41">
        <v>6087</v>
      </c>
      <c r="V41" t="s">
        <v>48</v>
      </c>
    </row>
    <row r="42" spans="1:22" x14ac:dyDescent="0.3">
      <c r="A42">
        <v>6</v>
      </c>
      <c r="B42" t="s">
        <v>70</v>
      </c>
      <c r="C42" t="s">
        <v>71</v>
      </c>
      <c r="D42" t="s">
        <v>28</v>
      </c>
      <c r="E42" t="s">
        <v>29</v>
      </c>
      <c r="F42">
        <v>1341103</v>
      </c>
      <c r="G42" t="s">
        <v>72</v>
      </c>
      <c r="H42" t="s">
        <v>73</v>
      </c>
      <c r="I42" t="s">
        <v>53</v>
      </c>
      <c r="J42" t="s">
        <v>54</v>
      </c>
      <c r="K42" t="s">
        <v>55</v>
      </c>
      <c r="M42" t="s">
        <v>74</v>
      </c>
      <c r="N42" t="s">
        <v>37</v>
      </c>
      <c r="O42">
        <v>0</v>
      </c>
      <c r="P42">
        <f>VLOOKUP(Table1[[#This Row],[RR NO]],[1]!Table13[[RR No]:[IR]],19,0)</f>
        <v>8785</v>
      </c>
      <c r="Q42">
        <v>8785</v>
      </c>
      <c r="R42">
        <f>Table1[[#This Row],[Column1]]-Table1[[#This Row],[METER FR]]</f>
        <v>0</v>
      </c>
      <c r="S42">
        <v>3</v>
      </c>
      <c r="T42" t="s">
        <v>38</v>
      </c>
      <c r="U42">
        <v>8788</v>
      </c>
      <c r="V42" t="s">
        <v>48</v>
      </c>
    </row>
    <row r="43" spans="1:22" x14ac:dyDescent="0.3">
      <c r="A43">
        <v>33</v>
      </c>
      <c r="B43" t="s">
        <v>252</v>
      </c>
      <c r="C43" t="s">
        <v>253</v>
      </c>
      <c r="D43" t="s">
        <v>28</v>
      </c>
      <c r="E43" t="s">
        <v>29</v>
      </c>
      <c r="F43">
        <v>1341106</v>
      </c>
      <c r="G43" t="s">
        <v>254</v>
      </c>
      <c r="H43" t="s">
        <v>255</v>
      </c>
      <c r="I43" t="s">
        <v>250</v>
      </c>
      <c r="J43" t="s">
        <v>54</v>
      </c>
      <c r="K43" t="s">
        <v>55</v>
      </c>
      <c r="M43" t="s">
        <v>256</v>
      </c>
      <c r="N43" t="s">
        <v>37</v>
      </c>
      <c r="O43">
        <v>0</v>
      </c>
      <c r="P43">
        <f>VLOOKUP(Table1[[#This Row],[RR NO]],[1]!Table13[[RR No]:[IR]],19,0)</f>
        <v>5931</v>
      </c>
      <c r="Q43">
        <v>5931</v>
      </c>
      <c r="R43">
        <f>Table1[[#This Row],[Column1]]-Table1[[#This Row],[METER FR]]</f>
        <v>0</v>
      </c>
      <c r="S43">
        <v>3</v>
      </c>
      <c r="T43" t="s">
        <v>38</v>
      </c>
      <c r="U43">
        <v>5934</v>
      </c>
      <c r="V43" t="s">
        <v>48</v>
      </c>
    </row>
    <row r="44" spans="1:22" x14ac:dyDescent="0.3">
      <c r="A44">
        <v>42</v>
      </c>
      <c r="B44" t="s">
        <v>302</v>
      </c>
      <c r="C44" t="s">
        <v>303</v>
      </c>
      <c r="D44" t="s">
        <v>28</v>
      </c>
      <c r="E44" t="s">
        <v>29</v>
      </c>
      <c r="F44">
        <v>1341106</v>
      </c>
      <c r="G44" t="s">
        <v>304</v>
      </c>
      <c r="H44" t="s">
        <v>305</v>
      </c>
      <c r="I44" t="s">
        <v>250</v>
      </c>
      <c r="J44" t="s">
        <v>54</v>
      </c>
      <c r="K44" t="s">
        <v>55</v>
      </c>
      <c r="M44" t="s">
        <v>306</v>
      </c>
      <c r="N44" t="s">
        <v>37</v>
      </c>
      <c r="O44">
        <v>0</v>
      </c>
      <c r="P44">
        <f>VLOOKUP(Table1[[#This Row],[RR NO]],[1]!Table13[[RR No]:[IR]],19,0)</f>
        <v>5288</v>
      </c>
      <c r="Q44">
        <v>5288</v>
      </c>
      <c r="R44">
        <f>Table1[[#This Row],[Column1]]-Table1[[#This Row],[METER FR]]</f>
        <v>0</v>
      </c>
      <c r="S44">
        <v>2</v>
      </c>
      <c r="T44" t="s">
        <v>38</v>
      </c>
      <c r="U44">
        <v>5290</v>
      </c>
      <c r="V44" t="s">
        <v>48</v>
      </c>
    </row>
    <row r="45" spans="1:22" x14ac:dyDescent="0.3">
      <c r="A45">
        <v>48</v>
      </c>
      <c r="B45" t="s">
        <v>337</v>
      </c>
      <c r="C45" t="s">
        <v>338</v>
      </c>
      <c r="D45" t="s">
        <v>28</v>
      </c>
      <c r="E45" t="s">
        <v>29</v>
      </c>
      <c r="F45">
        <v>1341103</v>
      </c>
      <c r="G45" t="s">
        <v>339</v>
      </c>
      <c r="H45" t="s">
        <v>150</v>
      </c>
      <c r="I45" t="s">
        <v>143</v>
      </c>
      <c r="J45" t="s">
        <v>54</v>
      </c>
      <c r="K45" t="s">
        <v>55</v>
      </c>
      <c r="M45" t="s">
        <v>340</v>
      </c>
      <c r="N45" t="s">
        <v>37</v>
      </c>
      <c r="O45">
        <v>0</v>
      </c>
      <c r="P45">
        <f>VLOOKUP(Table1[[#This Row],[RR NO]],[1]!Table13[[RR No]:[IR]],19,0)</f>
        <v>2672</v>
      </c>
      <c r="Q45">
        <v>2672</v>
      </c>
      <c r="R45">
        <f>Table1[[#This Row],[Column1]]-Table1[[#This Row],[METER FR]]</f>
        <v>0</v>
      </c>
      <c r="S45">
        <v>1</v>
      </c>
      <c r="T45" t="s">
        <v>38</v>
      </c>
      <c r="U45">
        <v>2673</v>
      </c>
      <c r="V45" t="s">
        <v>48</v>
      </c>
    </row>
    <row r="46" spans="1:22" x14ac:dyDescent="0.3">
      <c r="A46">
        <v>2</v>
      </c>
      <c r="B46" t="s">
        <v>40</v>
      </c>
      <c r="C46" t="s">
        <v>41</v>
      </c>
      <c r="D46" t="s">
        <v>28</v>
      </c>
      <c r="E46" t="s">
        <v>29</v>
      </c>
      <c r="F46">
        <v>1341125</v>
      </c>
      <c r="G46" t="s">
        <v>42</v>
      </c>
      <c r="H46" t="s">
        <v>43</v>
      </c>
      <c r="I46" t="s">
        <v>44</v>
      </c>
      <c r="J46" t="s">
        <v>45</v>
      </c>
      <c r="K46" t="s">
        <v>46</v>
      </c>
      <c r="L46" t="s">
        <v>37</v>
      </c>
      <c r="M46" t="s">
        <v>47</v>
      </c>
      <c r="N46" t="s">
        <v>37</v>
      </c>
      <c r="O46">
        <v>0</v>
      </c>
      <c r="P46">
        <f>VLOOKUP(Table1[[#This Row],[RR NO]],[1]!Table13[[RR No]:[IR]],19,0)</f>
        <v>4981</v>
      </c>
      <c r="Q46">
        <v>4981</v>
      </c>
      <c r="R46">
        <f>Table1[[#This Row],[Column1]]-Table1[[#This Row],[METER FR]]</f>
        <v>0</v>
      </c>
      <c r="S46">
        <v>0</v>
      </c>
      <c r="T46" t="s">
        <v>38</v>
      </c>
      <c r="U46">
        <v>4981</v>
      </c>
      <c r="V46" t="s">
        <v>48</v>
      </c>
    </row>
    <row r="47" spans="1:22" x14ac:dyDescent="0.3">
      <c r="A47">
        <v>4</v>
      </c>
      <c r="B47" t="s">
        <v>57</v>
      </c>
      <c r="C47" t="s">
        <v>58</v>
      </c>
      <c r="D47" t="s">
        <v>28</v>
      </c>
      <c r="E47" t="s">
        <v>29</v>
      </c>
      <c r="F47">
        <v>1341123</v>
      </c>
      <c r="G47" t="s">
        <v>59</v>
      </c>
      <c r="H47" t="s">
        <v>60</v>
      </c>
      <c r="I47" t="s">
        <v>61</v>
      </c>
      <c r="J47" t="s">
        <v>62</v>
      </c>
      <c r="K47" t="s">
        <v>55</v>
      </c>
      <c r="M47" t="s">
        <v>63</v>
      </c>
      <c r="N47" t="s">
        <v>37</v>
      </c>
      <c r="O47">
        <v>0</v>
      </c>
      <c r="P47">
        <f>VLOOKUP(Table1[[#This Row],[RR NO]],[1]!Table13[[RR No]:[IR]],19,0)</f>
        <v>3725</v>
      </c>
      <c r="Q47">
        <v>3725</v>
      </c>
      <c r="R47">
        <f>Table1[[#This Row],[Column1]]-Table1[[#This Row],[METER FR]]</f>
        <v>0</v>
      </c>
      <c r="S47">
        <v>0</v>
      </c>
      <c r="T47" t="s">
        <v>38</v>
      </c>
      <c r="U47">
        <v>3725</v>
      </c>
      <c r="V47" t="s">
        <v>48</v>
      </c>
    </row>
    <row r="48" spans="1:22" x14ac:dyDescent="0.3">
      <c r="A48">
        <v>5</v>
      </c>
      <c r="B48" t="s">
        <v>64</v>
      </c>
      <c r="C48" t="s">
        <v>65</v>
      </c>
      <c r="D48" t="s">
        <v>28</v>
      </c>
      <c r="E48" t="s">
        <v>29</v>
      </c>
      <c r="F48">
        <v>1341106</v>
      </c>
      <c r="G48" t="s">
        <v>66</v>
      </c>
      <c r="H48" t="s">
        <v>67</v>
      </c>
      <c r="I48" t="s">
        <v>68</v>
      </c>
      <c r="J48" t="s">
        <v>62</v>
      </c>
      <c r="K48" t="s">
        <v>55</v>
      </c>
      <c r="M48" t="s">
        <v>69</v>
      </c>
      <c r="N48" t="s">
        <v>37</v>
      </c>
      <c r="O48">
        <v>0</v>
      </c>
      <c r="P48">
        <f>VLOOKUP(Table1[[#This Row],[RR NO]],[1]!Table13[[RR No]:[IR]],19,0)</f>
        <v>7506</v>
      </c>
      <c r="Q48">
        <v>7506</v>
      </c>
      <c r="R48">
        <f>Table1[[#This Row],[Column1]]-Table1[[#This Row],[METER FR]]</f>
        <v>0</v>
      </c>
      <c r="S48">
        <v>0</v>
      </c>
      <c r="T48" t="s">
        <v>38</v>
      </c>
      <c r="U48">
        <v>7506</v>
      </c>
      <c r="V48" t="s">
        <v>48</v>
      </c>
    </row>
    <row r="49" spans="1:22" x14ac:dyDescent="0.3">
      <c r="A49">
        <v>7</v>
      </c>
      <c r="B49" t="s">
        <v>75</v>
      </c>
      <c r="C49" t="s">
        <v>76</v>
      </c>
      <c r="D49" t="s">
        <v>28</v>
      </c>
      <c r="E49" t="s">
        <v>29</v>
      </c>
      <c r="F49">
        <v>1341123</v>
      </c>
      <c r="G49" t="s">
        <v>77</v>
      </c>
      <c r="H49" t="s">
        <v>78</v>
      </c>
      <c r="I49" t="s">
        <v>79</v>
      </c>
      <c r="J49" t="s">
        <v>62</v>
      </c>
      <c r="K49" t="s">
        <v>80</v>
      </c>
      <c r="L49" t="s">
        <v>81</v>
      </c>
      <c r="M49" t="s">
        <v>82</v>
      </c>
      <c r="N49" t="s">
        <v>37</v>
      </c>
      <c r="O49">
        <v>0</v>
      </c>
      <c r="P49">
        <f>VLOOKUP(Table1[[#This Row],[RR NO]],[1]!Table13[[RR No]:[IR]],19,0)</f>
        <v>7290</v>
      </c>
      <c r="Q49">
        <v>7290</v>
      </c>
      <c r="R49">
        <f>Table1[[#This Row],[Column1]]-Table1[[#This Row],[METER FR]]</f>
        <v>0</v>
      </c>
      <c r="S49">
        <v>0</v>
      </c>
      <c r="T49" t="s">
        <v>38</v>
      </c>
      <c r="U49">
        <v>7290</v>
      </c>
      <c r="V49" t="s">
        <v>83</v>
      </c>
    </row>
    <row r="50" spans="1:22" x14ac:dyDescent="0.3">
      <c r="A50">
        <v>8</v>
      </c>
      <c r="B50" t="s">
        <v>84</v>
      </c>
      <c r="C50" t="s">
        <v>85</v>
      </c>
      <c r="D50" t="s">
        <v>28</v>
      </c>
      <c r="E50" t="s">
        <v>29</v>
      </c>
      <c r="F50">
        <v>1341123</v>
      </c>
      <c r="G50" t="s">
        <v>86</v>
      </c>
      <c r="H50" t="s">
        <v>87</v>
      </c>
      <c r="I50" t="s">
        <v>79</v>
      </c>
      <c r="J50" t="s">
        <v>62</v>
      </c>
      <c r="K50" t="s">
        <v>55</v>
      </c>
      <c r="M50" t="s">
        <v>88</v>
      </c>
      <c r="N50" t="s">
        <v>37</v>
      </c>
      <c r="O50">
        <v>0</v>
      </c>
      <c r="P50">
        <f>VLOOKUP(Table1[[#This Row],[RR NO]],[1]!Table13[[RR No]:[IR]],19,0)</f>
        <v>8492</v>
      </c>
      <c r="Q50">
        <v>8492</v>
      </c>
      <c r="R50">
        <f>Table1[[#This Row],[Column1]]-Table1[[#This Row],[METER FR]]</f>
        <v>0</v>
      </c>
      <c r="S50">
        <v>0</v>
      </c>
      <c r="T50" t="s">
        <v>38</v>
      </c>
      <c r="U50">
        <v>8492</v>
      </c>
      <c r="V50" t="s">
        <v>83</v>
      </c>
    </row>
    <row r="51" spans="1:22" x14ac:dyDescent="0.3">
      <c r="A51">
        <v>9</v>
      </c>
      <c r="B51" t="s">
        <v>89</v>
      </c>
      <c r="C51" t="s">
        <v>90</v>
      </c>
      <c r="D51" t="s">
        <v>91</v>
      </c>
      <c r="E51" t="s">
        <v>29</v>
      </c>
      <c r="F51">
        <v>1341108</v>
      </c>
      <c r="G51" t="s">
        <v>92</v>
      </c>
      <c r="H51" t="s">
        <v>93</v>
      </c>
      <c r="I51" t="s">
        <v>94</v>
      </c>
      <c r="J51" t="s">
        <v>33</v>
      </c>
      <c r="K51" t="s">
        <v>95</v>
      </c>
      <c r="L51" t="s">
        <v>96</v>
      </c>
      <c r="M51" t="s">
        <v>97</v>
      </c>
      <c r="N51" t="s">
        <v>37</v>
      </c>
      <c r="O51">
        <v>0</v>
      </c>
      <c r="P51">
        <f>VLOOKUP(Table1[[#This Row],[RR NO]],[1]!Table13[[RR No]:[IR]],19,0)</f>
        <v>11950</v>
      </c>
      <c r="Q51">
        <v>11950</v>
      </c>
      <c r="R51">
        <f>Table1[[#This Row],[Column1]]-Table1[[#This Row],[METER FR]]</f>
        <v>0</v>
      </c>
      <c r="S51">
        <v>0</v>
      </c>
      <c r="T51" t="s">
        <v>38</v>
      </c>
      <c r="U51">
        <v>11950</v>
      </c>
      <c r="V51" t="s">
        <v>39</v>
      </c>
    </row>
    <row r="52" spans="1:22" x14ac:dyDescent="0.3">
      <c r="A52">
        <v>10</v>
      </c>
      <c r="B52" t="s">
        <v>98</v>
      </c>
      <c r="C52" t="s">
        <v>99</v>
      </c>
      <c r="D52" t="s">
        <v>28</v>
      </c>
      <c r="E52" t="s">
        <v>29</v>
      </c>
      <c r="F52">
        <v>1341115</v>
      </c>
      <c r="G52" t="s">
        <v>100</v>
      </c>
      <c r="H52" t="s">
        <v>101</v>
      </c>
      <c r="I52" t="s">
        <v>102</v>
      </c>
      <c r="J52" t="s">
        <v>33</v>
      </c>
      <c r="K52" t="s">
        <v>103</v>
      </c>
      <c r="L52" t="s">
        <v>104</v>
      </c>
      <c r="M52" t="s">
        <v>105</v>
      </c>
      <c r="N52" t="s">
        <v>37</v>
      </c>
      <c r="O52">
        <v>0</v>
      </c>
      <c r="P52">
        <f>VLOOKUP(Table1[[#This Row],[RR NO]],[1]!Table13[[RR No]:[IR]],19,0)</f>
        <v>2161</v>
      </c>
      <c r="Q52">
        <v>2161</v>
      </c>
      <c r="R52">
        <f>Table1[[#This Row],[Column1]]-Table1[[#This Row],[METER FR]]</f>
        <v>0</v>
      </c>
      <c r="S52">
        <v>0</v>
      </c>
      <c r="T52" t="s">
        <v>38</v>
      </c>
      <c r="U52">
        <v>2161</v>
      </c>
      <c r="V52" t="s">
        <v>48</v>
      </c>
    </row>
    <row r="53" spans="1:22" x14ac:dyDescent="0.3">
      <c r="A53">
        <v>12</v>
      </c>
      <c r="B53" t="s">
        <v>113</v>
      </c>
      <c r="C53" t="s">
        <v>114</v>
      </c>
      <c r="D53" t="s">
        <v>28</v>
      </c>
      <c r="E53" t="s">
        <v>29</v>
      </c>
      <c r="F53">
        <v>1341110</v>
      </c>
      <c r="G53" t="s">
        <v>115</v>
      </c>
      <c r="H53" t="s">
        <v>116</v>
      </c>
      <c r="I53" t="s">
        <v>117</v>
      </c>
      <c r="J53" t="s">
        <v>62</v>
      </c>
      <c r="K53" t="s">
        <v>55</v>
      </c>
      <c r="M53" t="s">
        <v>118</v>
      </c>
      <c r="N53" t="s">
        <v>37</v>
      </c>
      <c r="O53">
        <v>0</v>
      </c>
      <c r="P53">
        <f>VLOOKUP(Table1[[#This Row],[RR NO]],[1]!Table13[[RR No]:[IR]],19,0)</f>
        <v>3786</v>
      </c>
      <c r="Q53">
        <v>3786</v>
      </c>
      <c r="R53">
        <f>Table1[[#This Row],[Column1]]-Table1[[#This Row],[METER FR]]</f>
        <v>0</v>
      </c>
      <c r="S53">
        <v>0</v>
      </c>
      <c r="T53" t="s">
        <v>38</v>
      </c>
      <c r="U53">
        <v>3786</v>
      </c>
      <c r="V53" t="s">
        <v>39</v>
      </c>
    </row>
    <row r="54" spans="1:22" x14ac:dyDescent="0.3">
      <c r="A54">
        <v>13</v>
      </c>
      <c r="B54" t="s">
        <v>119</v>
      </c>
      <c r="C54" t="s">
        <v>120</v>
      </c>
      <c r="D54" t="s">
        <v>28</v>
      </c>
      <c r="E54" t="s">
        <v>29</v>
      </c>
      <c r="F54">
        <v>1341103</v>
      </c>
      <c r="G54" t="s">
        <v>121</v>
      </c>
      <c r="H54" t="s">
        <v>122</v>
      </c>
      <c r="I54" t="s">
        <v>53</v>
      </c>
      <c r="J54" t="s">
        <v>54</v>
      </c>
      <c r="K54" t="s">
        <v>55</v>
      </c>
      <c r="M54" t="s">
        <v>123</v>
      </c>
      <c r="N54" t="s">
        <v>37</v>
      </c>
      <c r="O54">
        <v>0</v>
      </c>
      <c r="P54">
        <f>VLOOKUP(Table1[[#This Row],[RR NO]],[1]!Table13[[RR No]:[IR]],19,0)</f>
        <v>7615</v>
      </c>
      <c r="Q54">
        <v>7615</v>
      </c>
      <c r="R54">
        <f>Table1[[#This Row],[Column1]]-Table1[[#This Row],[METER FR]]</f>
        <v>0</v>
      </c>
      <c r="S54">
        <v>0</v>
      </c>
      <c r="T54" t="s">
        <v>38</v>
      </c>
      <c r="U54">
        <v>7615</v>
      </c>
      <c r="V54" t="s">
        <v>48</v>
      </c>
    </row>
    <row r="55" spans="1:22" x14ac:dyDescent="0.3">
      <c r="A55">
        <v>14</v>
      </c>
      <c r="B55" t="s">
        <v>124</v>
      </c>
      <c r="C55" t="s">
        <v>125</v>
      </c>
      <c r="D55" t="s">
        <v>126</v>
      </c>
      <c r="E55" t="s">
        <v>29</v>
      </c>
      <c r="F55">
        <v>1341111</v>
      </c>
      <c r="G55" t="s">
        <v>127</v>
      </c>
      <c r="H55" t="s">
        <v>128</v>
      </c>
      <c r="I55" t="s">
        <v>129</v>
      </c>
      <c r="J55" t="s">
        <v>130</v>
      </c>
      <c r="K55" t="s">
        <v>55</v>
      </c>
      <c r="M55" t="s">
        <v>131</v>
      </c>
      <c r="N55" t="s">
        <v>37</v>
      </c>
      <c r="O55">
        <v>0.35299999999999998</v>
      </c>
      <c r="P55">
        <f>VLOOKUP(Table1[[#This Row],[RR NO]],[1]!Table13[[RR No]:[IR]],19,0)</f>
        <v>99931</v>
      </c>
      <c r="Q55">
        <v>99931</v>
      </c>
      <c r="R55">
        <f>Table1[[#This Row],[Column1]]-Table1[[#This Row],[METER FR]]</f>
        <v>0</v>
      </c>
      <c r="S55">
        <v>0</v>
      </c>
      <c r="T55" t="s">
        <v>38</v>
      </c>
      <c r="U55">
        <v>99931</v>
      </c>
      <c r="V55" t="s">
        <v>132</v>
      </c>
    </row>
    <row r="56" spans="1:22" x14ac:dyDescent="0.3">
      <c r="A56">
        <v>15</v>
      </c>
      <c r="B56" t="s">
        <v>133</v>
      </c>
      <c r="C56" t="s">
        <v>134</v>
      </c>
      <c r="D56" t="s">
        <v>28</v>
      </c>
      <c r="E56" t="s">
        <v>29</v>
      </c>
      <c r="F56">
        <v>1341115</v>
      </c>
      <c r="G56" t="s">
        <v>135</v>
      </c>
      <c r="H56" t="s">
        <v>101</v>
      </c>
      <c r="I56" t="s">
        <v>102</v>
      </c>
      <c r="J56" t="s">
        <v>33</v>
      </c>
      <c r="K56" t="s">
        <v>136</v>
      </c>
      <c r="L56" t="s">
        <v>137</v>
      </c>
      <c r="M56" t="s">
        <v>138</v>
      </c>
      <c r="N56" t="s">
        <v>37</v>
      </c>
      <c r="O56">
        <v>0</v>
      </c>
      <c r="P56">
        <f>VLOOKUP(Table1[[#This Row],[RR NO]],[1]!Table13[[RR No]:[IR]],19,0)</f>
        <v>5052</v>
      </c>
      <c r="Q56">
        <v>5052</v>
      </c>
      <c r="R56">
        <f>Table1[[#This Row],[Column1]]-Table1[[#This Row],[METER FR]]</f>
        <v>0</v>
      </c>
      <c r="S56">
        <v>0</v>
      </c>
      <c r="T56" t="s">
        <v>38</v>
      </c>
      <c r="U56">
        <v>5052</v>
      </c>
      <c r="V56" t="s">
        <v>48</v>
      </c>
    </row>
    <row r="57" spans="1:22" x14ac:dyDescent="0.3">
      <c r="A57">
        <v>16</v>
      </c>
      <c r="B57" t="s">
        <v>139</v>
      </c>
      <c r="C57" t="s">
        <v>140</v>
      </c>
      <c r="D57" t="s">
        <v>28</v>
      </c>
      <c r="E57" t="s">
        <v>29</v>
      </c>
      <c r="F57">
        <v>1341103</v>
      </c>
      <c r="G57" t="s">
        <v>141</v>
      </c>
      <c r="H57" t="s">
        <v>142</v>
      </c>
      <c r="I57" t="s">
        <v>143</v>
      </c>
      <c r="J57" t="s">
        <v>54</v>
      </c>
      <c r="K57" t="s">
        <v>144</v>
      </c>
      <c r="L57" t="s">
        <v>145</v>
      </c>
      <c r="M57" t="s">
        <v>146</v>
      </c>
      <c r="N57" t="s">
        <v>37</v>
      </c>
      <c r="O57">
        <v>0</v>
      </c>
      <c r="P57">
        <f>VLOOKUP(Table1[[#This Row],[RR NO]],[1]!Table13[[RR No]:[IR]],19,0)</f>
        <v>6768</v>
      </c>
      <c r="Q57">
        <v>6768</v>
      </c>
      <c r="R57">
        <f>Table1[[#This Row],[Column1]]-Table1[[#This Row],[METER FR]]</f>
        <v>0</v>
      </c>
      <c r="S57">
        <v>0</v>
      </c>
      <c r="T57" t="s">
        <v>38</v>
      </c>
      <c r="U57">
        <v>6768</v>
      </c>
      <c r="V57" t="s">
        <v>48</v>
      </c>
    </row>
    <row r="58" spans="1:22" x14ac:dyDescent="0.3">
      <c r="A58">
        <v>17</v>
      </c>
      <c r="B58" t="s">
        <v>147</v>
      </c>
      <c r="C58" t="s">
        <v>148</v>
      </c>
      <c r="D58" t="s">
        <v>28</v>
      </c>
      <c r="E58" t="s">
        <v>29</v>
      </c>
      <c r="F58">
        <v>1341103</v>
      </c>
      <c r="G58" t="s">
        <v>149</v>
      </c>
      <c r="H58" t="s">
        <v>150</v>
      </c>
      <c r="I58" t="s">
        <v>143</v>
      </c>
      <c r="J58" t="s">
        <v>54</v>
      </c>
      <c r="K58" t="s">
        <v>55</v>
      </c>
      <c r="M58" t="s">
        <v>151</v>
      </c>
      <c r="N58" t="s">
        <v>37</v>
      </c>
      <c r="O58">
        <v>0</v>
      </c>
      <c r="P58">
        <f>VLOOKUP(Table1[[#This Row],[RR NO]],[1]!Table13[[RR No]:[IR]],19,0)</f>
        <v>2379</v>
      </c>
      <c r="Q58">
        <v>2379</v>
      </c>
      <c r="R58">
        <f>Table1[[#This Row],[Column1]]-Table1[[#This Row],[METER FR]]</f>
        <v>0</v>
      </c>
      <c r="S58">
        <v>0</v>
      </c>
      <c r="T58" t="s">
        <v>38</v>
      </c>
      <c r="U58">
        <v>2379</v>
      </c>
      <c r="V58" t="s">
        <v>48</v>
      </c>
    </row>
    <row r="59" spans="1:22" x14ac:dyDescent="0.3">
      <c r="A59">
        <v>18</v>
      </c>
      <c r="B59" t="s">
        <v>152</v>
      </c>
      <c r="C59" t="s">
        <v>153</v>
      </c>
      <c r="D59" t="s">
        <v>28</v>
      </c>
      <c r="E59" t="s">
        <v>29</v>
      </c>
      <c r="F59">
        <v>1341105</v>
      </c>
      <c r="G59" t="s">
        <v>154</v>
      </c>
      <c r="H59" t="s">
        <v>155</v>
      </c>
      <c r="I59" t="s">
        <v>156</v>
      </c>
      <c r="J59" t="s">
        <v>33</v>
      </c>
      <c r="K59" t="s">
        <v>55</v>
      </c>
      <c r="M59" t="s">
        <v>157</v>
      </c>
      <c r="N59" t="s">
        <v>37</v>
      </c>
      <c r="O59">
        <v>0</v>
      </c>
      <c r="P59">
        <f>VLOOKUP(Table1[[#This Row],[RR NO]],[1]!Table13[[RR No]:[IR]],19,0)</f>
        <v>1925</v>
      </c>
      <c r="Q59">
        <v>1925</v>
      </c>
      <c r="R59">
        <f>Table1[[#This Row],[Column1]]-Table1[[#This Row],[METER FR]]</f>
        <v>0</v>
      </c>
      <c r="S59">
        <v>0</v>
      </c>
      <c r="T59" t="s">
        <v>38</v>
      </c>
      <c r="U59">
        <v>1925</v>
      </c>
      <c r="V59" t="s">
        <v>48</v>
      </c>
    </row>
    <row r="60" spans="1:22" x14ac:dyDescent="0.3">
      <c r="A60">
        <v>19</v>
      </c>
      <c r="B60" t="s">
        <v>158</v>
      </c>
      <c r="C60" t="s">
        <v>159</v>
      </c>
      <c r="D60" t="s">
        <v>28</v>
      </c>
      <c r="E60" t="s">
        <v>29</v>
      </c>
      <c r="F60">
        <v>1341115</v>
      </c>
      <c r="G60" t="s">
        <v>160</v>
      </c>
      <c r="H60" t="s">
        <v>161</v>
      </c>
      <c r="I60" t="s">
        <v>102</v>
      </c>
      <c r="J60" t="s">
        <v>33</v>
      </c>
      <c r="K60" t="s">
        <v>162</v>
      </c>
      <c r="L60" t="s">
        <v>35</v>
      </c>
      <c r="M60" t="s">
        <v>163</v>
      </c>
      <c r="N60" t="s">
        <v>37</v>
      </c>
      <c r="O60">
        <v>0</v>
      </c>
      <c r="P60">
        <f>VLOOKUP(Table1[[#This Row],[RR NO]],[1]!Table13[[RR No]:[IR]],19,0)</f>
        <v>2730</v>
      </c>
      <c r="Q60">
        <v>2730</v>
      </c>
      <c r="R60">
        <f>Table1[[#This Row],[Column1]]-Table1[[#This Row],[METER FR]]</f>
        <v>0</v>
      </c>
      <c r="S60">
        <v>0</v>
      </c>
      <c r="T60" t="s">
        <v>38</v>
      </c>
      <c r="U60">
        <v>2730</v>
      </c>
      <c r="V60" t="s">
        <v>48</v>
      </c>
    </row>
    <row r="61" spans="1:22" x14ac:dyDescent="0.3">
      <c r="A61">
        <v>21</v>
      </c>
      <c r="B61" t="s">
        <v>170</v>
      </c>
      <c r="C61" t="s">
        <v>171</v>
      </c>
      <c r="D61" t="s">
        <v>172</v>
      </c>
      <c r="E61" t="s">
        <v>29</v>
      </c>
      <c r="F61">
        <v>1341111</v>
      </c>
      <c r="G61" t="s">
        <v>173</v>
      </c>
      <c r="H61" t="s">
        <v>174</v>
      </c>
      <c r="I61" t="s">
        <v>175</v>
      </c>
      <c r="J61" t="s">
        <v>176</v>
      </c>
      <c r="K61" t="s">
        <v>177</v>
      </c>
      <c r="L61" t="s">
        <v>81</v>
      </c>
      <c r="M61" t="s">
        <v>178</v>
      </c>
      <c r="N61" t="s">
        <v>179</v>
      </c>
      <c r="O61">
        <v>0.33</v>
      </c>
      <c r="P61">
        <f>VLOOKUP(Table1[[#This Row],[RR NO]],[1]!Table13[[RR No]:[IR]],19,0)</f>
        <v>32564</v>
      </c>
      <c r="Q61">
        <v>32564</v>
      </c>
      <c r="R61">
        <f>Table1[[#This Row],[Column1]]-Table1[[#This Row],[METER FR]]</f>
        <v>0</v>
      </c>
      <c r="S61">
        <v>0</v>
      </c>
      <c r="T61" t="s">
        <v>38</v>
      </c>
      <c r="U61">
        <v>32564</v>
      </c>
      <c r="V61" t="s">
        <v>180</v>
      </c>
    </row>
    <row r="62" spans="1:22" x14ac:dyDescent="0.3">
      <c r="A62">
        <v>22</v>
      </c>
      <c r="B62" t="s">
        <v>181</v>
      </c>
      <c r="C62" t="s">
        <v>182</v>
      </c>
      <c r="D62" t="s">
        <v>28</v>
      </c>
      <c r="E62" t="s">
        <v>29</v>
      </c>
      <c r="F62">
        <v>1341125</v>
      </c>
      <c r="G62" t="s">
        <v>183</v>
      </c>
      <c r="H62" t="s">
        <v>184</v>
      </c>
      <c r="I62" t="s">
        <v>185</v>
      </c>
      <c r="J62" t="s">
        <v>45</v>
      </c>
      <c r="K62" t="s">
        <v>186</v>
      </c>
      <c r="L62" t="s">
        <v>96</v>
      </c>
      <c r="M62" t="s">
        <v>187</v>
      </c>
      <c r="N62" t="s">
        <v>37</v>
      </c>
      <c r="O62">
        <v>0</v>
      </c>
      <c r="P62">
        <f>VLOOKUP(Table1[[#This Row],[RR NO]],[1]!Table13[[RR No]:[IR]],19,0)</f>
        <v>2050</v>
      </c>
      <c r="Q62">
        <v>2050</v>
      </c>
      <c r="R62">
        <f>Table1[[#This Row],[Column1]]-Table1[[#This Row],[METER FR]]</f>
        <v>0</v>
      </c>
      <c r="S62">
        <v>0</v>
      </c>
      <c r="T62" t="s">
        <v>38</v>
      </c>
      <c r="U62">
        <v>2050</v>
      </c>
      <c r="V62" t="s">
        <v>48</v>
      </c>
    </row>
    <row r="63" spans="1:22" x14ac:dyDescent="0.3">
      <c r="A63">
        <v>23</v>
      </c>
      <c r="B63" t="s">
        <v>188</v>
      </c>
      <c r="C63" t="s">
        <v>189</v>
      </c>
      <c r="D63" t="s">
        <v>28</v>
      </c>
      <c r="E63" t="s">
        <v>190</v>
      </c>
      <c r="F63">
        <v>1341105</v>
      </c>
      <c r="G63" t="s">
        <v>191</v>
      </c>
      <c r="H63" t="s">
        <v>192</v>
      </c>
      <c r="I63" t="s">
        <v>193</v>
      </c>
      <c r="J63" t="s">
        <v>194</v>
      </c>
      <c r="K63" t="s">
        <v>195</v>
      </c>
      <c r="L63" t="s">
        <v>37</v>
      </c>
      <c r="M63" t="s">
        <v>196</v>
      </c>
      <c r="N63" t="s">
        <v>37</v>
      </c>
      <c r="O63">
        <v>0</v>
      </c>
      <c r="P63">
        <f>VLOOKUP(Table1[[#This Row],[RR NO]],[1]!Table13[[RR No]:[IR]],19,0)</f>
        <v>107.4</v>
      </c>
      <c r="Q63">
        <v>107.4</v>
      </c>
      <c r="R63">
        <f>Table1[[#This Row],[Column1]]-Table1[[#This Row],[METER FR]]</f>
        <v>0</v>
      </c>
      <c r="S63">
        <v>0</v>
      </c>
      <c r="T63" t="s">
        <v>38</v>
      </c>
      <c r="U63">
        <v>107.4</v>
      </c>
      <c r="V63" t="s">
        <v>39</v>
      </c>
    </row>
    <row r="64" spans="1:22" x14ac:dyDescent="0.3">
      <c r="A64">
        <v>24</v>
      </c>
      <c r="B64" t="s">
        <v>197</v>
      </c>
      <c r="C64" t="s">
        <v>198</v>
      </c>
      <c r="D64" t="s">
        <v>28</v>
      </c>
      <c r="E64" t="s">
        <v>29</v>
      </c>
      <c r="F64">
        <v>1341103</v>
      </c>
      <c r="G64" t="s">
        <v>199</v>
      </c>
      <c r="H64" t="s">
        <v>200</v>
      </c>
      <c r="I64" t="s">
        <v>143</v>
      </c>
      <c r="J64" t="s">
        <v>54</v>
      </c>
      <c r="K64" t="s">
        <v>55</v>
      </c>
      <c r="M64" t="s">
        <v>201</v>
      </c>
      <c r="N64" t="s">
        <v>37</v>
      </c>
      <c r="O64">
        <v>0</v>
      </c>
      <c r="P64">
        <f>VLOOKUP(Table1[[#This Row],[RR NO]],[1]!Table13[[RR No]:[IR]],19,0)</f>
        <v>3638</v>
      </c>
      <c r="Q64">
        <v>3638</v>
      </c>
      <c r="R64">
        <f>Table1[[#This Row],[Column1]]-Table1[[#This Row],[METER FR]]</f>
        <v>0</v>
      </c>
      <c r="S64">
        <v>0</v>
      </c>
      <c r="T64" t="s">
        <v>38</v>
      </c>
      <c r="U64">
        <v>3638</v>
      </c>
      <c r="V64" t="s">
        <v>48</v>
      </c>
    </row>
    <row r="65" spans="1:22" x14ac:dyDescent="0.3">
      <c r="A65">
        <v>25</v>
      </c>
      <c r="B65" t="s">
        <v>202</v>
      </c>
      <c r="C65" t="s">
        <v>203</v>
      </c>
      <c r="D65" t="s">
        <v>28</v>
      </c>
      <c r="E65" t="s">
        <v>29</v>
      </c>
      <c r="F65">
        <v>1341115</v>
      </c>
      <c r="G65" t="s">
        <v>204</v>
      </c>
      <c r="H65" t="s">
        <v>205</v>
      </c>
      <c r="I65" t="s">
        <v>102</v>
      </c>
      <c r="J65" t="s">
        <v>33</v>
      </c>
      <c r="K65" t="s">
        <v>55</v>
      </c>
      <c r="M65" t="s">
        <v>206</v>
      </c>
      <c r="N65" t="s">
        <v>37</v>
      </c>
      <c r="O65">
        <v>0</v>
      </c>
      <c r="P65">
        <f>VLOOKUP(Table1[[#This Row],[RR NO]],[1]!Table13[[RR No]:[IR]],19,0)</f>
        <v>4016</v>
      </c>
      <c r="Q65">
        <v>4016</v>
      </c>
      <c r="R65">
        <f>Table1[[#This Row],[Column1]]-Table1[[#This Row],[METER FR]]</f>
        <v>0</v>
      </c>
      <c r="S65">
        <v>0</v>
      </c>
      <c r="T65" t="s">
        <v>38</v>
      </c>
      <c r="U65">
        <v>4016</v>
      </c>
      <c r="V65" t="s">
        <v>48</v>
      </c>
    </row>
    <row r="66" spans="1:22" x14ac:dyDescent="0.3">
      <c r="A66">
        <v>27</v>
      </c>
      <c r="B66" t="s">
        <v>213</v>
      </c>
      <c r="C66" t="s">
        <v>214</v>
      </c>
      <c r="D66" t="s">
        <v>172</v>
      </c>
      <c r="E66" t="s">
        <v>29</v>
      </c>
      <c r="F66">
        <v>1341121</v>
      </c>
      <c r="G66" t="s">
        <v>215</v>
      </c>
      <c r="H66" t="s">
        <v>216</v>
      </c>
      <c r="I66" t="s">
        <v>217</v>
      </c>
      <c r="J66" t="s">
        <v>62</v>
      </c>
      <c r="K66" t="s">
        <v>218</v>
      </c>
      <c r="L66" t="s">
        <v>37</v>
      </c>
      <c r="M66" t="s">
        <v>219</v>
      </c>
      <c r="N66" t="s">
        <v>37</v>
      </c>
      <c r="O66">
        <v>0</v>
      </c>
      <c r="P66">
        <f>VLOOKUP(Table1[[#This Row],[RR NO]],[1]!Table13[[RR No]:[IR]],19,0)</f>
        <v>1842.62</v>
      </c>
      <c r="Q66">
        <v>1842.62</v>
      </c>
      <c r="R66">
        <f>Table1[[#This Row],[Column1]]-Table1[[#This Row],[METER FR]]</f>
        <v>0</v>
      </c>
      <c r="S66">
        <v>0</v>
      </c>
      <c r="T66" t="s">
        <v>38</v>
      </c>
      <c r="U66">
        <v>1842.62</v>
      </c>
      <c r="V66" t="s">
        <v>39</v>
      </c>
    </row>
    <row r="67" spans="1:22" x14ac:dyDescent="0.3">
      <c r="A67">
        <v>28</v>
      </c>
      <c r="B67" t="s">
        <v>220</v>
      </c>
      <c r="C67" t="s">
        <v>221</v>
      </c>
      <c r="D67" t="s">
        <v>28</v>
      </c>
      <c r="E67" t="s">
        <v>29</v>
      </c>
      <c r="F67">
        <v>1341115</v>
      </c>
      <c r="G67" t="s">
        <v>222</v>
      </c>
      <c r="H67" t="s">
        <v>223</v>
      </c>
      <c r="I67" t="s">
        <v>102</v>
      </c>
      <c r="J67" t="s">
        <v>33</v>
      </c>
      <c r="K67" t="s">
        <v>55</v>
      </c>
      <c r="M67" t="s">
        <v>224</v>
      </c>
      <c r="N67" t="s">
        <v>37</v>
      </c>
      <c r="O67">
        <v>0</v>
      </c>
      <c r="P67">
        <f>VLOOKUP(Table1[[#This Row],[RR NO]],[1]!Table13[[RR No]:[IR]],19,0)</f>
        <v>1147</v>
      </c>
      <c r="Q67">
        <v>1147</v>
      </c>
      <c r="R67">
        <f>Table1[[#This Row],[Column1]]-Table1[[#This Row],[METER FR]]</f>
        <v>0</v>
      </c>
      <c r="S67">
        <v>0</v>
      </c>
      <c r="T67" t="s">
        <v>38</v>
      </c>
      <c r="U67">
        <v>1147</v>
      </c>
      <c r="V67" t="s">
        <v>48</v>
      </c>
    </row>
    <row r="68" spans="1:22" x14ac:dyDescent="0.3">
      <c r="A68">
        <v>29</v>
      </c>
      <c r="B68" t="s">
        <v>225</v>
      </c>
      <c r="C68" t="s">
        <v>226</v>
      </c>
      <c r="D68" t="s">
        <v>28</v>
      </c>
      <c r="E68" t="s">
        <v>29</v>
      </c>
      <c r="F68">
        <v>1341112</v>
      </c>
      <c r="G68" t="s">
        <v>227</v>
      </c>
      <c r="H68" t="s">
        <v>228</v>
      </c>
      <c r="I68" t="s">
        <v>229</v>
      </c>
      <c r="J68" t="s">
        <v>33</v>
      </c>
      <c r="K68" t="s">
        <v>230</v>
      </c>
      <c r="L68" t="s">
        <v>137</v>
      </c>
      <c r="M68" t="s">
        <v>231</v>
      </c>
      <c r="N68" t="s">
        <v>37</v>
      </c>
      <c r="O68">
        <v>0</v>
      </c>
      <c r="P68">
        <f>VLOOKUP(Table1[[#This Row],[RR NO]],[1]!Table13[[RR No]:[IR]],19,0)</f>
        <v>4132</v>
      </c>
      <c r="Q68">
        <v>4158</v>
      </c>
      <c r="R68">
        <f>Table1[[#This Row],[Column1]]-Table1[[#This Row],[METER FR]]</f>
        <v>-26</v>
      </c>
      <c r="S68">
        <v>0</v>
      </c>
      <c r="T68" t="s">
        <v>38</v>
      </c>
      <c r="U68">
        <v>4158</v>
      </c>
      <c r="V68" t="s">
        <v>232</v>
      </c>
    </row>
    <row r="69" spans="1:22" x14ac:dyDescent="0.3">
      <c r="A69">
        <v>30</v>
      </c>
      <c r="B69" t="s">
        <v>233</v>
      </c>
      <c r="C69" t="s">
        <v>234</v>
      </c>
      <c r="D69" t="s">
        <v>28</v>
      </c>
      <c r="E69" t="s">
        <v>29</v>
      </c>
      <c r="F69">
        <v>1341123</v>
      </c>
      <c r="G69" t="s">
        <v>235</v>
      </c>
      <c r="H69" t="s">
        <v>236</v>
      </c>
      <c r="I69" t="s">
        <v>237</v>
      </c>
      <c r="J69" t="s">
        <v>62</v>
      </c>
      <c r="K69" t="s">
        <v>55</v>
      </c>
      <c r="M69" t="s">
        <v>238</v>
      </c>
      <c r="N69" t="s">
        <v>37</v>
      </c>
      <c r="O69">
        <v>0</v>
      </c>
      <c r="P69">
        <f>VLOOKUP(Table1[[#This Row],[RR NO]],[1]!Table13[[RR No]:[IR]],19,0)</f>
        <v>1900</v>
      </c>
      <c r="Q69">
        <v>1900</v>
      </c>
      <c r="R69">
        <f>Table1[[#This Row],[Column1]]-Table1[[#This Row],[METER FR]]</f>
        <v>0</v>
      </c>
      <c r="S69">
        <v>0</v>
      </c>
      <c r="T69" t="s">
        <v>38</v>
      </c>
      <c r="U69">
        <v>1900</v>
      </c>
      <c r="V69" t="s">
        <v>39</v>
      </c>
    </row>
    <row r="70" spans="1:22" x14ac:dyDescent="0.3">
      <c r="A70">
        <v>31</v>
      </c>
      <c r="B70" t="s">
        <v>239</v>
      </c>
      <c r="C70" t="s">
        <v>240</v>
      </c>
      <c r="D70" t="s">
        <v>28</v>
      </c>
      <c r="E70" t="s">
        <v>29</v>
      </c>
      <c r="F70">
        <v>1341115</v>
      </c>
      <c r="G70" t="s">
        <v>241</v>
      </c>
      <c r="H70" t="s">
        <v>242</v>
      </c>
      <c r="I70" t="s">
        <v>243</v>
      </c>
      <c r="J70" t="s">
        <v>62</v>
      </c>
      <c r="K70" t="s">
        <v>244</v>
      </c>
      <c r="L70" t="s">
        <v>35</v>
      </c>
      <c r="M70" t="s">
        <v>245</v>
      </c>
      <c r="N70" t="s">
        <v>37</v>
      </c>
      <c r="O70">
        <v>0</v>
      </c>
      <c r="P70">
        <f>VLOOKUP(Table1[[#This Row],[RR NO]],[1]!Table13[[RR No]:[IR]],19,0)</f>
        <v>2440</v>
      </c>
      <c r="Q70">
        <v>2440</v>
      </c>
      <c r="R70">
        <f>Table1[[#This Row],[Column1]]-Table1[[#This Row],[METER FR]]</f>
        <v>0</v>
      </c>
      <c r="S70">
        <v>0</v>
      </c>
      <c r="T70" t="s">
        <v>38</v>
      </c>
      <c r="U70">
        <v>2440</v>
      </c>
      <c r="V70" t="s">
        <v>39</v>
      </c>
    </row>
    <row r="71" spans="1:22" x14ac:dyDescent="0.3">
      <c r="A71">
        <v>34</v>
      </c>
      <c r="B71" t="s">
        <v>257</v>
      </c>
      <c r="C71" t="s">
        <v>258</v>
      </c>
      <c r="D71" t="s">
        <v>28</v>
      </c>
      <c r="E71" t="s">
        <v>190</v>
      </c>
      <c r="F71">
        <v>1341109</v>
      </c>
      <c r="G71" t="s">
        <v>259</v>
      </c>
      <c r="H71" t="s">
        <v>260</v>
      </c>
      <c r="I71" t="s">
        <v>261</v>
      </c>
      <c r="J71" t="s">
        <v>194</v>
      </c>
      <c r="K71" t="s">
        <v>262</v>
      </c>
      <c r="L71" t="s">
        <v>35</v>
      </c>
      <c r="M71" t="s">
        <v>263</v>
      </c>
      <c r="N71" t="s">
        <v>37</v>
      </c>
      <c r="O71">
        <v>0</v>
      </c>
      <c r="P71">
        <f>VLOOKUP(Table1[[#This Row],[RR NO]],[1]!Table13[[RR No]:[IR]],19,0)</f>
        <v>1297</v>
      </c>
      <c r="Q71">
        <v>1297</v>
      </c>
      <c r="R71">
        <f>Table1[[#This Row],[Column1]]-Table1[[#This Row],[METER FR]]</f>
        <v>0</v>
      </c>
      <c r="S71">
        <v>0</v>
      </c>
      <c r="T71" t="s">
        <v>38</v>
      </c>
      <c r="U71">
        <v>1297</v>
      </c>
      <c r="V71" t="s">
        <v>39</v>
      </c>
    </row>
    <row r="72" spans="1:22" x14ac:dyDescent="0.3">
      <c r="A72">
        <v>35</v>
      </c>
      <c r="B72" t="s">
        <v>264</v>
      </c>
      <c r="C72" t="s">
        <v>265</v>
      </c>
      <c r="D72" t="s">
        <v>28</v>
      </c>
      <c r="E72" t="s">
        <v>29</v>
      </c>
      <c r="F72">
        <v>1341115</v>
      </c>
      <c r="G72" t="s">
        <v>266</v>
      </c>
      <c r="H72" t="s">
        <v>267</v>
      </c>
      <c r="I72" t="s">
        <v>102</v>
      </c>
      <c r="J72" t="s">
        <v>33</v>
      </c>
      <c r="K72" t="s">
        <v>55</v>
      </c>
      <c r="M72" t="s">
        <v>268</v>
      </c>
      <c r="N72" t="s">
        <v>37</v>
      </c>
      <c r="O72">
        <v>0</v>
      </c>
      <c r="P72">
        <f>VLOOKUP(Table1[[#This Row],[RR NO]],[1]!Table13[[RR No]:[IR]],19,0)</f>
        <v>3533</v>
      </c>
      <c r="Q72">
        <v>3533</v>
      </c>
      <c r="R72">
        <f>Table1[[#This Row],[Column1]]-Table1[[#This Row],[METER FR]]</f>
        <v>0</v>
      </c>
      <c r="S72">
        <v>0</v>
      </c>
      <c r="T72" t="s">
        <v>38</v>
      </c>
      <c r="U72">
        <v>3533</v>
      </c>
      <c r="V72" t="s">
        <v>48</v>
      </c>
    </row>
    <row r="73" spans="1:22" x14ac:dyDescent="0.3">
      <c r="A73">
        <v>36</v>
      </c>
      <c r="B73" t="s">
        <v>269</v>
      </c>
      <c r="C73" t="s">
        <v>270</v>
      </c>
      <c r="D73" t="s">
        <v>28</v>
      </c>
      <c r="E73" t="s">
        <v>29</v>
      </c>
      <c r="F73">
        <v>1341115</v>
      </c>
      <c r="G73" t="s">
        <v>271</v>
      </c>
      <c r="H73" t="s">
        <v>272</v>
      </c>
      <c r="I73" t="s">
        <v>102</v>
      </c>
      <c r="J73" t="s">
        <v>33</v>
      </c>
      <c r="K73" t="s">
        <v>55</v>
      </c>
      <c r="M73" t="s">
        <v>273</v>
      </c>
      <c r="N73" t="s">
        <v>37</v>
      </c>
      <c r="O73">
        <v>0</v>
      </c>
      <c r="P73">
        <f>VLOOKUP(Table1[[#This Row],[RR NO]],[1]!Table13[[RR No]:[IR]],19,0)</f>
        <v>3773</v>
      </c>
      <c r="Q73">
        <v>3773</v>
      </c>
      <c r="R73">
        <f>Table1[[#This Row],[Column1]]-Table1[[#This Row],[METER FR]]</f>
        <v>0</v>
      </c>
      <c r="S73">
        <v>0</v>
      </c>
      <c r="T73" t="s">
        <v>38</v>
      </c>
      <c r="U73">
        <v>3773</v>
      </c>
      <c r="V73" t="s">
        <v>48</v>
      </c>
    </row>
    <row r="74" spans="1:22" x14ac:dyDescent="0.3">
      <c r="A74">
        <v>37</v>
      </c>
      <c r="B74" t="s">
        <v>274</v>
      </c>
      <c r="C74" t="s">
        <v>275</v>
      </c>
      <c r="D74" t="s">
        <v>28</v>
      </c>
      <c r="E74" t="s">
        <v>29</v>
      </c>
      <c r="F74">
        <v>1341121</v>
      </c>
      <c r="G74" t="s">
        <v>276</v>
      </c>
      <c r="H74" t="s">
        <v>277</v>
      </c>
      <c r="I74" t="s">
        <v>278</v>
      </c>
      <c r="J74" t="s">
        <v>194</v>
      </c>
      <c r="K74" t="s">
        <v>55</v>
      </c>
      <c r="M74" t="s">
        <v>279</v>
      </c>
      <c r="N74" t="s">
        <v>37</v>
      </c>
      <c r="O74">
        <v>0</v>
      </c>
      <c r="P74">
        <f>VLOOKUP(Table1[[#This Row],[RR NO]],[1]!Table13[[RR No]:[IR]],19,0)</f>
        <v>15340</v>
      </c>
      <c r="Q74">
        <v>15340</v>
      </c>
      <c r="R74">
        <f>Table1[[#This Row],[Column1]]-Table1[[#This Row],[METER FR]]</f>
        <v>0</v>
      </c>
      <c r="S74">
        <v>0</v>
      </c>
      <c r="T74" t="s">
        <v>38</v>
      </c>
      <c r="U74">
        <v>15340</v>
      </c>
      <c r="V74" t="s">
        <v>48</v>
      </c>
    </row>
    <row r="75" spans="1:22" x14ac:dyDescent="0.3">
      <c r="A75">
        <v>38</v>
      </c>
      <c r="B75" t="s">
        <v>280</v>
      </c>
      <c r="C75" t="s">
        <v>281</v>
      </c>
      <c r="D75" t="s">
        <v>28</v>
      </c>
      <c r="E75" t="s">
        <v>29</v>
      </c>
      <c r="F75">
        <v>1341121</v>
      </c>
      <c r="G75" t="s">
        <v>282</v>
      </c>
      <c r="H75" t="s">
        <v>283</v>
      </c>
      <c r="I75" t="s">
        <v>278</v>
      </c>
      <c r="J75" t="s">
        <v>194</v>
      </c>
      <c r="K75" t="s">
        <v>55</v>
      </c>
      <c r="M75" t="s">
        <v>284</v>
      </c>
      <c r="N75" t="s">
        <v>37</v>
      </c>
      <c r="O75">
        <v>0</v>
      </c>
      <c r="P75">
        <f>VLOOKUP(Table1[[#This Row],[RR NO]],[1]!Table13[[RR No]:[IR]],19,0)</f>
        <v>796</v>
      </c>
      <c r="Q75">
        <v>796</v>
      </c>
      <c r="R75">
        <f>Table1[[#This Row],[Column1]]-Table1[[#This Row],[METER FR]]</f>
        <v>0</v>
      </c>
      <c r="S75">
        <v>0</v>
      </c>
      <c r="T75" t="s">
        <v>38</v>
      </c>
      <c r="U75">
        <v>796</v>
      </c>
      <c r="V75" t="s">
        <v>48</v>
      </c>
    </row>
    <row r="76" spans="1:22" x14ac:dyDescent="0.3">
      <c r="A76">
        <v>39</v>
      </c>
      <c r="B76" t="s">
        <v>285</v>
      </c>
      <c r="C76" t="s">
        <v>286</v>
      </c>
      <c r="D76" t="s">
        <v>28</v>
      </c>
      <c r="E76" t="s">
        <v>29</v>
      </c>
      <c r="F76">
        <v>1341104</v>
      </c>
      <c r="G76" t="s">
        <v>287</v>
      </c>
      <c r="H76" t="s">
        <v>288</v>
      </c>
      <c r="I76" t="s">
        <v>289</v>
      </c>
      <c r="J76" t="s">
        <v>62</v>
      </c>
      <c r="K76" t="s">
        <v>55</v>
      </c>
      <c r="M76" t="s">
        <v>290</v>
      </c>
      <c r="N76" t="s">
        <v>37</v>
      </c>
      <c r="O76">
        <v>0</v>
      </c>
      <c r="P76">
        <f>VLOOKUP(Table1[[#This Row],[RR NO]],[1]!Table13[[RR No]:[IR]],19,0)</f>
        <v>2308</v>
      </c>
      <c r="Q76">
        <v>2308</v>
      </c>
      <c r="R76">
        <f>Table1[[#This Row],[Column1]]-Table1[[#This Row],[METER FR]]</f>
        <v>0</v>
      </c>
      <c r="S76">
        <v>0</v>
      </c>
      <c r="T76" t="s">
        <v>38</v>
      </c>
      <c r="U76">
        <v>2308</v>
      </c>
      <c r="V76" t="s">
        <v>83</v>
      </c>
    </row>
    <row r="77" spans="1:22" x14ac:dyDescent="0.3">
      <c r="A77">
        <v>41</v>
      </c>
      <c r="B77" t="s">
        <v>297</v>
      </c>
      <c r="C77" t="s">
        <v>298</v>
      </c>
      <c r="D77" t="s">
        <v>28</v>
      </c>
      <c r="E77" t="s">
        <v>29</v>
      </c>
      <c r="F77">
        <v>1341115</v>
      </c>
      <c r="G77" t="s">
        <v>299</v>
      </c>
      <c r="H77" t="s">
        <v>300</v>
      </c>
      <c r="I77" t="s">
        <v>102</v>
      </c>
      <c r="J77" t="s">
        <v>33</v>
      </c>
      <c r="K77" t="s">
        <v>55</v>
      </c>
      <c r="M77" t="s">
        <v>301</v>
      </c>
      <c r="N77" t="s">
        <v>37</v>
      </c>
      <c r="O77">
        <v>0</v>
      </c>
      <c r="P77">
        <f>VLOOKUP(Table1[[#This Row],[RR NO]],[1]!Table13[[RR No]:[IR]],19,0)</f>
        <v>5961</v>
      </c>
      <c r="Q77">
        <v>5961</v>
      </c>
      <c r="R77">
        <f>Table1[[#This Row],[Column1]]-Table1[[#This Row],[METER FR]]</f>
        <v>0</v>
      </c>
      <c r="S77">
        <v>0</v>
      </c>
      <c r="T77" t="s">
        <v>38</v>
      </c>
      <c r="U77">
        <v>5961</v>
      </c>
      <c r="V77" t="s">
        <v>48</v>
      </c>
    </row>
    <row r="78" spans="1:22" x14ac:dyDescent="0.3">
      <c r="A78">
        <v>43</v>
      </c>
      <c r="B78" t="s">
        <v>307</v>
      </c>
      <c r="C78" t="s">
        <v>308</v>
      </c>
      <c r="D78" t="s">
        <v>28</v>
      </c>
      <c r="E78" t="s">
        <v>29</v>
      </c>
      <c r="F78">
        <v>1341103</v>
      </c>
      <c r="G78" t="s">
        <v>309</v>
      </c>
      <c r="H78" t="s">
        <v>310</v>
      </c>
      <c r="I78" t="s">
        <v>143</v>
      </c>
      <c r="J78" t="s">
        <v>54</v>
      </c>
      <c r="K78" t="s">
        <v>55</v>
      </c>
      <c r="M78" t="s">
        <v>311</v>
      </c>
      <c r="N78" t="s">
        <v>37</v>
      </c>
      <c r="O78">
        <v>0</v>
      </c>
      <c r="P78">
        <f>VLOOKUP(Table1[[#This Row],[RR NO]],[1]!Table13[[RR No]:[IR]],19,0)</f>
        <v>1936</v>
      </c>
      <c r="Q78">
        <v>1936</v>
      </c>
      <c r="R78">
        <f>Table1[[#This Row],[Column1]]-Table1[[#This Row],[METER FR]]</f>
        <v>0</v>
      </c>
      <c r="S78">
        <v>0</v>
      </c>
      <c r="T78" t="s">
        <v>38</v>
      </c>
      <c r="U78">
        <v>1936</v>
      </c>
      <c r="V78" t="s">
        <v>48</v>
      </c>
    </row>
    <row r="79" spans="1:22" x14ac:dyDescent="0.3">
      <c r="A79">
        <v>46</v>
      </c>
      <c r="B79" t="s">
        <v>323</v>
      </c>
      <c r="C79" t="s">
        <v>324</v>
      </c>
      <c r="D79" t="s">
        <v>28</v>
      </c>
      <c r="E79" t="s">
        <v>29</v>
      </c>
      <c r="F79">
        <v>1341106</v>
      </c>
      <c r="G79" t="s">
        <v>325</v>
      </c>
      <c r="H79" t="s">
        <v>326</v>
      </c>
      <c r="I79" t="s">
        <v>327</v>
      </c>
      <c r="J79" t="s">
        <v>33</v>
      </c>
      <c r="K79" t="s">
        <v>55</v>
      </c>
      <c r="M79" t="s">
        <v>328</v>
      </c>
      <c r="N79" t="s">
        <v>37</v>
      </c>
      <c r="O79">
        <v>0</v>
      </c>
      <c r="P79">
        <f>VLOOKUP(Table1[[#This Row],[RR NO]],[1]!Table13[[RR No]:[IR]],19,0)</f>
        <v>6305</v>
      </c>
      <c r="Q79">
        <v>6305</v>
      </c>
      <c r="R79">
        <f>Table1[[#This Row],[Column1]]-Table1[[#This Row],[METER FR]]</f>
        <v>0</v>
      </c>
      <c r="S79">
        <v>0</v>
      </c>
      <c r="T79" t="s">
        <v>38</v>
      </c>
      <c r="U79">
        <v>6305</v>
      </c>
      <c r="V79" t="s">
        <v>329</v>
      </c>
    </row>
    <row r="80" spans="1:22" x14ac:dyDescent="0.3">
      <c r="A80">
        <v>47</v>
      </c>
      <c r="B80" t="s">
        <v>330</v>
      </c>
      <c r="C80" t="s">
        <v>331</v>
      </c>
      <c r="D80" t="s">
        <v>28</v>
      </c>
      <c r="E80" t="s">
        <v>190</v>
      </c>
      <c r="F80">
        <v>1341109</v>
      </c>
      <c r="G80" t="s">
        <v>332</v>
      </c>
      <c r="H80" t="s">
        <v>333</v>
      </c>
      <c r="I80" t="s">
        <v>334</v>
      </c>
      <c r="J80" t="s">
        <v>194</v>
      </c>
      <c r="K80" t="s">
        <v>335</v>
      </c>
      <c r="L80" t="s">
        <v>96</v>
      </c>
      <c r="M80" t="s">
        <v>336</v>
      </c>
      <c r="N80" t="s">
        <v>37</v>
      </c>
      <c r="O80">
        <v>0</v>
      </c>
      <c r="P80">
        <f>VLOOKUP(Table1[[#This Row],[RR NO]],[1]!Table13[[RR No]:[IR]],19,0)</f>
        <v>1390</v>
      </c>
      <c r="Q80">
        <v>1390</v>
      </c>
      <c r="R80">
        <f>Table1[[#This Row],[Column1]]-Table1[[#This Row],[METER FR]]</f>
        <v>0</v>
      </c>
      <c r="S80">
        <v>0</v>
      </c>
      <c r="T80" t="s">
        <v>38</v>
      </c>
      <c r="U80">
        <v>1390</v>
      </c>
      <c r="V80" t="s">
        <v>39</v>
      </c>
    </row>
    <row r="81" spans="1:22" x14ac:dyDescent="0.3">
      <c r="A81">
        <v>50</v>
      </c>
      <c r="B81" t="s">
        <v>346</v>
      </c>
      <c r="C81" t="s">
        <v>347</v>
      </c>
      <c r="D81" t="s">
        <v>28</v>
      </c>
      <c r="E81" t="s">
        <v>29</v>
      </c>
      <c r="F81">
        <v>1341103</v>
      </c>
      <c r="G81" t="s">
        <v>348</v>
      </c>
      <c r="H81" t="s">
        <v>349</v>
      </c>
      <c r="I81" t="s">
        <v>143</v>
      </c>
      <c r="J81" t="s">
        <v>54</v>
      </c>
      <c r="K81" t="s">
        <v>55</v>
      </c>
      <c r="M81" t="s">
        <v>350</v>
      </c>
      <c r="N81" t="s">
        <v>37</v>
      </c>
      <c r="O81">
        <v>0</v>
      </c>
      <c r="P81">
        <f>VLOOKUP(Table1[[#This Row],[RR NO]],[1]!Table13[[RR No]:[IR]],19,0)</f>
        <v>3697</v>
      </c>
      <c r="Q81">
        <v>3697</v>
      </c>
      <c r="R81">
        <f>Table1[[#This Row],[Column1]]-Table1[[#This Row],[METER FR]]</f>
        <v>0</v>
      </c>
      <c r="S81">
        <v>0</v>
      </c>
      <c r="T81" t="s">
        <v>38</v>
      </c>
      <c r="U81">
        <v>3697</v>
      </c>
      <c r="V81" t="s">
        <v>48</v>
      </c>
    </row>
    <row r="82" spans="1:22" x14ac:dyDescent="0.3">
      <c r="A82">
        <v>51</v>
      </c>
      <c r="B82" t="s">
        <v>351</v>
      </c>
      <c r="C82" t="s">
        <v>352</v>
      </c>
      <c r="D82" t="s">
        <v>28</v>
      </c>
      <c r="E82" t="s">
        <v>190</v>
      </c>
      <c r="F82">
        <v>1341118</v>
      </c>
      <c r="G82" t="s">
        <v>353</v>
      </c>
      <c r="H82" t="s">
        <v>354</v>
      </c>
      <c r="I82" t="s">
        <v>355</v>
      </c>
      <c r="J82" t="s">
        <v>356</v>
      </c>
      <c r="K82" t="s">
        <v>357</v>
      </c>
      <c r="L82" t="s">
        <v>137</v>
      </c>
      <c r="M82" t="s">
        <v>358</v>
      </c>
      <c r="N82" t="s">
        <v>37</v>
      </c>
      <c r="O82">
        <v>0</v>
      </c>
      <c r="P82">
        <f>VLOOKUP(Table1[[#This Row],[RR NO]],[1]!Table13[[RR No]:[IR]],19,0)</f>
        <v>5300</v>
      </c>
      <c r="Q82">
        <v>5326</v>
      </c>
      <c r="R82">
        <f>Table1[[#This Row],[Column1]]-Table1[[#This Row],[METER FR]]</f>
        <v>-26</v>
      </c>
      <c r="S82">
        <v>0</v>
      </c>
      <c r="T82" t="s">
        <v>38</v>
      </c>
      <c r="U82">
        <v>5326</v>
      </c>
      <c r="V82" t="s">
        <v>48</v>
      </c>
    </row>
    <row r="83" spans="1:22" x14ac:dyDescent="0.3">
      <c r="A83">
        <v>53</v>
      </c>
      <c r="B83" t="s">
        <v>365</v>
      </c>
      <c r="C83" t="s">
        <v>366</v>
      </c>
      <c r="D83" t="s">
        <v>367</v>
      </c>
      <c r="E83" t="s">
        <v>190</v>
      </c>
      <c r="F83">
        <v>1341113</v>
      </c>
      <c r="G83" t="s">
        <v>368</v>
      </c>
      <c r="H83" t="s">
        <v>369</v>
      </c>
      <c r="I83" t="s">
        <v>370</v>
      </c>
      <c r="J83" t="s">
        <v>194</v>
      </c>
      <c r="K83" t="s">
        <v>371</v>
      </c>
      <c r="L83" t="s">
        <v>96</v>
      </c>
      <c r="M83" t="s">
        <v>372</v>
      </c>
      <c r="N83" t="s">
        <v>37</v>
      </c>
      <c r="O83">
        <v>0</v>
      </c>
      <c r="P83">
        <f>VLOOKUP(Table1[[#This Row],[RR NO]],[1]!Table13[[RR No]:[IR]],19,0)</f>
        <v>1216</v>
      </c>
      <c r="Q83">
        <v>1216</v>
      </c>
      <c r="R83">
        <f>Table1[[#This Row],[Column1]]-Table1[[#This Row],[METER FR]]</f>
        <v>0</v>
      </c>
      <c r="S83">
        <v>0</v>
      </c>
      <c r="T83" t="s">
        <v>38</v>
      </c>
      <c r="U83">
        <v>1216</v>
      </c>
      <c r="V83" t="s">
        <v>39</v>
      </c>
    </row>
    <row r="84" spans="1:22" x14ac:dyDescent="0.3">
      <c r="A84">
        <v>54</v>
      </c>
      <c r="B84" t="s">
        <v>373</v>
      </c>
      <c r="C84" t="s">
        <v>374</v>
      </c>
      <c r="D84" t="s">
        <v>91</v>
      </c>
      <c r="E84" t="s">
        <v>29</v>
      </c>
      <c r="F84">
        <v>1341121</v>
      </c>
      <c r="G84" t="s">
        <v>375</v>
      </c>
      <c r="H84" t="s">
        <v>376</v>
      </c>
      <c r="I84" t="s">
        <v>377</v>
      </c>
      <c r="J84" t="s">
        <v>45</v>
      </c>
      <c r="K84" t="s">
        <v>378</v>
      </c>
      <c r="L84" t="s">
        <v>96</v>
      </c>
      <c r="M84" t="s">
        <v>379</v>
      </c>
      <c r="N84" t="s">
        <v>37</v>
      </c>
      <c r="O84">
        <v>0</v>
      </c>
      <c r="P84">
        <f>VLOOKUP(Table1[[#This Row],[RR NO]],[1]!Table13[[RR No]:[IR]],19,0)</f>
        <v>73690.8</v>
      </c>
      <c r="Q84">
        <v>73690.8</v>
      </c>
      <c r="R84">
        <f>Table1[[#This Row],[Column1]]-Table1[[#This Row],[METER FR]]</f>
        <v>0</v>
      </c>
      <c r="S84">
        <v>0</v>
      </c>
      <c r="T84" t="s">
        <v>38</v>
      </c>
      <c r="U84">
        <v>73690.8</v>
      </c>
      <c r="V84" t="s">
        <v>39</v>
      </c>
    </row>
    <row r="85" spans="1:22" x14ac:dyDescent="0.3">
      <c r="A85">
        <v>55</v>
      </c>
      <c r="B85" t="s">
        <v>380</v>
      </c>
      <c r="C85" t="s">
        <v>381</v>
      </c>
      <c r="D85" t="s">
        <v>28</v>
      </c>
      <c r="E85" t="s">
        <v>29</v>
      </c>
      <c r="F85">
        <v>1341115</v>
      </c>
      <c r="G85" t="s">
        <v>382</v>
      </c>
      <c r="H85" t="s">
        <v>383</v>
      </c>
      <c r="I85" t="s">
        <v>102</v>
      </c>
      <c r="J85" t="s">
        <v>33</v>
      </c>
      <c r="K85" t="s">
        <v>55</v>
      </c>
      <c r="M85" t="s">
        <v>384</v>
      </c>
      <c r="N85" t="s">
        <v>37</v>
      </c>
      <c r="O85">
        <v>0</v>
      </c>
      <c r="P85">
        <f>VLOOKUP(Table1[[#This Row],[RR NO]],[1]!Table13[[RR No]:[IR]],19,0)</f>
        <v>7815</v>
      </c>
      <c r="Q85">
        <v>7815</v>
      </c>
      <c r="R85">
        <f>Table1[[#This Row],[Column1]]-Table1[[#This Row],[METER FR]]</f>
        <v>0</v>
      </c>
      <c r="S85">
        <v>0</v>
      </c>
      <c r="T85" t="s">
        <v>38</v>
      </c>
      <c r="U85">
        <v>7815</v>
      </c>
      <c r="V85" t="s">
        <v>48</v>
      </c>
    </row>
    <row r="86" spans="1:22" x14ac:dyDescent="0.3">
      <c r="A86">
        <v>56</v>
      </c>
      <c r="B86" t="s">
        <v>385</v>
      </c>
      <c r="C86" t="s">
        <v>386</v>
      </c>
      <c r="D86" t="s">
        <v>28</v>
      </c>
      <c r="E86" t="s">
        <v>29</v>
      </c>
      <c r="F86">
        <v>1341115</v>
      </c>
      <c r="G86" t="s">
        <v>149</v>
      </c>
      <c r="H86" t="s">
        <v>387</v>
      </c>
      <c r="I86" t="s">
        <v>102</v>
      </c>
      <c r="J86" t="s">
        <v>33</v>
      </c>
      <c r="K86" t="s">
        <v>388</v>
      </c>
      <c r="L86" t="s">
        <v>35</v>
      </c>
      <c r="M86" t="s">
        <v>389</v>
      </c>
      <c r="N86" t="s">
        <v>37</v>
      </c>
      <c r="O86">
        <v>0</v>
      </c>
      <c r="P86">
        <f>VLOOKUP(Table1[[#This Row],[RR NO]],[1]!Table13[[RR No]:[IR]],19,0)</f>
        <v>10594</v>
      </c>
      <c r="Q86">
        <v>10594</v>
      </c>
      <c r="R86">
        <f>Table1[[#This Row],[Column1]]-Table1[[#This Row],[METER FR]]</f>
        <v>0</v>
      </c>
      <c r="S86">
        <v>0</v>
      </c>
      <c r="T86" t="s">
        <v>38</v>
      </c>
      <c r="U86">
        <v>10594</v>
      </c>
      <c r="V86" t="s">
        <v>48</v>
      </c>
    </row>
    <row r="87" spans="1:22" x14ac:dyDescent="0.3">
      <c r="A87">
        <v>57</v>
      </c>
      <c r="B87" t="s">
        <v>390</v>
      </c>
      <c r="C87" t="s">
        <v>391</v>
      </c>
      <c r="D87" t="s">
        <v>28</v>
      </c>
      <c r="E87" t="s">
        <v>190</v>
      </c>
      <c r="F87">
        <v>1341120</v>
      </c>
      <c r="G87" t="s">
        <v>392</v>
      </c>
      <c r="H87" t="s">
        <v>393</v>
      </c>
      <c r="I87" t="s">
        <v>370</v>
      </c>
      <c r="J87" t="s">
        <v>54</v>
      </c>
      <c r="K87" t="s">
        <v>55</v>
      </c>
      <c r="M87" t="s">
        <v>394</v>
      </c>
      <c r="N87" t="s">
        <v>37</v>
      </c>
      <c r="O87">
        <v>0</v>
      </c>
      <c r="P87">
        <f>VLOOKUP(Table1[[#This Row],[RR NO]],[1]!Table13[[RR No]:[IR]],19,0)</f>
        <v>1450</v>
      </c>
      <c r="Q87">
        <v>1450</v>
      </c>
      <c r="R87">
        <f>Table1[[#This Row],[Column1]]-Table1[[#This Row],[METER FR]]</f>
        <v>0</v>
      </c>
      <c r="S87">
        <v>0</v>
      </c>
      <c r="T87" t="s">
        <v>38</v>
      </c>
      <c r="U87">
        <v>1450</v>
      </c>
      <c r="V87" t="s">
        <v>395</v>
      </c>
    </row>
    <row r="88" spans="1:22" x14ac:dyDescent="0.3">
      <c r="A88">
        <v>58</v>
      </c>
      <c r="B88" t="s">
        <v>396</v>
      </c>
      <c r="C88" t="s">
        <v>397</v>
      </c>
      <c r="D88" t="s">
        <v>28</v>
      </c>
      <c r="E88" t="s">
        <v>29</v>
      </c>
      <c r="F88">
        <v>1341112</v>
      </c>
      <c r="G88" t="s">
        <v>398</v>
      </c>
      <c r="H88" t="s">
        <v>399</v>
      </c>
      <c r="I88" t="s">
        <v>400</v>
      </c>
      <c r="J88" t="s">
        <v>33</v>
      </c>
      <c r="K88" t="s">
        <v>55</v>
      </c>
      <c r="M88" t="s">
        <v>401</v>
      </c>
      <c r="N88" t="s">
        <v>37</v>
      </c>
      <c r="O88">
        <v>0</v>
      </c>
      <c r="P88">
        <f>VLOOKUP(Table1[[#This Row],[RR NO]],[1]!Table13[[RR No]:[IR]],19,0)</f>
        <v>5513</v>
      </c>
      <c r="Q88">
        <v>5513</v>
      </c>
      <c r="R88">
        <f>Table1[[#This Row],[Column1]]-Table1[[#This Row],[METER FR]]</f>
        <v>0</v>
      </c>
      <c r="S88">
        <v>0</v>
      </c>
      <c r="T88" t="s">
        <v>38</v>
      </c>
      <c r="U88">
        <v>5513</v>
      </c>
      <c r="V88" t="s">
        <v>48</v>
      </c>
    </row>
    <row r="89" spans="1:22" x14ac:dyDescent="0.3">
      <c r="A89">
        <v>59</v>
      </c>
      <c r="B89" t="s">
        <v>402</v>
      </c>
      <c r="C89" t="s">
        <v>403</v>
      </c>
      <c r="D89" t="s">
        <v>28</v>
      </c>
      <c r="E89" t="s">
        <v>29</v>
      </c>
      <c r="F89">
        <v>1341115</v>
      </c>
      <c r="G89" t="s">
        <v>404</v>
      </c>
      <c r="H89" t="s">
        <v>405</v>
      </c>
      <c r="I89" t="s">
        <v>102</v>
      </c>
      <c r="J89" t="s">
        <v>33</v>
      </c>
      <c r="K89" t="s">
        <v>406</v>
      </c>
      <c r="L89" t="s">
        <v>137</v>
      </c>
      <c r="M89" t="s">
        <v>407</v>
      </c>
      <c r="N89" t="s">
        <v>37</v>
      </c>
      <c r="O89">
        <v>0</v>
      </c>
      <c r="P89">
        <f>VLOOKUP(Table1[[#This Row],[RR NO]],[1]!Table13[[RR No]:[IR]],19,0)</f>
        <v>4204</v>
      </c>
      <c r="Q89">
        <v>4204</v>
      </c>
      <c r="R89">
        <f>Table1[[#This Row],[Column1]]-Table1[[#This Row],[METER FR]]</f>
        <v>0</v>
      </c>
      <c r="S89">
        <v>0</v>
      </c>
      <c r="T89" t="s">
        <v>38</v>
      </c>
      <c r="U89">
        <v>4204</v>
      </c>
      <c r="V89" t="s">
        <v>48</v>
      </c>
    </row>
    <row r="90" spans="1:22" x14ac:dyDescent="0.3">
      <c r="A90">
        <v>60</v>
      </c>
      <c r="B90" t="s">
        <v>408</v>
      </c>
      <c r="C90" t="s">
        <v>409</v>
      </c>
      <c r="D90" t="s">
        <v>28</v>
      </c>
      <c r="E90" t="s">
        <v>29</v>
      </c>
      <c r="F90">
        <v>1341103</v>
      </c>
      <c r="G90" t="s">
        <v>339</v>
      </c>
      <c r="H90" t="s">
        <v>410</v>
      </c>
      <c r="I90" t="s">
        <v>143</v>
      </c>
      <c r="J90" t="s">
        <v>54</v>
      </c>
      <c r="K90" t="s">
        <v>55</v>
      </c>
      <c r="M90" t="s">
        <v>411</v>
      </c>
      <c r="N90" t="s">
        <v>37</v>
      </c>
      <c r="O90">
        <v>0</v>
      </c>
      <c r="P90">
        <f>VLOOKUP(Table1[[#This Row],[RR NO]],[1]!Table13[[RR No]:[IR]],19,0)</f>
        <v>3248</v>
      </c>
      <c r="Q90">
        <v>3248</v>
      </c>
      <c r="R90">
        <f>Table1[[#This Row],[Column1]]-Table1[[#This Row],[METER FR]]</f>
        <v>0</v>
      </c>
      <c r="S90">
        <v>0</v>
      </c>
      <c r="T90" t="s">
        <v>38</v>
      </c>
      <c r="U90">
        <v>3248</v>
      </c>
      <c r="V90" t="s">
        <v>48</v>
      </c>
    </row>
    <row r="91" spans="1:22" x14ac:dyDescent="0.3">
      <c r="A91">
        <v>61</v>
      </c>
      <c r="B91" t="s">
        <v>412</v>
      </c>
      <c r="C91" t="s">
        <v>413</v>
      </c>
      <c r="D91" t="s">
        <v>28</v>
      </c>
      <c r="E91" t="s">
        <v>29</v>
      </c>
      <c r="F91">
        <v>1341115</v>
      </c>
      <c r="G91" t="s">
        <v>414</v>
      </c>
      <c r="H91" t="s">
        <v>415</v>
      </c>
      <c r="I91" t="s">
        <v>416</v>
      </c>
      <c r="J91" t="s">
        <v>62</v>
      </c>
      <c r="K91" t="s">
        <v>417</v>
      </c>
      <c r="L91" t="s">
        <v>96</v>
      </c>
      <c r="M91" t="s">
        <v>418</v>
      </c>
      <c r="N91" t="s">
        <v>37</v>
      </c>
      <c r="O91">
        <v>0</v>
      </c>
      <c r="P91">
        <f>VLOOKUP(Table1[[#This Row],[RR NO]],[1]!Table13[[RR No]:[IR]],19,0)</f>
        <v>2411</v>
      </c>
      <c r="Q91">
        <v>2411</v>
      </c>
      <c r="R91">
        <f>Table1[[#This Row],[Column1]]-Table1[[#This Row],[METER FR]]</f>
        <v>0</v>
      </c>
      <c r="S91">
        <v>0</v>
      </c>
      <c r="T91" t="s">
        <v>38</v>
      </c>
      <c r="U91">
        <v>2411</v>
      </c>
      <c r="V91" t="s">
        <v>39</v>
      </c>
    </row>
    <row r="92" spans="1:22" x14ac:dyDescent="0.3">
      <c r="A92">
        <v>62</v>
      </c>
      <c r="B92" t="s">
        <v>419</v>
      </c>
      <c r="C92" t="s">
        <v>420</v>
      </c>
      <c r="D92" t="s">
        <v>28</v>
      </c>
      <c r="E92" t="s">
        <v>29</v>
      </c>
      <c r="F92">
        <v>1341115</v>
      </c>
      <c r="G92" t="s">
        <v>421</v>
      </c>
      <c r="H92" t="s">
        <v>387</v>
      </c>
      <c r="I92" t="s">
        <v>102</v>
      </c>
      <c r="J92" t="s">
        <v>33</v>
      </c>
      <c r="K92" t="s">
        <v>422</v>
      </c>
      <c r="L92" t="s">
        <v>137</v>
      </c>
      <c r="M92" t="s">
        <v>423</v>
      </c>
      <c r="N92" t="s">
        <v>37</v>
      </c>
      <c r="O92">
        <v>0</v>
      </c>
      <c r="P92">
        <f>VLOOKUP(Table1[[#This Row],[RR NO]],[1]!Table13[[RR No]:[IR]],19,0)</f>
        <v>9783</v>
      </c>
      <c r="Q92">
        <v>9783</v>
      </c>
      <c r="R92">
        <f>Table1[[#This Row],[Column1]]-Table1[[#This Row],[METER FR]]</f>
        <v>0</v>
      </c>
      <c r="S92">
        <v>0</v>
      </c>
      <c r="T92" t="s">
        <v>38</v>
      </c>
      <c r="U92">
        <v>9783</v>
      </c>
      <c r="V92" t="s">
        <v>48</v>
      </c>
    </row>
    <row r="93" spans="1:22" x14ac:dyDescent="0.3">
      <c r="A93">
        <v>63</v>
      </c>
      <c r="B93" t="s">
        <v>424</v>
      </c>
      <c r="C93" t="s">
        <v>425</v>
      </c>
      <c r="D93" t="s">
        <v>28</v>
      </c>
      <c r="E93" t="s">
        <v>29</v>
      </c>
      <c r="F93">
        <v>1341125</v>
      </c>
      <c r="G93" t="s">
        <v>426</v>
      </c>
      <c r="H93" t="s">
        <v>427</v>
      </c>
      <c r="I93" t="s">
        <v>44</v>
      </c>
      <c r="J93" t="s">
        <v>45</v>
      </c>
      <c r="K93" t="s">
        <v>428</v>
      </c>
      <c r="L93" t="s">
        <v>37</v>
      </c>
      <c r="M93" t="s">
        <v>429</v>
      </c>
      <c r="N93" t="s">
        <v>37</v>
      </c>
      <c r="O93">
        <v>0</v>
      </c>
      <c r="P93">
        <f>VLOOKUP(Table1[[#This Row],[RR NO]],[1]!Table13[[RR No]:[IR]],19,0)</f>
        <v>14428</v>
      </c>
      <c r="Q93">
        <v>14428</v>
      </c>
      <c r="R93">
        <f>Table1[[#This Row],[Column1]]-Table1[[#This Row],[METER FR]]</f>
        <v>0</v>
      </c>
      <c r="S93">
        <v>0</v>
      </c>
      <c r="T93" t="s">
        <v>38</v>
      </c>
      <c r="U93">
        <v>14428</v>
      </c>
      <c r="V93" t="s">
        <v>48</v>
      </c>
    </row>
    <row r="94" spans="1:22" x14ac:dyDescent="0.3">
      <c r="A94">
        <v>66</v>
      </c>
      <c r="B94" t="s">
        <v>442</v>
      </c>
      <c r="C94" t="s">
        <v>443</v>
      </c>
      <c r="D94" t="s">
        <v>28</v>
      </c>
      <c r="E94" t="s">
        <v>29</v>
      </c>
      <c r="F94">
        <v>1341125</v>
      </c>
      <c r="G94" t="s">
        <v>444</v>
      </c>
      <c r="H94" t="s">
        <v>445</v>
      </c>
      <c r="I94" t="s">
        <v>44</v>
      </c>
      <c r="J94" t="s">
        <v>45</v>
      </c>
      <c r="K94" t="s">
        <v>446</v>
      </c>
      <c r="L94" t="s">
        <v>37</v>
      </c>
      <c r="M94" t="s">
        <v>447</v>
      </c>
      <c r="N94" t="s">
        <v>37</v>
      </c>
      <c r="O94">
        <v>0</v>
      </c>
      <c r="P94">
        <f>VLOOKUP(Table1[[#This Row],[RR NO]],[1]!Table13[[RR No]:[IR]],19,0)</f>
        <v>7565</v>
      </c>
      <c r="Q94">
        <v>7565</v>
      </c>
      <c r="R94">
        <f>Table1[[#This Row],[Column1]]-Table1[[#This Row],[METER FR]]</f>
        <v>0</v>
      </c>
      <c r="S94">
        <v>0</v>
      </c>
      <c r="T94" t="s">
        <v>38</v>
      </c>
      <c r="U94">
        <v>7565</v>
      </c>
      <c r="V94" t="s">
        <v>48</v>
      </c>
    </row>
    <row r="95" spans="1:22" x14ac:dyDescent="0.3">
      <c r="A95">
        <v>67</v>
      </c>
      <c r="B95" t="s">
        <v>448</v>
      </c>
      <c r="C95" t="s">
        <v>449</v>
      </c>
      <c r="D95" t="s">
        <v>28</v>
      </c>
      <c r="E95" t="s">
        <v>29</v>
      </c>
      <c r="F95">
        <v>1341101</v>
      </c>
      <c r="G95" t="s">
        <v>450</v>
      </c>
      <c r="H95" t="s">
        <v>451</v>
      </c>
      <c r="I95" t="s">
        <v>452</v>
      </c>
      <c r="J95" t="s">
        <v>62</v>
      </c>
      <c r="K95" t="s">
        <v>55</v>
      </c>
      <c r="M95" t="s">
        <v>453</v>
      </c>
      <c r="N95" t="s">
        <v>37</v>
      </c>
      <c r="O95">
        <v>0</v>
      </c>
      <c r="P95">
        <f>VLOOKUP(Table1[[#This Row],[RR NO]],[1]!Table13[[RR No]:[IR]],19,0)</f>
        <v>1566</v>
      </c>
      <c r="Q95">
        <v>1566</v>
      </c>
      <c r="R95">
        <f>Table1[[#This Row],[Column1]]-Table1[[#This Row],[METER FR]]</f>
        <v>0</v>
      </c>
      <c r="S95">
        <v>0</v>
      </c>
      <c r="T95" t="s">
        <v>38</v>
      </c>
      <c r="U95">
        <v>1566</v>
      </c>
      <c r="V95" t="s">
        <v>39</v>
      </c>
    </row>
    <row r="96" spans="1:22" x14ac:dyDescent="0.3">
      <c r="A96">
        <v>69</v>
      </c>
      <c r="B96" t="s">
        <v>459</v>
      </c>
      <c r="C96" t="s">
        <v>460</v>
      </c>
      <c r="D96" t="s">
        <v>28</v>
      </c>
      <c r="E96" t="s">
        <v>29</v>
      </c>
      <c r="F96">
        <v>1341106</v>
      </c>
      <c r="G96" t="s">
        <v>461</v>
      </c>
      <c r="H96" t="s">
        <v>462</v>
      </c>
      <c r="I96" t="s">
        <v>68</v>
      </c>
      <c r="J96" t="s">
        <v>33</v>
      </c>
      <c r="K96" t="s">
        <v>55</v>
      </c>
      <c r="M96" t="s">
        <v>463</v>
      </c>
      <c r="N96" t="s">
        <v>37</v>
      </c>
      <c r="O96">
        <v>0</v>
      </c>
      <c r="P96">
        <f>VLOOKUP(Table1[[#This Row],[RR NO]],[1]!Table13[[RR No]:[IR]],19,0)</f>
        <v>12911</v>
      </c>
      <c r="Q96">
        <v>12911</v>
      </c>
      <c r="R96">
        <f>Table1[[#This Row],[Column1]]-Table1[[#This Row],[METER FR]]</f>
        <v>0</v>
      </c>
      <c r="S96">
        <v>0</v>
      </c>
      <c r="T96" t="s">
        <v>38</v>
      </c>
      <c r="U96">
        <v>12911</v>
      </c>
      <c r="V96" t="s">
        <v>48</v>
      </c>
    </row>
    <row r="97" spans="1:22" x14ac:dyDescent="0.3">
      <c r="A97">
        <v>70</v>
      </c>
      <c r="B97" t="s">
        <v>464</v>
      </c>
      <c r="C97" t="s">
        <v>465</v>
      </c>
      <c r="D97" t="s">
        <v>28</v>
      </c>
      <c r="E97" t="s">
        <v>29</v>
      </c>
      <c r="F97">
        <v>1341115</v>
      </c>
      <c r="G97" t="s">
        <v>466</v>
      </c>
      <c r="H97" t="s">
        <v>467</v>
      </c>
      <c r="I97" t="s">
        <v>102</v>
      </c>
      <c r="J97" t="s">
        <v>33</v>
      </c>
      <c r="K97" t="s">
        <v>468</v>
      </c>
      <c r="L97" t="s">
        <v>104</v>
      </c>
      <c r="M97" t="s">
        <v>469</v>
      </c>
      <c r="N97" t="s">
        <v>37</v>
      </c>
      <c r="O97">
        <v>0</v>
      </c>
      <c r="P97">
        <f>VLOOKUP(Table1[[#This Row],[RR NO]],[1]!Table13[[RR No]:[IR]],19,0)</f>
        <v>4787</v>
      </c>
      <c r="Q97">
        <v>4787</v>
      </c>
      <c r="R97">
        <f>Table1[[#This Row],[Column1]]-Table1[[#This Row],[METER FR]]</f>
        <v>0</v>
      </c>
      <c r="S97">
        <v>0</v>
      </c>
      <c r="T97" t="s">
        <v>38</v>
      </c>
      <c r="U97">
        <v>4787</v>
      </c>
      <c r="V97" t="s">
        <v>48</v>
      </c>
    </row>
    <row r="98" spans="1:22" x14ac:dyDescent="0.3">
      <c r="A98">
        <v>71</v>
      </c>
      <c r="B98" t="s">
        <v>470</v>
      </c>
      <c r="C98" t="s">
        <v>471</v>
      </c>
      <c r="D98" t="s">
        <v>28</v>
      </c>
      <c r="E98" t="s">
        <v>29</v>
      </c>
      <c r="F98">
        <v>1341125</v>
      </c>
      <c r="G98" t="s">
        <v>472</v>
      </c>
      <c r="H98" t="s">
        <v>473</v>
      </c>
      <c r="I98" t="s">
        <v>44</v>
      </c>
      <c r="J98" t="s">
        <v>45</v>
      </c>
      <c r="K98" t="s">
        <v>474</v>
      </c>
      <c r="L98" t="s">
        <v>37</v>
      </c>
      <c r="M98" t="s">
        <v>475</v>
      </c>
      <c r="N98" t="s">
        <v>37</v>
      </c>
      <c r="O98">
        <v>0</v>
      </c>
      <c r="P98">
        <f>VLOOKUP(Table1[[#This Row],[RR NO]],[1]!Table13[[RR No]:[IR]],19,0)</f>
        <v>7659</v>
      </c>
      <c r="Q98">
        <v>7659</v>
      </c>
      <c r="R98">
        <f>Table1[[#This Row],[Column1]]-Table1[[#This Row],[METER FR]]</f>
        <v>0</v>
      </c>
      <c r="S98">
        <v>0</v>
      </c>
      <c r="T98" t="s">
        <v>38</v>
      </c>
      <c r="U98">
        <v>7659</v>
      </c>
      <c r="V98" t="s">
        <v>48</v>
      </c>
    </row>
    <row r="99" spans="1:22" x14ac:dyDescent="0.3">
      <c r="A99">
        <v>72</v>
      </c>
      <c r="B99" t="s">
        <v>476</v>
      </c>
      <c r="C99" t="s">
        <v>477</v>
      </c>
      <c r="D99" t="s">
        <v>28</v>
      </c>
      <c r="E99" t="s">
        <v>29</v>
      </c>
      <c r="F99">
        <v>1341125</v>
      </c>
      <c r="G99" t="s">
        <v>478</v>
      </c>
      <c r="H99" t="s">
        <v>479</v>
      </c>
      <c r="I99" t="s">
        <v>44</v>
      </c>
      <c r="J99" t="s">
        <v>45</v>
      </c>
      <c r="K99" t="s">
        <v>480</v>
      </c>
      <c r="L99" t="s">
        <v>37</v>
      </c>
      <c r="M99" t="s">
        <v>481</v>
      </c>
      <c r="N99" t="s">
        <v>37</v>
      </c>
      <c r="O99">
        <v>0</v>
      </c>
      <c r="P99">
        <f>VLOOKUP(Table1[[#This Row],[RR NO]],[1]!Table13[[RR No]:[IR]],19,0)</f>
        <v>8398</v>
      </c>
      <c r="Q99">
        <v>8398</v>
      </c>
      <c r="R99">
        <f>Table1[[#This Row],[Column1]]-Table1[[#This Row],[METER FR]]</f>
        <v>0</v>
      </c>
      <c r="S99">
        <v>0</v>
      </c>
      <c r="T99" t="s">
        <v>38</v>
      </c>
      <c r="U99">
        <v>8398</v>
      </c>
      <c r="V99" t="s">
        <v>48</v>
      </c>
    </row>
    <row r="100" spans="1:22" x14ac:dyDescent="0.3">
      <c r="A100">
        <v>73</v>
      </c>
      <c r="B100" t="s">
        <v>482</v>
      </c>
      <c r="C100" t="s">
        <v>483</v>
      </c>
      <c r="D100" t="s">
        <v>28</v>
      </c>
      <c r="E100" t="s">
        <v>29</v>
      </c>
      <c r="F100">
        <v>1341115</v>
      </c>
      <c r="G100" t="s">
        <v>484</v>
      </c>
      <c r="H100" t="s">
        <v>467</v>
      </c>
      <c r="I100" t="s">
        <v>102</v>
      </c>
      <c r="J100" t="s">
        <v>33</v>
      </c>
      <c r="K100" t="s">
        <v>485</v>
      </c>
      <c r="L100" t="s">
        <v>35</v>
      </c>
      <c r="M100" t="s">
        <v>486</v>
      </c>
      <c r="N100" t="s">
        <v>37</v>
      </c>
      <c r="O100">
        <v>0</v>
      </c>
      <c r="P100">
        <f>VLOOKUP(Table1[[#This Row],[RR NO]],[1]!Table13[[RR No]:[IR]],19,0)</f>
        <v>9292</v>
      </c>
      <c r="Q100">
        <v>9292</v>
      </c>
      <c r="R100">
        <f>Table1[[#This Row],[Column1]]-Table1[[#This Row],[METER FR]]</f>
        <v>0</v>
      </c>
      <c r="S100">
        <v>0</v>
      </c>
      <c r="T100" t="s">
        <v>38</v>
      </c>
      <c r="U100">
        <v>9292</v>
      </c>
      <c r="V100" t="s">
        <v>48</v>
      </c>
    </row>
    <row r="101" spans="1:22" x14ac:dyDescent="0.3">
      <c r="A101">
        <v>75</v>
      </c>
      <c r="B101" t="s">
        <v>495</v>
      </c>
      <c r="C101" t="s">
        <v>496</v>
      </c>
      <c r="D101" t="s">
        <v>28</v>
      </c>
      <c r="E101" t="s">
        <v>29</v>
      </c>
      <c r="F101">
        <v>1341105</v>
      </c>
      <c r="G101" t="s">
        <v>497</v>
      </c>
      <c r="H101" t="s">
        <v>498</v>
      </c>
      <c r="I101" t="s">
        <v>499</v>
      </c>
      <c r="J101" t="s">
        <v>33</v>
      </c>
      <c r="K101" t="s">
        <v>55</v>
      </c>
      <c r="M101" t="s">
        <v>500</v>
      </c>
      <c r="N101" t="s">
        <v>37</v>
      </c>
      <c r="O101">
        <v>0</v>
      </c>
      <c r="P101">
        <f>VLOOKUP(Table1[[#This Row],[RR NO]],[1]!Table13[[RR No]:[IR]],19,0)</f>
        <v>11466</v>
      </c>
      <c r="Q101">
        <v>11466</v>
      </c>
      <c r="R101">
        <f>Table1[[#This Row],[Column1]]-Table1[[#This Row],[METER FR]]</f>
        <v>0</v>
      </c>
      <c r="S101">
        <v>0</v>
      </c>
      <c r="T101" t="s">
        <v>38</v>
      </c>
      <c r="U101">
        <v>11466</v>
      </c>
      <c r="V101" t="s">
        <v>48</v>
      </c>
    </row>
    <row r="102" spans="1:22" x14ac:dyDescent="0.3">
      <c r="A102">
        <v>76</v>
      </c>
      <c r="B102" t="s">
        <v>501</v>
      </c>
      <c r="C102" t="s">
        <v>502</v>
      </c>
      <c r="D102" t="s">
        <v>28</v>
      </c>
      <c r="E102" t="s">
        <v>29</v>
      </c>
      <c r="F102">
        <v>1341112</v>
      </c>
      <c r="G102" t="s">
        <v>503</v>
      </c>
      <c r="H102" t="s">
        <v>504</v>
      </c>
      <c r="I102" t="s">
        <v>400</v>
      </c>
      <c r="J102" t="s">
        <v>33</v>
      </c>
      <c r="K102" t="s">
        <v>55</v>
      </c>
      <c r="M102" t="s">
        <v>505</v>
      </c>
      <c r="N102" t="s">
        <v>37</v>
      </c>
      <c r="O102">
        <v>0</v>
      </c>
      <c r="P102">
        <f>VLOOKUP(Table1[[#This Row],[RR NO]],[1]!Table13[[RR No]:[IR]],19,0)</f>
        <v>2059</v>
      </c>
      <c r="Q102">
        <v>2059</v>
      </c>
      <c r="R102">
        <f>Table1[[#This Row],[Column1]]-Table1[[#This Row],[METER FR]]</f>
        <v>0</v>
      </c>
      <c r="S102">
        <v>0</v>
      </c>
      <c r="T102" t="s">
        <v>38</v>
      </c>
      <c r="U102">
        <v>2059</v>
      </c>
      <c r="V102" t="s">
        <v>48</v>
      </c>
    </row>
    <row r="103" spans="1:22" x14ac:dyDescent="0.3">
      <c r="A103">
        <v>77</v>
      </c>
      <c r="B103" t="s">
        <v>506</v>
      </c>
      <c r="C103" t="s">
        <v>507</v>
      </c>
      <c r="D103" t="s">
        <v>28</v>
      </c>
      <c r="E103" t="s">
        <v>29</v>
      </c>
      <c r="F103">
        <v>1341112</v>
      </c>
      <c r="G103" t="s">
        <v>508</v>
      </c>
      <c r="H103" t="s">
        <v>509</v>
      </c>
      <c r="I103" t="s">
        <v>510</v>
      </c>
      <c r="J103" t="s">
        <v>33</v>
      </c>
      <c r="K103" t="s">
        <v>55</v>
      </c>
      <c r="M103" t="s">
        <v>511</v>
      </c>
      <c r="N103" t="s">
        <v>37</v>
      </c>
      <c r="O103">
        <v>0</v>
      </c>
      <c r="P103">
        <f>VLOOKUP(Table1[[#This Row],[RR NO]],[1]!Table13[[RR No]:[IR]],19,0)</f>
        <v>7858</v>
      </c>
      <c r="Q103">
        <v>7858</v>
      </c>
      <c r="R103">
        <f>Table1[[#This Row],[Column1]]-Table1[[#This Row],[METER FR]]</f>
        <v>0</v>
      </c>
      <c r="S103">
        <v>0</v>
      </c>
      <c r="T103" t="s">
        <v>38</v>
      </c>
      <c r="U103">
        <v>7858</v>
      </c>
      <c r="V103" t="s">
        <v>512</v>
      </c>
    </row>
    <row r="104" spans="1:22" x14ac:dyDescent="0.3">
      <c r="A104">
        <v>78</v>
      </c>
      <c r="B104" t="s">
        <v>513</v>
      </c>
      <c r="C104" t="s">
        <v>514</v>
      </c>
      <c r="D104" t="s">
        <v>28</v>
      </c>
      <c r="E104" t="s">
        <v>29</v>
      </c>
      <c r="F104">
        <v>1341103</v>
      </c>
      <c r="G104" t="s">
        <v>515</v>
      </c>
      <c r="H104" t="s">
        <v>516</v>
      </c>
      <c r="I104" t="s">
        <v>53</v>
      </c>
      <c r="J104" t="s">
        <v>62</v>
      </c>
      <c r="K104" t="s">
        <v>55</v>
      </c>
      <c r="M104" t="s">
        <v>517</v>
      </c>
      <c r="N104" t="s">
        <v>37</v>
      </c>
      <c r="O104">
        <v>0</v>
      </c>
      <c r="P104">
        <f>VLOOKUP(Table1[[#This Row],[RR NO]],[1]!Table13[[RR No]:[IR]],19,0)</f>
        <v>1315</v>
      </c>
      <c r="Q104">
        <v>1315</v>
      </c>
      <c r="R104">
        <f>Table1[[#This Row],[Column1]]-Table1[[#This Row],[METER FR]]</f>
        <v>0</v>
      </c>
      <c r="S104">
        <v>0</v>
      </c>
      <c r="T104" t="s">
        <v>38</v>
      </c>
      <c r="U104">
        <v>1315</v>
      </c>
      <c r="V104" t="s">
        <v>48</v>
      </c>
    </row>
    <row r="105" spans="1:22" x14ac:dyDescent="0.3">
      <c r="A105">
        <v>80</v>
      </c>
      <c r="B105" t="s">
        <v>525</v>
      </c>
      <c r="C105" t="s">
        <v>526</v>
      </c>
      <c r="D105" t="s">
        <v>28</v>
      </c>
      <c r="E105" t="s">
        <v>29</v>
      </c>
      <c r="F105">
        <v>1341125</v>
      </c>
      <c r="G105" t="s">
        <v>478</v>
      </c>
      <c r="H105" t="s">
        <v>527</v>
      </c>
      <c r="I105" t="s">
        <v>44</v>
      </c>
      <c r="J105" t="s">
        <v>45</v>
      </c>
      <c r="K105" t="s">
        <v>528</v>
      </c>
      <c r="L105" t="s">
        <v>37</v>
      </c>
      <c r="M105" t="s">
        <v>529</v>
      </c>
      <c r="N105" t="s">
        <v>37</v>
      </c>
      <c r="O105">
        <v>0</v>
      </c>
      <c r="P105">
        <f>VLOOKUP(Table1[[#This Row],[RR NO]],[1]!Table13[[RR No]:[IR]],19,0)</f>
        <v>1599</v>
      </c>
      <c r="Q105">
        <v>1599</v>
      </c>
      <c r="R105">
        <f>Table1[[#This Row],[Column1]]-Table1[[#This Row],[METER FR]]</f>
        <v>0</v>
      </c>
      <c r="S105">
        <v>0</v>
      </c>
      <c r="T105" t="s">
        <v>38</v>
      </c>
      <c r="U105">
        <v>1599</v>
      </c>
      <c r="V105" t="s">
        <v>48</v>
      </c>
    </row>
    <row r="106" spans="1:22" x14ac:dyDescent="0.3">
      <c r="A106">
        <v>82</v>
      </c>
      <c r="B106" t="s">
        <v>538</v>
      </c>
      <c r="C106" t="s">
        <v>539</v>
      </c>
      <c r="D106" t="s">
        <v>28</v>
      </c>
      <c r="E106" t="s">
        <v>29</v>
      </c>
      <c r="F106">
        <v>1341115</v>
      </c>
      <c r="G106" t="s">
        <v>540</v>
      </c>
      <c r="H106" t="s">
        <v>541</v>
      </c>
      <c r="I106" t="s">
        <v>102</v>
      </c>
      <c r="J106" t="s">
        <v>33</v>
      </c>
      <c r="K106" t="s">
        <v>55</v>
      </c>
      <c r="M106" t="s">
        <v>542</v>
      </c>
      <c r="N106" t="s">
        <v>37</v>
      </c>
      <c r="O106">
        <v>0</v>
      </c>
      <c r="P106">
        <f>VLOOKUP(Table1[[#This Row],[RR NO]],[1]!Table13[[RR No]:[IR]],19,0)</f>
        <v>5015</v>
      </c>
      <c r="Q106">
        <v>5015</v>
      </c>
      <c r="R106">
        <f>Table1[[#This Row],[Column1]]-Table1[[#This Row],[METER FR]]</f>
        <v>0</v>
      </c>
      <c r="S106">
        <v>0</v>
      </c>
      <c r="T106" t="s">
        <v>38</v>
      </c>
      <c r="U106">
        <v>5015</v>
      </c>
      <c r="V106" t="s">
        <v>48</v>
      </c>
    </row>
    <row r="107" spans="1:22" x14ac:dyDescent="0.3">
      <c r="A107">
        <v>83</v>
      </c>
      <c r="B107" t="s">
        <v>543</v>
      </c>
      <c r="C107" t="s">
        <v>544</v>
      </c>
      <c r="D107" t="s">
        <v>126</v>
      </c>
      <c r="E107" t="s">
        <v>29</v>
      </c>
      <c r="F107">
        <v>1341125</v>
      </c>
      <c r="G107" t="s">
        <v>545</v>
      </c>
      <c r="H107" t="s">
        <v>546</v>
      </c>
      <c r="I107" t="s">
        <v>547</v>
      </c>
      <c r="J107" t="s">
        <v>194</v>
      </c>
      <c r="K107" t="s">
        <v>548</v>
      </c>
      <c r="L107" t="s">
        <v>35</v>
      </c>
      <c r="M107" t="s">
        <v>549</v>
      </c>
      <c r="N107" t="s">
        <v>37</v>
      </c>
      <c r="O107">
        <v>0</v>
      </c>
      <c r="P107">
        <f>VLOOKUP(Table1[[#This Row],[RR NO]],[1]!Table13[[RR No]:[IR]],19,0)</f>
        <v>1308.7</v>
      </c>
      <c r="Q107">
        <v>1308.7</v>
      </c>
      <c r="R107">
        <f>Table1[[#This Row],[Column1]]-Table1[[#This Row],[METER FR]]</f>
        <v>0</v>
      </c>
      <c r="S107">
        <v>0</v>
      </c>
      <c r="T107" t="s">
        <v>38</v>
      </c>
      <c r="U107">
        <v>1308.7</v>
      </c>
      <c r="V107" t="s">
        <v>39</v>
      </c>
    </row>
    <row r="108" spans="1:22" x14ac:dyDescent="0.3">
      <c r="A108">
        <v>85</v>
      </c>
      <c r="B108" t="s">
        <v>555</v>
      </c>
      <c r="C108" t="s">
        <v>556</v>
      </c>
      <c r="D108" t="s">
        <v>28</v>
      </c>
      <c r="E108" t="s">
        <v>29</v>
      </c>
      <c r="F108">
        <v>1341105</v>
      </c>
      <c r="G108" t="s">
        <v>343</v>
      </c>
      <c r="H108" t="s">
        <v>557</v>
      </c>
      <c r="I108" t="s">
        <v>558</v>
      </c>
      <c r="J108" t="s">
        <v>45</v>
      </c>
      <c r="K108" t="s">
        <v>55</v>
      </c>
      <c r="M108" t="s">
        <v>559</v>
      </c>
      <c r="N108" t="s">
        <v>37</v>
      </c>
      <c r="O108">
        <v>0</v>
      </c>
      <c r="P108">
        <f>VLOOKUP(Table1[[#This Row],[RR NO]],[1]!Table13[[RR No]:[IR]],19,0)</f>
        <v>3370</v>
      </c>
      <c r="Q108">
        <v>3370</v>
      </c>
      <c r="R108">
        <f>Table1[[#This Row],[Column1]]-Table1[[#This Row],[METER FR]]</f>
        <v>0</v>
      </c>
      <c r="S108">
        <v>0</v>
      </c>
      <c r="T108" t="s">
        <v>38</v>
      </c>
      <c r="U108">
        <v>3370</v>
      </c>
      <c r="V108" t="s">
        <v>39</v>
      </c>
    </row>
    <row r="109" spans="1:22" x14ac:dyDescent="0.3">
      <c r="A109">
        <v>87</v>
      </c>
      <c r="B109" t="s">
        <v>565</v>
      </c>
      <c r="C109" t="s">
        <v>566</v>
      </c>
      <c r="D109" t="s">
        <v>28</v>
      </c>
      <c r="E109" t="s">
        <v>29</v>
      </c>
      <c r="F109">
        <v>1341112</v>
      </c>
      <c r="G109" t="s">
        <v>567</v>
      </c>
      <c r="H109" t="s">
        <v>568</v>
      </c>
      <c r="I109" t="s">
        <v>510</v>
      </c>
      <c r="J109" t="s">
        <v>33</v>
      </c>
      <c r="K109" t="s">
        <v>55</v>
      </c>
      <c r="M109" t="s">
        <v>569</v>
      </c>
      <c r="N109" t="s">
        <v>37</v>
      </c>
      <c r="O109">
        <v>0</v>
      </c>
      <c r="P109">
        <f>VLOOKUP(Table1[[#This Row],[RR NO]],[1]!Table13[[RR No]:[IR]],19,0)</f>
        <v>9467</v>
      </c>
      <c r="Q109">
        <v>9467</v>
      </c>
      <c r="R109">
        <f>Table1[[#This Row],[Column1]]-Table1[[#This Row],[METER FR]]</f>
        <v>0</v>
      </c>
      <c r="S109">
        <v>0</v>
      </c>
      <c r="T109" t="s">
        <v>38</v>
      </c>
      <c r="U109">
        <v>9467</v>
      </c>
      <c r="V109" t="s">
        <v>48</v>
      </c>
    </row>
    <row r="110" spans="1:22" x14ac:dyDescent="0.3">
      <c r="A110">
        <v>89</v>
      </c>
      <c r="B110" t="s">
        <v>575</v>
      </c>
      <c r="C110" t="s">
        <v>576</v>
      </c>
      <c r="D110" t="s">
        <v>28</v>
      </c>
      <c r="E110" t="s">
        <v>29</v>
      </c>
      <c r="F110">
        <v>1341105</v>
      </c>
      <c r="G110" t="s">
        <v>577</v>
      </c>
      <c r="H110" t="s">
        <v>578</v>
      </c>
      <c r="I110" t="s">
        <v>558</v>
      </c>
      <c r="J110" t="s">
        <v>45</v>
      </c>
      <c r="K110" t="s">
        <v>579</v>
      </c>
      <c r="L110" t="s">
        <v>96</v>
      </c>
      <c r="M110" t="s">
        <v>580</v>
      </c>
      <c r="N110" t="s">
        <v>37</v>
      </c>
      <c r="O110">
        <v>0</v>
      </c>
      <c r="P110">
        <f>VLOOKUP(Table1[[#This Row],[RR NO]],[1]!Table13[[RR No]:[IR]],19,0)</f>
        <v>2390</v>
      </c>
      <c r="Q110">
        <v>2390</v>
      </c>
      <c r="R110">
        <f>Table1[[#This Row],[Column1]]-Table1[[#This Row],[METER FR]]</f>
        <v>0</v>
      </c>
      <c r="S110">
        <v>0</v>
      </c>
      <c r="T110" t="s">
        <v>38</v>
      </c>
      <c r="U110">
        <v>2390</v>
      </c>
      <c r="V110" t="s">
        <v>39</v>
      </c>
    </row>
    <row r="111" spans="1:22" x14ac:dyDescent="0.3">
      <c r="A111">
        <v>90</v>
      </c>
      <c r="B111" t="s">
        <v>581</v>
      </c>
      <c r="C111" t="s">
        <v>582</v>
      </c>
      <c r="D111" t="s">
        <v>28</v>
      </c>
      <c r="E111" t="s">
        <v>29</v>
      </c>
      <c r="F111">
        <v>1341103</v>
      </c>
      <c r="G111" t="s">
        <v>583</v>
      </c>
      <c r="H111" t="s">
        <v>584</v>
      </c>
      <c r="I111" t="s">
        <v>585</v>
      </c>
      <c r="J111" t="s">
        <v>62</v>
      </c>
      <c r="K111" t="s">
        <v>55</v>
      </c>
      <c r="M111" t="s">
        <v>586</v>
      </c>
      <c r="N111" t="s">
        <v>37</v>
      </c>
      <c r="O111">
        <v>0</v>
      </c>
      <c r="P111">
        <f>VLOOKUP(Table1[[#This Row],[RR NO]],[1]!Table13[[RR No]:[IR]],19,0)</f>
        <v>2190</v>
      </c>
      <c r="Q111">
        <v>2190</v>
      </c>
      <c r="R111">
        <f>Table1[[#This Row],[Column1]]-Table1[[#This Row],[METER FR]]</f>
        <v>0</v>
      </c>
      <c r="S111">
        <v>0</v>
      </c>
      <c r="T111" t="s">
        <v>38</v>
      </c>
      <c r="U111">
        <v>2190</v>
      </c>
      <c r="V111" t="s">
        <v>587</v>
      </c>
    </row>
    <row r="112" spans="1:22" x14ac:dyDescent="0.3">
      <c r="A112">
        <v>91</v>
      </c>
      <c r="B112" t="s">
        <v>588</v>
      </c>
      <c r="C112" t="s">
        <v>589</v>
      </c>
      <c r="D112" t="s">
        <v>28</v>
      </c>
      <c r="E112" t="s">
        <v>190</v>
      </c>
      <c r="F112">
        <v>1341113</v>
      </c>
      <c r="G112" t="s">
        <v>590</v>
      </c>
      <c r="H112" t="s">
        <v>591</v>
      </c>
      <c r="I112" t="s">
        <v>592</v>
      </c>
      <c r="J112" t="s">
        <v>54</v>
      </c>
      <c r="K112" t="s">
        <v>593</v>
      </c>
      <c r="L112" t="s">
        <v>37</v>
      </c>
      <c r="M112" t="s">
        <v>594</v>
      </c>
      <c r="N112" t="s">
        <v>37</v>
      </c>
      <c r="O112">
        <v>0</v>
      </c>
      <c r="P112">
        <f>VLOOKUP(Table1[[#This Row],[RR NO]],[1]!Table13[[RR No]:[IR]],19,0)</f>
        <v>186.2</v>
      </c>
      <c r="Q112">
        <v>186.2</v>
      </c>
      <c r="R112">
        <f>Table1[[#This Row],[Column1]]-Table1[[#This Row],[METER FR]]</f>
        <v>0</v>
      </c>
      <c r="S112">
        <v>0</v>
      </c>
      <c r="T112" t="s">
        <v>38</v>
      </c>
      <c r="U112">
        <v>186.2</v>
      </c>
      <c r="V112" t="s">
        <v>39</v>
      </c>
    </row>
    <row r="113" spans="1:22" x14ac:dyDescent="0.3">
      <c r="A113">
        <v>92</v>
      </c>
      <c r="B113" t="s">
        <v>595</v>
      </c>
      <c r="C113" t="s">
        <v>596</v>
      </c>
      <c r="D113" t="s">
        <v>28</v>
      </c>
      <c r="E113" t="s">
        <v>190</v>
      </c>
      <c r="F113">
        <v>1341113</v>
      </c>
      <c r="G113" t="s">
        <v>343</v>
      </c>
      <c r="H113" t="s">
        <v>597</v>
      </c>
      <c r="I113" t="s">
        <v>598</v>
      </c>
      <c r="J113" t="s">
        <v>33</v>
      </c>
      <c r="K113" t="s">
        <v>599</v>
      </c>
      <c r="L113" t="s">
        <v>96</v>
      </c>
      <c r="M113" t="s">
        <v>600</v>
      </c>
      <c r="N113" t="s">
        <v>37</v>
      </c>
      <c r="O113">
        <v>0</v>
      </c>
      <c r="P113">
        <f>VLOOKUP(Table1[[#This Row],[RR NO]],[1]!Table13[[RR No]:[IR]],19,0)</f>
        <v>5749</v>
      </c>
      <c r="Q113">
        <v>5749</v>
      </c>
      <c r="R113">
        <f>Table1[[#This Row],[Column1]]-Table1[[#This Row],[METER FR]]</f>
        <v>0</v>
      </c>
      <c r="S113">
        <v>0</v>
      </c>
      <c r="T113" t="s">
        <v>38</v>
      </c>
      <c r="U113">
        <v>5749</v>
      </c>
      <c r="V113" t="s">
        <v>39</v>
      </c>
    </row>
    <row r="114" spans="1:22" x14ac:dyDescent="0.3">
      <c r="A114">
        <v>93</v>
      </c>
      <c r="B114" t="s">
        <v>601</v>
      </c>
      <c r="C114" t="s">
        <v>602</v>
      </c>
      <c r="D114" t="s">
        <v>28</v>
      </c>
      <c r="E114" t="s">
        <v>190</v>
      </c>
      <c r="F114">
        <v>1341109</v>
      </c>
      <c r="G114" t="s">
        <v>603</v>
      </c>
      <c r="H114" t="s">
        <v>604</v>
      </c>
      <c r="I114" t="s">
        <v>334</v>
      </c>
      <c r="J114" t="s">
        <v>194</v>
      </c>
      <c r="K114" t="s">
        <v>55</v>
      </c>
      <c r="M114" t="s">
        <v>605</v>
      </c>
      <c r="N114" t="s">
        <v>37</v>
      </c>
      <c r="O114">
        <v>0</v>
      </c>
      <c r="P114">
        <f>VLOOKUP(Table1[[#This Row],[RR NO]],[1]!Table13[[RR No]:[IR]],19,0)</f>
        <v>3444</v>
      </c>
      <c r="Q114">
        <v>3444</v>
      </c>
      <c r="R114">
        <f>Table1[[#This Row],[Column1]]-Table1[[#This Row],[METER FR]]</f>
        <v>0</v>
      </c>
      <c r="S114">
        <v>0</v>
      </c>
      <c r="T114" t="s">
        <v>38</v>
      </c>
      <c r="U114">
        <v>3444</v>
      </c>
      <c r="V114" t="s">
        <v>39</v>
      </c>
    </row>
    <row r="115" spans="1:22" x14ac:dyDescent="0.3">
      <c r="A115">
        <v>95</v>
      </c>
      <c r="B115" t="s">
        <v>611</v>
      </c>
      <c r="C115" t="s">
        <v>612</v>
      </c>
      <c r="D115" t="s">
        <v>28</v>
      </c>
      <c r="E115" t="s">
        <v>29</v>
      </c>
      <c r="F115">
        <v>1341115</v>
      </c>
      <c r="G115" t="s">
        <v>613</v>
      </c>
      <c r="H115" t="s">
        <v>614</v>
      </c>
      <c r="I115" t="s">
        <v>102</v>
      </c>
      <c r="J115" t="s">
        <v>33</v>
      </c>
      <c r="K115" t="s">
        <v>615</v>
      </c>
      <c r="L115" t="s">
        <v>137</v>
      </c>
      <c r="M115" t="s">
        <v>616</v>
      </c>
      <c r="N115" t="s">
        <v>37</v>
      </c>
      <c r="O115">
        <v>0</v>
      </c>
      <c r="P115">
        <f>VLOOKUP(Table1[[#This Row],[RR NO]],[1]!Table13[[RR No]:[IR]],19,0)</f>
        <v>3819</v>
      </c>
      <c r="Q115">
        <v>3819</v>
      </c>
      <c r="R115">
        <f>Table1[[#This Row],[Column1]]-Table1[[#This Row],[METER FR]]</f>
        <v>0</v>
      </c>
      <c r="S115">
        <v>0</v>
      </c>
      <c r="T115" t="s">
        <v>38</v>
      </c>
      <c r="U115">
        <v>3819</v>
      </c>
      <c r="V115" t="s">
        <v>48</v>
      </c>
    </row>
    <row r="116" spans="1:22" x14ac:dyDescent="0.3">
      <c r="A116">
        <v>96</v>
      </c>
      <c r="B116" t="s">
        <v>617</v>
      </c>
      <c r="C116" t="s">
        <v>618</v>
      </c>
      <c r="D116" t="s">
        <v>28</v>
      </c>
      <c r="E116" t="s">
        <v>29</v>
      </c>
      <c r="F116">
        <v>1341104</v>
      </c>
      <c r="G116" t="s">
        <v>619</v>
      </c>
      <c r="H116" t="s">
        <v>620</v>
      </c>
      <c r="I116" t="s">
        <v>621</v>
      </c>
      <c r="J116" t="s">
        <v>62</v>
      </c>
      <c r="K116" t="s">
        <v>55</v>
      </c>
      <c r="M116" t="s">
        <v>622</v>
      </c>
      <c r="N116" t="s">
        <v>37</v>
      </c>
      <c r="O116">
        <v>0</v>
      </c>
      <c r="P116">
        <f>VLOOKUP(Table1[[#This Row],[RR NO]],[1]!Table13[[RR No]:[IR]],19,0)</f>
        <v>8837</v>
      </c>
      <c r="Q116">
        <v>8837</v>
      </c>
      <c r="R116">
        <f>Table1[[#This Row],[Column1]]-Table1[[#This Row],[METER FR]]</f>
        <v>0</v>
      </c>
      <c r="S116">
        <v>0</v>
      </c>
      <c r="T116" t="s">
        <v>38</v>
      </c>
      <c r="U116">
        <v>8837</v>
      </c>
      <c r="V116" t="s">
        <v>83</v>
      </c>
    </row>
    <row r="117" spans="1:22" x14ac:dyDescent="0.3">
      <c r="A117">
        <v>97</v>
      </c>
      <c r="B117" t="s">
        <v>623</v>
      </c>
      <c r="C117" t="s">
        <v>624</v>
      </c>
      <c r="D117" t="s">
        <v>28</v>
      </c>
      <c r="E117" t="s">
        <v>29</v>
      </c>
      <c r="F117">
        <v>1341105</v>
      </c>
      <c r="G117" t="s">
        <v>625</v>
      </c>
      <c r="H117" t="s">
        <v>626</v>
      </c>
      <c r="I117" t="s">
        <v>627</v>
      </c>
      <c r="J117" t="s">
        <v>33</v>
      </c>
      <c r="K117" t="s">
        <v>55</v>
      </c>
      <c r="M117" t="s">
        <v>628</v>
      </c>
      <c r="N117" t="s">
        <v>37</v>
      </c>
      <c r="O117">
        <v>0</v>
      </c>
      <c r="P117">
        <f>VLOOKUP(Table1[[#This Row],[RR NO]],[1]!Table13[[RR No]:[IR]],19,0)</f>
        <v>3085</v>
      </c>
      <c r="Q117">
        <v>3085</v>
      </c>
      <c r="R117">
        <f>Table1[[#This Row],[Column1]]-Table1[[#This Row],[METER FR]]</f>
        <v>0</v>
      </c>
      <c r="S117">
        <v>0</v>
      </c>
      <c r="T117" t="s">
        <v>38</v>
      </c>
      <c r="U117">
        <v>3085</v>
      </c>
      <c r="V117" t="s">
        <v>48</v>
      </c>
    </row>
    <row r="118" spans="1:22" x14ac:dyDescent="0.3">
      <c r="A118">
        <v>98</v>
      </c>
      <c r="B118" t="s">
        <v>629</v>
      </c>
      <c r="C118" t="s">
        <v>630</v>
      </c>
      <c r="D118" t="s">
        <v>126</v>
      </c>
      <c r="E118" t="s">
        <v>29</v>
      </c>
      <c r="F118">
        <v>1341125</v>
      </c>
      <c r="G118" t="s">
        <v>631</v>
      </c>
      <c r="H118" t="s">
        <v>632</v>
      </c>
      <c r="I118" t="s">
        <v>44</v>
      </c>
      <c r="J118" t="s">
        <v>45</v>
      </c>
      <c r="K118" t="s">
        <v>55</v>
      </c>
      <c r="M118" t="s">
        <v>633</v>
      </c>
      <c r="N118" t="s">
        <v>37</v>
      </c>
      <c r="O118">
        <v>0</v>
      </c>
      <c r="P118">
        <f>VLOOKUP(Table1[[#This Row],[RR NO]],[1]!Table13[[RR No]:[IR]],19,0)</f>
        <v>1923</v>
      </c>
      <c r="Q118">
        <v>1923</v>
      </c>
      <c r="R118">
        <f>Table1[[#This Row],[Column1]]-Table1[[#This Row],[METER FR]]</f>
        <v>0</v>
      </c>
      <c r="S118">
        <v>0</v>
      </c>
      <c r="T118" t="s">
        <v>38</v>
      </c>
      <c r="U118">
        <v>1923</v>
      </c>
      <c r="V118" t="s">
        <v>48</v>
      </c>
    </row>
    <row r="119" spans="1:22" x14ac:dyDescent="0.3">
      <c r="A119">
        <v>99</v>
      </c>
      <c r="B119" t="s">
        <v>634</v>
      </c>
      <c r="C119" t="s">
        <v>635</v>
      </c>
      <c r="D119" t="s">
        <v>28</v>
      </c>
      <c r="E119" t="s">
        <v>29</v>
      </c>
      <c r="F119">
        <v>1341103</v>
      </c>
      <c r="G119" t="s">
        <v>636</v>
      </c>
      <c r="H119" t="s">
        <v>637</v>
      </c>
      <c r="I119" t="s">
        <v>143</v>
      </c>
      <c r="J119" t="s">
        <v>54</v>
      </c>
      <c r="K119" t="s">
        <v>638</v>
      </c>
      <c r="L119" t="s">
        <v>639</v>
      </c>
      <c r="M119" t="s">
        <v>640</v>
      </c>
      <c r="N119" t="s">
        <v>37</v>
      </c>
      <c r="O119">
        <v>0</v>
      </c>
      <c r="P119">
        <f>VLOOKUP(Table1[[#This Row],[RR NO]],[1]!Table13[[RR No]:[IR]],19,0)</f>
        <v>5715</v>
      </c>
      <c r="Q119">
        <v>5715</v>
      </c>
      <c r="R119">
        <f>Table1[[#This Row],[Column1]]-Table1[[#This Row],[METER FR]]</f>
        <v>0</v>
      </c>
      <c r="S119">
        <v>0</v>
      </c>
      <c r="T119" t="s">
        <v>38</v>
      </c>
      <c r="U119">
        <v>5715</v>
      </c>
      <c r="V119" t="s">
        <v>48</v>
      </c>
    </row>
    <row r="120" spans="1:22" x14ac:dyDescent="0.3">
      <c r="A120">
        <v>100</v>
      </c>
      <c r="B120" t="s">
        <v>641</v>
      </c>
      <c r="C120" t="s">
        <v>642</v>
      </c>
      <c r="D120" t="s">
        <v>28</v>
      </c>
      <c r="E120" t="s">
        <v>29</v>
      </c>
      <c r="F120">
        <v>1341105</v>
      </c>
      <c r="G120" t="s">
        <v>643</v>
      </c>
      <c r="H120" t="s">
        <v>644</v>
      </c>
      <c r="I120" t="s">
        <v>211</v>
      </c>
      <c r="J120" t="s">
        <v>62</v>
      </c>
      <c r="K120" t="s">
        <v>645</v>
      </c>
      <c r="L120" t="s">
        <v>96</v>
      </c>
      <c r="M120" t="s">
        <v>646</v>
      </c>
      <c r="N120" t="s">
        <v>37</v>
      </c>
      <c r="O120">
        <v>0</v>
      </c>
      <c r="P120">
        <f>VLOOKUP(Table1[[#This Row],[RR NO]],[1]!Table13[[RR No]:[IR]],19,0)</f>
        <v>7812</v>
      </c>
      <c r="Q120">
        <v>7812</v>
      </c>
      <c r="R120">
        <f>Table1[[#This Row],[Column1]]-Table1[[#This Row],[METER FR]]</f>
        <v>0</v>
      </c>
      <c r="S120">
        <v>0</v>
      </c>
      <c r="T120" t="s">
        <v>38</v>
      </c>
      <c r="U120">
        <v>7812</v>
      </c>
      <c r="V120" t="s">
        <v>39</v>
      </c>
    </row>
    <row r="121" spans="1:22" x14ac:dyDescent="0.3">
      <c r="A121">
        <v>101</v>
      </c>
      <c r="B121" t="s">
        <v>647</v>
      </c>
      <c r="C121" t="s">
        <v>648</v>
      </c>
      <c r="D121" t="s">
        <v>28</v>
      </c>
      <c r="E121" t="s">
        <v>29</v>
      </c>
      <c r="F121">
        <v>1341112</v>
      </c>
      <c r="G121" t="s">
        <v>649</v>
      </c>
      <c r="H121" t="s">
        <v>650</v>
      </c>
      <c r="I121" t="s">
        <v>316</v>
      </c>
      <c r="J121" t="s">
        <v>33</v>
      </c>
      <c r="K121" t="s">
        <v>55</v>
      </c>
      <c r="M121" t="s">
        <v>651</v>
      </c>
      <c r="N121" t="s">
        <v>37</v>
      </c>
      <c r="O121">
        <v>0</v>
      </c>
      <c r="P121">
        <f>VLOOKUP(Table1[[#This Row],[RR NO]],[1]!Table13[[RR No]:[IR]],19,0)</f>
        <v>6331</v>
      </c>
      <c r="Q121">
        <v>6331</v>
      </c>
      <c r="R121">
        <f>Table1[[#This Row],[Column1]]-Table1[[#This Row],[METER FR]]</f>
        <v>0</v>
      </c>
      <c r="S121">
        <v>0</v>
      </c>
      <c r="T121" t="s">
        <v>38</v>
      </c>
      <c r="U121">
        <v>6331</v>
      </c>
      <c r="V121" t="s">
        <v>48</v>
      </c>
    </row>
    <row r="122" spans="1:22" x14ac:dyDescent="0.3">
      <c r="A122">
        <v>102</v>
      </c>
      <c r="B122" t="s">
        <v>652</v>
      </c>
      <c r="C122" t="s">
        <v>653</v>
      </c>
      <c r="D122" t="s">
        <v>28</v>
      </c>
      <c r="E122" t="s">
        <v>29</v>
      </c>
      <c r="F122">
        <v>1341115</v>
      </c>
      <c r="G122" t="s">
        <v>654</v>
      </c>
      <c r="H122" t="s">
        <v>467</v>
      </c>
      <c r="I122" t="s">
        <v>102</v>
      </c>
      <c r="J122" t="s">
        <v>33</v>
      </c>
      <c r="K122" t="s">
        <v>655</v>
      </c>
      <c r="L122" t="s">
        <v>137</v>
      </c>
      <c r="M122" t="s">
        <v>656</v>
      </c>
      <c r="N122" t="s">
        <v>37</v>
      </c>
      <c r="O122">
        <v>0</v>
      </c>
      <c r="P122">
        <f>VLOOKUP(Table1[[#This Row],[RR NO]],[1]!Table13[[RR No]:[IR]],19,0)</f>
        <v>4504</v>
      </c>
      <c r="Q122">
        <v>4504</v>
      </c>
      <c r="R122">
        <f>Table1[[#This Row],[Column1]]-Table1[[#This Row],[METER FR]]</f>
        <v>0</v>
      </c>
      <c r="S122">
        <v>0</v>
      </c>
      <c r="T122" t="s">
        <v>38</v>
      </c>
      <c r="U122">
        <v>4504</v>
      </c>
      <c r="V122" t="s">
        <v>48</v>
      </c>
    </row>
    <row r="123" spans="1:22" x14ac:dyDescent="0.3">
      <c r="A123">
        <v>103</v>
      </c>
      <c r="B123" t="s">
        <v>657</v>
      </c>
      <c r="C123" t="s">
        <v>658</v>
      </c>
      <c r="D123" t="s">
        <v>28</v>
      </c>
      <c r="E123" t="s">
        <v>29</v>
      </c>
      <c r="F123">
        <v>1341106</v>
      </c>
      <c r="G123" t="s">
        <v>659</v>
      </c>
      <c r="H123" t="s">
        <v>660</v>
      </c>
      <c r="I123" t="s">
        <v>327</v>
      </c>
      <c r="J123" t="s">
        <v>62</v>
      </c>
      <c r="K123" t="s">
        <v>661</v>
      </c>
      <c r="L123" t="s">
        <v>81</v>
      </c>
      <c r="M123" t="s">
        <v>662</v>
      </c>
      <c r="N123" t="s">
        <v>37</v>
      </c>
      <c r="O123">
        <v>0</v>
      </c>
      <c r="P123">
        <f>VLOOKUP(Table1[[#This Row],[RR NO]],[1]!Table13[[RR No]:[IR]],19,0)</f>
        <v>644</v>
      </c>
      <c r="Q123">
        <v>644</v>
      </c>
      <c r="R123">
        <f>Table1[[#This Row],[Column1]]-Table1[[#This Row],[METER FR]]</f>
        <v>0</v>
      </c>
      <c r="S123">
        <v>0</v>
      </c>
      <c r="T123" t="s">
        <v>38</v>
      </c>
      <c r="U123">
        <v>644</v>
      </c>
      <c r="V123" t="s">
        <v>39</v>
      </c>
    </row>
    <row r="124" spans="1:22" x14ac:dyDescent="0.3">
      <c r="A124">
        <v>104</v>
      </c>
      <c r="B124" t="s">
        <v>663</v>
      </c>
      <c r="C124" t="s">
        <v>664</v>
      </c>
      <c r="D124" t="s">
        <v>28</v>
      </c>
      <c r="E124" t="s">
        <v>29</v>
      </c>
      <c r="F124">
        <v>1341105</v>
      </c>
      <c r="G124" t="s">
        <v>665</v>
      </c>
      <c r="H124" t="s">
        <v>666</v>
      </c>
      <c r="I124" t="s">
        <v>667</v>
      </c>
      <c r="J124" t="s">
        <v>33</v>
      </c>
      <c r="K124" t="s">
        <v>55</v>
      </c>
      <c r="M124" t="s">
        <v>668</v>
      </c>
      <c r="N124" t="s">
        <v>37</v>
      </c>
      <c r="O124">
        <v>0</v>
      </c>
      <c r="P124">
        <f>VLOOKUP(Table1[[#This Row],[RR NO]],[1]!Table13[[RR No]:[IR]],19,0)</f>
        <v>8680</v>
      </c>
      <c r="Q124">
        <v>8680</v>
      </c>
      <c r="R124">
        <f>Table1[[#This Row],[Column1]]-Table1[[#This Row],[METER FR]]</f>
        <v>0</v>
      </c>
      <c r="S124">
        <v>0</v>
      </c>
      <c r="T124" t="s">
        <v>38</v>
      </c>
      <c r="U124">
        <v>8680</v>
      </c>
      <c r="V124" t="s">
        <v>48</v>
      </c>
    </row>
    <row r="125" spans="1:22" x14ac:dyDescent="0.3">
      <c r="A125">
        <v>105</v>
      </c>
      <c r="B125" t="s">
        <v>669</v>
      </c>
      <c r="C125" t="s">
        <v>670</v>
      </c>
      <c r="D125" t="s">
        <v>28</v>
      </c>
      <c r="E125" t="s">
        <v>29</v>
      </c>
      <c r="F125">
        <v>1341103</v>
      </c>
      <c r="G125" t="s">
        <v>671</v>
      </c>
      <c r="H125" t="s">
        <v>672</v>
      </c>
      <c r="I125" t="s">
        <v>143</v>
      </c>
      <c r="J125" t="s">
        <v>54</v>
      </c>
      <c r="K125" t="s">
        <v>673</v>
      </c>
      <c r="L125" t="s">
        <v>674</v>
      </c>
      <c r="M125" t="s">
        <v>675</v>
      </c>
      <c r="N125" t="s">
        <v>37</v>
      </c>
      <c r="O125">
        <v>0</v>
      </c>
      <c r="P125">
        <f>VLOOKUP(Table1[[#This Row],[RR NO]],[1]!Table13[[RR No]:[IR]],19,0)</f>
        <v>4730</v>
      </c>
      <c r="Q125">
        <v>4730</v>
      </c>
      <c r="R125">
        <f>Table1[[#This Row],[Column1]]-Table1[[#This Row],[METER FR]]</f>
        <v>0</v>
      </c>
      <c r="S125">
        <v>0</v>
      </c>
      <c r="T125" t="s">
        <v>38</v>
      </c>
      <c r="U125">
        <v>4730</v>
      </c>
      <c r="V125" t="s">
        <v>48</v>
      </c>
    </row>
    <row r="126" spans="1:22" x14ac:dyDescent="0.3">
      <c r="A126">
        <v>106</v>
      </c>
      <c r="B126" t="s">
        <v>676</v>
      </c>
      <c r="C126" t="s">
        <v>677</v>
      </c>
      <c r="D126" t="s">
        <v>28</v>
      </c>
      <c r="E126" t="s">
        <v>190</v>
      </c>
      <c r="F126">
        <v>1341109</v>
      </c>
      <c r="G126" t="s">
        <v>678</v>
      </c>
      <c r="H126" t="s">
        <v>679</v>
      </c>
      <c r="I126" t="s">
        <v>680</v>
      </c>
      <c r="J126" t="s">
        <v>33</v>
      </c>
      <c r="K126" t="s">
        <v>681</v>
      </c>
      <c r="L126" t="s">
        <v>137</v>
      </c>
      <c r="M126" t="s">
        <v>682</v>
      </c>
      <c r="N126" t="s">
        <v>37</v>
      </c>
      <c r="O126">
        <v>0</v>
      </c>
      <c r="P126">
        <f>VLOOKUP(Table1[[#This Row],[RR NO]],[1]!Table13[[RR No]:[IR]],19,0)</f>
        <v>1137</v>
      </c>
      <c r="Q126">
        <v>1137</v>
      </c>
      <c r="R126">
        <f>Table1[[#This Row],[Column1]]-Table1[[#This Row],[METER FR]]</f>
        <v>0</v>
      </c>
      <c r="S126">
        <v>0</v>
      </c>
      <c r="T126" t="s">
        <v>38</v>
      </c>
      <c r="U126">
        <v>1137</v>
      </c>
      <c r="V126" t="s">
        <v>39</v>
      </c>
    </row>
    <row r="127" spans="1:22" x14ac:dyDescent="0.3">
      <c r="A127">
        <v>107</v>
      </c>
      <c r="B127" t="s">
        <v>683</v>
      </c>
      <c r="C127" t="s">
        <v>684</v>
      </c>
      <c r="D127" t="s">
        <v>28</v>
      </c>
      <c r="E127" t="s">
        <v>29</v>
      </c>
      <c r="F127">
        <v>1341108</v>
      </c>
      <c r="G127" t="s">
        <v>685</v>
      </c>
      <c r="H127" t="s">
        <v>686</v>
      </c>
      <c r="I127" t="s">
        <v>687</v>
      </c>
      <c r="J127" t="s">
        <v>62</v>
      </c>
      <c r="K127" t="s">
        <v>55</v>
      </c>
      <c r="M127" t="s">
        <v>688</v>
      </c>
      <c r="N127" t="s">
        <v>37</v>
      </c>
      <c r="O127">
        <v>0</v>
      </c>
      <c r="P127">
        <f>VLOOKUP(Table1[[#This Row],[RR NO]],[1]!Table13[[RR No]:[IR]],19,0)</f>
        <v>4460</v>
      </c>
      <c r="Q127">
        <v>4460</v>
      </c>
      <c r="R127">
        <f>Table1[[#This Row],[Column1]]-Table1[[#This Row],[METER FR]]</f>
        <v>0</v>
      </c>
      <c r="S127">
        <v>0</v>
      </c>
      <c r="T127" t="s">
        <v>38</v>
      </c>
      <c r="U127">
        <v>4460</v>
      </c>
      <c r="V127" t="s">
        <v>48</v>
      </c>
    </row>
    <row r="128" spans="1:22" x14ac:dyDescent="0.3">
      <c r="A128">
        <v>108</v>
      </c>
      <c r="B128" t="s">
        <v>689</v>
      </c>
      <c r="C128" t="s">
        <v>690</v>
      </c>
      <c r="D128" t="s">
        <v>28</v>
      </c>
      <c r="E128" t="s">
        <v>29</v>
      </c>
      <c r="F128">
        <v>1341115</v>
      </c>
      <c r="G128" t="s">
        <v>149</v>
      </c>
      <c r="H128" t="s">
        <v>691</v>
      </c>
      <c r="I128" t="s">
        <v>102</v>
      </c>
      <c r="J128" t="s">
        <v>33</v>
      </c>
      <c r="K128" t="s">
        <v>692</v>
      </c>
      <c r="L128" t="s">
        <v>137</v>
      </c>
      <c r="M128" t="s">
        <v>693</v>
      </c>
      <c r="N128" t="s">
        <v>37</v>
      </c>
      <c r="O128">
        <v>0</v>
      </c>
      <c r="P128">
        <f>VLOOKUP(Table1[[#This Row],[RR NO]],[1]!Table13[[RR No]:[IR]],19,0)</f>
        <v>12098</v>
      </c>
      <c r="Q128">
        <v>12098</v>
      </c>
      <c r="R128">
        <f>Table1[[#This Row],[Column1]]-Table1[[#This Row],[METER FR]]</f>
        <v>0</v>
      </c>
      <c r="S128">
        <v>0</v>
      </c>
      <c r="T128" t="s">
        <v>38</v>
      </c>
      <c r="U128">
        <v>12098</v>
      </c>
      <c r="V128" t="s">
        <v>48</v>
      </c>
    </row>
    <row r="129" spans="1:22" x14ac:dyDescent="0.3">
      <c r="A129">
        <v>109</v>
      </c>
      <c r="B129" t="s">
        <v>694</v>
      </c>
      <c r="C129" t="s">
        <v>695</v>
      </c>
      <c r="D129" t="s">
        <v>126</v>
      </c>
      <c r="E129" t="s">
        <v>29</v>
      </c>
      <c r="F129">
        <v>1341125</v>
      </c>
      <c r="G129" t="s">
        <v>696</v>
      </c>
      <c r="H129" t="s">
        <v>697</v>
      </c>
      <c r="I129" t="s">
        <v>44</v>
      </c>
      <c r="J129" t="s">
        <v>45</v>
      </c>
      <c r="K129" t="s">
        <v>698</v>
      </c>
      <c r="L129" t="s">
        <v>37</v>
      </c>
      <c r="M129" t="s">
        <v>699</v>
      </c>
      <c r="N129" t="s">
        <v>37</v>
      </c>
      <c r="O129">
        <v>0</v>
      </c>
      <c r="P129">
        <f>VLOOKUP(Table1[[#This Row],[RR NO]],[1]!Table13[[RR No]:[IR]],19,0)</f>
        <v>3644</v>
      </c>
      <c r="Q129">
        <v>3644</v>
      </c>
      <c r="R129">
        <f>Table1[[#This Row],[Column1]]-Table1[[#This Row],[METER FR]]</f>
        <v>0</v>
      </c>
      <c r="S129">
        <v>0</v>
      </c>
      <c r="T129" t="s">
        <v>38</v>
      </c>
      <c r="U129">
        <v>3644</v>
      </c>
      <c r="V129" t="s">
        <v>48</v>
      </c>
    </row>
    <row r="130" spans="1:22" x14ac:dyDescent="0.3">
      <c r="A130">
        <v>110</v>
      </c>
      <c r="B130" t="s">
        <v>700</v>
      </c>
      <c r="C130" t="s">
        <v>701</v>
      </c>
      <c r="D130" t="s">
        <v>126</v>
      </c>
      <c r="E130" t="s">
        <v>29</v>
      </c>
      <c r="F130">
        <v>1341125</v>
      </c>
      <c r="G130" t="s">
        <v>696</v>
      </c>
      <c r="H130" t="s">
        <v>702</v>
      </c>
      <c r="I130" t="s">
        <v>44</v>
      </c>
      <c r="J130" t="s">
        <v>45</v>
      </c>
      <c r="K130" t="s">
        <v>703</v>
      </c>
      <c r="L130" t="s">
        <v>37</v>
      </c>
      <c r="M130" t="s">
        <v>704</v>
      </c>
      <c r="N130" t="s">
        <v>37</v>
      </c>
      <c r="O130">
        <v>0</v>
      </c>
      <c r="P130">
        <f>VLOOKUP(Table1[[#This Row],[RR NO]],[1]!Table13[[RR No]:[IR]],19,0)</f>
        <v>1549</v>
      </c>
      <c r="Q130">
        <v>1549</v>
      </c>
      <c r="R130">
        <f>Table1[[#This Row],[Column1]]-Table1[[#This Row],[METER FR]]</f>
        <v>0</v>
      </c>
      <c r="S130">
        <v>0</v>
      </c>
      <c r="T130" t="s">
        <v>38</v>
      </c>
      <c r="U130">
        <v>1549</v>
      </c>
      <c r="V130" t="s">
        <v>48</v>
      </c>
    </row>
    <row r="131" spans="1:22" x14ac:dyDescent="0.3">
      <c r="A131">
        <v>111</v>
      </c>
      <c r="B131" t="s">
        <v>705</v>
      </c>
      <c r="C131" t="s">
        <v>706</v>
      </c>
      <c r="D131" t="s">
        <v>28</v>
      </c>
      <c r="E131" t="s">
        <v>29</v>
      </c>
      <c r="F131">
        <v>1341115</v>
      </c>
      <c r="G131" t="s">
        <v>707</v>
      </c>
      <c r="H131" t="s">
        <v>708</v>
      </c>
      <c r="I131" t="s">
        <v>102</v>
      </c>
      <c r="J131" t="s">
        <v>709</v>
      </c>
      <c r="K131" t="s">
        <v>710</v>
      </c>
      <c r="M131" t="s">
        <v>711</v>
      </c>
      <c r="N131" t="s">
        <v>37</v>
      </c>
      <c r="O131">
        <v>0</v>
      </c>
      <c r="P131">
        <f>VLOOKUP(Table1[[#This Row],[RR NO]],[1]!Table13[[RR No]:[IR]],19,0)</f>
        <v>1324</v>
      </c>
      <c r="Q131">
        <v>1324</v>
      </c>
      <c r="R131">
        <f>Table1[[#This Row],[Column1]]-Table1[[#This Row],[METER FR]]</f>
        <v>0</v>
      </c>
      <c r="S131">
        <v>0</v>
      </c>
      <c r="T131" t="s">
        <v>38</v>
      </c>
      <c r="U131">
        <v>1324</v>
      </c>
      <c r="V131" t="s">
        <v>48</v>
      </c>
    </row>
    <row r="132" spans="1:22" x14ac:dyDescent="0.3">
      <c r="A132">
        <v>112</v>
      </c>
      <c r="B132" t="s">
        <v>712</v>
      </c>
      <c r="C132" t="s">
        <v>713</v>
      </c>
      <c r="D132" t="s">
        <v>28</v>
      </c>
      <c r="E132" t="s">
        <v>29</v>
      </c>
      <c r="F132">
        <v>1341103</v>
      </c>
      <c r="G132" t="s">
        <v>191</v>
      </c>
      <c r="H132" t="s">
        <v>714</v>
      </c>
      <c r="I132" t="s">
        <v>715</v>
      </c>
      <c r="J132" t="s">
        <v>62</v>
      </c>
      <c r="K132" t="s">
        <v>55</v>
      </c>
      <c r="M132" t="s">
        <v>716</v>
      </c>
      <c r="N132" t="s">
        <v>37</v>
      </c>
      <c r="O132">
        <v>0</v>
      </c>
      <c r="P132">
        <f>VLOOKUP(Table1[[#This Row],[RR NO]],[1]!Table13[[RR No]:[IR]],19,0)</f>
        <v>1876</v>
      </c>
      <c r="Q132">
        <v>1876</v>
      </c>
      <c r="R132">
        <f>Table1[[#This Row],[Column1]]-Table1[[#This Row],[METER FR]]</f>
        <v>0</v>
      </c>
      <c r="S132">
        <v>0</v>
      </c>
      <c r="T132" t="s">
        <v>38</v>
      </c>
      <c r="U132">
        <v>1876</v>
      </c>
      <c r="V132" t="s">
        <v>39</v>
      </c>
    </row>
    <row r="133" spans="1:22" x14ac:dyDescent="0.3">
      <c r="A133">
        <v>114</v>
      </c>
      <c r="B133" t="s">
        <v>723</v>
      </c>
      <c r="C133" t="s">
        <v>724</v>
      </c>
      <c r="D133" t="s">
        <v>28</v>
      </c>
      <c r="E133" t="s">
        <v>29</v>
      </c>
      <c r="F133">
        <v>1341115</v>
      </c>
      <c r="G133" t="s">
        <v>725</v>
      </c>
      <c r="H133" t="s">
        <v>726</v>
      </c>
      <c r="I133" t="s">
        <v>102</v>
      </c>
      <c r="J133" t="s">
        <v>33</v>
      </c>
      <c r="K133" t="s">
        <v>55</v>
      </c>
      <c r="M133" t="s">
        <v>727</v>
      </c>
      <c r="N133" t="s">
        <v>37</v>
      </c>
      <c r="O133">
        <v>0</v>
      </c>
      <c r="P133">
        <f>VLOOKUP(Table1[[#This Row],[RR NO]],[1]!Table13[[RR No]:[IR]],19,0)</f>
        <v>7243</v>
      </c>
      <c r="Q133">
        <v>7243</v>
      </c>
      <c r="R133">
        <f>Table1[[#This Row],[Column1]]-Table1[[#This Row],[METER FR]]</f>
        <v>0</v>
      </c>
      <c r="S133">
        <v>0</v>
      </c>
      <c r="T133" t="s">
        <v>38</v>
      </c>
      <c r="U133">
        <v>7243</v>
      </c>
      <c r="V133" t="s">
        <v>48</v>
      </c>
    </row>
    <row r="134" spans="1:22" x14ac:dyDescent="0.3">
      <c r="A134">
        <v>115</v>
      </c>
      <c r="B134" t="s">
        <v>728</v>
      </c>
      <c r="C134" t="s">
        <v>729</v>
      </c>
      <c r="D134" t="s">
        <v>28</v>
      </c>
      <c r="E134" t="s">
        <v>29</v>
      </c>
      <c r="F134">
        <v>1341115</v>
      </c>
      <c r="G134" t="s">
        <v>730</v>
      </c>
      <c r="H134" t="s">
        <v>731</v>
      </c>
      <c r="I134" t="s">
        <v>102</v>
      </c>
      <c r="J134" t="s">
        <v>33</v>
      </c>
      <c r="K134" t="s">
        <v>55</v>
      </c>
      <c r="M134" t="s">
        <v>732</v>
      </c>
      <c r="N134" t="s">
        <v>37</v>
      </c>
      <c r="O134">
        <v>0</v>
      </c>
      <c r="P134">
        <f>VLOOKUP(Table1[[#This Row],[RR NO]],[1]!Table13[[RR No]:[IR]],19,0)</f>
        <v>7717</v>
      </c>
      <c r="Q134">
        <v>7717</v>
      </c>
      <c r="R134">
        <f>Table1[[#This Row],[Column1]]-Table1[[#This Row],[METER FR]]</f>
        <v>0</v>
      </c>
      <c r="S134">
        <v>0</v>
      </c>
      <c r="T134" t="s">
        <v>38</v>
      </c>
      <c r="U134">
        <v>7717</v>
      </c>
      <c r="V134" t="s">
        <v>48</v>
      </c>
    </row>
    <row r="135" spans="1:22" x14ac:dyDescent="0.3">
      <c r="A135">
        <v>116</v>
      </c>
      <c r="B135" t="s">
        <v>733</v>
      </c>
      <c r="C135" t="s">
        <v>734</v>
      </c>
      <c r="D135" t="s">
        <v>28</v>
      </c>
      <c r="E135" t="s">
        <v>29</v>
      </c>
      <c r="F135">
        <v>1341115</v>
      </c>
      <c r="G135" t="s">
        <v>141</v>
      </c>
      <c r="H135" t="s">
        <v>735</v>
      </c>
      <c r="I135" t="s">
        <v>102</v>
      </c>
      <c r="J135" t="s">
        <v>33</v>
      </c>
      <c r="K135" t="s">
        <v>55</v>
      </c>
      <c r="M135" t="s">
        <v>736</v>
      </c>
      <c r="N135" t="s">
        <v>37</v>
      </c>
      <c r="O135">
        <v>0</v>
      </c>
      <c r="P135">
        <f>VLOOKUP(Table1[[#This Row],[RR NO]],[1]!Table13[[RR No]:[IR]],19,0)</f>
        <v>2152</v>
      </c>
      <c r="Q135">
        <v>2152</v>
      </c>
      <c r="R135">
        <f>Table1[[#This Row],[Column1]]-Table1[[#This Row],[METER FR]]</f>
        <v>0</v>
      </c>
      <c r="S135">
        <v>0</v>
      </c>
      <c r="T135" t="s">
        <v>38</v>
      </c>
      <c r="U135">
        <v>2152</v>
      </c>
      <c r="V135" t="s">
        <v>48</v>
      </c>
    </row>
    <row r="136" spans="1:22" x14ac:dyDescent="0.3">
      <c r="A136">
        <v>117</v>
      </c>
      <c r="B136" t="s">
        <v>737</v>
      </c>
      <c r="C136" t="s">
        <v>738</v>
      </c>
      <c r="D136" t="s">
        <v>28</v>
      </c>
      <c r="E136" t="s">
        <v>29</v>
      </c>
      <c r="F136">
        <v>1341115</v>
      </c>
      <c r="G136" t="s">
        <v>739</v>
      </c>
      <c r="H136" t="s">
        <v>740</v>
      </c>
      <c r="I136" t="s">
        <v>102</v>
      </c>
      <c r="J136" t="s">
        <v>33</v>
      </c>
      <c r="K136" t="s">
        <v>55</v>
      </c>
      <c r="M136" t="s">
        <v>741</v>
      </c>
      <c r="N136" t="s">
        <v>37</v>
      </c>
      <c r="O136">
        <v>0</v>
      </c>
      <c r="P136">
        <f>VLOOKUP(Table1[[#This Row],[RR NO]],[1]!Table13[[RR No]:[IR]],19,0)</f>
        <v>6678</v>
      </c>
      <c r="Q136">
        <v>6678</v>
      </c>
      <c r="R136">
        <f>Table1[[#This Row],[Column1]]-Table1[[#This Row],[METER FR]]</f>
        <v>0</v>
      </c>
      <c r="S136">
        <v>0</v>
      </c>
      <c r="T136" t="s">
        <v>38</v>
      </c>
      <c r="U136">
        <v>6678</v>
      </c>
      <c r="V136" t="s">
        <v>48</v>
      </c>
    </row>
    <row r="137" spans="1:22" x14ac:dyDescent="0.3">
      <c r="A137">
        <v>118</v>
      </c>
      <c r="B137" t="s">
        <v>742</v>
      </c>
      <c r="C137" t="s">
        <v>743</v>
      </c>
      <c r="D137" t="s">
        <v>126</v>
      </c>
      <c r="E137" t="s">
        <v>29</v>
      </c>
      <c r="F137">
        <v>1341125</v>
      </c>
      <c r="G137" t="s">
        <v>444</v>
      </c>
      <c r="H137" t="s">
        <v>445</v>
      </c>
      <c r="I137" t="s">
        <v>44</v>
      </c>
      <c r="J137" t="s">
        <v>45</v>
      </c>
      <c r="K137" t="s">
        <v>744</v>
      </c>
      <c r="L137" t="s">
        <v>37</v>
      </c>
      <c r="M137" t="s">
        <v>745</v>
      </c>
      <c r="N137" t="s">
        <v>37</v>
      </c>
      <c r="O137">
        <v>0</v>
      </c>
      <c r="P137">
        <f>VLOOKUP(Table1[[#This Row],[RR NO]],[1]!Table13[[RR No]:[IR]],19,0)</f>
        <v>6281</v>
      </c>
      <c r="Q137">
        <v>6281</v>
      </c>
      <c r="R137">
        <f>Table1[[#This Row],[Column1]]-Table1[[#This Row],[METER FR]]</f>
        <v>0</v>
      </c>
      <c r="S137">
        <v>0</v>
      </c>
      <c r="T137" t="s">
        <v>38</v>
      </c>
      <c r="U137">
        <v>6281</v>
      </c>
      <c r="V137" t="s">
        <v>48</v>
      </c>
    </row>
    <row r="138" spans="1:22" x14ac:dyDescent="0.3">
      <c r="A138">
        <v>119</v>
      </c>
      <c r="B138" t="s">
        <v>746</v>
      </c>
      <c r="C138" t="s">
        <v>747</v>
      </c>
      <c r="D138" t="s">
        <v>367</v>
      </c>
      <c r="E138" t="s">
        <v>190</v>
      </c>
      <c r="F138">
        <v>1341108</v>
      </c>
      <c r="G138" t="s">
        <v>748</v>
      </c>
      <c r="H138" t="s">
        <v>749</v>
      </c>
      <c r="I138" t="s">
        <v>750</v>
      </c>
      <c r="J138" t="s">
        <v>54</v>
      </c>
      <c r="K138" t="s">
        <v>751</v>
      </c>
      <c r="L138" t="s">
        <v>752</v>
      </c>
      <c r="M138" t="s">
        <v>753</v>
      </c>
      <c r="N138" t="s">
        <v>37</v>
      </c>
      <c r="O138">
        <v>0</v>
      </c>
      <c r="P138">
        <f>VLOOKUP(Table1[[#This Row],[RR NO]],[1]!Table13[[RR No]:[IR]],19,0)</f>
        <v>10465</v>
      </c>
      <c r="Q138">
        <v>10465</v>
      </c>
      <c r="R138">
        <f>Table1[[#This Row],[Column1]]-Table1[[#This Row],[METER FR]]</f>
        <v>0</v>
      </c>
      <c r="S138">
        <v>0</v>
      </c>
      <c r="T138" t="s">
        <v>38</v>
      </c>
      <c r="U138">
        <v>10465</v>
      </c>
      <c r="V138" t="s">
        <v>39</v>
      </c>
    </row>
    <row r="139" spans="1:22" x14ac:dyDescent="0.3">
      <c r="A139">
        <v>120</v>
      </c>
      <c r="B139" t="s">
        <v>754</v>
      </c>
      <c r="C139" t="s">
        <v>755</v>
      </c>
      <c r="D139" t="s">
        <v>28</v>
      </c>
      <c r="E139" t="s">
        <v>190</v>
      </c>
      <c r="F139">
        <v>1341117</v>
      </c>
      <c r="G139" t="s">
        <v>756</v>
      </c>
      <c r="H139" t="s">
        <v>757</v>
      </c>
      <c r="I139" t="s">
        <v>758</v>
      </c>
      <c r="J139" t="s">
        <v>54</v>
      </c>
      <c r="K139" t="s">
        <v>55</v>
      </c>
      <c r="M139" t="s">
        <v>759</v>
      </c>
      <c r="N139" t="s">
        <v>37</v>
      </c>
      <c r="O139">
        <v>0</v>
      </c>
      <c r="P139">
        <f>VLOOKUP(Table1[[#This Row],[RR NO]],[1]!Table13[[RR No]:[IR]],19,0)</f>
        <v>10621</v>
      </c>
      <c r="Q139">
        <v>10621</v>
      </c>
      <c r="R139">
        <f>Table1[[#This Row],[Column1]]-Table1[[#This Row],[METER FR]]</f>
        <v>0</v>
      </c>
      <c r="S139">
        <v>0</v>
      </c>
      <c r="T139" t="s">
        <v>38</v>
      </c>
      <c r="U139">
        <v>10621</v>
      </c>
      <c r="V139" t="s">
        <v>395</v>
      </c>
    </row>
    <row r="140" spans="1:22" x14ac:dyDescent="0.3">
      <c r="A140">
        <v>121</v>
      </c>
      <c r="B140" t="s">
        <v>760</v>
      </c>
      <c r="C140" t="s">
        <v>761</v>
      </c>
      <c r="D140" t="s">
        <v>367</v>
      </c>
      <c r="E140" t="s">
        <v>190</v>
      </c>
      <c r="F140">
        <v>1341108</v>
      </c>
      <c r="G140" t="s">
        <v>762</v>
      </c>
      <c r="H140" t="s">
        <v>763</v>
      </c>
      <c r="I140" t="s">
        <v>750</v>
      </c>
      <c r="J140" t="s">
        <v>54</v>
      </c>
      <c r="K140" t="s">
        <v>764</v>
      </c>
      <c r="L140" t="s">
        <v>752</v>
      </c>
      <c r="M140" t="s">
        <v>765</v>
      </c>
      <c r="N140" t="s">
        <v>37</v>
      </c>
      <c r="O140">
        <v>0</v>
      </c>
      <c r="P140">
        <f>VLOOKUP(Table1[[#This Row],[RR NO]],[1]!Table13[[RR No]:[IR]],19,0)</f>
        <v>13380</v>
      </c>
      <c r="Q140">
        <v>13380</v>
      </c>
      <c r="R140">
        <f>Table1[[#This Row],[Column1]]-Table1[[#This Row],[METER FR]]</f>
        <v>0</v>
      </c>
      <c r="S140">
        <v>0</v>
      </c>
      <c r="T140" t="s">
        <v>38</v>
      </c>
      <c r="U140">
        <v>13380</v>
      </c>
      <c r="V140" t="s">
        <v>39</v>
      </c>
    </row>
    <row r="141" spans="1:22" x14ac:dyDescent="0.3">
      <c r="A141">
        <v>122</v>
      </c>
      <c r="B141" t="s">
        <v>766</v>
      </c>
      <c r="C141" t="s">
        <v>767</v>
      </c>
      <c r="D141" t="s">
        <v>28</v>
      </c>
      <c r="E141" t="s">
        <v>190</v>
      </c>
      <c r="F141">
        <v>1341117</v>
      </c>
      <c r="G141" t="s">
        <v>768</v>
      </c>
      <c r="H141" t="s">
        <v>769</v>
      </c>
      <c r="I141" t="s">
        <v>770</v>
      </c>
      <c r="J141" t="s">
        <v>54</v>
      </c>
      <c r="K141" t="s">
        <v>55</v>
      </c>
      <c r="M141" t="s">
        <v>771</v>
      </c>
      <c r="N141" t="s">
        <v>37</v>
      </c>
      <c r="O141">
        <v>0</v>
      </c>
      <c r="P141">
        <f>VLOOKUP(Table1[[#This Row],[RR NO]],[1]!Table13[[RR No]:[IR]],19,0)</f>
        <v>1376</v>
      </c>
      <c r="Q141">
        <v>1376</v>
      </c>
      <c r="R141">
        <f>Table1[[#This Row],[Column1]]-Table1[[#This Row],[METER FR]]</f>
        <v>0</v>
      </c>
      <c r="S141">
        <v>0</v>
      </c>
      <c r="T141" t="s">
        <v>38</v>
      </c>
      <c r="U141">
        <v>1376</v>
      </c>
      <c r="V141" t="s">
        <v>772</v>
      </c>
    </row>
    <row r="142" spans="1:22" x14ac:dyDescent="0.3">
      <c r="A142">
        <v>123</v>
      </c>
      <c r="B142" t="s">
        <v>773</v>
      </c>
      <c r="C142" t="s">
        <v>774</v>
      </c>
      <c r="D142" t="s">
        <v>126</v>
      </c>
      <c r="E142" t="s">
        <v>29</v>
      </c>
      <c r="F142">
        <v>1341125</v>
      </c>
      <c r="G142" t="s">
        <v>444</v>
      </c>
      <c r="H142" t="s">
        <v>445</v>
      </c>
      <c r="I142" t="s">
        <v>44</v>
      </c>
      <c r="J142" t="s">
        <v>45</v>
      </c>
      <c r="K142" t="s">
        <v>775</v>
      </c>
      <c r="L142" t="s">
        <v>37</v>
      </c>
      <c r="M142" t="s">
        <v>776</v>
      </c>
      <c r="N142" t="s">
        <v>37</v>
      </c>
      <c r="O142">
        <v>0</v>
      </c>
      <c r="P142">
        <f>VLOOKUP(Table1[[#This Row],[RR NO]],[1]!Table13[[RR No]:[IR]],19,0)</f>
        <v>2648</v>
      </c>
      <c r="Q142">
        <v>2648</v>
      </c>
      <c r="R142">
        <f>Table1[[#This Row],[Column1]]-Table1[[#This Row],[METER FR]]</f>
        <v>0</v>
      </c>
      <c r="S142">
        <v>0</v>
      </c>
      <c r="T142" t="s">
        <v>38</v>
      </c>
      <c r="U142">
        <v>2648</v>
      </c>
      <c r="V142" t="s">
        <v>48</v>
      </c>
    </row>
    <row r="143" spans="1:22" x14ac:dyDescent="0.3">
      <c r="A143">
        <v>124</v>
      </c>
      <c r="B143" t="s">
        <v>777</v>
      </c>
      <c r="C143" t="s">
        <v>778</v>
      </c>
      <c r="D143" t="s">
        <v>28</v>
      </c>
      <c r="E143" t="s">
        <v>29</v>
      </c>
      <c r="F143">
        <v>1341115</v>
      </c>
      <c r="G143" t="s">
        <v>779</v>
      </c>
      <c r="H143" t="s">
        <v>780</v>
      </c>
      <c r="I143" t="s">
        <v>102</v>
      </c>
      <c r="J143" t="s">
        <v>33</v>
      </c>
      <c r="K143" t="s">
        <v>55</v>
      </c>
      <c r="M143" t="s">
        <v>781</v>
      </c>
      <c r="N143" t="s">
        <v>37</v>
      </c>
      <c r="O143">
        <v>0</v>
      </c>
      <c r="P143">
        <f>VLOOKUP(Table1[[#This Row],[RR NO]],[1]!Table13[[RR No]:[IR]],19,0)</f>
        <v>4365</v>
      </c>
      <c r="Q143">
        <v>4365</v>
      </c>
      <c r="R143">
        <f>Table1[[#This Row],[Column1]]-Table1[[#This Row],[METER FR]]</f>
        <v>0</v>
      </c>
      <c r="S143">
        <v>0</v>
      </c>
      <c r="T143" t="s">
        <v>38</v>
      </c>
      <c r="U143">
        <v>4365</v>
      </c>
      <c r="V143" t="s">
        <v>48</v>
      </c>
    </row>
    <row r="144" spans="1:22" x14ac:dyDescent="0.3">
      <c r="A144">
        <v>126</v>
      </c>
      <c r="B144" t="s">
        <v>788</v>
      </c>
      <c r="C144" t="s">
        <v>789</v>
      </c>
      <c r="D144" t="s">
        <v>28</v>
      </c>
      <c r="E144" t="s">
        <v>29</v>
      </c>
      <c r="F144">
        <v>1341115</v>
      </c>
      <c r="G144" t="s">
        <v>790</v>
      </c>
      <c r="H144" t="s">
        <v>791</v>
      </c>
      <c r="I144" t="s">
        <v>416</v>
      </c>
      <c r="J144" t="s">
        <v>33</v>
      </c>
      <c r="K144" t="s">
        <v>55</v>
      </c>
      <c r="M144" t="s">
        <v>792</v>
      </c>
      <c r="N144" t="s">
        <v>37</v>
      </c>
      <c r="O144">
        <v>0</v>
      </c>
      <c r="P144">
        <f>VLOOKUP(Table1[[#This Row],[RR NO]],[1]!Table13[[RR No]:[IR]],19,0)</f>
        <v>6322</v>
      </c>
      <c r="Q144">
        <v>6322</v>
      </c>
      <c r="R144">
        <f>Table1[[#This Row],[Column1]]-Table1[[#This Row],[METER FR]]</f>
        <v>0</v>
      </c>
      <c r="S144">
        <v>0</v>
      </c>
      <c r="T144" t="s">
        <v>38</v>
      </c>
      <c r="U144">
        <v>6322</v>
      </c>
      <c r="V144" t="s">
        <v>48</v>
      </c>
    </row>
    <row r="145" spans="1:22" x14ac:dyDescent="0.3">
      <c r="A145">
        <v>127</v>
      </c>
      <c r="B145" t="s">
        <v>793</v>
      </c>
      <c r="C145" t="s">
        <v>794</v>
      </c>
      <c r="D145" t="s">
        <v>28</v>
      </c>
      <c r="E145" t="s">
        <v>29</v>
      </c>
      <c r="F145">
        <v>1341115</v>
      </c>
      <c r="G145" t="s">
        <v>795</v>
      </c>
      <c r="H145" t="s">
        <v>796</v>
      </c>
      <c r="I145" t="s">
        <v>102</v>
      </c>
      <c r="J145" t="s">
        <v>33</v>
      </c>
      <c r="K145" t="s">
        <v>55</v>
      </c>
      <c r="M145" t="s">
        <v>797</v>
      </c>
      <c r="N145" t="s">
        <v>37</v>
      </c>
      <c r="O145">
        <v>0</v>
      </c>
      <c r="P145">
        <f>VLOOKUP(Table1[[#This Row],[RR NO]],[1]!Table13[[RR No]:[IR]],19,0)</f>
        <v>1525</v>
      </c>
      <c r="Q145">
        <v>1525</v>
      </c>
      <c r="R145">
        <f>Table1[[#This Row],[Column1]]-Table1[[#This Row],[METER FR]]</f>
        <v>0</v>
      </c>
      <c r="S145">
        <v>0</v>
      </c>
      <c r="T145" t="s">
        <v>38</v>
      </c>
      <c r="U145">
        <v>1525</v>
      </c>
      <c r="V145" t="s">
        <v>48</v>
      </c>
    </row>
    <row r="146" spans="1:22" x14ac:dyDescent="0.3">
      <c r="A146">
        <v>128</v>
      </c>
      <c r="B146" t="s">
        <v>798</v>
      </c>
      <c r="C146" t="s">
        <v>799</v>
      </c>
      <c r="D146" t="s">
        <v>28</v>
      </c>
      <c r="E146" t="s">
        <v>29</v>
      </c>
      <c r="F146">
        <v>1341115</v>
      </c>
      <c r="G146" t="s">
        <v>800</v>
      </c>
      <c r="H146" t="s">
        <v>801</v>
      </c>
      <c r="I146" t="s">
        <v>102</v>
      </c>
      <c r="J146" t="s">
        <v>33</v>
      </c>
      <c r="K146" t="s">
        <v>55</v>
      </c>
      <c r="M146" t="s">
        <v>802</v>
      </c>
      <c r="N146" t="s">
        <v>37</v>
      </c>
      <c r="O146">
        <v>0</v>
      </c>
      <c r="P146">
        <f>VLOOKUP(Table1[[#This Row],[RR NO]],[1]!Table13[[RR No]:[IR]],19,0)</f>
        <v>3319</v>
      </c>
      <c r="Q146">
        <v>3319</v>
      </c>
      <c r="R146">
        <f>Table1[[#This Row],[Column1]]-Table1[[#This Row],[METER FR]]</f>
        <v>0</v>
      </c>
      <c r="S146">
        <v>0</v>
      </c>
      <c r="T146" t="s">
        <v>38</v>
      </c>
      <c r="U146">
        <v>3319</v>
      </c>
      <c r="V146" t="s">
        <v>48</v>
      </c>
    </row>
    <row r="147" spans="1:22" x14ac:dyDescent="0.3">
      <c r="A147">
        <v>129</v>
      </c>
      <c r="B147" t="s">
        <v>803</v>
      </c>
      <c r="C147" t="s">
        <v>804</v>
      </c>
      <c r="D147" t="s">
        <v>28</v>
      </c>
      <c r="E147" t="s">
        <v>190</v>
      </c>
      <c r="F147">
        <v>1341109</v>
      </c>
      <c r="G147" t="s">
        <v>805</v>
      </c>
      <c r="H147" t="s">
        <v>806</v>
      </c>
      <c r="I147" t="s">
        <v>680</v>
      </c>
      <c r="J147" t="s">
        <v>194</v>
      </c>
      <c r="K147" t="s">
        <v>807</v>
      </c>
      <c r="L147" t="s">
        <v>96</v>
      </c>
      <c r="M147" t="s">
        <v>808</v>
      </c>
      <c r="N147" t="s">
        <v>37</v>
      </c>
      <c r="O147">
        <v>0</v>
      </c>
      <c r="P147">
        <f>VLOOKUP(Table1[[#This Row],[RR NO]],[1]!Table13[[RR No]:[IR]],19,0)</f>
        <v>81</v>
      </c>
      <c r="Q147">
        <v>81</v>
      </c>
      <c r="R147">
        <f>Table1[[#This Row],[Column1]]-Table1[[#This Row],[METER FR]]</f>
        <v>0</v>
      </c>
      <c r="S147">
        <v>0</v>
      </c>
      <c r="T147" t="s">
        <v>38</v>
      </c>
      <c r="U147">
        <v>81</v>
      </c>
      <c r="V147" t="s">
        <v>39</v>
      </c>
    </row>
    <row r="148" spans="1:22" x14ac:dyDescent="0.3">
      <c r="A148">
        <v>130</v>
      </c>
      <c r="B148" t="s">
        <v>809</v>
      </c>
      <c r="C148" t="s">
        <v>810</v>
      </c>
      <c r="D148" t="s">
        <v>28</v>
      </c>
      <c r="E148" t="s">
        <v>29</v>
      </c>
      <c r="F148">
        <v>1341115</v>
      </c>
      <c r="G148" t="s">
        <v>811</v>
      </c>
      <c r="H148" t="s">
        <v>812</v>
      </c>
      <c r="I148" t="s">
        <v>102</v>
      </c>
      <c r="J148" t="s">
        <v>33</v>
      </c>
      <c r="K148" t="s">
        <v>55</v>
      </c>
      <c r="M148" t="s">
        <v>813</v>
      </c>
      <c r="N148" t="s">
        <v>37</v>
      </c>
      <c r="O148">
        <v>0</v>
      </c>
      <c r="P148">
        <f>VLOOKUP(Table1[[#This Row],[RR NO]],[1]!Table13[[RR No]:[IR]],19,0)</f>
        <v>4997</v>
      </c>
      <c r="Q148">
        <v>4997</v>
      </c>
      <c r="R148">
        <f>Table1[[#This Row],[Column1]]-Table1[[#This Row],[METER FR]]</f>
        <v>0</v>
      </c>
      <c r="S148">
        <v>0</v>
      </c>
      <c r="T148" t="s">
        <v>38</v>
      </c>
      <c r="U148">
        <v>4997</v>
      </c>
      <c r="V148" t="s">
        <v>48</v>
      </c>
    </row>
    <row r="149" spans="1:22" x14ac:dyDescent="0.3">
      <c r="A149">
        <v>131</v>
      </c>
      <c r="B149" t="s">
        <v>814</v>
      </c>
      <c r="C149" t="s">
        <v>815</v>
      </c>
      <c r="D149" t="s">
        <v>367</v>
      </c>
      <c r="E149" t="s">
        <v>190</v>
      </c>
      <c r="F149">
        <v>1341108</v>
      </c>
      <c r="G149" t="s">
        <v>816</v>
      </c>
      <c r="H149" t="s">
        <v>817</v>
      </c>
      <c r="I149" t="s">
        <v>750</v>
      </c>
      <c r="J149" t="s">
        <v>54</v>
      </c>
      <c r="K149" t="s">
        <v>818</v>
      </c>
      <c r="L149" t="s">
        <v>96</v>
      </c>
      <c r="M149" t="s">
        <v>819</v>
      </c>
      <c r="N149" t="s">
        <v>37</v>
      </c>
      <c r="O149">
        <v>0</v>
      </c>
      <c r="P149">
        <f>VLOOKUP(Table1[[#This Row],[RR NO]],[1]!Table13[[RR No]:[IR]],19,0)</f>
        <v>350</v>
      </c>
      <c r="Q149">
        <v>350</v>
      </c>
      <c r="R149">
        <f>Table1[[#This Row],[Column1]]-Table1[[#This Row],[METER FR]]</f>
        <v>0</v>
      </c>
      <c r="S149">
        <v>0</v>
      </c>
      <c r="T149" t="s">
        <v>38</v>
      </c>
      <c r="U149">
        <v>350</v>
      </c>
      <c r="V149" t="s">
        <v>83</v>
      </c>
    </row>
    <row r="150" spans="1:22" x14ac:dyDescent="0.3">
      <c r="A150">
        <v>132</v>
      </c>
      <c r="B150" t="s">
        <v>820</v>
      </c>
      <c r="C150" t="s">
        <v>821</v>
      </c>
      <c r="D150" t="s">
        <v>28</v>
      </c>
      <c r="E150" t="s">
        <v>190</v>
      </c>
      <c r="F150">
        <v>1341113</v>
      </c>
      <c r="G150" t="s">
        <v>822</v>
      </c>
      <c r="H150" t="s">
        <v>823</v>
      </c>
      <c r="I150" t="s">
        <v>824</v>
      </c>
      <c r="J150" t="s">
        <v>33</v>
      </c>
      <c r="K150" t="s">
        <v>825</v>
      </c>
      <c r="L150" t="s">
        <v>96</v>
      </c>
      <c r="M150" t="s">
        <v>826</v>
      </c>
      <c r="N150" t="s">
        <v>37</v>
      </c>
      <c r="O150">
        <v>0</v>
      </c>
      <c r="P150">
        <f>VLOOKUP(Table1[[#This Row],[RR NO]],[1]!Table13[[RR No]:[IR]],19,0)</f>
        <v>2091</v>
      </c>
      <c r="Q150">
        <v>2091</v>
      </c>
      <c r="R150">
        <f>Table1[[#This Row],[Column1]]-Table1[[#This Row],[METER FR]]</f>
        <v>0</v>
      </c>
      <c r="S150">
        <v>0</v>
      </c>
      <c r="T150" t="s">
        <v>38</v>
      </c>
      <c r="U150">
        <v>2091</v>
      </c>
      <c r="V150" t="s">
        <v>39</v>
      </c>
    </row>
    <row r="151" spans="1:22" x14ac:dyDescent="0.3">
      <c r="A151">
        <v>133</v>
      </c>
      <c r="B151" t="s">
        <v>827</v>
      </c>
      <c r="C151" t="s">
        <v>828</v>
      </c>
      <c r="D151" t="s">
        <v>28</v>
      </c>
      <c r="E151" t="s">
        <v>190</v>
      </c>
      <c r="F151">
        <v>1341118</v>
      </c>
      <c r="G151" t="s">
        <v>829</v>
      </c>
      <c r="H151" t="s">
        <v>830</v>
      </c>
      <c r="I151" t="s">
        <v>831</v>
      </c>
      <c r="J151" t="s">
        <v>33</v>
      </c>
      <c r="K151" t="s">
        <v>832</v>
      </c>
      <c r="L151" t="s">
        <v>96</v>
      </c>
      <c r="M151" t="s">
        <v>833</v>
      </c>
      <c r="N151" t="s">
        <v>37</v>
      </c>
      <c r="O151">
        <v>0</v>
      </c>
      <c r="P151">
        <f>VLOOKUP(Table1[[#This Row],[RR NO]],[1]!Table13[[RR No]:[IR]],19,0)</f>
        <v>3100</v>
      </c>
      <c r="Q151">
        <v>3100</v>
      </c>
      <c r="R151">
        <f>Table1[[#This Row],[Column1]]-Table1[[#This Row],[METER FR]]</f>
        <v>0</v>
      </c>
      <c r="S151">
        <v>0</v>
      </c>
      <c r="T151" t="s">
        <v>38</v>
      </c>
      <c r="U151">
        <v>3100</v>
      </c>
      <c r="V151" t="s">
        <v>39</v>
      </c>
    </row>
    <row r="152" spans="1:22" x14ac:dyDescent="0.3">
      <c r="A152">
        <v>134</v>
      </c>
      <c r="B152" t="s">
        <v>834</v>
      </c>
      <c r="C152" t="s">
        <v>835</v>
      </c>
      <c r="D152" t="s">
        <v>28</v>
      </c>
      <c r="E152" t="s">
        <v>29</v>
      </c>
      <c r="F152">
        <v>1341112</v>
      </c>
      <c r="G152" t="s">
        <v>836</v>
      </c>
      <c r="H152" t="s">
        <v>837</v>
      </c>
      <c r="I152" t="s">
        <v>316</v>
      </c>
      <c r="J152" t="s">
        <v>62</v>
      </c>
      <c r="K152" t="s">
        <v>55</v>
      </c>
      <c r="M152" t="s">
        <v>838</v>
      </c>
      <c r="N152" t="s">
        <v>37</v>
      </c>
      <c r="O152">
        <v>0</v>
      </c>
      <c r="P152">
        <f>VLOOKUP(Table1[[#This Row],[RR NO]],[1]!Table13[[RR No]:[IR]],19,0)</f>
        <v>8850</v>
      </c>
      <c r="Q152">
        <v>8850</v>
      </c>
      <c r="R152">
        <f>Table1[[#This Row],[Column1]]-Table1[[#This Row],[METER FR]]</f>
        <v>0</v>
      </c>
      <c r="S152">
        <v>0</v>
      </c>
      <c r="T152" t="s">
        <v>38</v>
      </c>
      <c r="U152">
        <v>8850</v>
      </c>
      <c r="V152" t="s">
        <v>39</v>
      </c>
    </row>
    <row r="153" spans="1:22" x14ac:dyDescent="0.3">
      <c r="A153">
        <v>135</v>
      </c>
      <c r="B153" t="s">
        <v>839</v>
      </c>
      <c r="C153" t="s">
        <v>840</v>
      </c>
      <c r="D153" t="s">
        <v>28</v>
      </c>
      <c r="E153" t="s">
        <v>190</v>
      </c>
      <c r="F153">
        <v>1341118</v>
      </c>
      <c r="G153" t="s">
        <v>841</v>
      </c>
      <c r="H153" t="s">
        <v>842</v>
      </c>
      <c r="I153" t="s">
        <v>831</v>
      </c>
      <c r="J153" t="s">
        <v>33</v>
      </c>
      <c r="K153" t="s">
        <v>843</v>
      </c>
      <c r="L153" t="s">
        <v>96</v>
      </c>
      <c r="M153" t="s">
        <v>844</v>
      </c>
      <c r="N153" t="s">
        <v>37</v>
      </c>
      <c r="O153">
        <v>0</v>
      </c>
      <c r="P153">
        <f>VLOOKUP(Table1[[#This Row],[RR NO]],[1]!Table13[[RR No]:[IR]],19,0)</f>
        <v>4525</v>
      </c>
      <c r="Q153">
        <v>4525</v>
      </c>
      <c r="R153">
        <f>Table1[[#This Row],[Column1]]-Table1[[#This Row],[METER FR]]</f>
        <v>0</v>
      </c>
      <c r="S153">
        <v>0</v>
      </c>
      <c r="T153" t="s">
        <v>38</v>
      </c>
      <c r="U153">
        <v>4525</v>
      </c>
      <c r="V153" t="s">
        <v>39</v>
      </c>
    </row>
    <row r="154" spans="1:22" x14ac:dyDescent="0.3">
      <c r="A154">
        <v>136</v>
      </c>
      <c r="B154" t="s">
        <v>845</v>
      </c>
      <c r="C154" t="s">
        <v>846</v>
      </c>
      <c r="D154" t="s">
        <v>847</v>
      </c>
      <c r="E154" t="s">
        <v>190</v>
      </c>
      <c r="F154">
        <v>1341117</v>
      </c>
      <c r="G154" t="s">
        <v>848</v>
      </c>
      <c r="H154" t="s">
        <v>849</v>
      </c>
      <c r="I154" t="s">
        <v>758</v>
      </c>
      <c r="J154" t="s">
        <v>54</v>
      </c>
      <c r="K154" t="s">
        <v>55</v>
      </c>
      <c r="M154" t="s">
        <v>850</v>
      </c>
      <c r="N154" t="s">
        <v>37</v>
      </c>
      <c r="O154">
        <v>0</v>
      </c>
      <c r="P154">
        <f>VLOOKUP(Table1[[#This Row],[RR NO]],[1]!Table13[[RR No]:[IR]],19,0)</f>
        <v>1200</v>
      </c>
      <c r="Q154">
        <v>1200</v>
      </c>
      <c r="R154">
        <f>Table1[[#This Row],[Column1]]-Table1[[#This Row],[METER FR]]</f>
        <v>0</v>
      </c>
      <c r="S154">
        <v>0</v>
      </c>
      <c r="T154" t="s">
        <v>38</v>
      </c>
      <c r="U154">
        <v>1200</v>
      </c>
      <c r="V154" t="s">
        <v>851</v>
      </c>
    </row>
    <row r="155" spans="1:22" x14ac:dyDescent="0.3">
      <c r="A155">
        <v>137</v>
      </c>
      <c r="B155" t="s">
        <v>852</v>
      </c>
      <c r="C155" t="s">
        <v>853</v>
      </c>
      <c r="D155" t="s">
        <v>28</v>
      </c>
      <c r="E155" t="s">
        <v>29</v>
      </c>
      <c r="F155">
        <v>1341123</v>
      </c>
      <c r="G155" t="s">
        <v>343</v>
      </c>
      <c r="H155" t="s">
        <v>854</v>
      </c>
      <c r="I155" t="s">
        <v>855</v>
      </c>
      <c r="J155" t="s">
        <v>62</v>
      </c>
      <c r="K155" t="s">
        <v>856</v>
      </c>
      <c r="L155" t="s">
        <v>81</v>
      </c>
      <c r="M155" t="s">
        <v>857</v>
      </c>
      <c r="N155" t="s">
        <v>37</v>
      </c>
      <c r="O155">
        <v>0</v>
      </c>
      <c r="P155">
        <f>VLOOKUP(Table1[[#This Row],[RR NO]],[1]!Table13[[RR No]:[IR]],19,0)</f>
        <v>1510</v>
      </c>
      <c r="Q155">
        <v>1510</v>
      </c>
      <c r="R155">
        <f>Table1[[#This Row],[Column1]]-Table1[[#This Row],[METER FR]]</f>
        <v>0</v>
      </c>
      <c r="S155">
        <v>0</v>
      </c>
      <c r="T155" t="s">
        <v>38</v>
      </c>
      <c r="U155">
        <v>1510</v>
      </c>
      <c r="V155" t="s">
        <v>39</v>
      </c>
    </row>
    <row r="156" spans="1:22" x14ac:dyDescent="0.3">
      <c r="A156">
        <v>138</v>
      </c>
      <c r="B156" t="s">
        <v>858</v>
      </c>
      <c r="C156" t="s">
        <v>859</v>
      </c>
      <c r="D156" t="s">
        <v>28</v>
      </c>
      <c r="E156" t="s">
        <v>190</v>
      </c>
      <c r="F156">
        <v>1341109</v>
      </c>
      <c r="G156" t="s">
        <v>860</v>
      </c>
      <c r="H156" t="s">
        <v>861</v>
      </c>
      <c r="I156" t="s">
        <v>261</v>
      </c>
      <c r="J156" t="s">
        <v>33</v>
      </c>
      <c r="K156" t="s">
        <v>862</v>
      </c>
      <c r="L156" t="s">
        <v>96</v>
      </c>
      <c r="M156" t="s">
        <v>863</v>
      </c>
      <c r="N156" t="s">
        <v>37</v>
      </c>
      <c r="O156">
        <v>0</v>
      </c>
      <c r="P156">
        <f>VLOOKUP(Table1[[#This Row],[RR NO]],[1]!Table13[[RR No]:[IR]],19,0)</f>
        <v>1414</v>
      </c>
      <c r="Q156">
        <v>1414</v>
      </c>
      <c r="R156">
        <f>Table1[[#This Row],[Column1]]-Table1[[#This Row],[METER FR]]</f>
        <v>0</v>
      </c>
      <c r="S156">
        <v>0</v>
      </c>
      <c r="T156" t="s">
        <v>38</v>
      </c>
      <c r="U156">
        <v>1414</v>
      </c>
      <c r="V156" t="s">
        <v>864</v>
      </c>
    </row>
    <row r="157" spans="1:22" x14ac:dyDescent="0.3">
      <c r="A157">
        <v>140</v>
      </c>
      <c r="B157" t="s">
        <v>870</v>
      </c>
      <c r="C157" t="s">
        <v>871</v>
      </c>
      <c r="D157" t="s">
        <v>28</v>
      </c>
      <c r="E157" t="s">
        <v>29</v>
      </c>
      <c r="F157">
        <v>1341115</v>
      </c>
      <c r="G157" t="s">
        <v>466</v>
      </c>
      <c r="H157" t="s">
        <v>872</v>
      </c>
      <c r="I157" t="s">
        <v>102</v>
      </c>
      <c r="J157" t="s">
        <v>33</v>
      </c>
      <c r="K157" t="s">
        <v>55</v>
      </c>
      <c r="M157" t="s">
        <v>873</v>
      </c>
      <c r="N157" t="s">
        <v>37</v>
      </c>
      <c r="O157">
        <v>0</v>
      </c>
      <c r="P157">
        <f>VLOOKUP(Table1[[#This Row],[RR NO]],[1]!Table13[[RR No]:[IR]],19,0)</f>
        <v>3964</v>
      </c>
      <c r="Q157">
        <v>3964</v>
      </c>
      <c r="R157">
        <f>Table1[[#This Row],[Column1]]-Table1[[#This Row],[METER FR]]</f>
        <v>0</v>
      </c>
      <c r="S157">
        <v>0</v>
      </c>
      <c r="T157" t="s">
        <v>38</v>
      </c>
      <c r="U157">
        <v>3964</v>
      </c>
      <c r="V157" t="s">
        <v>48</v>
      </c>
    </row>
    <row r="158" spans="1:22" x14ac:dyDescent="0.3">
      <c r="A158">
        <v>142</v>
      </c>
      <c r="B158" t="s">
        <v>879</v>
      </c>
      <c r="C158" t="s">
        <v>880</v>
      </c>
      <c r="D158" t="s">
        <v>28</v>
      </c>
      <c r="E158" t="s">
        <v>29</v>
      </c>
      <c r="F158">
        <v>1341112</v>
      </c>
      <c r="G158" t="s">
        <v>881</v>
      </c>
      <c r="H158" t="s">
        <v>882</v>
      </c>
      <c r="I158" t="s">
        <v>883</v>
      </c>
      <c r="J158" t="s">
        <v>62</v>
      </c>
      <c r="K158" t="s">
        <v>884</v>
      </c>
      <c r="L158" t="s">
        <v>137</v>
      </c>
      <c r="M158" t="s">
        <v>885</v>
      </c>
      <c r="N158" t="s">
        <v>37</v>
      </c>
      <c r="O158">
        <v>0</v>
      </c>
      <c r="P158">
        <f>VLOOKUP(Table1[[#This Row],[RR NO]],[1]!Table13[[RR No]:[IR]],19,0)</f>
        <v>2471</v>
      </c>
      <c r="Q158">
        <v>2471</v>
      </c>
      <c r="R158">
        <f>Table1[[#This Row],[Column1]]-Table1[[#This Row],[METER FR]]</f>
        <v>0</v>
      </c>
      <c r="S158">
        <v>0</v>
      </c>
      <c r="T158" t="s">
        <v>38</v>
      </c>
      <c r="U158">
        <v>2471</v>
      </c>
      <c r="V158" t="s">
        <v>39</v>
      </c>
    </row>
    <row r="159" spans="1:22" x14ac:dyDescent="0.3">
      <c r="A159">
        <v>143</v>
      </c>
      <c r="B159" t="s">
        <v>886</v>
      </c>
      <c r="C159" t="s">
        <v>887</v>
      </c>
      <c r="D159" t="s">
        <v>28</v>
      </c>
      <c r="E159" t="s">
        <v>190</v>
      </c>
      <c r="F159">
        <v>1341114</v>
      </c>
      <c r="G159" t="s">
        <v>888</v>
      </c>
      <c r="H159" t="s">
        <v>889</v>
      </c>
      <c r="I159" t="s">
        <v>890</v>
      </c>
      <c r="J159" t="s">
        <v>356</v>
      </c>
      <c r="K159" t="s">
        <v>891</v>
      </c>
      <c r="L159" t="s">
        <v>37</v>
      </c>
      <c r="M159" t="s">
        <v>891</v>
      </c>
      <c r="N159" t="s">
        <v>37</v>
      </c>
      <c r="O159">
        <v>0</v>
      </c>
      <c r="P159">
        <f>VLOOKUP(Table1[[#This Row],[RR NO]],[1]!Table13[[RR No]:[IR]],19,0)</f>
        <v>3801</v>
      </c>
      <c r="Q159">
        <v>3802</v>
      </c>
      <c r="R159">
        <f>Table1[[#This Row],[Column1]]-Table1[[#This Row],[METER FR]]</f>
        <v>-1</v>
      </c>
      <c r="S159">
        <v>0</v>
      </c>
      <c r="T159" t="s">
        <v>38</v>
      </c>
      <c r="U159">
        <v>3802</v>
      </c>
      <c r="V159" t="s">
        <v>48</v>
      </c>
    </row>
    <row r="160" spans="1:22" x14ac:dyDescent="0.3">
      <c r="A160">
        <v>146</v>
      </c>
      <c r="B160" t="s">
        <v>901</v>
      </c>
      <c r="C160" t="s">
        <v>902</v>
      </c>
      <c r="D160" t="s">
        <v>28</v>
      </c>
      <c r="E160" t="s">
        <v>190</v>
      </c>
      <c r="F160">
        <v>1341109</v>
      </c>
      <c r="G160" t="s">
        <v>903</v>
      </c>
      <c r="H160" t="s">
        <v>904</v>
      </c>
      <c r="I160" t="s">
        <v>491</v>
      </c>
      <c r="J160" t="s">
        <v>33</v>
      </c>
      <c r="K160" t="s">
        <v>905</v>
      </c>
      <c r="L160" t="s">
        <v>96</v>
      </c>
      <c r="M160" t="s">
        <v>906</v>
      </c>
      <c r="N160" t="s">
        <v>37</v>
      </c>
      <c r="O160">
        <v>0</v>
      </c>
      <c r="P160">
        <f>VLOOKUP(Table1[[#This Row],[RR NO]],[1]!Table13[[RR No]:[IR]],19,0)</f>
        <v>1326</v>
      </c>
      <c r="Q160">
        <v>1326</v>
      </c>
      <c r="R160">
        <f>Table1[[#This Row],[Column1]]-Table1[[#This Row],[METER FR]]</f>
        <v>0</v>
      </c>
      <c r="S160">
        <v>0</v>
      </c>
      <c r="T160" t="s">
        <v>38</v>
      </c>
      <c r="U160">
        <v>1326</v>
      </c>
      <c r="V160" t="s">
        <v>39</v>
      </c>
    </row>
    <row r="161" spans="1:22" x14ac:dyDescent="0.3">
      <c r="A161">
        <v>147</v>
      </c>
      <c r="B161" t="s">
        <v>907</v>
      </c>
      <c r="C161" t="s">
        <v>908</v>
      </c>
      <c r="D161" t="s">
        <v>28</v>
      </c>
      <c r="E161" t="s">
        <v>190</v>
      </c>
      <c r="F161">
        <v>1341109</v>
      </c>
      <c r="G161" t="s">
        <v>909</v>
      </c>
      <c r="H161" t="s">
        <v>910</v>
      </c>
      <c r="I161" t="s">
        <v>911</v>
      </c>
      <c r="J161" t="s">
        <v>194</v>
      </c>
      <c r="K161" t="s">
        <v>912</v>
      </c>
      <c r="L161" t="s">
        <v>96</v>
      </c>
      <c r="M161" t="s">
        <v>913</v>
      </c>
      <c r="N161" t="s">
        <v>37</v>
      </c>
      <c r="O161">
        <v>0</v>
      </c>
      <c r="P161">
        <f>VLOOKUP(Table1[[#This Row],[RR NO]],[1]!Table13[[RR No]:[IR]],19,0)</f>
        <v>1306</v>
      </c>
      <c r="Q161">
        <v>1306</v>
      </c>
      <c r="R161">
        <f>Table1[[#This Row],[Column1]]-Table1[[#This Row],[METER FR]]</f>
        <v>0</v>
      </c>
      <c r="S161">
        <v>0</v>
      </c>
      <c r="T161" t="s">
        <v>38</v>
      </c>
      <c r="U161">
        <v>1306</v>
      </c>
      <c r="V161" t="s">
        <v>39</v>
      </c>
    </row>
    <row r="162" spans="1:22" x14ac:dyDescent="0.3">
      <c r="A162">
        <v>148</v>
      </c>
      <c r="B162" t="s">
        <v>914</v>
      </c>
      <c r="C162" t="s">
        <v>915</v>
      </c>
      <c r="D162" t="s">
        <v>28</v>
      </c>
      <c r="E162" t="s">
        <v>190</v>
      </c>
      <c r="F162">
        <v>1341109</v>
      </c>
      <c r="G162" t="s">
        <v>916</v>
      </c>
      <c r="H162" t="s">
        <v>917</v>
      </c>
      <c r="I162" t="s">
        <v>261</v>
      </c>
      <c r="J162" t="s">
        <v>33</v>
      </c>
      <c r="K162" t="s">
        <v>55</v>
      </c>
      <c r="M162" t="s">
        <v>918</v>
      </c>
      <c r="N162" t="s">
        <v>37</v>
      </c>
      <c r="O162">
        <v>0</v>
      </c>
      <c r="P162">
        <f>VLOOKUP(Table1[[#This Row],[RR NO]],[1]!Table13[[RR No]:[IR]],19,0)</f>
        <v>3306</v>
      </c>
      <c r="Q162">
        <v>3306</v>
      </c>
      <c r="R162">
        <f>Table1[[#This Row],[Column1]]-Table1[[#This Row],[METER FR]]</f>
        <v>0</v>
      </c>
      <c r="S162">
        <v>0</v>
      </c>
      <c r="T162" t="s">
        <v>38</v>
      </c>
      <c r="U162">
        <v>3306</v>
      </c>
      <c r="V162" t="s">
        <v>39</v>
      </c>
    </row>
    <row r="163" spans="1:22" x14ac:dyDescent="0.3">
      <c r="A163">
        <v>149</v>
      </c>
      <c r="B163" t="s">
        <v>919</v>
      </c>
      <c r="C163" t="s">
        <v>920</v>
      </c>
      <c r="D163" t="s">
        <v>126</v>
      </c>
      <c r="E163" t="s">
        <v>29</v>
      </c>
      <c r="F163">
        <v>1341125</v>
      </c>
      <c r="G163" t="s">
        <v>921</v>
      </c>
      <c r="H163" t="s">
        <v>922</v>
      </c>
      <c r="I163" t="s">
        <v>44</v>
      </c>
      <c r="J163" t="s">
        <v>45</v>
      </c>
      <c r="K163" t="s">
        <v>923</v>
      </c>
      <c r="L163" t="s">
        <v>37</v>
      </c>
      <c r="M163" t="s">
        <v>924</v>
      </c>
      <c r="N163" t="s">
        <v>37</v>
      </c>
      <c r="O163">
        <v>0</v>
      </c>
      <c r="P163">
        <f>VLOOKUP(Table1[[#This Row],[RR NO]],[1]!Table13[[RR No]:[IR]],19,0)</f>
        <v>3163</v>
      </c>
      <c r="Q163">
        <v>3165</v>
      </c>
      <c r="R163">
        <f>Table1[[#This Row],[Column1]]-Table1[[#This Row],[METER FR]]</f>
        <v>-2</v>
      </c>
      <c r="S163">
        <v>0</v>
      </c>
      <c r="T163" t="s">
        <v>38</v>
      </c>
      <c r="U163">
        <v>3165</v>
      </c>
      <c r="V163" t="s">
        <v>48</v>
      </c>
    </row>
    <row r="164" spans="1:22" x14ac:dyDescent="0.3">
      <c r="A164">
        <v>152</v>
      </c>
      <c r="B164" t="s">
        <v>934</v>
      </c>
      <c r="C164" t="s">
        <v>935</v>
      </c>
      <c r="D164" t="s">
        <v>28</v>
      </c>
      <c r="E164" t="s">
        <v>29</v>
      </c>
      <c r="F164">
        <v>1341105</v>
      </c>
      <c r="G164" t="s">
        <v>936</v>
      </c>
      <c r="H164" t="s">
        <v>937</v>
      </c>
      <c r="I164" t="s">
        <v>627</v>
      </c>
      <c r="J164" t="s">
        <v>33</v>
      </c>
      <c r="K164" t="s">
        <v>55</v>
      </c>
      <c r="M164" t="s">
        <v>938</v>
      </c>
      <c r="N164" t="s">
        <v>37</v>
      </c>
      <c r="O164">
        <v>0</v>
      </c>
      <c r="P164">
        <f>VLOOKUP(Table1[[#This Row],[RR NO]],[1]!Table13[[RR No]:[IR]],19,0)</f>
        <v>9900</v>
      </c>
      <c r="Q164">
        <v>9900</v>
      </c>
      <c r="R164">
        <f>Table1[[#This Row],[Column1]]-Table1[[#This Row],[METER FR]]</f>
        <v>0</v>
      </c>
      <c r="S164">
        <v>0</v>
      </c>
      <c r="T164" t="s">
        <v>38</v>
      </c>
      <c r="U164">
        <v>9900</v>
      </c>
      <c r="V164" t="s">
        <v>48</v>
      </c>
    </row>
    <row r="165" spans="1:22" x14ac:dyDescent="0.3">
      <c r="A165">
        <v>153</v>
      </c>
      <c r="B165" t="s">
        <v>939</v>
      </c>
      <c r="C165" t="s">
        <v>940</v>
      </c>
      <c r="D165" t="s">
        <v>28</v>
      </c>
      <c r="E165" t="s">
        <v>29</v>
      </c>
      <c r="F165">
        <v>1341112</v>
      </c>
      <c r="G165" t="s">
        <v>941</v>
      </c>
      <c r="H165" t="s">
        <v>942</v>
      </c>
      <c r="I165" t="s">
        <v>883</v>
      </c>
      <c r="J165" t="s">
        <v>62</v>
      </c>
      <c r="K165" t="s">
        <v>943</v>
      </c>
      <c r="L165" t="s">
        <v>96</v>
      </c>
      <c r="M165" t="s">
        <v>944</v>
      </c>
      <c r="N165" t="s">
        <v>37</v>
      </c>
      <c r="O165">
        <v>0</v>
      </c>
      <c r="P165">
        <f>VLOOKUP(Table1[[#This Row],[RR NO]],[1]!Table13[[RR No]:[IR]],19,0)</f>
        <v>2790</v>
      </c>
      <c r="Q165">
        <v>2790</v>
      </c>
      <c r="R165">
        <f>Table1[[#This Row],[Column1]]-Table1[[#This Row],[METER FR]]</f>
        <v>0</v>
      </c>
      <c r="S165">
        <v>0</v>
      </c>
      <c r="T165" t="s">
        <v>38</v>
      </c>
      <c r="U165">
        <v>2790</v>
      </c>
      <c r="V165" t="s">
        <v>945</v>
      </c>
    </row>
    <row r="166" spans="1:22" x14ac:dyDescent="0.3">
      <c r="A166">
        <v>154</v>
      </c>
      <c r="B166" t="s">
        <v>946</v>
      </c>
      <c r="C166" t="s">
        <v>947</v>
      </c>
      <c r="D166" t="s">
        <v>28</v>
      </c>
      <c r="E166" t="s">
        <v>29</v>
      </c>
      <c r="F166">
        <v>1341103</v>
      </c>
      <c r="G166" t="s">
        <v>948</v>
      </c>
      <c r="H166" t="s">
        <v>949</v>
      </c>
      <c r="I166" t="s">
        <v>143</v>
      </c>
      <c r="J166" t="s">
        <v>54</v>
      </c>
      <c r="K166" t="s">
        <v>55</v>
      </c>
      <c r="M166" t="s">
        <v>950</v>
      </c>
      <c r="N166" t="s">
        <v>37</v>
      </c>
      <c r="O166">
        <v>0</v>
      </c>
      <c r="P166">
        <f>VLOOKUP(Table1[[#This Row],[RR NO]],[1]!Table13[[RR No]:[IR]],19,0)</f>
        <v>6620</v>
      </c>
      <c r="Q166">
        <v>6620</v>
      </c>
      <c r="R166">
        <f>Table1[[#This Row],[Column1]]-Table1[[#This Row],[METER FR]]</f>
        <v>0</v>
      </c>
      <c r="S166">
        <v>0</v>
      </c>
      <c r="T166" t="s">
        <v>38</v>
      </c>
      <c r="U166">
        <v>6620</v>
      </c>
      <c r="V166" t="s">
        <v>48</v>
      </c>
    </row>
    <row r="167" spans="1:22" x14ac:dyDescent="0.3">
      <c r="A167">
        <v>156</v>
      </c>
      <c r="B167" t="s">
        <v>955</v>
      </c>
      <c r="C167" t="s">
        <v>956</v>
      </c>
      <c r="D167" t="s">
        <v>28</v>
      </c>
      <c r="E167" t="s">
        <v>29</v>
      </c>
      <c r="F167">
        <v>1341106</v>
      </c>
      <c r="G167" t="s">
        <v>957</v>
      </c>
      <c r="H167" t="s">
        <v>958</v>
      </c>
      <c r="I167" t="s">
        <v>68</v>
      </c>
      <c r="J167" t="s">
        <v>62</v>
      </c>
      <c r="K167" t="s">
        <v>55</v>
      </c>
      <c r="M167" t="s">
        <v>959</v>
      </c>
      <c r="N167" t="s">
        <v>37</v>
      </c>
      <c r="O167">
        <v>0</v>
      </c>
      <c r="P167">
        <f>VLOOKUP(Table1[[#This Row],[RR NO]],[1]!Table13[[RR No]:[IR]],19,0)</f>
        <v>2026</v>
      </c>
      <c r="Q167">
        <v>2026</v>
      </c>
      <c r="R167">
        <f>Table1[[#This Row],[Column1]]-Table1[[#This Row],[METER FR]]</f>
        <v>0</v>
      </c>
      <c r="S167">
        <v>0</v>
      </c>
      <c r="T167" t="s">
        <v>38</v>
      </c>
      <c r="U167">
        <v>2026</v>
      </c>
      <c r="V167" t="s">
        <v>48</v>
      </c>
    </row>
    <row r="168" spans="1:22" x14ac:dyDescent="0.3">
      <c r="A168">
        <v>157</v>
      </c>
      <c r="B168" t="s">
        <v>960</v>
      </c>
      <c r="C168" t="s">
        <v>961</v>
      </c>
      <c r="D168" t="s">
        <v>28</v>
      </c>
      <c r="E168" t="s">
        <v>190</v>
      </c>
      <c r="F168">
        <v>1341109</v>
      </c>
      <c r="G168" t="s">
        <v>962</v>
      </c>
      <c r="H168" t="s">
        <v>963</v>
      </c>
      <c r="I168" t="s">
        <v>964</v>
      </c>
      <c r="J168" t="s">
        <v>33</v>
      </c>
      <c r="K168" t="s">
        <v>55</v>
      </c>
      <c r="M168" t="s">
        <v>965</v>
      </c>
      <c r="N168" t="s">
        <v>37</v>
      </c>
      <c r="O168">
        <v>0</v>
      </c>
      <c r="P168">
        <f>VLOOKUP(Table1[[#This Row],[RR NO]],[1]!Table13[[RR No]:[IR]],19,0)</f>
        <v>1381</v>
      </c>
      <c r="Q168">
        <v>1381</v>
      </c>
      <c r="R168">
        <f>Table1[[#This Row],[Column1]]-Table1[[#This Row],[METER FR]]</f>
        <v>0</v>
      </c>
      <c r="S168">
        <v>0</v>
      </c>
      <c r="T168" t="s">
        <v>38</v>
      </c>
      <c r="U168">
        <v>1381</v>
      </c>
      <c r="V168" t="s">
        <v>39</v>
      </c>
    </row>
    <row r="169" spans="1:22" x14ac:dyDescent="0.3">
      <c r="A169">
        <v>158</v>
      </c>
      <c r="B169" t="s">
        <v>966</v>
      </c>
      <c r="C169" t="s">
        <v>967</v>
      </c>
      <c r="D169" t="s">
        <v>126</v>
      </c>
      <c r="E169" t="s">
        <v>29</v>
      </c>
      <c r="F169">
        <v>1341125</v>
      </c>
      <c r="G169" t="s">
        <v>968</v>
      </c>
      <c r="H169" t="s">
        <v>969</v>
      </c>
      <c r="I169" t="s">
        <v>44</v>
      </c>
      <c r="J169" t="s">
        <v>45</v>
      </c>
      <c r="K169" t="s">
        <v>970</v>
      </c>
      <c r="L169" t="s">
        <v>37</v>
      </c>
      <c r="M169" t="s">
        <v>971</v>
      </c>
      <c r="N169" t="s">
        <v>37</v>
      </c>
      <c r="O169">
        <v>0</v>
      </c>
      <c r="P169">
        <f>VLOOKUP(Table1[[#This Row],[RR NO]],[1]!Table13[[RR No]:[IR]],19,0)</f>
        <v>4037</v>
      </c>
      <c r="Q169">
        <v>4037</v>
      </c>
      <c r="R169">
        <f>Table1[[#This Row],[Column1]]-Table1[[#This Row],[METER FR]]</f>
        <v>0</v>
      </c>
      <c r="S169">
        <v>0</v>
      </c>
      <c r="T169" t="s">
        <v>38</v>
      </c>
      <c r="U169">
        <v>4037</v>
      </c>
      <c r="V169" t="s">
        <v>48</v>
      </c>
    </row>
    <row r="170" spans="1:22" x14ac:dyDescent="0.3">
      <c r="A170">
        <v>159</v>
      </c>
      <c r="B170" t="s">
        <v>972</v>
      </c>
      <c r="C170" t="s">
        <v>973</v>
      </c>
      <c r="D170" t="s">
        <v>28</v>
      </c>
      <c r="E170" t="s">
        <v>29</v>
      </c>
      <c r="F170">
        <v>1341123</v>
      </c>
      <c r="G170" t="s">
        <v>974</v>
      </c>
      <c r="H170" t="s">
        <v>975</v>
      </c>
      <c r="I170" t="s">
        <v>61</v>
      </c>
      <c r="J170" t="s">
        <v>62</v>
      </c>
      <c r="K170" t="s">
        <v>63</v>
      </c>
      <c r="L170" t="s">
        <v>37</v>
      </c>
      <c r="M170" t="s">
        <v>976</v>
      </c>
      <c r="N170" t="s">
        <v>81</v>
      </c>
      <c r="O170">
        <v>2280</v>
      </c>
      <c r="P170">
        <f>VLOOKUP(Table1[[#This Row],[RR NO]],[1]!Table13[[RR No]:[IR]],19,0)</f>
        <v>0</v>
      </c>
      <c r="Q170">
        <v>2280</v>
      </c>
      <c r="R170">
        <f>Table1[[#This Row],[Column1]]-Table1[[#This Row],[METER FR]]</f>
        <v>-2280</v>
      </c>
      <c r="S170">
        <v>0</v>
      </c>
      <c r="T170" t="s">
        <v>38</v>
      </c>
      <c r="U170">
        <v>2280</v>
      </c>
      <c r="V170" t="s">
        <v>977</v>
      </c>
    </row>
    <row r="171" spans="1:22" x14ac:dyDescent="0.3">
      <c r="A171">
        <v>160</v>
      </c>
      <c r="B171" t="s">
        <v>978</v>
      </c>
      <c r="C171" t="s">
        <v>979</v>
      </c>
      <c r="D171" t="s">
        <v>126</v>
      </c>
      <c r="E171" t="s">
        <v>29</v>
      </c>
      <c r="F171">
        <v>1341125</v>
      </c>
      <c r="G171" t="s">
        <v>980</v>
      </c>
      <c r="H171" t="s">
        <v>981</v>
      </c>
      <c r="I171" t="s">
        <v>547</v>
      </c>
      <c r="J171" t="s">
        <v>45</v>
      </c>
      <c r="K171" t="s">
        <v>982</v>
      </c>
      <c r="L171" t="s">
        <v>81</v>
      </c>
      <c r="M171" t="s">
        <v>983</v>
      </c>
      <c r="N171" t="s">
        <v>37</v>
      </c>
      <c r="O171">
        <v>0</v>
      </c>
      <c r="P171">
        <f>VLOOKUP(Table1[[#This Row],[RR NO]],[1]!Table13[[RR No]:[IR]],19,0)</f>
        <v>305</v>
      </c>
      <c r="Q171">
        <v>305</v>
      </c>
      <c r="R171">
        <f>Table1[[#This Row],[Column1]]-Table1[[#This Row],[METER FR]]</f>
        <v>0</v>
      </c>
      <c r="S171">
        <v>0</v>
      </c>
      <c r="T171" t="s">
        <v>38</v>
      </c>
      <c r="U171">
        <v>305</v>
      </c>
      <c r="V171" t="s">
        <v>48</v>
      </c>
    </row>
    <row r="172" spans="1:22" x14ac:dyDescent="0.3">
      <c r="A172">
        <v>161</v>
      </c>
      <c r="B172" t="s">
        <v>984</v>
      </c>
      <c r="C172" t="s">
        <v>985</v>
      </c>
      <c r="D172" t="s">
        <v>28</v>
      </c>
      <c r="E172" t="s">
        <v>29</v>
      </c>
      <c r="F172">
        <v>1341123</v>
      </c>
      <c r="G172" t="s">
        <v>986</v>
      </c>
      <c r="H172" t="s">
        <v>987</v>
      </c>
      <c r="I172" t="s">
        <v>237</v>
      </c>
      <c r="J172" t="s">
        <v>62</v>
      </c>
      <c r="K172" t="s">
        <v>988</v>
      </c>
      <c r="L172" t="s">
        <v>35</v>
      </c>
      <c r="M172" t="s">
        <v>989</v>
      </c>
      <c r="N172" t="s">
        <v>37</v>
      </c>
      <c r="O172">
        <v>0</v>
      </c>
      <c r="P172">
        <f>VLOOKUP(Table1[[#This Row],[RR NO]],[1]!Table13[[RR No]:[IR]],19,0)</f>
        <v>2190</v>
      </c>
      <c r="Q172">
        <v>2190</v>
      </c>
      <c r="R172">
        <f>Table1[[#This Row],[Column1]]-Table1[[#This Row],[METER FR]]</f>
        <v>0</v>
      </c>
      <c r="S172">
        <v>0</v>
      </c>
      <c r="T172" t="s">
        <v>38</v>
      </c>
      <c r="U172">
        <v>2190</v>
      </c>
      <c r="V172" t="s">
        <v>39</v>
      </c>
    </row>
    <row r="173" spans="1:22" x14ac:dyDescent="0.3">
      <c r="A173">
        <v>162</v>
      </c>
      <c r="B173" t="s">
        <v>990</v>
      </c>
      <c r="C173" t="s">
        <v>991</v>
      </c>
      <c r="D173" t="s">
        <v>91</v>
      </c>
      <c r="E173" t="s">
        <v>29</v>
      </c>
      <c r="F173">
        <v>1341112</v>
      </c>
      <c r="G173" t="s">
        <v>992</v>
      </c>
      <c r="H173" t="s">
        <v>993</v>
      </c>
      <c r="I173" t="s">
        <v>994</v>
      </c>
      <c r="J173" t="s">
        <v>62</v>
      </c>
      <c r="K173" t="s">
        <v>995</v>
      </c>
      <c r="L173" t="s">
        <v>81</v>
      </c>
      <c r="M173" t="s">
        <v>996</v>
      </c>
      <c r="N173" t="s">
        <v>37</v>
      </c>
      <c r="O173">
        <v>0</v>
      </c>
      <c r="P173">
        <f>VLOOKUP(Table1[[#This Row],[RR NO]],[1]!Table13[[RR No]:[IR]],19,0)</f>
        <v>80490.399999999994</v>
      </c>
      <c r="Q173">
        <v>80490.399999999994</v>
      </c>
      <c r="R173">
        <f>Table1[[#This Row],[Column1]]-Table1[[#This Row],[METER FR]]</f>
        <v>0</v>
      </c>
      <c r="S173">
        <v>0</v>
      </c>
      <c r="T173" t="s">
        <v>38</v>
      </c>
      <c r="U173">
        <v>80490.399999999994</v>
      </c>
      <c r="V173" t="s">
        <v>39</v>
      </c>
    </row>
    <row r="174" spans="1:22" x14ac:dyDescent="0.3">
      <c r="A174">
        <v>163</v>
      </c>
      <c r="B174" t="s">
        <v>997</v>
      </c>
      <c r="C174" t="s">
        <v>998</v>
      </c>
      <c r="D174" t="s">
        <v>172</v>
      </c>
      <c r="E174" t="s">
        <v>29</v>
      </c>
      <c r="F174">
        <v>1341110</v>
      </c>
      <c r="G174" t="s">
        <v>999</v>
      </c>
      <c r="H174" t="s">
        <v>1000</v>
      </c>
      <c r="I174" t="s">
        <v>1001</v>
      </c>
      <c r="J174" t="s">
        <v>62</v>
      </c>
      <c r="K174" t="s">
        <v>1002</v>
      </c>
      <c r="L174" t="s">
        <v>81</v>
      </c>
      <c r="M174" t="s">
        <v>1003</v>
      </c>
      <c r="N174" t="s">
        <v>37</v>
      </c>
      <c r="O174">
        <v>0</v>
      </c>
      <c r="P174">
        <f>VLOOKUP(Table1[[#This Row],[RR NO]],[1]!Table13[[RR No]:[IR]],19,0)</f>
        <v>40201</v>
      </c>
      <c r="Q174">
        <v>40201</v>
      </c>
      <c r="R174">
        <f>Table1[[#This Row],[Column1]]-Table1[[#This Row],[METER FR]]</f>
        <v>0</v>
      </c>
      <c r="S174">
        <v>0</v>
      </c>
      <c r="T174" t="s">
        <v>38</v>
      </c>
      <c r="U174">
        <v>40201</v>
      </c>
      <c r="V174" t="s">
        <v>39</v>
      </c>
    </row>
    <row r="175" spans="1:22" x14ac:dyDescent="0.3">
      <c r="A175">
        <v>164</v>
      </c>
      <c r="B175" t="s">
        <v>1004</v>
      </c>
      <c r="C175" t="s">
        <v>1005</v>
      </c>
      <c r="D175" t="s">
        <v>28</v>
      </c>
      <c r="E175" t="s">
        <v>190</v>
      </c>
      <c r="F175">
        <v>1341113</v>
      </c>
      <c r="G175" t="s">
        <v>343</v>
      </c>
      <c r="H175" t="s">
        <v>1006</v>
      </c>
      <c r="I175" t="s">
        <v>370</v>
      </c>
      <c r="J175" t="s">
        <v>33</v>
      </c>
      <c r="K175" t="s">
        <v>1007</v>
      </c>
      <c r="L175" t="s">
        <v>96</v>
      </c>
      <c r="M175" t="s">
        <v>1008</v>
      </c>
      <c r="N175" t="s">
        <v>37</v>
      </c>
      <c r="O175">
        <v>0</v>
      </c>
      <c r="P175">
        <f>VLOOKUP(Table1[[#This Row],[RR NO]],[1]!Table13[[RR No]:[IR]],19,0)</f>
        <v>12498</v>
      </c>
      <c r="Q175">
        <v>12498</v>
      </c>
      <c r="R175">
        <f>Table1[[#This Row],[Column1]]-Table1[[#This Row],[METER FR]]</f>
        <v>0</v>
      </c>
      <c r="S175">
        <v>0</v>
      </c>
      <c r="T175" t="s">
        <v>38</v>
      </c>
      <c r="U175">
        <v>12498</v>
      </c>
      <c r="V175" t="s">
        <v>39</v>
      </c>
    </row>
    <row r="176" spans="1:22" x14ac:dyDescent="0.3">
      <c r="A176">
        <v>165</v>
      </c>
      <c r="B176" t="s">
        <v>1009</v>
      </c>
      <c r="C176" t="s">
        <v>1010</v>
      </c>
      <c r="D176" t="s">
        <v>28</v>
      </c>
      <c r="E176" t="s">
        <v>29</v>
      </c>
      <c r="F176">
        <v>1341106</v>
      </c>
      <c r="G176" t="s">
        <v>1011</v>
      </c>
      <c r="H176" t="s">
        <v>1012</v>
      </c>
      <c r="I176" t="s">
        <v>1013</v>
      </c>
      <c r="J176" t="s">
        <v>33</v>
      </c>
      <c r="K176" t="s">
        <v>1014</v>
      </c>
      <c r="L176" t="s">
        <v>35</v>
      </c>
      <c r="M176" t="s">
        <v>1015</v>
      </c>
      <c r="N176" t="s">
        <v>37</v>
      </c>
      <c r="O176">
        <v>0</v>
      </c>
      <c r="P176">
        <f>VLOOKUP(Table1[[#This Row],[RR NO]],[1]!Table13[[RR No]:[IR]],19,0)</f>
        <v>3193</v>
      </c>
      <c r="Q176">
        <v>3193</v>
      </c>
      <c r="R176">
        <f>Table1[[#This Row],[Column1]]-Table1[[#This Row],[METER FR]]</f>
        <v>0</v>
      </c>
      <c r="S176">
        <v>0</v>
      </c>
      <c r="T176" t="s">
        <v>38</v>
      </c>
      <c r="U176">
        <v>3193</v>
      </c>
      <c r="V176" t="s">
        <v>1016</v>
      </c>
    </row>
    <row r="177" spans="1:22" x14ac:dyDescent="0.3">
      <c r="A177">
        <v>166</v>
      </c>
      <c r="B177" t="s">
        <v>1017</v>
      </c>
      <c r="C177" t="s">
        <v>1018</v>
      </c>
      <c r="D177" t="s">
        <v>91</v>
      </c>
      <c r="E177" t="s">
        <v>190</v>
      </c>
      <c r="F177">
        <v>1341113</v>
      </c>
      <c r="G177" t="s">
        <v>1019</v>
      </c>
      <c r="H177" t="s">
        <v>1020</v>
      </c>
      <c r="I177" t="s">
        <v>1021</v>
      </c>
      <c r="J177" t="s">
        <v>194</v>
      </c>
      <c r="K177" t="s">
        <v>55</v>
      </c>
      <c r="L177" t="s">
        <v>1022</v>
      </c>
      <c r="M177" t="s">
        <v>1023</v>
      </c>
      <c r="N177" t="s">
        <v>37</v>
      </c>
      <c r="O177">
        <v>0</v>
      </c>
      <c r="P177">
        <f>VLOOKUP(Table1[[#This Row],[RR NO]],[1]!Table13[[RR No]:[IR]],19,0)</f>
        <v>82356</v>
      </c>
      <c r="Q177">
        <v>82356</v>
      </c>
      <c r="R177">
        <f>Table1[[#This Row],[Column1]]-Table1[[#This Row],[METER FR]]</f>
        <v>0</v>
      </c>
      <c r="S177">
        <v>0</v>
      </c>
      <c r="T177" t="s">
        <v>38</v>
      </c>
      <c r="U177">
        <v>82356</v>
      </c>
      <c r="V177" t="s">
        <v>39</v>
      </c>
    </row>
    <row r="178" spans="1:22" x14ac:dyDescent="0.3">
      <c r="A178">
        <v>167</v>
      </c>
      <c r="B178" t="s">
        <v>1024</v>
      </c>
      <c r="C178" t="s">
        <v>1025</v>
      </c>
      <c r="D178" t="s">
        <v>28</v>
      </c>
      <c r="E178" t="s">
        <v>29</v>
      </c>
      <c r="F178">
        <v>1341110</v>
      </c>
      <c r="G178" t="s">
        <v>1026</v>
      </c>
      <c r="H178" t="s">
        <v>1027</v>
      </c>
      <c r="I178" t="s">
        <v>1028</v>
      </c>
      <c r="J178" t="s">
        <v>62</v>
      </c>
      <c r="K178" t="s">
        <v>1029</v>
      </c>
      <c r="L178" t="s">
        <v>35</v>
      </c>
      <c r="M178" t="s">
        <v>1030</v>
      </c>
      <c r="N178" t="s">
        <v>37</v>
      </c>
      <c r="O178">
        <v>0</v>
      </c>
      <c r="P178">
        <f>VLOOKUP(Table1[[#This Row],[RR NO]],[1]!Table13[[RR No]:[IR]],19,0)</f>
        <v>2251</v>
      </c>
      <c r="Q178">
        <v>2251</v>
      </c>
      <c r="R178">
        <f>Table1[[#This Row],[Column1]]-Table1[[#This Row],[METER FR]]</f>
        <v>0</v>
      </c>
      <c r="S178">
        <v>0</v>
      </c>
      <c r="T178" t="s">
        <v>38</v>
      </c>
      <c r="U178">
        <v>2251</v>
      </c>
      <c r="V178" t="s">
        <v>39</v>
      </c>
    </row>
    <row r="179" spans="1:22" x14ac:dyDescent="0.3">
      <c r="A179">
        <v>169</v>
      </c>
      <c r="B179" t="s">
        <v>1039</v>
      </c>
      <c r="C179" t="s">
        <v>1040</v>
      </c>
      <c r="D179" t="s">
        <v>28</v>
      </c>
      <c r="E179" t="s">
        <v>29</v>
      </c>
      <c r="F179">
        <v>1341101</v>
      </c>
      <c r="G179" t="s">
        <v>1041</v>
      </c>
      <c r="H179" t="s">
        <v>1042</v>
      </c>
      <c r="I179" t="s">
        <v>1043</v>
      </c>
      <c r="J179" t="s">
        <v>194</v>
      </c>
      <c r="K179" t="s">
        <v>1044</v>
      </c>
      <c r="L179" t="s">
        <v>96</v>
      </c>
      <c r="M179" t="s">
        <v>1045</v>
      </c>
      <c r="N179" t="s">
        <v>37</v>
      </c>
      <c r="O179">
        <v>0</v>
      </c>
      <c r="P179">
        <f>VLOOKUP(Table1[[#This Row],[RR NO]],[1]!Table13[[RR No]:[IR]],19,0)</f>
        <v>2900</v>
      </c>
      <c r="Q179">
        <v>2900</v>
      </c>
      <c r="R179">
        <f>Table1[[#This Row],[Column1]]-Table1[[#This Row],[METER FR]]</f>
        <v>0</v>
      </c>
      <c r="S179">
        <v>0</v>
      </c>
      <c r="T179" t="s">
        <v>38</v>
      </c>
      <c r="U179">
        <v>2900</v>
      </c>
      <c r="V179" t="s">
        <v>39</v>
      </c>
    </row>
    <row r="180" spans="1:22" x14ac:dyDescent="0.3">
      <c r="A180">
        <v>170</v>
      </c>
      <c r="B180" t="s">
        <v>1046</v>
      </c>
      <c r="C180" t="s">
        <v>1047</v>
      </c>
      <c r="D180" t="s">
        <v>28</v>
      </c>
      <c r="E180" t="s">
        <v>29</v>
      </c>
      <c r="F180">
        <v>1341101</v>
      </c>
      <c r="G180" t="s">
        <v>1048</v>
      </c>
      <c r="H180" t="s">
        <v>1049</v>
      </c>
      <c r="I180" t="s">
        <v>1050</v>
      </c>
      <c r="J180" t="s">
        <v>45</v>
      </c>
      <c r="K180" t="s">
        <v>1051</v>
      </c>
      <c r="L180" t="s">
        <v>96</v>
      </c>
      <c r="M180" t="s">
        <v>1052</v>
      </c>
      <c r="N180" t="s">
        <v>37</v>
      </c>
      <c r="O180">
        <v>0</v>
      </c>
      <c r="P180">
        <f>VLOOKUP(Table1[[#This Row],[RR NO]],[1]!Table13[[RR No]:[IR]],19,0)</f>
        <v>4310</v>
      </c>
      <c r="Q180">
        <v>4310</v>
      </c>
      <c r="R180">
        <f>Table1[[#This Row],[Column1]]-Table1[[#This Row],[METER FR]]</f>
        <v>0</v>
      </c>
      <c r="S180">
        <v>0</v>
      </c>
      <c r="T180" t="s">
        <v>38</v>
      </c>
      <c r="U180">
        <v>4310</v>
      </c>
      <c r="V180" t="s">
        <v>39</v>
      </c>
    </row>
    <row r="181" spans="1:22" x14ac:dyDescent="0.3">
      <c r="A181">
        <v>172</v>
      </c>
      <c r="B181" t="s">
        <v>1061</v>
      </c>
      <c r="C181" t="s">
        <v>1062</v>
      </c>
      <c r="D181" t="s">
        <v>28</v>
      </c>
      <c r="E181" t="s">
        <v>29</v>
      </c>
      <c r="F181">
        <v>1341125</v>
      </c>
      <c r="G181" t="s">
        <v>1063</v>
      </c>
      <c r="H181" t="s">
        <v>1064</v>
      </c>
      <c r="I181" t="s">
        <v>1065</v>
      </c>
      <c r="J181" t="s">
        <v>45</v>
      </c>
      <c r="K181" t="s">
        <v>1066</v>
      </c>
      <c r="L181" t="s">
        <v>35</v>
      </c>
      <c r="M181" t="s">
        <v>1067</v>
      </c>
      <c r="N181" t="s">
        <v>37</v>
      </c>
      <c r="O181">
        <v>0</v>
      </c>
      <c r="P181">
        <f>VLOOKUP(Table1[[#This Row],[RR NO]],[1]!Table13[[RR No]:[IR]],19,0)</f>
        <v>3210</v>
      </c>
      <c r="Q181">
        <v>3210</v>
      </c>
      <c r="R181">
        <f>Table1[[#This Row],[Column1]]-Table1[[#This Row],[METER FR]]</f>
        <v>0</v>
      </c>
      <c r="S181">
        <v>0</v>
      </c>
      <c r="T181" t="s">
        <v>38</v>
      </c>
      <c r="U181">
        <v>3210</v>
      </c>
      <c r="V181" t="s">
        <v>48</v>
      </c>
    </row>
    <row r="182" spans="1:22" x14ac:dyDescent="0.3">
      <c r="A182">
        <v>174</v>
      </c>
      <c r="B182" t="s">
        <v>1075</v>
      </c>
      <c r="C182" t="s">
        <v>1076</v>
      </c>
      <c r="D182" t="s">
        <v>126</v>
      </c>
      <c r="E182" t="s">
        <v>29</v>
      </c>
      <c r="F182">
        <v>1341125</v>
      </c>
      <c r="G182" t="s">
        <v>1077</v>
      </c>
      <c r="H182" t="s">
        <v>1078</v>
      </c>
      <c r="I182" t="s">
        <v>1079</v>
      </c>
      <c r="J182" t="s">
        <v>45</v>
      </c>
      <c r="K182" t="s">
        <v>1080</v>
      </c>
      <c r="L182" t="s">
        <v>81</v>
      </c>
      <c r="M182" t="s">
        <v>1081</v>
      </c>
      <c r="N182" t="s">
        <v>37</v>
      </c>
      <c r="O182">
        <v>0</v>
      </c>
      <c r="P182">
        <f>VLOOKUP(Table1[[#This Row],[RR NO]],[1]!Table13[[RR No]:[IR]],19,0)</f>
        <v>1701</v>
      </c>
      <c r="Q182">
        <v>1701</v>
      </c>
      <c r="R182">
        <f>Table1[[#This Row],[Column1]]-Table1[[#This Row],[METER FR]]</f>
        <v>0</v>
      </c>
      <c r="S182">
        <v>0</v>
      </c>
      <c r="T182" t="s">
        <v>38</v>
      </c>
      <c r="U182">
        <v>1701</v>
      </c>
      <c r="V182" t="s">
        <v>48</v>
      </c>
    </row>
    <row r="183" spans="1:22" x14ac:dyDescent="0.3">
      <c r="A183">
        <v>175</v>
      </c>
      <c r="B183" t="s">
        <v>1082</v>
      </c>
      <c r="C183" t="s">
        <v>1083</v>
      </c>
      <c r="D183" t="s">
        <v>28</v>
      </c>
      <c r="E183" t="s">
        <v>190</v>
      </c>
      <c r="F183">
        <v>1341114</v>
      </c>
      <c r="G183" t="s">
        <v>1084</v>
      </c>
      <c r="H183" t="s">
        <v>1085</v>
      </c>
      <c r="I183" t="s">
        <v>1086</v>
      </c>
      <c r="J183" t="s">
        <v>33</v>
      </c>
      <c r="K183" t="s">
        <v>1087</v>
      </c>
      <c r="L183" t="s">
        <v>81</v>
      </c>
      <c r="M183" t="s">
        <v>1088</v>
      </c>
      <c r="N183" t="s">
        <v>37</v>
      </c>
      <c r="O183">
        <v>0</v>
      </c>
      <c r="P183">
        <f>VLOOKUP(Table1[[#This Row],[RR NO]],[1]!Table13[[RR No]:[IR]],19,0)</f>
        <v>455</v>
      </c>
      <c r="Q183">
        <v>455</v>
      </c>
      <c r="R183">
        <f>Table1[[#This Row],[Column1]]-Table1[[#This Row],[METER FR]]</f>
        <v>0</v>
      </c>
      <c r="S183">
        <v>0</v>
      </c>
      <c r="T183" t="s">
        <v>38</v>
      </c>
      <c r="U183">
        <v>455</v>
      </c>
      <c r="V183" t="s">
        <v>39</v>
      </c>
    </row>
    <row r="184" spans="1:22" x14ac:dyDescent="0.3">
      <c r="A184">
        <v>176</v>
      </c>
      <c r="B184" t="s">
        <v>1089</v>
      </c>
      <c r="C184" t="s">
        <v>1090</v>
      </c>
      <c r="D184" t="s">
        <v>28</v>
      </c>
      <c r="E184" t="s">
        <v>29</v>
      </c>
      <c r="F184">
        <v>1341125</v>
      </c>
      <c r="G184" t="s">
        <v>1091</v>
      </c>
      <c r="H184" t="s">
        <v>1092</v>
      </c>
      <c r="I184" t="s">
        <v>1093</v>
      </c>
      <c r="J184" t="s">
        <v>45</v>
      </c>
      <c r="K184" t="s">
        <v>1094</v>
      </c>
      <c r="L184" t="s">
        <v>35</v>
      </c>
      <c r="M184" t="s">
        <v>1095</v>
      </c>
      <c r="N184" t="s">
        <v>37</v>
      </c>
      <c r="O184">
        <v>0</v>
      </c>
      <c r="P184">
        <f>VLOOKUP(Table1[[#This Row],[RR NO]],[1]!Table13[[RR No]:[IR]],19,0)</f>
        <v>4635</v>
      </c>
      <c r="Q184">
        <v>4635</v>
      </c>
      <c r="R184">
        <f>Table1[[#This Row],[Column1]]-Table1[[#This Row],[METER FR]]</f>
        <v>0</v>
      </c>
      <c r="S184">
        <v>0</v>
      </c>
      <c r="T184" t="s">
        <v>38</v>
      </c>
      <c r="U184">
        <v>4635</v>
      </c>
      <c r="V184" t="s">
        <v>48</v>
      </c>
    </row>
    <row r="185" spans="1:22" x14ac:dyDescent="0.3">
      <c r="A185">
        <v>177</v>
      </c>
      <c r="B185" t="s">
        <v>1096</v>
      </c>
      <c r="C185" t="s">
        <v>1097</v>
      </c>
      <c r="D185" t="s">
        <v>28</v>
      </c>
      <c r="E185" t="s">
        <v>190</v>
      </c>
      <c r="F185">
        <v>1341109</v>
      </c>
      <c r="G185" t="s">
        <v>1098</v>
      </c>
      <c r="H185" t="s">
        <v>1099</v>
      </c>
      <c r="I185" t="s">
        <v>1100</v>
      </c>
      <c r="J185" t="s">
        <v>194</v>
      </c>
      <c r="K185" t="s">
        <v>1101</v>
      </c>
      <c r="L185" t="s">
        <v>35</v>
      </c>
      <c r="M185" t="s">
        <v>1102</v>
      </c>
      <c r="N185" t="s">
        <v>37</v>
      </c>
      <c r="O185">
        <v>0</v>
      </c>
      <c r="P185">
        <f>VLOOKUP(Table1[[#This Row],[RR NO]],[1]!Table13[[RR No]:[IR]],19,0)</f>
        <v>1774</v>
      </c>
      <c r="Q185">
        <v>1774</v>
      </c>
      <c r="R185">
        <f>Table1[[#This Row],[Column1]]-Table1[[#This Row],[METER FR]]</f>
        <v>0</v>
      </c>
      <c r="S185">
        <v>0</v>
      </c>
      <c r="T185" t="s">
        <v>38</v>
      </c>
      <c r="U185">
        <v>1774</v>
      </c>
      <c r="V185" t="s">
        <v>39</v>
      </c>
    </row>
    <row r="186" spans="1:22" x14ac:dyDescent="0.3">
      <c r="A186">
        <v>178</v>
      </c>
      <c r="B186" t="s">
        <v>1103</v>
      </c>
      <c r="C186" t="s">
        <v>1104</v>
      </c>
      <c r="D186" t="s">
        <v>28</v>
      </c>
      <c r="E186" t="s">
        <v>29</v>
      </c>
      <c r="F186">
        <v>1341125</v>
      </c>
      <c r="G186" t="s">
        <v>1105</v>
      </c>
      <c r="H186" t="s">
        <v>1106</v>
      </c>
      <c r="I186" t="s">
        <v>185</v>
      </c>
      <c r="J186" t="s">
        <v>45</v>
      </c>
      <c r="K186" t="s">
        <v>1107</v>
      </c>
      <c r="L186" t="s">
        <v>81</v>
      </c>
      <c r="M186" t="s">
        <v>1108</v>
      </c>
      <c r="N186" t="s">
        <v>37</v>
      </c>
      <c r="O186">
        <v>0</v>
      </c>
      <c r="P186">
        <f>VLOOKUP(Table1[[#This Row],[RR NO]],[1]!Table13[[RR No]:[IR]],19,0)</f>
        <v>3180</v>
      </c>
      <c r="Q186">
        <v>3180</v>
      </c>
      <c r="R186">
        <f>Table1[[#This Row],[Column1]]-Table1[[#This Row],[METER FR]]</f>
        <v>0</v>
      </c>
      <c r="S186">
        <v>0</v>
      </c>
      <c r="T186" t="s">
        <v>38</v>
      </c>
      <c r="U186">
        <v>3180</v>
      </c>
      <c r="V186" t="s">
        <v>48</v>
      </c>
    </row>
    <row r="187" spans="1:22" x14ac:dyDescent="0.3">
      <c r="A187">
        <v>180</v>
      </c>
      <c r="B187" t="s">
        <v>1116</v>
      </c>
      <c r="C187" t="s">
        <v>1117</v>
      </c>
      <c r="D187" t="s">
        <v>28</v>
      </c>
      <c r="E187" t="s">
        <v>190</v>
      </c>
      <c r="F187">
        <v>1341113</v>
      </c>
      <c r="G187" t="s">
        <v>1118</v>
      </c>
      <c r="H187" t="s">
        <v>1119</v>
      </c>
      <c r="I187" t="s">
        <v>1120</v>
      </c>
      <c r="J187" t="s">
        <v>709</v>
      </c>
      <c r="K187" t="s">
        <v>1121</v>
      </c>
      <c r="L187" t="s">
        <v>96</v>
      </c>
      <c r="M187" t="s">
        <v>1122</v>
      </c>
      <c r="N187" t="s">
        <v>37</v>
      </c>
      <c r="O187">
        <v>0</v>
      </c>
      <c r="P187">
        <f>VLOOKUP(Table1[[#This Row],[RR NO]],[1]!Table13[[RR No]:[IR]],19,0)</f>
        <v>1310</v>
      </c>
      <c r="Q187">
        <v>1313</v>
      </c>
      <c r="R187">
        <f>Table1[[#This Row],[Column1]]-Table1[[#This Row],[METER FR]]</f>
        <v>-3</v>
      </c>
      <c r="S187">
        <v>0</v>
      </c>
      <c r="T187" t="s">
        <v>38</v>
      </c>
      <c r="U187">
        <v>1313</v>
      </c>
      <c r="V187" t="s">
        <v>48</v>
      </c>
    </row>
    <row r="188" spans="1:22" x14ac:dyDescent="0.3">
      <c r="A188">
        <v>181</v>
      </c>
      <c r="B188" t="s">
        <v>1123</v>
      </c>
      <c r="C188" t="s">
        <v>1124</v>
      </c>
      <c r="D188" t="s">
        <v>28</v>
      </c>
      <c r="E188" t="s">
        <v>190</v>
      </c>
      <c r="F188">
        <v>1341113</v>
      </c>
      <c r="G188" t="s">
        <v>1125</v>
      </c>
      <c r="H188" t="s">
        <v>1126</v>
      </c>
      <c r="I188" t="s">
        <v>1127</v>
      </c>
      <c r="J188" t="s">
        <v>33</v>
      </c>
      <c r="K188" t="s">
        <v>1128</v>
      </c>
      <c r="L188" t="s">
        <v>96</v>
      </c>
      <c r="M188" t="s">
        <v>1129</v>
      </c>
      <c r="N188" t="s">
        <v>37</v>
      </c>
      <c r="O188">
        <v>0</v>
      </c>
      <c r="P188">
        <f>VLOOKUP(Table1[[#This Row],[RR NO]],[1]!Table13[[RR No]:[IR]],19,0)</f>
        <v>2001</v>
      </c>
      <c r="Q188">
        <v>2001</v>
      </c>
      <c r="R188">
        <f>Table1[[#This Row],[Column1]]-Table1[[#This Row],[METER FR]]</f>
        <v>0</v>
      </c>
      <c r="S188">
        <v>0</v>
      </c>
      <c r="T188" t="s">
        <v>38</v>
      </c>
      <c r="U188">
        <v>2001</v>
      </c>
      <c r="V188" t="s">
        <v>39</v>
      </c>
    </row>
    <row r="189" spans="1:22" x14ac:dyDescent="0.3">
      <c r="A189">
        <v>182</v>
      </c>
      <c r="B189" t="s">
        <v>1130</v>
      </c>
      <c r="C189" t="s">
        <v>1131</v>
      </c>
      <c r="D189" t="s">
        <v>28</v>
      </c>
      <c r="E189" t="s">
        <v>29</v>
      </c>
      <c r="F189">
        <v>1341103</v>
      </c>
      <c r="G189" t="s">
        <v>1132</v>
      </c>
      <c r="H189" t="s">
        <v>1133</v>
      </c>
      <c r="I189" t="s">
        <v>1134</v>
      </c>
      <c r="J189" t="s">
        <v>62</v>
      </c>
      <c r="K189" t="s">
        <v>1135</v>
      </c>
      <c r="L189" t="s">
        <v>96</v>
      </c>
      <c r="M189" t="s">
        <v>1136</v>
      </c>
      <c r="N189" t="s">
        <v>37</v>
      </c>
      <c r="O189">
        <v>0</v>
      </c>
      <c r="P189">
        <f>VLOOKUP(Table1[[#This Row],[RR NO]],[1]!Table13[[RR No]:[IR]],19,0)</f>
        <v>1218</v>
      </c>
      <c r="Q189">
        <v>1218</v>
      </c>
      <c r="R189">
        <f>Table1[[#This Row],[Column1]]-Table1[[#This Row],[METER FR]]</f>
        <v>0</v>
      </c>
      <c r="S189">
        <v>0</v>
      </c>
      <c r="T189" t="s">
        <v>38</v>
      </c>
      <c r="U189">
        <v>1218</v>
      </c>
      <c r="V189" t="s">
        <v>83</v>
      </c>
    </row>
    <row r="190" spans="1:22" x14ac:dyDescent="0.3">
      <c r="A190">
        <v>183</v>
      </c>
      <c r="B190" t="s">
        <v>1137</v>
      </c>
      <c r="C190" t="s">
        <v>1138</v>
      </c>
      <c r="D190" t="s">
        <v>28</v>
      </c>
      <c r="E190" t="s">
        <v>190</v>
      </c>
      <c r="F190">
        <v>1341118</v>
      </c>
      <c r="G190" t="s">
        <v>1139</v>
      </c>
      <c r="H190" t="s">
        <v>1140</v>
      </c>
      <c r="I190" t="s">
        <v>831</v>
      </c>
      <c r="J190" t="s">
        <v>33</v>
      </c>
      <c r="K190" t="s">
        <v>1141</v>
      </c>
      <c r="L190" t="s">
        <v>96</v>
      </c>
      <c r="M190" t="s">
        <v>1142</v>
      </c>
      <c r="N190" t="s">
        <v>37</v>
      </c>
      <c r="O190">
        <v>0</v>
      </c>
      <c r="P190">
        <f>VLOOKUP(Table1[[#This Row],[RR NO]],[1]!Table13[[RR No]:[IR]],19,0)</f>
        <v>550</v>
      </c>
      <c r="Q190">
        <v>550</v>
      </c>
      <c r="R190">
        <f>Table1[[#This Row],[Column1]]-Table1[[#This Row],[METER FR]]</f>
        <v>0</v>
      </c>
      <c r="S190">
        <v>0</v>
      </c>
      <c r="T190" t="s">
        <v>38</v>
      </c>
      <c r="U190">
        <v>550</v>
      </c>
      <c r="V190" t="s">
        <v>39</v>
      </c>
    </row>
    <row r="191" spans="1:22" x14ac:dyDescent="0.3">
      <c r="A191">
        <v>184</v>
      </c>
      <c r="B191" t="s">
        <v>1143</v>
      </c>
      <c r="C191" t="s">
        <v>1144</v>
      </c>
      <c r="D191" t="s">
        <v>28</v>
      </c>
      <c r="E191" t="s">
        <v>190</v>
      </c>
      <c r="F191">
        <v>1341117</v>
      </c>
      <c r="G191" t="s">
        <v>1145</v>
      </c>
      <c r="H191" t="s">
        <v>1146</v>
      </c>
      <c r="I191" t="s">
        <v>1147</v>
      </c>
      <c r="J191" t="s">
        <v>194</v>
      </c>
      <c r="K191" t="s">
        <v>1148</v>
      </c>
      <c r="L191" t="s">
        <v>96</v>
      </c>
      <c r="M191" t="s">
        <v>1149</v>
      </c>
      <c r="N191" t="s">
        <v>37</v>
      </c>
      <c r="O191">
        <v>171</v>
      </c>
      <c r="P191">
        <f>VLOOKUP(Table1[[#This Row],[RR NO]],[1]!Table13[[RR No]:[IR]],19,0)</f>
        <v>1985</v>
      </c>
      <c r="Q191">
        <v>2445.8000000000002</v>
      </c>
      <c r="R191">
        <f>Table1[[#This Row],[Column1]]-Table1[[#This Row],[METER FR]]</f>
        <v>-460.80000000000018</v>
      </c>
      <c r="S191">
        <v>0</v>
      </c>
      <c r="T191" t="s">
        <v>38</v>
      </c>
      <c r="U191">
        <v>2445.8000000000002</v>
      </c>
      <c r="V191" t="s">
        <v>1150</v>
      </c>
    </row>
    <row r="192" spans="1:22" x14ac:dyDescent="0.3">
      <c r="A192">
        <v>185</v>
      </c>
      <c r="B192" t="s">
        <v>1151</v>
      </c>
      <c r="C192" t="s">
        <v>1152</v>
      </c>
      <c r="D192" t="s">
        <v>28</v>
      </c>
      <c r="E192" t="s">
        <v>190</v>
      </c>
      <c r="F192">
        <v>1341114</v>
      </c>
      <c r="G192" t="s">
        <v>1153</v>
      </c>
      <c r="H192" t="s">
        <v>1154</v>
      </c>
      <c r="I192" t="s">
        <v>522</v>
      </c>
      <c r="J192" t="s">
        <v>33</v>
      </c>
      <c r="K192" t="s">
        <v>1155</v>
      </c>
      <c r="L192" t="s">
        <v>37</v>
      </c>
      <c r="M192" t="s">
        <v>1156</v>
      </c>
      <c r="N192" t="s">
        <v>37</v>
      </c>
      <c r="O192">
        <v>0</v>
      </c>
      <c r="P192">
        <f>VLOOKUP(Table1[[#This Row],[RR NO]],[1]!Table13[[RR No]:[IR]],19,0)</f>
        <v>158</v>
      </c>
      <c r="Q192">
        <v>158</v>
      </c>
      <c r="R192">
        <f>Table1[[#This Row],[Column1]]-Table1[[#This Row],[METER FR]]</f>
        <v>0</v>
      </c>
      <c r="S192">
        <v>0</v>
      </c>
      <c r="T192" t="s">
        <v>38</v>
      </c>
      <c r="U192">
        <v>158</v>
      </c>
      <c r="V192" t="s">
        <v>39</v>
      </c>
    </row>
    <row r="193" spans="1:22" x14ac:dyDescent="0.3">
      <c r="A193">
        <v>186</v>
      </c>
      <c r="B193" t="s">
        <v>1157</v>
      </c>
      <c r="C193" t="s">
        <v>1158</v>
      </c>
      <c r="D193" t="s">
        <v>847</v>
      </c>
      <c r="E193" t="s">
        <v>29</v>
      </c>
      <c r="F193">
        <v>1341112</v>
      </c>
      <c r="G193" t="s">
        <v>1159</v>
      </c>
      <c r="H193" t="s">
        <v>1160</v>
      </c>
      <c r="I193" t="s">
        <v>1161</v>
      </c>
      <c r="J193" t="s">
        <v>62</v>
      </c>
      <c r="K193" t="s">
        <v>1162</v>
      </c>
      <c r="L193" t="s">
        <v>96</v>
      </c>
      <c r="M193" t="s">
        <v>1163</v>
      </c>
      <c r="N193" t="s">
        <v>37</v>
      </c>
      <c r="O193">
        <v>0</v>
      </c>
      <c r="P193">
        <f>VLOOKUP(Table1[[#This Row],[RR NO]],[1]!Table13[[RR No]:[IR]],19,0)</f>
        <v>625</v>
      </c>
      <c r="Q193">
        <v>625</v>
      </c>
      <c r="R193">
        <f>Table1[[#This Row],[Column1]]-Table1[[#This Row],[METER FR]]</f>
        <v>0</v>
      </c>
      <c r="S193">
        <v>0</v>
      </c>
      <c r="T193" t="s">
        <v>38</v>
      </c>
      <c r="U193">
        <v>625</v>
      </c>
      <c r="V193" t="s">
        <v>39</v>
      </c>
    </row>
  </sheetData>
  <mergeCells count="6">
    <mergeCell ref="A2:V2"/>
    <mergeCell ref="A3:V3"/>
    <mergeCell ref="A1"/>
    <mergeCell ref="B1:C1"/>
    <mergeCell ref="D1"/>
    <mergeCell ref="E1:F1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6195-AF0B-4392-BF4C-28477277212A}">
  <dimension ref="A1:U14"/>
  <sheetViews>
    <sheetView tabSelected="1" workbookViewId="0">
      <selection activeCell="J21" sqref="J21"/>
    </sheetView>
  </sheetViews>
  <sheetFormatPr defaultRowHeight="14.4" x14ac:dyDescent="0.3"/>
  <cols>
    <col min="1" max="1" width="9.6640625" style="8" customWidth="1"/>
    <col min="2" max="2" width="15.44140625" customWidth="1"/>
    <col min="3" max="3" width="12.44140625" customWidth="1"/>
    <col min="4" max="4" width="11.88671875" customWidth="1"/>
    <col min="5" max="5" width="22.33203125" customWidth="1"/>
    <col min="6" max="6" width="12.77734375" customWidth="1"/>
    <col min="7" max="7" width="24.21875" customWidth="1"/>
    <col min="8" max="8" width="34.33203125" customWidth="1"/>
    <col min="9" max="9" width="23.33203125" customWidth="1"/>
    <col min="10" max="10" width="19.6640625" customWidth="1"/>
    <col min="11" max="11" width="20.21875" customWidth="1"/>
    <col min="12" max="12" width="15.5546875" customWidth="1"/>
    <col min="13" max="13" width="16.109375" customWidth="1"/>
    <col min="14" max="15" width="12.6640625" customWidth="1"/>
    <col min="16" max="16" width="13.109375" customWidth="1"/>
    <col min="17" max="17" width="23.5546875" bestFit="1" customWidth="1"/>
    <col min="18" max="18" width="13.109375" customWidth="1"/>
    <col min="19" max="19" width="20.21875" customWidth="1"/>
    <col min="20" max="20" width="14.6640625" customWidth="1"/>
    <col min="21" max="21" width="53.33203125" customWidth="1"/>
  </cols>
  <sheetData>
    <row r="1" spans="1:21" ht="15" thickBot="1" x14ac:dyDescent="0.35">
      <c r="A1" s="4" t="s">
        <v>0</v>
      </c>
      <c r="B1" s="5" t="s">
        <v>1</v>
      </c>
      <c r="C1" s="5" t="s">
        <v>1</v>
      </c>
      <c r="D1" s="4" t="s">
        <v>2</v>
      </c>
      <c r="E1" s="5" t="s">
        <v>3</v>
      </c>
      <c r="F1" s="5" t="s">
        <v>3</v>
      </c>
    </row>
    <row r="2" spans="1:21" ht="15" thickBot="1" x14ac:dyDescent="0.35">
      <c r="A2" s="3" t="s">
        <v>4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/>
      <c r="P2" s="3" t="s">
        <v>4</v>
      </c>
      <c r="Q2" s="3"/>
      <c r="R2" s="3" t="s">
        <v>4</v>
      </c>
      <c r="S2" s="3" t="s">
        <v>4</v>
      </c>
      <c r="T2" s="3" t="s">
        <v>4</v>
      </c>
      <c r="U2" s="3" t="s">
        <v>4</v>
      </c>
    </row>
    <row r="3" spans="1:21" ht="15.6" x14ac:dyDescent="0.3">
      <c r="A3" s="2" t="s">
        <v>5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/>
      <c r="P3" s="2" t="s">
        <v>5</v>
      </c>
      <c r="Q3" s="2"/>
      <c r="R3" s="2" t="s">
        <v>5</v>
      </c>
      <c r="S3" s="2" t="s">
        <v>5</v>
      </c>
      <c r="T3" s="2" t="s">
        <v>5</v>
      </c>
      <c r="U3" s="2" t="s">
        <v>5</v>
      </c>
    </row>
    <row r="5" spans="1:21" x14ac:dyDescent="0.3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24</v>
      </c>
      <c r="P5" s="10" t="s">
        <v>21</v>
      </c>
      <c r="Q5" s="10" t="s">
        <v>1186</v>
      </c>
      <c r="R5" s="10" t="s">
        <v>22</v>
      </c>
      <c r="S5" s="10" t="s">
        <v>23</v>
      </c>
      <c r="T5" s="10" t="s">
        <v>1185</v>
      </c>
      <c r="U5" s="11" t="s">
        <v>25</v>
      </c>
    </row>
    <row r="6" spans="1:21" x14ac:dyDescent="0.3">
      <c r="A6" s="12">
        <v>1</v>
      </c>
      <c r="B6" s="13" t="s">
        <v>487</v>
      </c>
      <c r="C6" s="14" t="s">
        <v>488</v>
      </c>
      <c r="D6" s="13" t="s">
        <v>91</v>
      </c>
      <c r="E6" s="13" t="s">
        <v>190</v>
      </c>
      <c r="F6" s="13">
        <v>1341109</v>
      </c>
      <c r="G6" s="13" t="s">
        <v>489</v>
      </c>
      <c r="H6" s="13" t="s">
        <v>490</v>
      </c>
      <c r="I6" s="13" t="s">
        <v>54</v>
      </c>
      <c r="J6" s="13" t="s">
        <v>492</v>
      </c>
      <c r="K6" s="13" t="s">
        <v>493</v>
      </c>
      <c r="L6" s="13" t="s">
        <v>494</v>
      </c>
      <c r="M6" s="13" t="s">
        <v>37</v>
      </c>
      <c r="N6" s="13">
        <v>0</v>
      </c>
      <c r="O6" s="13">
        <f>VLOOKUP(Table13[[#This Row],[RR NO]],[1]!Table13[[RR No]:[IR]],19,0)</f>
        <v>19727.2</v>
      </c>
      <c r="P6" s="13">
        <v>19727.2</v>
      </c>
      <c r="Q6" s="13">
        <f>Table13[[#This Row],[REMOVE FR2]]-Table13[[#This Row],[METER FR]]</f>
        <v>0</v>
      </c>
      <c r="R6" s="13">
        <v>9980272.8000000007</v>
      </c>
      <c r="S6" s="13" t="s">
        <v>38</v>
      </c>
      <c r="T6" s="13">
        <v>19727.2</v>
      </c>
      <c r="U6" s="15" t="s">
        <v>39</v>
      </c>
    </row>
    <row r="7" spans="1:21" x14ac:dyDescent="0.3">
      <c r="A7" s="12">
        <v>2</v>
      </c>
      <c r="B7" s="13" t="s">
        <v>1031</v>
      </c>
      <c r="C7" s="14" t="s">
        <v>1032</v>
      </c>
      <c r="D7" s="13" t="s">
        <v>847</v>
      </c>
      <c r="E7" s="13" t="s">
        <v>190</v>
      </c>
      <c r="F7" s="13">
        <v>1341114</v>
      </c>
      <c r="G7" s="13" t="s">
        <v>1033</v>
      </c>
      <c r="H7" s="13" t="s">
        <v>1034</v>
      </c>
      <c r="I7" s="13" t="s">
        <v>54</v>
      </c>
      <c r="J7" s="13" t="s">
        <v>1036</v>
      </c>
      <c r="K7" s="13" t="s">
        <v>96</v>
      </c>
      <c r="L7" s="13" t="s">
        <v>1037</v>
      </c>
      <c r="M7" s="13" t="s">
        <v>37</v>
      </c>
      <c r="N7" s="13">
        <v>0</v>
      </c>
      <c r="O7" s="13">
        <f>VLOOKUP(Table13[[#This Row],[RR NO]],[1]!Table13[[RR No]:[IR]],19,0)</f>
        <v>991.2</v>
      </c>
      <c r="P7" s="13">
        <v>991.2</v>
      </c>
      <c r="Q7" s="13">
        <f>Table13[[#This Row],[REMOVE FR2]]-Table13[[#This Row],[METER FR]]</f>
        <v>39.799999999999955</v>
      </c>
      <c r="R7" s="13">
        <v>99008.8</v>
      </c>
      <c r="S7" s="13" t="s">
        <v>38</v>
      </c>
      <c r="T7" s="13">
        <v>1031</v>
      </c>
      <c r="U7" s="15" t="s">
        <v>1038</v>
      </c>
    </row>
    <row r="8" spans="1:21" x14ac:dyDescent="0.3">
      <c r="A8" s="12">
        <v>3</v>
      </c>
      <c r="B8" s="13" t="s">
        <v>518</v>
      </c>
      <c r="C8" s="14" t="s">
        <v>519</v>
      </c>
      <c r="D8" s="13" t="s">
        <v>28</v>
      </c>
      <c r="E8" s="13" t="s">
        <v>190</v>
      </c>
      <c r="F8" s="13">
        <v>1341114</v>
      </c>
      <c r="G8" s="13" t="s">
        <v>520</v>
      </c>
      <c r="H8" s="13" t="s">
        <v>521</v>
      </c>
      <c r="I8" s="13" t="s">
        <v>54</v>
      </c>
      <c r="J8" s="13" t="s">
        <v>523</v>
      </c>
      <c r="K8" s="13" t="s">
        <v>81</v>
      </c>
      <c r="L8" s="13" t="s">
        <v>524</v>
      </c>
      <c r="M8" s="13" t="s">
        <v>37</v>
      </c>
      <c r="N8" s="13">
        <v>0</v>
      </c>
      <c r="O8" s="13">
        <f>VLOOKUP(Table13[[#This Row],[RR NO]],[1]!Table13[[RR No]:[IR]],19,0)</f>
        <v>2185</v>
      </c>
      <c r="P8" s="13">
        <v>2185</v>
      </c>
      <c r="Q8" s="13">
        <f>Table13[[#This Row],[REMOVE FR2]]-Table13[[#This Row],[METER FR]]</f>
        <v>0</v>
      </c>
      <c r="R8" s="13">
        <v>7815</v>
      </c>
      <c r="S8" s="13" t="s">
        <v>38</v>
      </c>
      <c r="T8" s="13">
        <v>2185</v>
      </c>
      <c r="U8" s="15" t="s">
        <v>39</v>
      </c>
    </row>
    <row r="9" spans="1:21" x14ac:dyDescent="0.3">
      <c r="A9" s="12">
        <v>4</v>
      </c>
      <c r="B9" s="13" t="s">
        <v>717</v>
      </c>
      <c r="C9" s="13" t="s">
        <v>718</v>
      </c>
      <c r="D9" s="13" t="s">
        <v>28</v>
      </c>
      <c r="E9" s="13" t="s">
        <v>190</v>
      </c>
      <c r="F9" s="13">
        <v>1341120</v>
      </c>
      <c r="G9" s="13" t="s">
        <v>719</v>
      </c>
      <c r="H9" s="13" t="s">
        <v>720</v>
      </c>
      <c r="I9" s="13" t="s">
        <v>54</v>
      </c>
      <c r="J9" s="13" t="s">
        <v>55</v>
      </c>
      <c r="K9" s="13"/>
      <c r="L9" s="13" t="s">
        <v>722</v>
      </c>
      <c r="M9" s="13" t="s">
        <v>37</v>
      </c>
      <c r="N9" s="13">
        <v>0</v>
      </c>
      <c r="O9" s="13">
        <f>VLOOKUP(Table13[[#This Row],[RR NO]],[1]!Table13[[RR No]:[IR]],19,0)</f>
        <v>2522</v>
      </c>
      <c r="P9" s="13">
        <v>2522</v>
      </c>
      <c r="Q9" s="13">
        <f>Table13[[#This Row],[REMOVE FR2]]-Table13[[#This Row],[METER FR]]</f>
        <v>0</v>
      </c>
      <c r="R9" s="13">
        <v>7478</v>
      </c>
      <c r="S9" s="13" t="s">
        <v>38</v>
      </c>
      <c r="T9" s="13">
        <v>2522</v>
      </c>
      <c r="U9" s="15" t="s">
        <v>39</v>
      </c>
    </row>
    <row r="10" spans="1:21" x14ac:dyDescent="0.3">
      <c r="A10" s="12">
        <v>5</v>
      </c>
      <c r="B10" s="13" t="s">
        <v>1053</v>
      </c>
      <c r="C10" s="16" t="s">
        <v>1054</v>
      </c>
      <c r="D10" s="13" t="s">
        <v>28</v>
      </c>
      <c r="E10" s="13" t="s">
        <v>190</v>
      </c>
      <c r="F10" s="13">
        <v>1341120</v>
      </c>
      <c r="G10" s="13" t="s">
        <v>1055</v>
      </c>
      <c r="H10" s="13" t="s">
        <v>1056</v>
      </c>
      <c r="I10" s="13" t="s">
        <v>54</v>
      </c>
      <c r="J10" s="13" t="s">
        <v>1058</v>
      </c>
      <c r="K10" s="13" t="s">
        <v>96</v>
      </c>
      <c r="L10" s="13" t="s">
        <v>1059</v>
      </c>
      <c r="M10" s="13" t="s">
        <v>37</v>
      </c>
      <c r="N10" s="13">
        <v>0</v>
      </c>
      <c r="O10" s="13">
        <f>VLOOKUP(Table13[[#This Row],[RR NO]],[1]!Table13[[RR No]:[IR]],19,0)</f>
        <v>3300</v>
      </c>
      <c r="P10" s="13">
        <v>3300</v>
      </c>
      <c r="Q10" s="13">
        <f>Table13[[#This Row],[REMOVE FR2]]-Table13[[#This Row],[METER FR]]</f>
        <v>28</v>
      </c>
      <c r="R10" s="13">
        <v>6700</v>
      </c>
      <c r="S10" s="13" t="s">
        <v>38</v>
      </c>
      <c r="T10" s="13">
        <v>3328</v>
      </c>
      <c r="U10" s="15" t="s">
        <v>1060</v>
      </c>
    </row>
    <row r="11" spans="1:21" x14ac:dyDescent="0.3">
      <c r="A11" s="12">
        <v>6</v>
      </c>
      <c r="B11" s="13" t="s">
        <v>929</v>
      </c>
      <c r="C11" s="16" t="s">
        <v>930</v>
      </c>
      <c r="D11" s="13" t="s">
        <v>28</v>
      </c>
      <c r="E11" s="13" t="s">
        <v>190</v>
      </c>
      <c r="F11" s="13">
        <v>1341109</v>
      </c>
      <c r="G11" s="13" t="s">
        <v>931</v>
      </c>
      <c r="H11" s="13" t="s">
        <v>932</v>
      </c>
      <c r="I11" s="13" t="s">
        <v>54</v>
      </c>
      <c r="J11" s="13" t="s">
        <v>55</v>
      </c>
      <c r="K11" s="13"/>
      <c r="L11" s="13" t="s">
        <v>933</v>
      </c>
      <c r="M11" s="13" t="s">
        <v>37</v>
      </c>
      <c r="N11" s="13">
        <v>0</v>
      </c>
      <c r="O11" s="13">
        <f>VLOOKUP(Table13[[#This Row],[RR NO]],[1]!Table13[[RR No]:[IR]],19,0)</f>
        <v>4571</v>
      </c>
      <c r="P11" s="13">
        <v>4571</v>
      </c>
      <c r="Q11" s="13">
        <f>Table13[[#This Row],[REMOVE FR2]]-Table13[[#This Row],[METER FR]]</f>
        <v>0</v>
      </c>
      <c r="R11" s="13">
        <v>5429</v>
      </c>
      <c r="S11" s="13" t="s">
        <v>38</v>
      </c>
      <c r="T11" s="13">
        <v>4571</v>
      </c>
      <c r="U11" s="15" t="s">
        <v>39</v>
      </c>
    </row>
    <row r="12" spans="1:21" x14ac:dyDescent="0.3">
      <c r="A12" s="12">
        <v>7</v>
      </c>
      <c r="B12" s="13" t="s">
        <v>207</v>
      </c>
      <c r="C12" s="16" t="s">
        <v>208</v>
      </c>
      <c r="D12" s="13" t="s">
        <v>28</v>
      </c>
      <c r="E12" s="13" t="s">
        <v>29</v>
      </c>
      <c r="F12" s="13">
        <v>1341105</v>
      </c>
      <c r="G12" s="13" t="s">
        <v>209</v>
      </c>
      <c r="H12" s="13" t="s">
        <v>210</v>
      </c>
      <c r="I12" s="13" t="s">
        <v>62</v>
      </c>
      <c r="J12" s="13" t="s">
        <v>55</v>
      </c>
      <c r="K12" s="13"/>
      <c r="L12" s="13" t="s">
        <v>212</v>
      </c>
      <c r="M12" s="13" t="s">
        <v>37</v>
      </c>
      <c r="N12" s="13">
        <v>0</v>
      </c>
      <c r="O12" s="13">
        <f>VLOOKUP(Table13[[#This Row],[RR NO]],[1]!Table13[[RR No]:[IR]],19,0)</f>
        <v>8352</v>
      </c>
      <c r="P12" s="13">
        <v>8352</v>
      </c>
      <c r="Q12" s="13">
        <f>Table13[[#This Row],[REMOVE FR2]]-Table13[[#This Row],[METER FR]]</f>
        <v>48</v>
      </c>
      <c r="R12" s="13">
        <v>1648</v>
      </c>
      <c r="S12" s="13" t="s">
        <v>38</v>
      </c>
      <c r="T12" s="13">
        <v>8400</v>
      </c>
      <c r="U12" s="15" t="s">
        <v>39</v>
      </c>
    </row>
    <row r="13" spans="1:21" x14ac:dyDescent="0.3">
      <c r="A13" s="12">
        <v>8</v>
      </c>
      <c r="B13" s="17" t="s">
        <v>1068</v>
      </c>
      <c r="C13" s="18" t="s">
        <v>1069</v>
      </c>
      <c r="D13" s="17" t="s">
        <v>28</v>
      </c>
      <c r="E13" s="17" t="s">
        <v>190</v>
      </c>
      <c r="F13" s="17">
        <v>1341120</v>
      </c>
      <c r="G13" s="17" t="s">
        <v>1070</v>
      </c>
      <c r="H13" s="17" t="s">
        <v>1071</v>
      </c>
      <c r="I13" s="17" t="s">
        <v>54</v>
      </c>
      <c r="J13" s="17" t="s">
        <v>1073</v>
      </c>
      <c r="K13" s="17" t="s">
        <v>81</v>
      </c>
      <c r="L13" s="17" t="s">
        <v>1074</v>
      </c>
      <c r="M13" s="17" t="s">
        <v>37</v>
      </c>
      <c r="N13" s="17">
        <v>0</v>
      </c>
      <c r="O13" s="17">
        <f>VLOOKUP(Table13[[#This Row],[RR NO]],[1]!Table13[[RR No]:[IR]],19,0)</f>
        <v>345</v>
      </c>
      <c r="P13" s="17">
        <v>345</v>
      </c>
      <c r="Q13" s="17">
        <f>Table13[[#This Row],[REMOVE FR2]]-Table13[[#This Row],[METER FR]]</f>
        <v>0</v>
      </c>
      <c r="R13" s="17">
        <v>655</v>
      </c>
      <c r="S13" s="17" t="s">
        <v>38</v>
      </c>
      <c r="T13" s="17">
        <v>345</v>
      </c>
      <c r="U13" s="19" t="s">
        <v>39</v>
      </c>
    </row>
    <row r="14" spans="1:21" s="7" customFormat="1" x14ac:dyDescent="0.3">
      <c r="A14" s="20">
        <v>9</v>
      </c>
      <c r="B14" s="21" t="s">
        <v>1164</v>
      </c>
      <c r="C14" s="21" t="s">
        <v>1165</v>
      </c>
      <c r="D14" s="21" t="s">
        <v>847</v>
      </c>
      <c r="E14" s="21" t="s">
        <v>190</v>
      </c>
      <c r="F14" s="21">
        <v>1341121</v>
      </c>
      <c r="G14" s="21" t="s">
        <v>1166</v>
      </c>
      <c r="H14" s="21" t="s">
        <v>1167</v>
      </c>
      <c r="I14" s="21" t="s">
        <v>54</v>
      </c>
      <c r="J14" s="21" t="s">
        <v>1169</v>
      </c>
      <c r="K14" s="21" t="s">
        <v>96</v>
      </c>
      <c r="L14" s="21" t="s">
        <v>1170</v>
      </c>
      <c r="M14" s="21" t="s">
        <v>37</v>
      </c>
      <c r="N14" s="21">
        <v>0</v>
      </c>
      <c r="O14" s="21">
        <f>VLOOKUP(Table13[[#This Row],[RR NO]],[1]!Table13[[RR No]:[IR]],19,0)</f>
        <v>14</v>
      </c>
      <c r="P14" s="21">
        <v>14</v>
      </c>
      <c r="Q14" s="21">
        <f>Table13[[#This Row],[REMOVE FR2]]-Table13[[#This Row],[METER FR]]</f>
        <v>0</v>
      </c>
      <c r="R14" s="21">
        <v>86</v>
      </c>
      <c r="S14" s="21" t="s">
        <v>38</v>
      </c>
      <c r="T14" s="21">
        <v>14</v>
      </c>
      <c r="U14" s="22" t="s">
        <v>1171</v>
      </c>
    </row>
  </sheetData>
  <mergeCells count="4">
    <mergeCell ref="B1:C1"/>
    <mergeCell ref="E1:F1"/>
    <mergeCell ref="A2:U2"/>
    <mergeCell ref="A3:U3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2026-03-24T09:32:07Z</dcterms:created>
  <dcterms:modified xsi:type="dcterms:W3CDTF">2026-03-24T12:07:36Z</dcterms:modified>
</cp:coreProperties>
</file>