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600" activeTab="1"/>
  </bookViews>
  <sheets>
    <sheet name="Sira-Urban-103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AB20" i="2" l="1"/>
  <c r="W20" i="2"/>
  <c r="X20" i="2" s="1"/>
  <c r="N20" i="2"/>
  <c r="L20" i="2"/>
  <c r="M20" i="2" s="1"/>
  <c r="O20" i="2" s="1"/>
  <c r="E20" i="2"/>
  <c r="J20" i="2" s="1"/>
  <c r="AB19" i="2"/>
  <c r="W19" i="2"/>
  <c r="X19" i="2" s="1"/>
  <c r="N19" i="2"/>
  <c r="L19" i="2"/>
  <c r="M19" i="2" s="1"/>
  <c r="O19" i="2" s="1"/>
  <c r="E19" i="2"/>
  <c r="J19" i="2" s="1"/>
  <c r="AB18" i="2"/>
  <c r="X18" i="2"/>
  <c r="W18" i="2"/>
  <c r="N18" i="2"/>
  <c r="L18" i="2"/>
  <c r="M18" i="2" s="1"/>
  <c r="O18" i="2" s="1"/>
  <c r="E18" i="2"/>
  <c r="J18" i="2" s="1"/>
  <c r="AB17" i="2"/>
  <c r="W17" i="2"/>
  <c r="X17" i="2" s="1"/>
  <c r="N17" i="2"/>
  <c r="L17" i="2"/>
  <c r="M17" i="2" s="1"/>
  <c r="O17" i="2" s="1"/>
  <c r="E17" i="2"/>
  <c r="J17" i="2" s="1"/>
  <c r="AB16" i="2"/>
  <c r="W16" i="2"/>
  <c r="X16" i="2" s="1"/>
  <c r="N16" i="2"/>
  <c r="L16" i="2"/>
  <c r="M16" i="2" s="1"/>
  <c r="O16" i="2" s="1"/>
  <c r="E16" i="2"/>
  <c r="J16" i="2" s="1"/>
  <c r="AB15" i="2"/>
  <c r="W15" i="2"/>
  <c r="X15" i="2" s="1"/>
  <c r="N15" i="2"/>
  <c r="L15" i="2"/>
  <c r="M15" i="2" s="1"/>
  <c r="O15" i="2" s="1"/>
  <c r="E15" i="2"/>
  <c r="J15" i="2" s="1"/>
  <c r="AB14" i="2"/>
  <c r="W14" i="2"/>
  <c r="X14" i="2" s="1"/>
  <c r="N14" i="2"/>
  <c r="M14" i="2"/>
  <c r="O14" i="2" s="1"/>
  <c r="L14" i="2"/>
  <c r="E14" i="2"/>
  <c r="J14" i="2" s="1"/>
  <c r="AB13" i="2"/>
  <c r="W13" i="2"/>
  <c r="X13" i="2" s="1"/>
  <c r="N13" i="2"/>
  <c r="L13" i="2"/>
  <c r="M13" i="2" s="1"/>
  <c r="O13" i="2" s="1"/>
  <c r="E13" i="2"/>
  <c r="J13" i="2" s="1"/>
  <c r="AB12" i="2"/>
  <c r="W12" i="2"/>
  <c r="X12" i="2" s="1"/>
  <c r="N12" i="2"/>
  <c r="L12" i="2"/>
  <c r="M12" i="2" s="1"/>
  <c r="O12" i="2" s="1"/>
  <c r="E12" i="2"/>
  <c r="J12" i="2" s="1"/>
  <c r="AB11" i="2"/>
  <c r="W11" i="2"/>
  <c r="X11" i="2" s="1"/>
  <c r="N11" i="2"/>
  <c r="L11" i="2"/>
  <c r="M11" i="2" s="1"/>
  <c r="O11" i="2" s="1"/>
  <c r="E11" i="2"/>
  <c r="J11" i="2" s="1"/>
  <c r="AB10" i="2"/>
  <c r="W10" i="2"/>
  <c r="X10" i="2" s="1"/>
  <c r="N10" i="2"/>
  <c r="M10" i="2"/>
  <c r="O10" i="2" s="1"/>
  <c r="L10" i="2"/>
  <c r="E10" i="2"/>
  <c r="J10" i="2" s="1"/>
  <c r="AB9" i="2"/>
  <c r="W9" i="2"/>
  <c r="X9" i="2" s="1"/>
  <c r="N9" i="2"/>
  <c r="L9" i="2"/>
  <c r="M9" i="2" s="1"/>
  <c r="O9" i="2" s="1"/>
  <c r="E9" i="2"/>
  <c r="J9" i="2" s="1"/>
  <c r="AB8" i="2"/>
  <c r="W8" i="2"/>
  <c r="X8" i="2" s="1"/>
  <c r="N8" i="2"/>
  <c r="L8" i="2"/>
  <c r="M8" i="2" s="1"/>
  <c r="O8" i="2" s="1"/>
  <c r="E8" i="2"/>
  <c r="J8" i="2" s="1"/>
  <c r="AB7" i="2"/>
  <c r="W7" i="2"/>
  <c r="X7" i="2" s="1"/>
  <c r="N7" i="2"/>
  <c r="L7" i="2"/>
  <c r="M7" i="2" s="1"/>
  <c r="O7" i="2" s="1"/>
  <c r="E7" i="2"/>
  <c r="J7" i="2" s="1"/>
  <c r="AB6" i="2"/>
  <c r="W6" i="2"/>
  <c r="X6" i="2" s="1"/>
  <c r="N6" i="2"/>
  <c r="M6" i="2"/>
  <c r="O6" i="2" s="1"/>
  <c r="L6" i="2"/>
  <c r="E6" i="2"/>
  <c r="J6" i="2" s="1"/>
  <c r="AB5" i="2"/>
  <c r="W5" i="2"/>
  <c r="X5" i="2" s="1"/>
  <c r="N5" i="2"/>
  <c r="L5" i="2"/>
  <c r="M5" i="2" s="1"/>
  <c r="O5" i="2" s="1"/>
  <c r="E5" i="2"/>
  <c r="J5" i="2" s="1"/>
  <c r="AB4" i="2"/>
  <c r="W4" i="2"/>
  <c r="X4" i="2" s="1"/>
  <c r="N4" i="2"/>
  <c r="L4" i="2"/>
  <c r="M4" i="2" s="1"/>
  <c r="O4" i="2" s="1"/>
  <c r="E4" i="2"/>
  <c r="J4" i="2" s="1"/>
  <c r="AB3" i="2"/>
  <c r="W3" i="2"/>
  <c r="X3" i="2" s="1"/>
  <c r="N3" i="2"/>
  <c r="L3" i="2"/>
  <c r="M3" i="2" s="1"/>
  <c r="O3" i="2" s="1"/>
  <c r="E3" i="2"/>
  <c r="J3" i="2" s="1"/>
</calcChain>
</file>

<file path=xl/sharedStrings.xml><?xml version="1.0" encoding="utf-8"?>
<sst xmlns="http://schemas.openxmlformats.org/spreadsheetml/2006/main" count="724" uniqueCount="205">
  <si>
    <t>Bangalore Electricity Supply Company Limited (BESCOM)</t>
  </si>
  <si>
    <t>103 CONSOLIDATE DCB Report -SIRA URBAN-SECTION</t>
  </si>
  <si>
    <t>Report Information Based On Data as at 01-May-2025</t>
  </si>
  <si>
    <t xml:space="preserve">Generated By: </t>
  </si>
  <si>
    <t>TEJASWINI</t>
  </si>
  <si>
    <t xml:space="preserve">Generated On: </t>
  </si>
  <si>
    <t>05-07-2025 13:32:37</t>
  </si>
  <si>
    <t>Account Head</t>
  </si>
  <si>
    <t>Total Number of Installations</t>
  </si>
  <si>
    <t>Sanctioned Load(kw)</t>
  </si>
  <si>
    <t>Sanctioned Load(HP)</t>
  </si>
  <si>
    <t>Sanctioned Load(KVA)</t>
  </si>
  <si>
    <t>Consumption</t>
  </si>
  <si>
    <t>Opening Balance</t>
  </si>
  <si>
    <t>Tax Exempted Current Demand</t>
  </si>
  <si>
    <t>Taxed Current Demand</t>
  </si>
  <si>
    <t>Debit Adjustments</t>
  </si>
  <si>
    <t>Bill Cancellation</t>
  </si>
  <si>
    <t>Collection</t>
  </si>
  <si>
    <t>Credit Adjustments</t>
  </si>
  <si>
    <t>RR Transfer</t>
  </si>
  <si>
    <t>Payment cancellations</t>
  </si>
  <si>
    <t>CB</t>
  </si>
  <si>
    <t>SUB_DIVISION_NAME</t>
  </si>
  <si>
    <t>MAINTARIFF</t>
  </si>
  <si>
    <t>TARIFF</t>
  </si>
  <si>
    <t>SUBTARIFF</t>
  </si>
  <si>
    <t>DEBIT</t>
  </si>
  <si>
    <t>CREDIT</t>
  </si>
  <si>
    <t>DEMAND_BASEDTARIFF</t>
  </si>
  <si>
    <t>TIME_OF_DAY</t>
  </si>
  <si>
    <t>VOLTAGE_CLASS</t>
  </si>
  <si>
    <t>ACTIVE_INSTALLATIONS</t>
  </si>
  <si>
    <t>INACTIVE_INSTALLATIONS</t>
  </si>
  <si>
    <t>TOTAL(10+11)</t>
  </si>
  <si>
    <t>METERED_INSTALLATIONS</t>
  </si>
  <si>
    <t>UNMETERED_INSTALLATIONS</t>
  </si>
  <si>
    <t>TOTAL(13+14)</t>
  </si>
  <si>
    <t>DC/MNR_INSTALLATIONS</t>
  </si>
  <si>
    <t>BILLED</t>
  </si>
  <si>
    <t>UNBILLED</t>
  </si>
  <si>
    <t>TOTAL(17+18)</t>
  </si>
  <si>
    <t>ACTIVE</t>
  </si>
  <si>
    <t>INACTIVE</t>
  </si>
  <si>
    <t>TOTAL(20+21)</t>
  </si>
  <si>
    <t xml:space="preserve">ACTIVE </t>
  </si>
  <si>
    <t xml:space="preserve">INACTIVE </t>
  </si>
  <si>
    <t>TOTAL(23+24)</t>
  </si>
  <si>
    <t xml:space="preserve">ACTIVE  </t>
  </si>
  <si>
    <t xml:space="preserve">INACTIVE  </t>
  </si>
  <si>
    <t>TOTAL(26+27)</t>
  </si>
  <si>
    <t>ASSESSED_TAXED_CONSUMPTION</t>
  </si>
  <si>
    <t>ASSESSED_EXEMPTED_CONSUMPTION</t>
  </si>
  <si>
    <t>METERED_TAXED_CONSUMPTION</t>
  </si>
  <si>
    <t>METERED_EXEMPTED_CONSUMPTION</t>
  </si>
  <si>
    <t>TOTAL(29+30+31+32)</t>
  </si>
  <si>
    <t>BILL_CANCELLATION_CONSUMPTION</t>
  </si>
  <si>
    <t xml:space="preserve">NET CONSUMPTION (33-34) </t>
  </si>
  <si>
    <t>WHEELED_ENERGY_UNITS</t>
  </si>
  <si>
    <t>REVENUE</t>
  </si>
  <si>
    <t>INTEREST_ON_REVENUE_MISCELLANEOUS</t>
  </si>
  <si>
    <t>INTEREST_ON_TAX</t>
  </si>
  <si>
    <t>TAX</t>
  </si>
  <si>
    <t>P&amp;G SURCHARGE</t>
  </si>
  <si>
    <t>TOTAL SUM (37+38+39+40+41)</t>
  </si>
  <si>
    <t xml:space="preserve">REVENUE        </t>
  </si>
  <si>
    <t>MISCELLANEOUS_DEMAND</t>
  </si>
  <si>
    <t>INTEREST_ON_REVENUE_AND_MISCELLANEOUS</t>
  </si>
  <si>
    <t xml:space="preserve">P&amp;G SURCHARGE </t>
  </si>
  <si>
    <t>TOTAL(43+44+45+46)</t>
  </si>
  <si>
    <t xml:space="preserve">REVENUE </t>
  </si>
  <si>
    <t xml:space="preserve">MISCELLANEOUS_DEMAND            </t>
  </si>
  <si>
    <t xml:space="preserve">INTEREST_ON_REVENUE_MISCELLANEOUS       </t>
  </si>
  <si>
    <t xml:space="preserve">INTEREST_ON_TAX                  </t>
  </si>
  <si>
    <t xml:space="preserve">TAX                 </t>
  </si>
  <si>
    <t xml:space="preserve">P&amp;G SURCHARGE  </t>
  </si>
  <si>
    <t>TOTAL SUM (48+49+50+51+52+53)</t>
  </si>
  <si>
    <t>REVENUE_ADJUSTMENTS</t>
  </si>
  <si>
    <t>MISCELLANEOUS_ADJUSTMENT</t>
  </si>
  <si>
    <t>TAX_ADJUSTMENT</t>
  </si>
  <si>
    <t xml:space="preserve">P&amp;G SURCHARGE   </t>
  </si>
  <si>
    <t>TOTAL ADJUSTMENT (55+56+57+58)</t>
  </si>
  <si>
    <t xml:space="preserve">REVENUE  </t>
  </si>
  <si>
    <t>MISCELLANEOUS</t>
  </si>
  <si>
    <t xml:space="preserve">INTEREST_ON_REVENUE_MISCELLANEOUS </t>
  </si>
  <si>
    <t xml:space="preserve">INTEREST_ON_TAX </t>
  </si>
  <si>
    <t xml:space="preserve">TAX </t>
  </si>
  <si>
    <t xml:space="preserve">P&amp;G SURCHARGE    </t>
  </si>
  <si>
    <t>TOTAL SUM (60+61+62+63+64+65)</t>
  </si>
  <si>
    <t>NET_DEMAND_REVENUE (CURRENT DEMAND + DEBITS – BILL CANCELLATIONS) (43+44+45+48+49+50+55+56-60-61-62)</t>
  </si>
  <si>
    <t>NET_DEMAND_TAX (CURRENT DEMAND + DEBITS – BILL CANCELLATIONS) (51+52+57-63-64)</t>
  </si>
  <si>
    <t xml:space="preserve"> NET P&amp;G SURCHARGE</t>
  </si>
  <si>
    <t xml:space="preserve">REVENUE   </t>
  </si>
  <si>
    <t xml:space="preserve">INTEREST_ON_REVENUE_MISCELLANEOUS  </t>
  </si>
  <si>
    <t xml:space="preserve">INTEREST_ON_TAX  </t>
  </si>
  <si>
    <t xml:space="preserve">TAX   </t>
  </si>
  <si>
    <t xml:space="preserve">P&amp;G SURCHARGE     </t>
  </si>
  <si>
    <t>TOTAL SUM (70+71+72+73+74)</t>
  </si>
  <si>
    <t xml:space="preserve">REVENUE_ADJUSTMENTS                       </t>
  </si>
  <si>
    <t xml:space="preserve">MISCELLANEOUS_ADJUSTMENT   </t>
  </si>
  <si>
    <t xml:space="preserve">TAX_ADJUSTMENT   </t>
  </si>
  <si>
    <t xml:space="preserve">P&amp;G SURCHARGE        </t>
  </si>
  <si>
    <t>TOTAL ADJUSTMENT (76+77+78+79)</t>
  </si>
  <si>
    <t>NET_IOD</t>
  </si>
  <si>
    <t>NET_REVERSAL_IOD</t>
  </si>
  <si>
    <t>SUSPENSE_RRTRANSFER</t>
  </si>
  <si>
    <t>FROM_RRTRANSFER</t>
  </si>
  <si>
    <t>TO_RRTRANSFER</t>
  </si>
  <si>
    <t xml:space="preserve">REVENUE                  </t>
  </si>
  <si>
    <t xml:space="preserve">INTEREST_ON_REVENUE    </t>
  </si>
  <si>
    <t xml:space="preserve">INTEREST_ON_TAX    </t>
  </si>
  <si>
    <t xml:space="preserve">TAX    </t>
  </si>
  <si>
    <t xml:space="preserve">P&amp;G SURCHARGE         </t>
  </si>
  <si>
    <t>TOTAL (86+87+88+89+90)</t>
  </si>
  <si>
    <t>NET COLLECTION (COLLECTION + CREDITS +SUSPENSE TO RR TRANSFER – PAYMENT CANCELLATIONS) (75+80-91)</t>
  </si>
  <si>
    <t>WRITE_OFF</t>
  </si>
  <si>
    <t>REVENUE (37+43+44+48+49+55+56-60-61-70-76-77-REV(85)-REV(83)+REV(84)-81+82)</t>
  </si>
  <si>
    <t>INTEREST_ON_REVENUE_AND_MISCELLANEOUS (38+50+45-62-71+87-INTONREV(83)-INTONREV(85)+INTONREV(84))</t>
  </si>
  <si>
    <t>INTEREST_ON_TAX (39+51-63-72+88-INTONTAX(83)-INTONTAX(85)+INTONTAX(84))</t>
  </si>
  <si>
    <t>TAX (40+52+57-78-73+89-64-TAX(83)-TAX(85)+TAX(84))</t>
  </si>
  <si>
    <t xml:space="preserve">P&amp;G SURCHARGE          </t>
  </si>
  <si>
    <t>TOTAL SUM (94+95+96+97+98)</t>
  </si>
  <si>
    <t>CB_AVG_COST_OF_SUPPLY</t>
  </si>
  <si>
    <t>% OF LIVE INSTALLATION(10/12)*100</t>
  </si>
  <si>
    <t>% OF BILLED INSTALLATION(17/10)*100</t>
  </si>
  <si>
    <t>% Of DC/MNR(16/10)*100</t>
  </si>
  <si>
    <t>% OF METERED CONSUMPTION ((31+32)/33)*100</t>
  </si>
  <si>
    <t>% OF ACCESSED CONSUMPTION((29+30)/33)*100</t>
  </si>
  <si>
    <t>%OF COLLECTION EFFECIENCY WITH ADJUSTMENT((75+80)/(47+54+59))*100</t>
  </si>
  <si>
    <t>%OF COLLECTION EFFECIENCY WITHOUT ADJUSTMENT(75/(47+54))*100</t>
  </si>
  <si>
    <t>RATIO OF ARREARS W.R.T DEMAND(99/(47+54+60))</t>
  </si>
  <si>
    <t>DEMAND PER UNIT(47+54+60)/33</t>
  </si>
  <si>
    <t>COLLECTION PER UINT WITH ADJUSTMENT((75+80)/33)</t>
  </si>
  <si>
    <t>COLLECTION PER UNIT WITHOUT ADJUSTMENT(75/33)</t>
  </si>
  <si>
    <t>CONSUMPTION PER INSTALLATION(33/10)</t>
  </si>
  <si>
    <t>% OF RECOVERY AVREAGE COST</t>
  </si>
  <si>
    <t>OB_GST</t>
  </si>
  <si>
    <t>GST_DEMAND</t>
  </si>
  <si>
    <t>GST_DEBIT_ADJUSTMENT</t>
  </si>
  <si>
    <t>GST_BILL_CANCELLATION</t>
  </si>
  <si>
    <t>GST_NET_PAYMENT</t>
  </si>
  <si>
    <t>GST_COLLECTION</t>
  </si>
  <si>
    <t>GST_CREDIT_ADJUSTMENT</t>
  </si>
  <si>
    <t>GST_PAYMENT_CANCELLATION</t>
  </si>
  <si>
    <t>GST_CB</t>
  </si>
  <si>
    <t>BESCOM</t>
  </si>
  <si>
    <t>HT</t>
  </si>
  <si>
    <t>HT1</t>
  </si>
  <si>
    <t>HT2A</t>
  </si>
  <si>
    <t>HT2C</t>
  </si>
  <si>
    <t>HT2C(I)</t>
  </si>
  <si>
    <t>HT5</t>
  </si>
  <si>
    <t>LT</t>
  </si>
  <si>
    <t>LT1</t>
  </si>
  <si>
    <t>LT1-Rural</t>
  </si>
  <si>
    <t>LT1-Urban</t>
  </si>
  <si>
    <t>LT2</t>
  </si>
  <si>
    <t>LT2-Rural</t>
  </si>
  <si>
    <t>LT2-Urban</t>
  </si>
  <si>
    <t>LT3A</t>
  </si>
  <si>
    <t>LT3A-Rural</t>
  </si>
  <si>
    <t>LT3A-Urban</t>
  </si>
  <si>
    <t>LT3B</t>
  </si>
  <si>
    <t>LT4</t>
  </si>
  <si>
    <t>LT4A(UM)</t>
  </si>
  <si>
    <t>LT4C(I)</t>
  </si>
  <si>
    <t>LT5</t>
  </si>
  <si>
    <t>LT5-Rural</t>
  </si>
  <si>
    <t>LT5-Urban</t>
  </si>
  <si>
    <t>LT6A</t>
  </si>
  <si>
    <t>LT6(A)WS</t>
  </si>
  <si>
    <t>LT6B</t>
  </si>
  <si>
    <t>LT6(B)SL</t>
  </si>
  <si>
    <t>LT7</t>
  </si>
  <si>
    <t>TOTAL</t>
  </si>
  <si>
    <t>so wise dcb</t>
  </si>
  <si>
    <t>103 dcb consolidated</t>
  </si>
  <si>
    <t>Account-Unit+Subtariff</t>
  </si>
  <si>
    <t>REVENUE (39+45+46+50+51+57+58-62-63-72-78-79-REV(87)-REV(85)+REV(86)-83+84)</t>
  </si>
  <si>
    <t>INTEREST_ON_REVENUE_AND_MISCELLANEOUS (40+52+47-64-73+89-INTONREV(85)-INTONREV(87)+INTONREV(86))</t>
  </si>
  <si>
    <t>INTEREST_ON_TAX (41+53-65-74+90-INTONTAX(85)-INTONTAX(87)+INTONTAX(86))</t>
  </si>
  <si>
    <t>TAX (42+54+59-80-75+91-66-TAX(85)-TAX(87)+TAX(86))</t>
  </si>
  <si>
    <t>TOTAL SUM (87+88+89+90)</t>
  </si>
  <si>
    <t>103+DCB</t>
  </si>
  <si>
    <t>Diff</t>
  </si>
  <si>
    <t>103+DCB_P&amp;G</t>
  </si>
  <si>
    <t>RRNo Wise DCB</t>
  </si>
  <si>
    <t>SIRA URBAN-HT1</t>
  </si>
  <si>
    <t>SIRA URBAN-HT2A</t>
  </si>
  <si>
    <t>SIRA URBAN-HT2C(I)</t>
  </si>
  <si>
    <t>SIRA URBAN-HT5</t>
  </si>
  <si>
    <t>SIRA URBAN-LT1-Rural</t>
  </si>
  <si>
    <t>SIRA URBAN-LT1-Urban</t>
  </si>
  <si>
    <t>SIRA URBAN-LT2-Rural</t>
  </si>
  <si>
    <t>SIRA URBAN-LT2-Urban</t>
  </si>
  <si>
    <t>SIRA URBAN-LT3A-Rural</t>
  </si>
  <si>
    <t>SIRA URBAN-LT3A-Urban</t>
  </si>
  <si>
    <t>SIRA URBAN-LT3B</t>
  </si>
  <si>
    <t>SIRA URBAN-LT4A(UM)</t>
  </si>
  <si>
    <t>SIRA URBAN-LT4C(I)</t>
  </si>
  <si>
    <t>SIRA URBAN-LT5-Rural</t>
  </si>
  <si>
    <t>SIRA URBAN-LT5-Urban</t>
  </si>
  <si>
    <t>SIRA URBAN-LT6(A)WS</t>
  </si>
  <si>
    <t>SIRA URBAN-LT6(B)SL</t>
  </si>
  <si>
    <t>SIRA URBAN-LT7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</si>
</sst>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5">
    <xf numFmtId="0" fontId="0" fillId="0" borderId="0" xfId="0"/>
    <xf numFmtId="0" fontId="1" fillId="2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 applyProtection="1"/>
    <xf numFmtId="0" fontId="3" fillId="3" borderId="0" xfId="0" applyNumberFormat="1" applyFont="1" applyFill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1" fontId="0" fillId="0" borderId="0" xfId="0" applyNumberForma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DR27" totalsRowShown="0">
  <autoFilter ref="A9:DR27"/>
  <tableColumns count="122">
    <tableColumn id="1" name="SUB_DIVISION_NAME"/>
    <tableColumn id="2" name="MAINTARIFF"/>
    <tableColumn id="3" name="TARIFF"/>
    <tableColumn id="4" name="SUBTARIFF"/>
    <tableColumn id="5" name="DEBIT"/>
    <tableColumn id="6" name="CREDIT"/>
    <tableColumn id="7" name="DEMAND_BASEDTARIFF"/>
    <tableColumn id="8" name="TIME_OF_DAY"/>
    <tableColumn id="9" name="VOLTAGE_CLASS"/>
    <tableColumn id="10" name="ACTIVE_INSTALLATIONS"/>
    <tableColumn id="11" name="INACTIVE_INSTALLATIONS"/>
    <tableColumn id="12" name="TOTAL(10+11)"/>
    <tableColumn id="13" name="METERED_INSTALLATIONS"/>
    <tableColumn id="14" name="UNMETERED_INSTALLATIONS"/>
    <tableColumn id="15" name="TOTAL(13+14)"/>
    <tableColumn id="16" name="DC/MNR_INSTALLATIONS"/>
    <tableColumn id="17" name="BILLED"/>
    <tableColumn id="18" name="UNBILLED"/>
    <tableColumn id="19" name="TOTAL(17+18)"/>
    <tableColumn id="20" name="ACTIVE"/>
    <tableColumn id="21" name="INACTIVE"/>
    <tableColumn id="22" name="TOTAL(20+21)"/>
    <tableColumn id="23" name="ACTIVE "/>
    <tableColumn id="24" name="INACTIVE "/>
    <tableColumn id="25" name="TOTAL(23+24)"/>
    <tableColumn id="26" name="ACTIVE  "/>
    <tableColumn id="27" name="INACTIVE  "/>
    <tableColumn id="28" name="TOTAL(26+27)"/>
    <tableColumn id="29" name="ASSESSED_TAXED_CONSUMPTION"/>
    <tableColumn id="30" name="ASSESSED_EXEMPTED_CONSUMPTION"/>
    <tableColumn id="31" name="METERED_TAXED_CONSUMPTION"/>
    <tableColumn id="32" name="METERED_EXEMPTED_CONSUMPTION"/>
    <tableColumn id="33" name="TOTAL(29+30+31+32)"/>
    <tableColumn id="34" name="BILL_CANCELLATION_CONSUMPTION"/>
    <tableColumn id="35" name="NET CONSUMPTION (33-34) "/>
    <tableColumn id="36" name="WHEELED_ENERGY_UNITS"/>
    <tableColumn id="37" name="REVENUE"/>
    <tableColumn id="38" name="INTEREST_ON_REVENUE_MISCELLANEOUS"/>
    <tableColumn id="39" name="INTEREST_ON_TAX"/>
    <tableColumn id="40" name="TAX"/>
    <tableColumn id="41" name="P&amp;G SURCHARGE"/>
    <tableColumn id="42" name="TOTAL SUM (37+38+39+40+41)"/>
    <tableColumn id="43" name="REVENUE        "/>
    <tableColumn id="44" name="MISCELLANEOUS_DEMAND"/>
    <tableColumn id="45" name="INTEREST_ON_REVENUE_AND_MISCELLANEOUS"/>
    <tableColumn id="46" name="P&amp;G SURCHARGE "/>
    <tableColumn id="47" name="TOTAL(43+44+45+46)"/>
    <tableColumn id="48" name="REVENUE "/>
    <tableColumn id="49" name="MISCELLANEOUS_DEMAND            "/>
    <tableColumn id="50" name="INTEREST_ON_REVENUE_MISCELLANEOUS       "/>
    <tableColumn id="51" name="INTEREST_ON_TAX                  "/>
    <tableColumn id="52" name="TAX                 "/>
    <tableColumn id="53" name="P&amp;G SURCHARGE  "/>
    <tableColumn id="54" name="TOTAL SUM (48+49+50+51+52+53)"/>
    <tableColumn id="55" name="REVENUE_ADJUSTMENTS"/>
    <tableColumn id="56" name="MISCELLANEOUS_ADJUSTMENT"/>
    <tableColumn id="57" name="TAX_ADJUSTMENT"/>
    <tableColumn id="58" name="P&amp;G SURCHARGE   "/>
    <tableColumn id="59" name="TOTAL ADJUSTMENT (55+56+57+58)"/>
    <tableColumn id="60" name="REVENUE  "/>
    <tableColumn id="61" name="MISCELLANEOUS"/>
    <tableColumn id="62" name="INTEREST_ON_REVENUE_MISCELLANEOUS "/>
    <tableColumn id="63" name="INTEREST_ON_TAX "/>
    <tableColumn id="64" name="TAX "/>
    <tableColumn id="65" name="P&amp;G SURCHARGE    "/>
    <tableColumn id="66" name="TOTAL SUM (60+61+62+63+64+65)"/>
    <tableColumn id="67" name="NET_DEMAND_REVENUE (CURRENT DEMAND + DEBITS – BILL CANCELLATIONS) (43+44+45+48+49+50+55+56-60-61-62)"/>
    <tableColumn id="68" name="NET_DEMAND_TAX (CURRENT DEMAND + DEBITS – BILL CANCELLATIONS) (51+52+57-63-64)"/>
    <tableColumn id="69" name=" NET P&amp;G SURCHARGE"/>
    <tableColumn id="70" name="REVENUE   "/>
    <tableColumn id="71" name="INTEREST_ON_REVENUE_MISCELLANEOUS  "/>
    <tableColumn id="72" name="INTEREST_ON_TAX  "/>
    <tableColumn id="73" name="TAX   "/>
    <tableColumn id="74" name="P&amp;G SURCHARGE     "/>
    <tableColumn id="75" name="TOTAL SUM (70+71+72+73+74)"/>
    <tableColumn id="76" name="REVENUE_ADJUSTMENTS                       "/>
    <tableColumn id="77" name="MISCELLANEOUS_ADJUSTMENT   "/>
    <tableColumn id="78" name="TAX_ADJUSTMENT   "/>
    <tableColumn id="79" name="P&amp;G SURCHARGE        "/>
    <tableColumn id="80" name="TOTAL ADJUSTMENT (76+77+78+79)"/>
    <tableColumn id="81" name="NET_IOD"/>
    <tableColumn id="82" name="NET_REVERSAL_IOD"/>
    <tableColumn id="83" name="SUSPENSE_RRTRANSFER"/>
    <tableColumn id="84" name="FROM_RRTRANSFER"/>
    <tableColumn id="85" name="TO_RRTRANSFER"/>
    <tableColumn id="86" name="REVENUE                  "/>
    <tableColumn id="87" name="INTEREST_ON_REVENUE    "/>
    <tableColumn id="88" name="INTEREST_ON_TAX    "/>
    <tableColumn id="89" name="TAX    "/>
    <tableColumn id="90" name="P&amp;G SURCHARGE         "/>
    <tableColumn id="91" name="TOTAL (86+87+88+89+90)"/>
    <tableColumn id="92" name="NET COLLECTION (COLLECTION + CREDITS +SUSPENSE TO RR TRANSFER – PAYMENT CANCELLATIONS) (75+80-91)"/>
    <tableColumn id="93" name="WRITE_OFF"/>
    <tableColumn id="94" name="REVENUE (37+43+44+48+49+55+56-60-61-70-76-77-REV(85)-REV(83)+REV(84)-81+82)"/>
    <tableColumn id="95" name="INTEREST_ON_REVENUE_AND_MISCELLANEOUS (38+50+45-62-71+87-INTONREV(83)-INTONREV(85)+INTONREV(84))"/>
    <tableColumn id="96" name="INTEREST_ON_TAX (39+51-63-72+88-INTONTAX(83)-INTONTAX(85)+INTONTAX(84))"/>
    <tableColumn id="97" name="TAX (40+52+57-78-73+89-64-TAX(83)-TAX(85)+TAX(84))"/>
    <tableColumn id="98" name="P&amp;G SURCHARGE          "/>
    <tableColumn id="99" name="TOTAL SUM (94+95+96+97+98)"/>
    <tableColumn id="100" name="CB_AVG_COST_OF_SUPPLY"/>
    <tableColumn id="101" name="% OF LIVE INSTALLATION(10/12)*100"/>
    <tableColumn id="102" name="% OF BILLED INSTALLATION(17/10)*100"/>
    <tableColumn id="103" name="% Of DC/MNR(16/10)*100"/>
    <tableColumn id="104" name="% OF METERED CONSUMPTION ((31+32)/33)*100"/>
    <tableColumn id="105" name="% OF ACCESSED CONSUMPTION((29+30)/33)*100"/>
    <tableColumn id="106" name="%OF COLLECTION EFFECIENCY WITH ADJUSTMENT((75+80)/(47+54+59))*100"/>
    <tableColumn id="107" name="%OF COLLECTION EFFECIENCY WITHOUT ADJUSTMENT(75/(47+54))*100"/>
    <tableColumn id="108" name="RATIO OF ARREARS W.R.T DEMAND(99/(47+54+60))"/>
    <tableColumn id="109" name="DEMAND PER UNIT(47+54+60)/33"/>
    <tableColumn id="110" name="COLLECTION PER UINT WITH ADJUSTMENT((75+80)/33)"/>
    <tableColumn id="111" name="COLLECTION PER UNIT WITHOUT ADJUSTMENT(75/33)"/>
    <tableColumn id="112" name="CONSUMPTION PER INSTALLATION(33/10)"/>
    <tableColumn id="113" name="% OF RECOVERY AVREAGE COST"/>
    <tableColumn id="114" name="OB_GST"/>
    <tableColumn id="115" name="GST_DEMAND"/>
    <tableColumn id="116" name="GST_DEBIT_ADJUSTMENT"/>
    <tableColumn id="117" name="GST_BILL_CANCELLATION"/>
    <tableColumn id="118" name="GST_NET_PAYMENT"/>
    <tableColumn id="119" name="GST_COLLECTION"/>
    <tableColumn id="120" name="GST_CREDIT_ADJUSTMENT"/>
    <tableColumn id="121" name="GST_PAYMENT_CANCELLATION"/>
    <tableColumn id="122" name="GST_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R28"/>
  <sheetViews>
    <sheetView workbookViewId="0">
      <pane xSplit="4" ySplit="9" topLeftCell="CS10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defaultRowHeight="15" x14ac:dyDescent="0.25"/>
  <cols>
    <col min="1" max="1" width="23.28515625" style="2" customWidth="1"/>
    <col min="2" max="2" width="6.140625" style="2" customWidth="1"/>
    <col min="3" max="3" width="10.42578125" style="2" customWidth="1"/>
    <col min="4" max="4" width="13.85546875" style="2" customWidth="1"/>
    <col min="5" max="5" width="9.5703125" style="2" customWidth="1"/>
    <col min="6" max="6" width="10.7109375" style="2" customWidth="1"/>
    <col min="7" max="7" width="25" style="2" customWidth="1"/>
    <col min="8" max="8" width="16.85546875" style="2" customWidth="1"/>
    <col min="9" max="9" width="18.7109375" style="2" customWidth="1"/>
    <col min="10" max="10" width="25" style="2" customWidth="1"/>
    <col min="11" max="11" width="26.85546875" style="2" customWidth="1"/>
    <col min="12" max="12" width="16.5703125" style="2" customWidth="1"/>
    <col min="13" max="13" width="27.140625" style="2" customWidth="1"/>
    <col min="14" max="14" width="29.85546875" style="2" customWidth="1"/>
    <col min="15" max="16" width="20.7109375" style="2" customWidth="1"/>
    <col min="17" max="17" width="10.28515625" style="2" customWidth="1"/>
    <col min="18" max="18" width="13" style="2" customWidth="1"/>
    <col min="19" max="19" width="16.5703125" style="2" customWidth="1"/>
    <col min="20" max="20" width="10.7109375" style="2" customWidth="1"/>
    <col min="21" max="21" width="12.5703125" style="2" customWidth="1"/>
    <col min="22" max="22" width="16.5703125" style="2" customWidth="1"/>
    <col min="23" max="23" width="12" style="2" customWidth="1"/>
    <col min="24" max="24" width="12.5703125" style="2" customWidth="1"/>
    <col min="25" max="25" width="16.5703125" style="2" customWidth="1"/>
    <col min="26" max="26" width="10.7109375" style="2" customWidth="1"/>
    <col min="27" max="27" width="12.5703125" style="2" customWidth="1"/>
    <col min="28" max="28" width="16.5703125" style="2" customWidth="1"/>
    <col min="29" max="29" width="34" style="2" customWidth="1"/>
    <col min="30" max="30" width="37.7109375" style="2" customWidth="1"/>
    <col min="31" max="31" width="33.85546875" style="2" customWidth="1"/>
    <col min="32" max="32" width="37.5703125" style="2" customWidth="1"/>
    <col min="33" max="33" width="23" style="2" customWidth="1"/>
    <col min="34" max="34" width="36.42578125" style="2" customWidth="1"/>
    <col min="35" max="35" width="28.42578125" style="2" customWidth="1"/>
    <col min="36" max="36" width="27.140625" style="2" customWidth="1"/>
    <col min="37" max="37" width="15.140625" style="2" customWidth="1"/>
    <col min="38" max="38" width="41" style="2" customWidth="1"/>
    <col min="39" max="39" width="20.7109375" style="2" customWidth="1"/>
    <col min="40" max="40" width="14" style="2" customWidth="1"/>
    <col min="41" max="41" width="19.42578125" style="2" customWidth="1"/>
    <col min="42" max="42" width="31.140625" style="2" customWidth="1"/>
    <col min="43" max="43" width="15.140625" style="2" customWidth="1"/>
    <col min="44" max="44" width="28" style="2" customWidth="1"/>
    <col min="45" max="45" width="46" style="2" customWidth="1"/>
    <col min="46" max="46" width="19.42578125" style="2" customWidth="1"/>
    <col min="47" max="47" width="23" style="2" customWidth="1"/>
    <col min="48" max="48" width="14" style="2" customWidth="1"/>
    <col min="49" max="49" width="28" style="2" customWidth="1"/>
    <col min="50" max="50" width="41" style="2" customWidth="1"/>
    <col min="51" max="51" width="20.7109375" style="2" customWidth="1"/>
    <col min="52" max="52" width="13" style="2" customWidth="1"/>
    <col min="53" max="53" width="19.42578125" style="2" customWidth="1"/>
    <col min="54" max="54" width="34.28515625" style="2" customWidth="1"/>
    <col min="55" max="55" width="26.28515625" style="2" customWidth="1"/>
    <col min="56" max="56" width="31.7109375" style="2" customWidth="1"/>
    <col min="57" max="57" width="20.5703125" style="2" customWidth="1"/>
    <col min="58" max="58" width="19.42578125" style="2" customWidth="1"/>
    <col min="59" max="59" width="35.5703125" style="2" customWidth="1"/>
    <col min="60" max="60" width="12.7109375" style="2" customWidth="1"/>
    <col min="61" max="61" width="19" style="2" customWidth="1"/>
    <col min="62" max="62" width="41" style="2" customWidth="1"/>
    <col min="63" max="63" width="20.7109375" style="2" customWidth="1"/>
    <col min="64" max="64" width="12" style="2" customWidth="1"/>
    <col min="65" max="65" width="19.42578125" style="2" customWidth="1"/>
    <col min="66" max="66" width="34.28515625" style="2" customWidth="1"/>
    <col min="67" max="67" width="106.5703125" style="2" customWidth="1"/>
    <col min="68" max="68" width="83.28515625" style="2" customWidth="1"/>
    <col min="69" max="69" width="23.7109375" style="2" customWidth="1"/>
    <col min="70" max="70" width="12.7109375" style="2" customWidth="1"/>
    <col min="71" max="71" width="41" style="2" customWidth="1"/>
    <col min="72" max="72" width="20.7109375" style="2" customWidth="1"/>
    <col min="73" max="73" width="12" style="2" customWidth="1"/>
    <col min="74" max="74" width="19.42578125" style="2" customWidth="1"/>
    <col min="75" max="75" width="31.140625" style="2" customWidth="1"/>
    <col min="76" max="76" width="26.28515625" style="2" customWidth="1"/>
    <col min="77" max="77" width="31.7109375" style="2" customWidth="1"/>
    <col min="78" max="78" width="20.5703125" style="2" customWidth="1"/>
    <col min="79" max="79" width="19.42578125" style="2" customWidth="1"/>
    <col min="80" max="80" width="35.5703125" style="2" customWidth="1"/>
    <col min="81" max="81" width="12.140625" style="2" customWidth="1"/>
    <col min="82" max="82" width="21.85546875" style="2" customWidth="1"/>
    <col min="83" max="83" width="25.42578125" style="2" customWidth="1"/>
    <col min="84" max="84" width="22" style="2" customWidth="1"/>
    <col min="85" max="85" width="19.140625" style="2" customWidth="1"/>
    <col min="86" max="86" width="12.7109375" style="2" customWidth="1"/>
    <col min="87" max="87" width="25.5703125" style="2" customWidth="1"/>
    <col min="88" max="88" width="20.7109375" style="2" customWidth="1"/>
    <col min="89" max="89" width="7.85546875" style="2" customWidth="1"/>
    <col min="90" max="90" width="19.42578125" style="2" customWidth="1"/>
    <col min="91" max="91" width="26.5703125" style="2" customWidth="1"/>
    <col min="92" max="92" width="100.5703125" style="2" customWidth="1"/>
    <col min="93" max="93" width="14.42578125" style="2" customWidth="1"/>
    <col min="94" max="94" width="77.85546875" style="2" customWidth="1"/>
    <col min="95" max="95" width="104.28515625" style="2" customWidth="1"/>
    <col min="96" max="96" width="75.85546875" style="2" customWidth="1"/>
    <col min="97" max="97" width="52" style="2" customWidth="1"/>
    <col min="98" max="98" width="19.42578125" style="2" customWidth="1"/>
    <col min="99" max="99" width="31.140625" style="2" customWidth="1"/>
    <col min="100" max="100" width="27.85546875" style="2" customWidth="1"/>
    <col min="101" max="101" width="36.28515625" style="2" customWidth="1"/>
    <col min="102" max="102" width="38.42578125" style="2" customWidth="1"/>
    <col min="103" max="103" width="27.140625" style="2" customWidth="1"/>
    <col min="104" max="105" width="46.85546875" style="2" customWidth="1"/>
    <col min="106" max="106" width="70.140625" style="2" customWidth="1"/>
    <col min="107" max="107" width="66.28515625" style="2" customWidth="1"/>
    <col min="108" max="108" width="48.85546875" style="2" customWidth="1"/>
    <col min="109" max="109" width="33.5703125" style="2" customWidth="1"/>
    <col min="110" max="110" width="51.85546875" style="2" customWidth="1"/>
    <col min="111" max="111" width="51.140625" style="2" customWidth="1"/>
    <col min="112" max="112" width="40.7109375" style="2" customWidth="1"/>
    <col min="113" max="113" width="32" style="2" customWidth="1"/>
    <col min="114" max="114" width="11.42578125" style="2" customWidth="1"/>
    <col min="115" max="115" width="16.85546875" style="2" customWidth="1"/>
    <col min="116" max="116" width="26.5703125" style="2" customWidth="1"/>
    <col min="117" max="117" width="26.42578125" style="2" customWidth="1"/>
    <col min="118" max="118" width="21.85546875" style="2" customWidth="1"/>
    <col min="119" max="119" width="19.5703125" style="2" customWidth="1"/>
    <col min="120" max="120" width="27.7109375" style="2" customWidth="1"/>
    <col min="121" max="121" width="31.5703125" style="2" customWidth="1"/>
    <col min="122" max="122" width="11.140625" style="2" customWidth="1"/>
    <col min="123" max="16384" width="9.140625" style="2"/>
  </cols>
  <sheetData>
    <row r="1" spans="1:122" ht="18.75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</row>
    <row r="2" spans="1:122" ht="18.75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  <c r="BD2" s="1" t="s">
        <v>1</v>
      </c>
      <c r="BE2" s="1" t="s">
        <v>1</v>
      </c>
      <c r="BF2" s="1" t="s">
        <v>1</v>
      </c>
      <c r="BG2" s="1" t="s">
        <v>1</v>
      </c>
      <c r="BH2" s="1" t="s">
        <v>1</v>
      </c>
      <c r="BI2" s="1" t="s">
        <v>1</v>
      </c>
      <c r="BJ2" s="1" t="s">
        <v>1</v>
      </c>
      <c r="BK2" s="1" t="s">
        <v>1</v>
      </c>
      <c r="BL2" s="1" t="s">
        <v>1</v>
      </c>
      <c r="BM2" s="1" t="s">
        <v>1</v>
      </c>
      <c r="BN2" s="1" t="s">
        <v>1</v>
      </c>
      <c r="BO2" s="1" t="s">
        <v>1</v>
      </c>
      <c r="BP2" s="1" t="s">
        <v>1</v>
      </c>
      <c r="BQ2" s="1" t="s">
        <v>1</v>
      </c>
      <c r="BR2" s="1" t="s">
        <v>1</v>
      </c>
      <c r="BS2" s="1" t="s">
        <v>1</v>
      </c>
      <c r="BT2" s="1" t="s">
        <v>1</v>
      </c>
      <c r="BU2" s="1" t="s">
        <v>1</v>
      </c>
      <c r="BV2" s="1" t="s">
        <v>1</v>
      </c>
      <c r="BW2" s="1" t="s">
        <v>1</v>
      </c>
      <c r="BX2" s="1" t="s">
        <v>1</v>
      </c>
      <c r="BY2" s="1" t="s">
        <v>1</v>
      </c>
      <c r="BZ2" s="1" t="s">
        <v>1</v>
      </c>
      <c r="CA2" s="1" t="s">
        <v>1</v>
      </c>
      <c r="CB2" s="1" t="s">
        <v>1</v>
      </c>
      <c r="CC2" s="1" t="s">
        <v>1</v>
      </c>
      <c r="CD2" s="1" t="s">
        <v>1</v>
      </c>
      <c r="CE2" s="1" t="s">
        <v>1</v>
      </c>
      <c r="CF2" s="1" t="s">
        <v>1</v>
      </c>
      <c r="CG2" s="1" t="s">
        <v>1</v>
      </c>
      <c r="CH2" s="1" t="s">
        <v>1</v>
      </c>
      <c r="CI2" s="1" t="s">
        <v>1</v>
      </c>
      <c r="CJ2" s="1" t="s">
        <v>1</v>
      </c>
      <c r="CK2" s="1" t="s">
        <v>1</v>
      </c>
      <c r="CL2" s="1" t="s">
        <v>1</v>
      </c>
      <c r="CM2" s="1" t="s">
        <v>1</v>
      </c>
      <c r="CN2" s="1" t="s">
        <v>1</v>
      </c>
      <c r="CO2" s="1" t="s">
        <v>1</v>
      </c>
      <c r="CP2" s="1" t="s">
        <v>1</v>
      </c>
      <c r="CQ2" s="1" t="s">
        <v>1</v>
      </c>
      <c r="CR2" s="1" t="s">
        <v>1</v>
      </c>
      <c r="CS2" s="1" t="s">
        <v>1</v>
      </c>
      <c r="CT2" s="1" t="s">
        <v>1</v>
      </c>
      <c r="CU2" s="1" t="s">
        <v>1</v>
      </c>
      <c r="CV2" s="1" t="s">
        <v>1</v>
      </c>
      <c r="CW2" s="1" t="s">
        <v>1</v>
      </c>
      <c r="CX2" s="1" t="s">
        <v>1</v>
      </c>
      <c r="CY2" s="1" t="s">
        <v>1</v>
      </c>
      <c r="CZ2" s="1" t="s">
        <v>1</v>
      </c>
      <c r="DA2" s="1" t="s">
        <v>1</v>
      </c>
      <c r="DB2" s="1" t="s">
        <v>1</v>
      </c>
      <c r="DC2" s="1" t="s">
        <v>1</v>
      </c>
      <c r="DD2" s="1" t="s">
        <v>1</v>
      </c>
      <c r="DE2" s="1" t="s">
        <v>1</v>
      </c>
      <c r="DF2" s="1" t="s">
        <v>1</v>
      </c>
      <c r="DG2" s="1" t="s">
        <v>1</v>
      </c>
      <c r="DH2" s="1" t="s">
        <v>1</v>
      </c>
      <c r="DI2" s="1" t="s">
        <v>1</v>
      </c>
      <c r="DJ2" s="1" t="s">
        <v>1</v>
      </c>
      <c r="DK2" s="1" t="s">
        <v>1</v>
      </c>
      <c r="DL2" s="1" t="s">
        <v>1</v>
      </c>
      <c r="DM2" s="1" t="s">
        <v>1</v>
      </c>
      <c r="DN2" s="1" t="s">
        <v>1</v>
      </c>
      <c r="DO2" s="1" t="s">
        <v>1</v>
      </c>
      <c r="DP2" s="1" t="s">
        <v>1</v>
      </c>
      <c r="DQ2" s="1" t="s">
        <v>1</v>
      </c>
      <c r="DR2" s="1" t="s">
        <v>1</v>
      </c>
    </row>
    <row r="3" spans="1:122" ht="18.75" x14ac:dyDescent="0.3">
      <c r="A3" s="1" t="s">
        <v>2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 t="s">
        <v>2</v>
      </c>
      <c r="Q3" s="1" t="s">
        <v>2</v>
      </c>
      <c r="R3" s="1" t="s">
        <v>2</v>
      </c>
      <c r="S3" s="1" t="s">
        <v>2</v>
      </c>
      <c r="T3" s="1" t="s">
        <v>2</v>
      </c>
      <c r="U3" s="1" t="s">
        <v>2</v>
      </c>
      <c r="V3" s="1" t="s">
        <v>2</v>
      </c>
      <c r="W3" s="1" t="s">
        <v>2</v>
      </c>
      <c r="X3" s="1" t="s">
        <v>2</v>
      </c>
      <c r="Y3" s="1" t="s">
        <v>2</v>
      </c>
      <c r="Z3" s="1" t="s">
        <v>2</v>
      </c>
      <c r="AA3" s="1" t="s">
        <v>2</v>
      </c>
      <c r="AB3" s="1" t="s">
        <v>2</v>
      </c>
      <c r="AC3" s="1" t="s">
        <v>2</v>
      </c>
      <c r="AD3" s="1" t="s">
        <v>2</v>
      </c>
      <c r="AE3" s="1" t="s">
        <v>2</v>
      </c>
      <c r="AF3" s="1" t="s">
        <v>2</v>
      </c>
      <c r="AG3" s="1" t="s">
        <v>2</v>
      </c>
      <c r="AH3" s="1" t="s">
        <v>2</v>
      </c>
      <c r="AI3" s="1" t="s">
        <v>2</v>
      </c>
      <c r="AJ3" s="1" t="s">
        <v>2</v>
      </c>
      <c r="AK3" s="1" t="s">
        <v>2</v>
      </c>
      <c r="AL3" s="1" t="s">
        <v>2</v>
      </c>
      <c r="AM3" s="1" t="s">
        <v>2</v>
      </c>
      <c r="AN3" s="1" t="s">
        <v>2</v>
      </c>
      <c r="AO3" s="1" t="s">
        <v>2</v>
      </c>
      <c r="AP3" s="1" t="s">
        <v>2</v>
      </c>
      <c r="AQ3" s="1" t="s">
        <v>2</v>
      </c>
      <c r="AR3" s="1" t="s">
        <v>2</v>
      </c>
      <c r="AS3" s="1" t="s">
        <v>2</v>
      </c>
      <c r="AT3" s="1" t="s">
        <v>2</v>
      </c>
      <c r="AU3" s="1" t="s">
        <v>2</v>
      </c>
      <c r="AV3" s="1" t="s">
        <v>2</v>
      </c>
      <c r="AW3" s="1" t="s">
        <v>2</v>
      </c>
      <c r="AX3" s="1" t="s">
        <v>2</v>
      </c>
      <c r="AY3" s="1" t="s">
        <v>2</v>
      </c>
      <c r="AZ3" s="1" t="s">
        <v>2</v>
      </c>
      <c r="BA3" s="1" t="s">
        <v>2</v>
      </c>
      <c r="BB3" s="1" t="s">
        <v>2</v>
      </c>
      <c r="BC3" s="1" t="s">
        <v>2</v>
      </c>
      <c r="BD3" s="1" t="s">
        <v>2</v>
      </c>
      <c r="BE3" s="1" t="s">
        <v>2</v>
      </c>
      <c r="BF3" s="1" t="s">
        <v>2</v>
      </c>
      <c r="BG3" s="1" t="s">
        <v>2</v>
      </c>
      <c r="BH3" s="1" t="s">
        <v>2</v>
      </c>
      <c r="BI3" s="1" t="s">
        <v>2</v>
      </c>
      <c r="BJ3" s="1" t="s">
        <v>2</v>
      </c>
      <c r="BK3" s="1" t="s">
        <v>2</v>
      </c>
      <c r="BL3" s="1" t="s">
        <v>2</v>
      </c>
      <c r="BM3" s="1" t="s">
        <v>2</v>
      </c>
      <c r="BN3" s="1" t="s">
        <v>2</v>
      </c>
      <c r="BO3" s="1" t="s">
        <v>2</v>
      </c>
      <c r="BP3" s="1" t="s">
        <v>2</v>
      </c>
      <c r="BQ3" s="1" t="s">
        <v>2</v>
      </c>
      <c r="BR3" s="1" t="s">
        <v>2</v>
      </c>
      <c r="BS3" s="1" t="s">
        <v>2</v>
      </c>
      <c r="BT3" s="1" t="s">
        <v>2</v>
      </c>
      <c r="BU3" s="1" t="s">
        <v>2</v>
      </c>
      <c r="BV3" s="1" t="s">
        <v>2</v>
      </c>
      <c r="BW3" s="1" t="s">
        <v>2</v>
      </c>
      <c r="BX3" s="1" t="s">
        <v>2</v>
      </c>
      <c r="BY3" s="1" t="s">
        <v>2</v>
      </c>
      <c r="BZ3" s="1" t="s">
        <v>2</v>
      </c>
      <c r="CA3" s="1" t="s">
        <v>2</v>
      </c>
      <c r="CB3" s="1" t="s">
        <v>2</v>
      </c>
      <c r="CC3" s="1" t="s">
        <v>2</v>
      </c>
      <c r="CD3" s="1" t="s">
        <v>2</v>
      </c>
      <c r="CE3" s="1" t="s">
        <v>2</v>
      </c>
      <c r="CF3" s="1" t="s">
        <v>2</v>
      </c>
      <c r="CG3" s="1" t="s">
        <v>2</v>
      </c>
      <c r="CH3" s="1" t="s">
        <v>2</v>
      </c>
      <c r="CI3" s="1" t="s">
        <v>2</v>
      </c>
      <c r="CJ3" s="1" t="s">
        <v>2</v>
      </c>
      <c r="CK3" s="1" t="s">
        <v>2</v>
      </c>
      <c r="CL3" s="1" t="s">
        <v>2</v>
      </c>
      <c r="CM3" s="1" t="s">
        <v>2</v>
      </c>
      <c r="CN3" s="1" t="s">
        <v>2</v>
      </c>
      <c r="CO3" s="1" t="s">
        <v>2</v>
      </c>
      <c r="CP3" s="1" t="s">
        <v>2</v>
      </c>
      <c r="CQ3" s="1" t="s">
        <v>2</v>
      </c>
      <c r="CR3" s="1" t="s">
        <v>2</v>
      </c>
      <c r="CS3" s="1" t="s">
        <v>2</v>
      </c>
      <c r="CT3" s="1" t="s">
        <v>2</v>
      </c>
      <c r="CU3" s="1" t="s">
        <v>2</v>
      </c>
      <c r="CV3" s="1" t="s">
        <v>2</v>
      </c>
      <c r="CW3" s="1" t="s">
        <v>2</v>
      </c>
      <c r="CX3" s="1" t="s">
        <v>2</v>
      </c>
      <c r="CY3" s="1" t="s">
        <v>2</v>
      </c>
      <c r="CZ3" s="1" t="s">
        <v>2</v>
      </c>
      <c r="DA3" s="1" t="s">
        <v>2</v>
      </c>
      <c r="DB3" s="1" t="s">
        <v>2</v>
      </c>
      <c r="DC3" s="1" t="s">
        <v>2</v>
      </c>
      <c r="DD3" s="1" t="s">
        <v>2</v>
      </c>
      <c r="DE3" s="1" t="s">
        <v>2</v>
      </c>
      <c r="DF3" s="1" t="s">
        <v>2</v>
      </c>
      <c r="DG3" s="1" t="s">
        <v>2</v>
      </c>
      <c r="DH3" s="1" t="s">
        <v>2</v>
      </c>
      <c r="DI3" s="1" t="s">
        <v>2</v>
      </c>
      <c r="DJ3" s="1" t="s">
        <v>2</v>
      </c>
      <c r="DK3" s="1" t="s">
        <v>2</v>
      </c>
      <c r="DL3" s="1" t="s">
        <v>2</v>
      </c>
      <c r="DM3" s="1" t="s">
        <v>2</v>
      </c>
      <c r="DN3" s="1" t="s">
        <v>2</v>
      </c>
      <c r="DO3" s="1" t="s">
        <v>2</v>
      </c>
      <c r="DP3" s="1" t="s">
        <v>2</v>
      </c>
      <c r="DQ3" s="1" t="s">
        <v>2</v>
      </c>
      <c r="DR3" s="1" t="s">
        <v>2</v>
      </c>
    </row>
    <row r="4" spans="1:122" x14ac:dyDescent="0.25">
      <c r="A4" s="3"/>
      <c r="B4" s="4" t="s">
        <v>3</v>
      </c>
      <c r="C4" s="5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</row>
    <row r="5" spans="1:122" x14ac:dyDescent="0.25">
      <c r="A5" s="3"/>
      <c r="B5" s="4" t="s">
        <v>5</v>
      </c>
      <c r="C5" s="4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2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</row>
    <row r="7" spans="1:122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  <c r="Y7" s="7">
        <v>25</v>
      </c>
      <c r="Z7" s="7">
        <v>26</v>
      </c>
      <c r="AA7" s="7">
        <v>27</v>
      </c>
      <c r="AB7" s="7">
        <v>28</v>
      </c>
      <c r="AC7" s="7">
        <v>29</v>
      </c>
      <c r="AD7" s="7">
        <v>30</v>
      </c>
      <c r="AE7" s="7">
        <v>31</v>
      </c>
      <c r="AF7" s="7">
        <v>32</v>
      </c>
      <c r="AG7" s="7">
        <v>33</v>
      </c>
      <c r="AH7" s="7">
        <v>34</v>
      </c>
      <c r="AI7" s="7">
        <v>35</v>
      </c>
      <c r="AJ7" s="7">
        <v>36</v>
      </c>
      <c r="AK7" s="7">
        <v>37</v>
      </c>
      <c r="AL7" s="7">
        <v>38</v>
      </c>
      <c r="AM7" s="7">
        <v>39</v>
      </c>
      <c r="AN7" s="7">
        <v>40</v>
      </c>
      <c r="AO7" s="7">
        <v>41</v>
      </c>
      <c r="AP7" s="7">
        <v>42</v>
      </c>
      <c r="AQ7" s="7">
        <v>43</v>
      </c>
      <c r="AR7" s="7">
        <v>44</v>
      </c>
      <c r="AS7" s="7">
        <v>45</v>
      </c>
      <c r="AT7" s="7">
        <v>46</v>
      </c>
      <c r="AU7" s="7">
        <v>47</v>
      </c>
      <c r="AV7" s="7">
        <v>48</v>
      </c>
      <c r="AW7" s="7">
        <v>49</v>
      </c>
      <c r="AX7" s="7">
        <v>50</v>
      </c>
      <c r="AY7" s="7">
        <v>51</v>
      </c>
      <c r="AZ7" s="7">
        <v>52</v>
      </c>
      <c r="BA7" s="7">
        <v>53</v>
      </c>
      <c r="BB7" s="7">
        <v>54</v>
      </c>
      <c r="BC7" s="7">
        <v>55</v>
      </c>
      <c r="BD7" s="7">
        <v>56</v>
      </c>
      <c r="BE7" s="7">
        <v>57</v>
      </c>
      <c r="BF7" s="7">
        <v>58</v>
      </c>
      <c r="BG7" s="7">
        <v>59</v>
      </c>
      <c r="BH7" s="7">
        <v>60</v>
      </c>
      <c r="BI7" s="7">
        <v>61</v>
      </c>
      <c r="BJ7" s="7">
        <v>62</v>
      </c>
      <c r="BK7" s="7">
        <v>63</v>
      </c>
      <c r="BL7" s="7">
        <v>64</v>
      </c>
      <c r="BM7" s="7">
        <v>65</v>
      </c>
      <c r="BN7" s="7">
        <v>66</v>
      </c>
      <c r="BO7" s="7">
        <v>67</v>
      </c>
      <c r="BP7" s="7">
        <v>68</v>
      </c>
      <c r="BQ7" s="7">
        <v>69</v>
      </c>
      <c r="BR7" s="7">
        <v>70</v>
      </c>
      <c r="BS7" s="7">
        <v>71</v>
      </c>
      <c r="BT7" s="7">
        <v>72</v>
      </c>
      <c r="BU7" s="7">
        <v>73</v>
      </c>
      <c r="BV7" s="7">
        <v>74</v>
      </c>
      <c r="BW7" s="7">
        <v>75</v>
      </c>
      <c r="BX7" s="7">
        <v>76</v>
      </c>
      <c r="BY7" s="7">
        <v>77</v>
      </c>
      <c r="BZ7" s="7">
        <v>78</v>
      </c>
      <c r="CA7" s="7">
        <v>79</v>
      </c>
      <c r="CB7" s="7">
        <v>80</v>
      </c>
      <c r="CC7" s="7">
        <v>81</v>
      </c>
      <c r="CD7" s="7">
        <v>82</v>
      </c>
      <c r="CE7" s="7">
        <v>83</v>
      </c>
      <c r="CF7" s="7">
        <v>84</v>
      </c>
      <c r="CG7" s="7">
        <v>85</v>
      </c>
      <c r="CH7" s="7">
        <v>86</v>
      </c>
      <c r="CI7" s="7">
        <v>87</v>
      </c>
      <c r="CJ7" s="7">
        <v>88</v>
      </c>
      <c r="CK7" s="7">
        <v>89</v>
      </c>
      <c r="CL7" s="7">
        <v>90</v>
      </c>
      <c r="CM7" s="7">
        <v>91</v>
      </c>
      <c r="CN7" s="7">
        <v>92</v>
      </c>
      <c r="CO7" s="7">
        <v>93</v>
      </c>
      <c r="CP7" s="7">
        <v>94</v>
      </c>
      <c r="CQ7" s="7">
        <v>95</v>
      </c>
      <c r="CR7" s="7">
        <v>96</v>
      </c>
      <c r="CS7" s="7">
        <v>97</v>
      </c>
      <c r="CT7" s="7">
        <v>98</v>
      </c>
      <c r="CU7" s="7">
        <v>99</v>
      </c>
      <c r="CV7" s="7">
        <v>100</v>
      </c>
      <c r="CW7" s="7">
        <v>101</v>
      </c>
      <c r="CX7" s="7">
        <v>102</v>
      </c>
      <c r="CY7" s="7">
        <v>103</v>
      </c>
      <c r="CZ7" s="7">
        <v>104</v>
      </c>
      <c r="DA7" s="7">
        <v>105</v>
      </c>
      <c r="DB7" s="7">
        <v>106</v>
      </c>
      <c r="DC7" s="7">
        <v>107</v>
      </c>
      <c r="DD7" s="7">
        <v>108</v>
      </c>
      <c r="DE7" s="7">
        <v>109</v>
      </c>
      <c r="DF7" s="7">
        <v>110</v>
      </c>
      <c r="DG7" s="7">
        <v>111</v>
      </c>
      <c r="DH7" s="7">
        <v>112</v>
      </c>
      <c r="DI7" s="7">
        <v>113</v>
      </c>
      <c r="DJ7" s="7">
        <v>114</v>
      </c>
      <c r="DK7" s="7">
        <v>115</v>
      </c>
      <c r="DL7" s="7">
        <v>116</v>
      </c>
      <c r="DM7" s="7">
        <v>117</v>
      </c>
      <c r="DN7" s="7">
        <v>118</v>
      </c>
      <c r="DO7" s="7">
        <v>119</v>
      </c>
      <c r="DP7" s="7">
        <v>120</v>
      </c>
      <c r="DQ7" s="7">
        <v>121</v>
      </c>
      <c r="DR7" s="7">
        <v>122</v>
      </c>
    </row>
    <row r="8" spans="1:122" x14ac:dyDescent="0.25">
      <c r="A8" s="8"/>
      <c r="B8" s="8"/>
      <c r="C8" s="8"/>
      <c r="D8" s="8"/>
      <c r="E8" s="8" t="s">
        <v>7</v>
      </c>
      <c r="F8" s="8" t="s">
        <v>7</v>
      </c>
      <c r="G8" s="8"/>
      <c r="H8" s="8"/>
      <c r="I8" s="8"/>
      <c r="J8" s="8" t="s">
        <v>8</v>
      </c>
      <c r="K8" s="8" t="s">
        <v>8</v>
      </c>
      <c r="L8" s="8" t="s">
        <v>8</v>
      </c>
      <c r="M8" s="8" t="s">
        <v>8</v>
      </c>
      <c r="N8" s="8" t="s">
        <v>8</v>
      </c>
      <c r="O8" s="8" t="s">
        <v>8</v>
      </c>
      <c r="P8" s="9"/>
      <c r="Q8" s="8" t="s">
        <v>8</v>
      </c>
      <c r="R8" s="8" t="s">
        <v>8</v>
      </c>
      <c r="S8" s="8" t="s">
        <v>8</v>
      </c>
      <c r="T8" s="8" t="s">
        <v>9</v>
      </c>
      <c r="U8" s="8" t="s">
        <v>9</v>
      </c>
      <c r="V8" s="8" t="s">
        <v>9</v>
      </c>
      <c r="W8" s="8" t="s">
        <v>10</v>
      </c>
      <c r="X8" s="8" t="s">
        <v>10</v>
      </c>
      <c r="Y8" s="8" t="s">
        <v>10</v>
      </c>
      <c r="Z8" s="8" t="s">
        <v>11</v>
      </c>
      <c r="AA8" s="8" t="s">
        <v>11</v>
      </c>
      <c r="AB8" s="8" t="s">
        <v>11</v>
      </c>
      <c r="AC8" s="8" t="s">
        <v>12</v>
      </c>
      <c r="AD8" s="8" t="s">
        <v>12</v>
      </c>
      <c r="AE8" s="8" t="s">
        <v>12</v>
      </c>
      <c r="AF8" s="8" t="s">
        <v>12</v>
      </c>
      <c r="AG8" s="8" t="s">
        <v>12</v>
      </c>
      <c r="AH8" s="8" t="s">
        <v>12</v>
      </c>
      <c r="AI8" s="8" t="s">
        <v>12</v>
      </c>
      <c r="AJ8" s="8" t="s">
        <v>12</v>
      </c>
      <c r="AK8" s="8" t="s">
        <v>13</v>
      </c>
      <c r="AL8" s="8" t="s">
        <v>13</v>
      </c>
      <c r="AM8" s="8" t="s">
        <v>13</v>
      </c>
      <c r="AN8" s="8" t="s">
        <v>13</v>
      </c>
      <c r="AO8" s="8" t="s">
        <v>13</v>
      </c>
      <c r="AP8" s="8" t="s">
        <v>13</v>
      </c>
      <c r="AQ8" s="8" t="s">
        <v>14</v>
      </c>
      <c r="AR8" s="8" t="s">
        <v>14</v>
      </c>
      <c r="AS8" s="8" t="s">
        <v>14</v>
      </c>
      <c r="AT8" s="8" t="s">
        <v>14</v>
      </c>
      <c r="AU8" s="8" t="s">
        <v>14</v>
      </c>
      <c r="AV8" s="8" t="s">
        <v>15</v>
      </c>
      <c r="AW8" s="8" t="s">
        <v>15</v>
      </c>
      <c r="AX8" s="8" t="s">
        <v>15</v>
      </c>
      <c r="AY8" s="8" t="s">
        <v>15</v>
      </c>
      <c r="AZ8" s="8" t="s">
        <v>15</v>
      </c>
      <c r="BA8" s="8" t="s">
        <v>15</v>
      </c>
      <c r="BB8" s="8" t="s">
        <v>15</v>
      </c>
      <c r="BC8" s="8" t="s">
        <v>16</v>
      </c>
      <c r="BD8" s="8" t="s">
        <v>16</v>
      </c>
      <c r="BE8" s="8" t="s">
        <v>16</v>
      </c>
      <c r="BF8" s="8" t="s">
        <v>16</v>
      </c>
      <c r="BG8" s="8" t="s">
        <v>16</v>
      </c>
      <c r="BH8" s="8" t="s">
        <v>17</v>
      </c>
      <c r="BI8" s="8" t="s">
        <v>17</v>
      </c>
      <c r="BJ8" s="8" t="s">
        <v>17</v>
      </c>
      <c r="BK8" s="8" t="s">
        <v>17</v>
      </c>
      <c r="BL8" s="8" t="s">
        <v>17</v>
      </c>
      <c r="BM8" s="8" t="s">
        <v>17</v>
      </c>
      <c r="BN8" s="8" t="s">
        <v>17</v>
      </c>
      <c r="BO8" s="9"/>
      <c r="BP8" s="9"/>
      <c r="BQ8" s="9"/>
      <c r="BR8" s="8" t="s">
        <v>18</v>
      </c>
      <c r="BS8" s="8" t="s">
        <v>18</v>
      </c>
      <c r="BT8" s="8" t="s">
        <v>18</v>
      </c>
      <c r="BU8" s="8" t="s">
        <v>18</v>
      </c>
      <c r="BV8" s="8" t="s">
        <v>18</v>
      </c>
      <c r="BW8" s="8" t="s">
        <v>18</v>
      </c>
      <c r="BX8" s="8" t="s">
        <v>19</v>
      </c>
      <c r="BY8" s="8" t="s">
        <v>19</v>
      </c>
      <c r="BZ8" s="8" t="s">
        <v>19</v>
      </c>
      <c r="CA8" s="8" t="s">
        <v>19</v>
      </c>
      <c r="CB8" s="8" t="s">
        <v>19</v>
      </c>
      <c r="CC8" s="9"/>
      <c r="CD8" s="9"/>
      <c r="CE8" s="8" t="s">
        <v>20</v>
      </c>
      <c r="CF8" s="8" t="s">
        <v>20</v>
      </c>
      <c r="CG8" s="8" t="s">
        <v>20</v>
      </c>
      <c r="CH8" s="8" t="s">
        <v>21</v>
      </c>
      <c r="CI8" s="8" t="s">
        <v>21</v>
      </c>
      <c r="CJ8" s="8" t="s">
        <v>21</v>
      </c>
      <c r="CK8" s="8" t="s">
        <v>21</v>
      </c>
      <c r="CL8" s="8" t="s">
        <v>21</v>
      </c>
      <c r="CM8" s="8" t="s">
        <v>21</v>
      </c>
      <c r="CN8" s="9"/>
      <c r="CO8" s="9"/>
      <c r="CP8" s="8" t="s">
        <v>22</v>
      </c>
      <c r="CQ8" s="8" t="s">
        <v>22</v>
      </c>
      <c r="CR8" s="8" t="s">
        <v>22</v>
      </c>
      <c r="CS8" s="8" t="s">
        <v>22</v>
      </c>
      <c r="CT8" s="8" t="s">
        <v>22</v>
      </c>
      <c r="CU8" s="8" t="s">
        <v>22</v>
      </c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22" x14ac:dyDescent="0.25">
      <c r="A9" s="2" t="s">
        <v>23</v>
      </c>
      <c r="B9" s="2" t="s">
        <v>24</v>
      </c>
      <c r="C9" s="2" t="s">
        <v>25</v>
      </c>
      <c r="D9" s="2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2" t="s">
        <v>40</v>
      </c>
      <c r="S9" s="2" t="s">
        <v>41</v>
      </c>
      <c r="T9" s="2" t="s">
        <v>42</v>
      </c>
      <c r="U9" s="2" t="s">
        <v>43</v>
      </c>
      <c r="V9" s="2" t="s">
        <v>44</v>
      </c>
      <c r="W9" s="2" t="s">
        <v>45</v>
      </c>
      <c r="X9" s="2" t="s">
        <v>46</v>
      </c>
      <c r="Y9" s="2" t="s">
        <v>47</v>
      </c>
      <c r="Z9" s="2" t="s">
        <v>48</v>
      </c>
      <c r="AA9" s="2" t="s">
        <v>49</v>
      </c>
      <c r="AB9" s="2" t="s">
        <v>50</v>
      </c>
      <c r="AC9" s="2" t="s">
        <v>51</v>
      </c>
      <c r="AD9" s="2" t="s">
        <v>52</v>
      </c>
      <c r="AE9" s="2" t="s">
        <v>53</v>
      </c>
      <c r="AF9" s="2" t="s">
        <v>54</v>
      </c>
      <c r="AG9" s="2" t="s">
        <v>55</v>
      </c>
      <c r="AH9" s="2" t="s">
        <v>56</v>
      </c>
      <c r="AI9" s="2" t="s">
        <v>57</v>
      </c>
      <c r="AJ9" s="2" t="s">
        <v>58</v>
      </c>
      <c r="AK9" s="2" t="s">
        <v>59</v>
      </c>
      <c r="AL9" s="2" t="s">
        <v>60</v>
      </c>
      <c r="AM9" s="2" t="s">
        <v>61</v>
      </c>
      <c r="AN9" s="2" t="s">
        <v>62</v>
      </c>
      <c r="AO9" s="2" t="s">
        <v>63</v>
      </c>
      <c r="AP9" s="2" t="s">
        <v>64</v>
      </c>
      <c r="AQ9" s="2" t="s">
        <v>65</v>
      </c>
      <c r="AR9" s="2" t="s">
        <v>66</v>
      </c>
      <c r="AS9" s="2" t="s">
        <v>67</v>
      </c>
      <c r="AT9" s="2" t="s">
        <v>68</v>
      </c>
      <c r="AU9" s="2" t="s">
        <v>69</v>
      </c>
      <c r="AV9" s="2" t="s">
        <v>70</v>
      </c>
      <c r="AW9" s="2" t="s">
        <v>71</v>
      </c>
      <c r="AX9" s="2" t="s">
        <v>72</v>
      </c>
      <c r="AY9" s="2" t="s">
        <v>73</v>
      </c>
      <c r="AZ9" s="2" t="s">
        <v>74</v>
      </c>
      <c r="BA9" s="2" t="s">
        <v>75</v>
      </c>
      <c r="BB9" s="2" t="s">
        <v>76</v>
      </c>
      <c r="BC9" s="2" t="s">
        <v>77</v>
      </c>
      <c r="BD9" s="2" t="s">
        <v>78</v>
      </c>
      <c r="BE9" s="2" t="s">
        <v>79</v>
      </c>
      <c r="BF9" s="2" t="s">
        <v>80</v>
      </c>
      <c r="BG9" s="2" t="s">
        <v>81</v>
      </c>
      <c r="BH9" s="2" t="s">
        <v>82</v>
      </c>
      <c r="BI9" s="2" t="s">
        <v>83</v>
      </c>
      <c r="BJ9" s="2" t="s">
        <v>84</v>
      </c>
      <c r="BK9" s="2" t="s">
        <v>85</v>
      </c>
      <c r="BL9" s="2" t="s">
        <v>86</v>
      </c>
      <c r="BM9" s="2" t="s">
        <v>87</v>
      </c>
      <c r="BN9" s="2" t="s">
        <v>88</v>
      </c>
      <c r="BO9" s="2" t="s">
        <v>89</v>
      </c>
      <c r="BP9" s="2" t="s">
        <v>90</v>
      </c>
      <c r="BQ9" s="2" t="s">
        <v>91</v>
      </c>
      <c r="BR9" s="2" t="s">
        <v>92</v>
      </c>
      <c r="BS9" s="2" t="s">
        <v>93</v>
      </c>
      <c r="BT9" s="2" t="s">
        <v>94</v>
      </c>
      <c r="BU9" s="2" t="s">
        <v>95</v>
      </c>
      <c r="BV9" s="2" t="s">
        <v>96</v>
      </c>
      <c r="BW9" s="2" t="s">
        <v>97</v>
      </c>
      <c r="BX9" s="2" t="s">
        <v>98</v>
      </c>
      <c r="BY9" s="2" t="s">
        <v>99</v>
      </c>
      <c r="BZ9" s="2" t="s">
        <v>100</v>
      </c>
      <c r="CA9" s="2" t="s">
        <v>101</v>
      </c>
      <c r="CB9" s="2" t="s">
        <v>102</v>
      </c>
      <c r="CC9" s="2" t="s">
        <v>103</v>
      </c>
      <c r="CD9" s="2" t="s">
        <v>104</v>
      </c>
      <c r="CE9" s="2" t="s">
        <v>105</v>
      </c>
      <c r="CF9" s="2" t="s">
        <v>106</v>
      </c>
      <c r="CG9" s="2" t="s">
        <v>107</v>
      </c>
      <c r="CH9" s="2" t="s">
        <v>108</v>
      </c>
      <c r="CI9" s="2" t="s">
        <v>109</v>
      </c>
      <c r="CJ9" s="2" t="s">
        <v>110</v>
      </c>
      <c r="CK9" s="2" t="s">
        <v>111</v>
      </c>
      <c r="CL9" s="2" t="s">
        <v>112</v>
      </c>
      <c r="CM9" s="2" t="s">
        <v>113</v>
      </c>
      <c r="CN9" s="2" t="s">
        <v>114</v>
      </c>
      <c r="CO9" s="2" t="s">
        <v>115</v>
      </c>
      <c r="CP9" s="2" t="s">
        <v>116</v>
      </c>
      <c r="CQ9" s="2" t="s">
        <v>117</v>
      </c>
      <c r="CR9" s="2" t="s">
        <v>118</v>
      </c>
      <c r="CS9" s="2" t="s">
        <v>119</v>
      </c>
      <c r="CT9" s="2" t="s">
        <v>120</v>
      </c>
      <c r="CU9" s="2" t="s">
        <v>121</v>
      </c>
      <c r="CV9" s="2" t="s">
        <v>122</v>
      </c>
      <c r="CW9" s="2" t="s">
        <v>123</v>
      </c>
      <c r="CX9" s="2" t="s">
        <v>124</v>
      </c>
      <c r="CY9" s="2" t="s">
        <v>125</v>
      </c>
      <c r="CZ9" s="2" t="s">
        <v>126</v>
      </c>
      <c r="DA9" s="2" t="s">
        <v>127</v>
      </c>
      <c r="DB9" s="2" t="s">
        <v>128</v>
      </c>
      <c r="DC9" s="2" t="s">
        <v>129</v>
      </c>
      <c r="DD9" s="2" t="s">
        <v>130</v>
      </c>
      <c r="DE9" s="2" t="s">
        <v>131</v>
      </c>
      <c r="DF9" s="2" t="s">
        <v>132</v>
      </c>
      <c r="DG9" s="2" t="s">
        <v>133</v>
      </c>
      <c r="DH9" s="2" t="s">
        <v>134</v>
      </c>
      <c r="DI9" s="2" t="s">
        <v>135</v>
      </c>
      <c r="DJ9" s="2" t="s">
        <v>136</v>
      </c>
      <c r="DK9" s="2" t="s">
        <v>137</v>
      </c>
      <c r="DL9" s="2" t="s">
        <v>138</v>
      </c>
      <c r="DM9" s="2" t="s">
        <v>139</v>
      </c>
      <c r="DN9" s="2" t="s">
        <v>140</v>
      </c>
      <c r="DO9" s="2" t="s">
        <v>141</v>
      </c>
      <c r="DP9" s="2" t="s">
        <v>142</v>
      </c>
      <c r="DQ9" s="2" t="s">
        <v>143</v>
      </c>
      <c r="DR9" s="2" t="s">
        <v>144</v>
      </c>
    </row>
    <row r="10" spans="1:122" x14ac:dyDescent="0.25">
      <c r="A10" s="2" t="s">
        <v>145</v>
      </c>
      <c r="B10" s="2" t="s">
        <v>146</v>
      </c>
      <c r="C10" s="2" t="s">
        <v>147</v>
      </c>
      <c r="D10" s="2" t="s">
        <v>147</v>
      </c>
      <c r="E10" s="2">
        <v>0</v>
      </c>
      <c r="F10" s="2">
        <v>0</v>
      </c>
      <c r="J10" s="2">
        <v>3</v>
      </c>
      <c r="K10" s="2">
        <v>0</v>
      </c>
      <c r="L10" s="2">
        <v>3</v>
      </c>
      <c r="M10" s="2">
        <v>3</v>
      </c>
      <c r="N10" s="2">
        <v>0</v>
      </c>
      <c r="O10" s="2">
        <v>3</v>
      </c>
      <c r="P10" s="2">
        <v>0</v>
      </c>
      <c r="Q10" s="2">
        <v>3</v>
      </c>
      <c r="R10" s="2">
        <v>0</v>
      </c>
      <c r="S10" s="2">
        <v>3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285</v>
      </c>
      <c r="AA10" s="2">
        <v>0</v>
      </c>
      <c r="AB10" s="2">
        <v>285</v>
      </c>
      <c r="AC10" s="2">
        <v>0</v>
      </c>
      <c r="AD10" s="2">
        <v>0</v>
      </c>
      <c r="AE10" s="2">
        <v>7765.2</v>
      </c>
      <c r="AF10" s="2">
        <v>0</v>
      </c>
      <c r="AG10" s="2">
        <v>7765.2</v>
      </c>
      <c r="AH10" s="2">
        <v>0</v>
      </c>
      <c r="AI10" s="2">
        <v>7765.2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140794.04</v>
      </c>
      <c r="AW10" s="2">
        <v>0</v>
      </c>
      <c r="AX10" s="2">
        <v>307.56</v>
      </c>
      <c r="AY10" s="2">
        <v>0</v>
      </c>
      <c r="AZ10" s="2">
        <v>4367.93</v>
      </c>
      <c r="BA10" s="2">
        <v>2795.47</v>
      </c>
      <c r="BB10" s="2">
        <v>148265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141101.6</v>
      </c>
      <c r="BP10" s="2">
        <v>4367.93</v>
      </c>
      <c r="BQ10" s="2">
        <v>2795.47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140794.04</v>
      </c>
      <c r="CQ10" s="2">
        <v>307.56</v>
      </c>
      <c r="CR10" s="2">
        <v>0</v>
      </c>
      <c r="CS10" s="2">
        <v>4367.93</v>
      </c>
      <c r="CT10" s="2">
        <v>2795.47</v>
      </c>
      <c r="CU10" s="2">
        <v>148265</v>
      </c>
      <c r="CV10" s="2">
        <v>0</v>
      </c>
      <c r="CW10" s="2">
        <v>100</v>
      </c>
      <c r="CX10" s="2">
        <v>100</v>
      </c>
      <c r="CY10" s="2">
        <v>0</v>
      </c>
      <c r="CZ10" s="2">
        <v>100</v>
      </c>
      <c r="DA10" s="2">
        <v>0</v>
      </c>
      <c r="DB10" s="2">
        <v>0</v>
      </c>
      <c r="DC10" s="2">
        <v>0</v>
      </c>
      <c r="DD10" s="2">
        <v>14110161.511085801</v>
      </c>
      <c r="DE10" s="2">
        <v>14110160</v>
      </c>
      <c r="DF10" s="2">
        <v>0</v>
      </c>
      <c r="DG10" s="2">
        <v>0</v>
      </c>
      <c r="DH10" s="2">
        <v>3.8633905115129E-2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</row>
    <row r="11" spans="1:122" x14ac:dyDescent="0.25">
      <c r="A11" s="2" t="s">
        <v>145</v>
      </c>
      <c r="B11" s="2" t="s">
        <v>146</v>
      </c>
      <c r="C11" s="2" t="s">
        <v>148</v>
      </c>
      <c r="D11" s="2" t="s">
        <v>148</v>
      </c>
      <c r="E11" s="2">
        <v>0</v>
      </c>
      <c r="F11" s="2">
        <v>0</v>
      </c>
      <c r="J11" s="2">
        <v>1</v>
      </c>
      <c r="K11" s="2">
        <v>1</v>
      </c>
      <c r="L11" s="2">
        <v>2</v>
      </c>
      <c r="M11" s="2">
        <v>1</v>
      </c>
      <c r="N11" s="2">
        <v>0</v>
      </c>
      <c r="O11" s="2">
        <v>1</v>
      </c>
      <c r="P11" s="2">
        <v>0</v>
      </c>
      <c r="Q11" s="2">
        <v>1</v>
      </c>
      <c r="R11" s="2">
        <v>0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250</v>
      </c>
      <c r="AA11" s="2">
        <v>88</v>
      </c>
      <c r="AB11" s="2">
        <v>338</v>
      </c>
      <c r="AC11" s="2">
        <v>0</v>
      </c>
      <c r="AD11" s="2">
        <v>0</v>
      </c>
      <c r="AE11" s="2">
        <v>35962.5</v>
      </c>
      <c r="AF11" s="2">
        <v>0</v>
      </c>
      <c r="AG11" s="2">
        <v>35962.5</v>
      </c>
      <c r="AH11" s="2">
        <v>0</v>
      </c>
      <c r="AI11" s="2">
        <v>35962.5</v>
      </c>
      <c r="AJ11" s="2">
        <v>0</v>
      </c>
      <c r="AK11" s="2">
        <v>-63223.56</v>
      </c>
      <c r="AL11" s="2">
        <v>1106.8800000000001</v>
      </c>
      <c r="AM11" s="2">
        <v>0</v>
      </c>
      <c r="AN11" s="2">
        <v>20261.68</v>
      </c>
      <c r="AO11" s="2">
        <v>0</v>
      </c>
      <c r="AP11" s="2">
        <v>-41855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350779.25</v>
      </c>
      <c r="AW11" s="2">
        <v>0</v>
      </c>
      <c r="AX11" s="2">
        <v>1233.52</v>
      </c>
      <c r="AY11" s="2">
        <v>0</v>
      </c>
      <c r="AZ11" s="2">
        <v>21361.73</v>
      </c>
      <c r="BA11" s="2">
        <v>12946.5</v>
      </c>
      <c r="BB11" s="2">
        <v>386321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352012.77</v>
      </c>
      <c r="BP11" s="2">
        <v>21361.73</v>
      </c>
      <c r="BQ11" s="2">
        <v>12946.5</v>
      </c>
      <c r="BR11" s="2">
        <v>352005.94</v>
      </c>
      <c r="BS11" s="2">
        <v>1106.8800000000001</v>
      </c>
      <c r="BT11" s="2">
        <v>0</v>
      </c>
      <c r="BU11" s="2">
        <v>20261.68</v>
      </c>
      <c r="BV11" s="2">
        <v>12946.5</v>
      </c>
      <c r="BW11" s="2">
        <v>386321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386321</v>
      </c>
      <c r="CO11" s="2">
        <v>0</v>
      </c>
      <c r="CP11" s="2">
        <v>-64450.25</v>
      </c>
      <c r="CQ11" s="2">
        <v>1233.52</v>
      </c>
      <c r="CR11" s="2">
        <v>0</v>
      </c>
      <c r="CS11" s="2">
        <v>21361.73</v>
      </c>
      <c r="CT11" s="2">
        <v>0</v>
      </c>
      <c r="CU11" s="2">
        <v>-41855</v>
      </c>
      <c r="CV11" s="2">
        <v>0</v>
      </c>
      <c r="CW11" s="2">
        <v>50</v>
      </c>
      <c r="CX11" s="2">
        <v>100</v>
      </c>
      <c r="CY11" s="2">
        <v>0</v>
      </c>
      <c r="CZ11" s="2">
        <v>100</v>
      </c>
      <c r="DA11" s="2">
        <v>0</v>
      </c>
      <c r="DB11" s="2">
        <v>52.410916968214302</v>
      </c>
      <c r="DC11" s="2">
        <v>52.410916968214302</v>
      </c>
      <c r="DD11" s="2">
        <v>-6321670.10192338</v>
      </c>
      <c r="DE11" s="2">
        <v>35201277</v>
      </c>
      <c r="DF11" s="2">
        <v>1074.23288147376</v>
      </c>
      <c r="DG11" s="2">
        <v>0</v>
      </c>
      <c r="DH11" s="2">
        <v>2.7806743135210298E-3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</row>
    <row r="12" spans="1:122" x14ac:dyDescent="0.25">
      <c r="A12" s="2" t="s">
        <v>145</v>
      </c>
      <c r="B12" s="2" t="s">
        <v>146</v>
      </c>
      <c r="C12" s="2" t="s">
        <v>149</v>
      </c>
      <c r="D12" s="2" t="s">
        <v>150</v>
      </c>
      <c r="E12" s="2">
        <v>0</v>
      </c>
      <c r="F12" s="2">
        <v>0</v>
      </c>
      <c r="J12" s="2">
        <v>1</v>
      </c>
      <c r="K12" s="2">
        <v>0</v>
      </c>
      <c r="L12" s="2">
        <v>1</v>
      </c>
      <c r="M12" s="2">
        <v>1</v>
      </c>
      <c r="N12" s="2">
        <v>0</v>
      </c>
      <c r="O12" s="2">
        <v>1</v>
      </c>
      <c r="P12" s="2">
        <v>0</v>
      </c>
      <c r="Q12" s="2">
        <v>1</v>
      </c>
      <c r="R12" s="2">
        <v>0</v>
      </c>
      <c r="S12" s="2">
        <v>1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225</v>
      </c>
      <c r="AA12" s="2">
        <v>0</v>
      </c>
      <c r="AB12" s="2">
        <v>225</v>
      </c>
      <c r="AC12" s="2">
        <v>0</v>
      </c>
      <c r="AD12" s="2">
        <v>0</v>
      </c>
      <c r="AE12" s="2">
        <v>3271.25</v>
      </c>
      <c r="AF12" s="2">
        <v>0</v>
      </c>
      <c r="AG12" s="2">
        <v>3271.25</v>
      </c>
      <c r="AH12" s="2">
        <v>0</v>
      </c>
      <c r="AI12" s="2">
        <v>3271.25</v>
      </c>
      <c r="AJ12" s="2">
        <v>0</v>
      </c>
      <c r="AK12" s="2">
        <v>-162989.09</v>
      </c>
      <c r="AL12" s="2">
        <v>504.66</v>
      </c>
      <c r="AM12" s="2">
        <v>0</v>
      </c>
      <c r="AN12" s="2">
        <v>6757.43</v>
      </c>
      <c r="AO12" s="2">
        <v>0</v>
      </c>
      <c r="AP12" s="2">
        <v>-155727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84190.02</v>
      </c>
      <c r="AW12" s="2">
        <v>0</v>
      </c>
      <c r="AX12" s="2">
        <v>0</v>
      </c>
      <c r="AY12" s="2">
        <v>0</v>
      </c>
      <c r="AZ12" s="2">
        <v>2090.33</v>
      </c>
      <c r="BA12" s="2">
        <v>1177.6500000000001</v>
      </c>
      <c r="BB12" s="2">
        <v>87458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84190.02</v>
      </c>
      <c r="BP12" s="2">
        <v>2090.33</v>
      </c>
      <c r="BQ12" s="2">
        <v>1177.6500000000001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-78799.070000000007</v>
      </c>
      <c r="CQ12" s="2">
        <v>504.66</v>
      </c>
      <c r="CR12" s="2">
        <v>0</v>
      </c>
      <c r="CS12" s="2">
        <v>8847.76</v>
      </c>
      <c r="CT12" s="2">
        <v>1177.6500000000001</v>
      </c>
      <c r="CU12" s="2">
        <v>-68269</v>
      </c>
      <c r="CV12" s="2">
        <v>0</v>
      </c>
      <c r="CW12" s="2">
        <v>100</v>
      </c>
      <c r="CX12" s="2">
        <v>100</v>
      </c>
      <c r="CY12" s="2">
        <v>0</v>
      </c>
      <c r="CZ12" s="2">
        <v>100</v>
      </c>
      <c r="DA12" s="2">
        <v>0</v>
      </c>
      <c r="DB12" s="2">
        <v>0</v>
      </c>
      <c r="DC12" s="2">
        <v>0</v>
      </c>
      <c r="DD12" s="2">
        <v>-7829435.8454051502</v>
      </c>
      <c r="DE12" s="2">
        <v>8419002</v>
      </c>
      <c r="DF12" s="2">
        <v>0</v>
      </c>
      <c r="DG12" s="2">
        <v>0</v>
      </c>
      <c r="DH12" s="2">
        <v>3.0569354222392101E-2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</row>
    <row r="13" spans="1:122" x14ac:dyDescent="0.25">
      <c r="A13" s="2" t="s">
        <v>145</v>
      </c>
      <c r="B13" s="2" t="s">
        <v>146</v>
      </c>
      <c r="C13" s="2" t="s">
        <v>151</v>
      </c>
      <c r="D13" s="2" t="s">
        <v>151</v>
      </c>
      <c r="E13" s="2">
        <v>0</v>
      </c>
      <c r="F13" s="2">
        <v>0</v>
      </c>
      <c r="J13" s="2">
        <v>0</v>
      </c>
      <c r="K13" s="2">
        <v>2</v>
      </c>
      <c r="L13" s="2">
        <v>2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275</v>
      </c>
      <c r="AB13" s="2">
        <v>275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</row>
    <row r="14" spans="1:122" x14ac:dyDescent="0.25">
      <c r="A14" s="2" t="s">
        <v>145</v>
      </c>
      <c r="B14" s="2" t="s">
        <v>152</v>
      </c>
      <c r="C14" s="2" t="s">
        <v>153</v>
      </c>
      <c r="D14" s="2" t="s">
        <v>154</v>
      </c>
      <c r="E14" s="2">
        <v>0</v>
      </c>
      <c r="F14" s="2">
        <v>0</v>
      </c>
      <c r="J14" s="2">
        <v>11619</v>
      </c>
      <c r="K14" s="2">
        <v>4332</v>
      </c>
      <c r="L14" s="2">
        <v>15951</v>
      </c>
      <c r="M14" s="2">
        <v>11619</v>
      </c>
      <c r="N14" s="2">
        <v>0</v>
      </c>
      <c r="O14" s="2">
        <v>11619</v>
      </c>
      <c r="P14" s="2">
        <v>17</v>
      </c>
      <c r="Q14" s="2">
        <v>11612</v>
      </c>
      <c r="R14" s="2">
        <v>7</v>
      </c>
      <c r="S14" s="2">
        <v>11619</v>
      </c>
      <c r="T14" s="2">
        <v>3801.58</v>
      </c>
      <c r="U14" s="2">
        <v>819.4</v>
      </c>
      <c r="V14" s="2">
        <v>4620.9799999999996</v>
      </c>
      <c r="W14" s="2">
        <v>2.16</v>
      </c>
      <c r="X14" s="2">
        <v>20</v>
      </c>
      <c r="Y14" s="2">
        <v>22.16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392522.45</v>
      </c>
      <c r="AF14" s="2">
        <v>0</v>
      </c>
      <c r="AG14" s="2">
        <v>392522.45</v>
      </c>
      <c r="AH14" s="2">
        <v>3716</v>
      </c>
      <c r="AI14" s="2">
        <v>388806.45</v>
      </c>
      <c r="AJ14" s="2">
        <v>0</v>
      </c>
      <c r="AK14" s="2">
        <v>4349722.75</v>
      </c>
      <c r="AL14" s="2">
        <v>1500122.14</v>
      </c>
      <c r="AM14" s="2">
        <v>0</v>
      </c>
      <c r="AN14" s="2">
        <v>430168.8</v>
      </c>
      <c r="AO14" s="2">
        <v>0</v>
      </c>
      <c r="AP14" s="2">
        <v>6280013.6900000004</v>
      </c>
      <c r="AQ14" s="2">
        <v>144.91</v>
      </c>
      <c r="AR14" s="2">
        <v>0</v>
      </c>
      <c r="AS14" s="2">
        <v>19.09</v>
      </c>
      <c r="AT14" s="2">
        <v>0</v>
      </c>
      <c r="AU14" s="2">
        <v>164</v>
      </c>
      <c r="AV14" s="2">
        <v>4109223.66</v>
      </c>
      <c r="AW14" s="2">
        <v>34919.42</v>
      </c>
      <c r="AX14" s="2">
        <v>33768.720000000001</v>
      </c>
      <c r="AY14" s="2">
        <v>0</v>
      </c>
      <c r="AZ14" s="2">
        <v>204938.8</v>
      </c>
      <c r="BA14" s="2">
        <v>139426.56</v>
      </c>
      <c r="BB14" s="2">
        <v>4522277.16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27018.89</v>
      </c>
      <c r="BI14" s="2">
        <v>0</v>
      </c>
      <c r="BJ14" s="2">
        <v>687.96</v>
      </c>
      <c r="BK14" s="2">
        <v>0</v>
      </c>
      <c r="BL14" s="2">
        <v>1971.92</v>
      </c>
      <c r="BM14" s="2">
        <v>51.12</v>
      </c>
      <c r="BN14" s="2">
        <v>29729.89</v>
      </c>
      <c r="BO14" s="2">
        <v>4150368.95</v>
      </c>
      <c r="BP14" s="2">
        <v>202966.88</v>
      </c>
      <c r="BQ14" s="2">
        <v>139375.44</v>
      </c>
      <c r="BR14" s="2">
        <v>472881.17</v>
      </c>
      <c r="BS14" s="2">
        <v>29840.71</v>
      </c>
      <c r="BT14" s="2">
        <v>0</v>
      </c>
      <c r="BU14" s="2">
        <v>58414.59</v>
      </c>
      <c r="BV14" s="2">
        <v>28374.53</v>
      </c>
      <c r="BW14" s="2">
        <v>589511</v>
      </c>
      <c r="BX14" s="2">
        <v>3529618.21</v>
      </c>
      <c r="BY14" s="2">
        <v>0</v>
      </c>
      <c r="BZ14" s="2">
        <v>161285.54999999999</v>
      </c>
      <c r="CA14" s="2">
        <v>110116.19</v>
      </c>
      <c r="CB14" s="2">
        <v>3801019.95</v>
      </c>
      <c r="CC14" s="2">
        <v>0</v>
      </c>
      <c r="CD14" s="2">
        <v>0</v>
      </c>
      <c r="CE14" s="2">
        <v>0</v>
      </c>
      <c r="CF14" s="2">
        <v>600</v>
      </c>
      <c r="CG14" s="2">
        <v>600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4390530.95</v>
      </c>
      <c r="CO14" s="2">
        <v>0</v>
      </c>
      <c r="CP14" s="2">
        <v>4464492.47</v>
      </c>
      <c r="CQ14" s="2">
        <v>1503381.28</v>
      </c>
      <c r="CR14" s="2">
        <v>0</v>
      </c>
      <c r="CS14" s="2">
        <v>413435.54</v>
      </c>
      <c r="CT14" s="2">
        <v>884.72</v>
      </c>
      <c r="CU14" s="2">
        <v>6382194.0099999998</v>
      </c>
      <c r="CV14" s="2">
        <v>0</v>
      </c>
      <c r="CW14" s="2">
        <v>72.841828098551801</v>
      </c>
      <c r="CX14" s="2">
        <v>99.939753851450206</v>
      </c>
      <c r="CY14" s="2">
        <v>0.14631207504948801</v>
      </c>
      <c r="CZ14" s="2">
        <v>100</v>
      </c>
      <c r="DA14" s="2">
        <v>0</v>
      </c>
      <c r="DB14" s="2">
        <v>6.8297624282679497</v>
      </c>
      <c r="DC14" s="2">
        <v>6.8297624282679497</v>
      </c>
      <c r="DD14" s="2">
        <v>596787379.78984499</v>
      </c>
      <c r="DE14" s="2">
        <v>415036895</v>
      </c>
      <c r="DF14" s="2">
        <v>150.18529513407401</v>
      </c>
      <c r="DG14" s="2">
        <v>0</v>
      </c>
      <c r="DH14" s="2">
        <v>2.96008546772293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</row>
    <row r="15" spans="1:122" x14ac:dyDescent="0.25">
      <c r="A15" s="2" t="s">
        <v>145</v>
      </c>
      <c r="B15" s="2" t="s">
        <v>152</v>
      </c>
      <c r="C15" s="2" t="s">
        <v>153</v>
      </c>
      <c r="D15" s="2" t="s">
        <v>155</v>
      </c>
      <c r="E15" s="2">
        <v>0</v>
      </c>
      <c r="F15" s="2">
        <v>0</v>
      </c>
      <c r="J15" s="2">
        <v>1</v>
      </c>
      <c r="K15" s="2">
        <v>0</v>
      </c>
      <c r="L15" s="2">
        <v>1</v>
      </c>
      <c r="M15" s="2">
        <v>1</v>
      </c>
      <c r="N15" s="2">
        <v>0</v>
      </c>
      <c r="O15" s="2">
        <v>1</v>
      </c>
      <c r="P15" s="2">
        <v>0</v>
      </c>
      <c r="Q15" s="2">
        <v>1</v>
      </c>
      <c r="R15" s="2">
        <v>0</v>
      </c>
      <c r="S15" s="2">
        <v>1</v>
      </c>
      <c r="T15" s="2">
        <v>1</v>
      </c>
      <c r="U15" s="2">
        <v>0</v>
      </c>
      <c r="V15" s="2">
        <v>1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72</v>
      </c>
      <c r="AF15" s="2">
        <v>0</v>
      </c>
      <c r="AG15" s="2">
        <v>72</v>
      </c>
      <c r="AH15" s="2">
        <v>0</v>
      </c>
      <c r="AI15" s="2">
        <v>72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737.66</v>
      </c>
      <c r="AW15" s="2">
        <v>0</v>
      </c>
      <c r="AX15" s="2">
        <v>0</v>
      </c>
      <c r="AY15" s="2">
        <v>0</v>
      </c>
      <c r="AZ15" s="2">
        <v>37.92</v>
      </c>
      <c r="BA15" s="2">
        <v>11.42</v>
      </c>
      <c r="BB15" s="2">
        <v>787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737.66</v>
      </c>
      <c r="BP15" s="2">
        <v>37.92</v>
      </c>
      <c r="BQ15" s="2">
        <v>11.42</v>
      </c>
      <c r="BR15" s="2">
        <v>750.66</v>
      </c>
      <c r="BS15" s="2">
        <v>0</v>
      </c>
      <c r="BT15" s="2">
        <v>0</v>
      </c>
      <c r="BU15" s="2">
        <v>37.92</v>
      </c>
      <c r="BV15" s="2">
        <v>11.42</v>
      </c>
      <c r="BW15" s="2">
        <v>800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800</v>
      </c>
      <c r="CO15" s="2">
        <v>0</v>
      </c>
      <c r="CP15" s="2">
        <v>-13</v>
      </c>
      <c r="CQ15" s="2">
        <v>0</v>
      </c>
      <c r="CR15" s="2">
        <v>0</v>
      </c>
      <c r="CS15" s="2">
        <v>0</v>
      </c>
      <c r="CT15" s="2">
        <v>0</v>
      </c>
      <c r="CU15" s="2">
        <v>-13</v>
      </c>
      <c r="CV15" s="2">
        <v>0</v>
      </c>
      <c r="CW15" s="2">
        <v>100</v>
      </c>
      <c r="CX15" s="2">
        <v>100</v>
      </c>
      <c r="CY15" s="2">
        <v>0</v>
      </c>
      <c r="CZ15" s="2">
        <v>100</v>
      </c>
      <c r="DA15" s="2">
        <v>0</v>
      </c>
      <c r="DB15" s="2">
        <v>52.470714782312101</v>
      </c>
      <c r="DC15" s="2">
        <v>52.470714782312101</v>
      </c>
      <c r="DD15" s="2">
        <v>-1300</v>
      </c>
      <c r="DE15" s="2">
        <v>73766</v>
      </c>
      <c r="DF15" s="2">
        <v>1111.1111111111099</v>
      </c>
      <c r="DG15" s="2">
        <v>0</v>
      </c>
      <c r="DH15" s="2">
        <v>1.3888888888888899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</row>
    <row r="16" spans="1:122" x14ac:dyDescent="0.25">
      <c r="A16" s="2" t="s">
        <v>145</v>
      </c>
      <c r="B16" s="2" t="s">
        <v>152</v>
      </c>
      <c r="C16" s="2" t="s">
        <v>156</v>
      </c>
      <c r="D16" s="2" t="s">
        <v>157</v>
      </c>
      <c r="E16" s="2">
        <v>0</v>
      </c>
      <c r="F16" s="2">
        <v>0</v>
      </c>
      <c r="J16" s="2">
        <v>6</v>
      </c>
      <c r="K16" s="2">
        <v>0</v>
      </c>
      <c r="L16" s="2">
        <v>6</v>
      </c>
      <c r="M16" s="2">
        <v>6</v>
      </c>
      <c r="N16" s="2">
        <v>0</v>
      </c>
      <c r="O16" s="2">
        <v>6</v>
      </c>
      <c r="P16" s="2">
        <v>0</v>
      </c>
      <c r="Q16" s="2">
        <v>6</v>
      </c>
      <c r="R16" s="2">
        <v>0</v>
      </c>
      <c r="S16" s="2">
        <v>6</v>
      </c>
      <c r="T16" s="2">
        <v>4.4800000000000004</v>
      </c>
      <c r="U16" s="2">
        <v>0</v>
      </c>
      <c r="V16" s="2">
        <v>4.4800000000000004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256</v>
      </c>
      <c r="AF16" s="2">
        <v>0</v>
      </c>
      <c r="AG16" s="2">
        <v>256</v>
      </c>
      <c r="AH16" s="2">
        <v>0</v>
      </c>
      <c r="AI16" s="2">
        <v>256</v>
      </c>
      <c r="AJ16" s="2">
        <v>0</v>
      </c>
      <c r="AK16" s="2">
        <v>1817.33</v>
      </c>
      <c r="AL16" s="2">
        <v>29.91</v>
      </c>
      <c r="AM16" s="2">
        <v>0</v>
      </c>
      <c r="AN16" s="2">
        <v>41.76</v>
      </c>
      <c r="AO16" s="2">
        <v>0</v>
      </c>
      <c r="AP16" s="2">
        <v>1889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3643.18</v>
      </c>
      <c r="AW16" s="2">
        <v>9.6999999999999993</v>
      </c>
      <c r="AX16" s="2">
        <v>16.03</v>
      </c>
      <c r="AY16" s="2">
        <v>0</v>
      </c>
      <c r="AZ16" s="2">
        <v>159.47</v>
      </c>
      <c r="BA16" s="2">
        <v>59.62</v>
      </c>
      <c r="BB16" s="2">
        <v>3888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3668.91</v>
      </c>
      <c r="BP16" s="2">
        <v>159.47</v>
      </c>
      <c r="BQ16" s="2">
        <v>59.62</v>
      </c>
      <c r="BR16" s="2">
        <v>2253.92</v>
      </c>
      <c r="BS16" s="2">
        <v>30.91</v>
      </c>
      <c r="BT16" s="2">
        <v>0</v>
      </c>
      <c r="BU16" s="2">
        <v>127.41</v>
      </c>
      <c r="BV16" s="2">
        <v>50.76</v>
      </c>
      <c r="BW16" s="2">
        <v>2463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2463</v>
      </c>
      <c r="CO16" s="2">
        <v>0</v>
      </c>
      <c r="CP16" s="2">
        <v>3216.29</v>
      </c>
      <c r="CQ16" s="2">
        <v>15.03</v>
      </c>
      <c r="CR16" s="2">
        <v>0</v>
      </c>
      <c r="CS16" s="2">
        <v>73.819999999999993</v>
      </c>
      <c r="CT16" s="2">
        <v>8.86</v>
      </c>
      <c r="CU16" s="2">
        <v>3314</v>
      </c>
      <c r="CV16" s="2">
        <v>0</v>
      </c>
      <c r="CW16" s="2">
        <v>100</v>
      </c>
      <c r="CX16" s="2">
        <v>100</v>
      </c>
      <c r="CY16" s="2">
        <v>0</v>
      </c>
      <c r="CZ16" s="2">
        <v>100</v>
      </c>
      <c r="DA16" s="2">
        <v>0</v>
      </c>
      <c r="DB16" s="2">
        <v>32.7040384109794</v>
      </c>
      <c r="DC16" s="2">
        <v>32.7040384109794</v>
      </c>
      <c r="DD16" s="2">
        <v>323132.98019168299</v>
      </c>
      <c r="DE16" s="2">
        <v>366891</v>
      </c>
      <c r="DF16" s="2">
        <v>962.109375</v>
      </c>
      <c r="DG16" s="2">
        <v>0</v>
      </c>
      <c r="DH16" s="2">
        <v>2.34375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</row>
    <row r="17" spans="1:122" x14ac:dyDescent="0.25">
      <c r="A17" s="2" t="s">
        <v>145</v>
      </c>
      <c r="B17" s="2" t="s">
        <v>152</v>
      </c>
      <c r="C17" s="2" t="s">
        <v>156</v>
      </c>
      <c r="D17" s="2" t="s">
        <v>158</v>
      </c>
      <c r="E17" s="2">
        <v>0</v>
      </c>
      <c r="F17" s="2">
        <v>0</v>
      </c>
      <c r="J17" s="2">
        <v>2</v>
      </c>
      <c r="K17" s="2">
        <v>1</v>
      </c>
      <c r="L17" s="2">
        <v>3</v>
      </c>
      <c r="M17" s="2">
        <v>2</v>
      </c>
      <c r="N17" s="2">
        <v>0</v>
      </c>
      <c r="O17" s="2">
        <v>2</v>
      </c>
      <c r="P17" s="2">
        <v>0</v>
      </c>
      <c r="Q17" s="2">
        <v>2</v>
      </c>
      <c r="R17" s="2">
        <v>0</v>
      </c>
      <c r="S17" s="2">
        <v>2</v>
      </c>
      <c r="T17" s="2">
        <v>2.94</v>
      </c>
      <c r="U17" s="2">
        <v>4</v>
      </c>
      <c r="V17" s="2">
        <v>6.94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195</v>
      </c>
      <c r="AF17" s="2">
        <v>0</v>
      </c>
      <c r="AG17" s="2">
        <v>195</v>
      </c>
      <c r="AH17" s="2">
        <v>0</v>
      </c>
      <c r="AI17" s="2">
        <v>195</v>
      </c>
      <c r="AJ17" s="2">
        <v>0</v>
      </c>
      <c r="AK17" s="2">
        <v>-78</v>
      </c>
      <c r="AL17" s="2">
        <v>0</v>
      </c>
      <c r="AM17" s="2">
        <v>0</v>
      </c>
      <c r="AN17" s="2">
        <v>0</v>
      </c>
      <c r="AO17" s="2">
        <v>0</v>
      </c>
      <c r="AP17" s="2">
        <v>-78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1944.96</v>
      </c>
      <c r="AW17" s="2">
        <v>0</v>
      </c>
      <c r="AX17" s="2">
        <v>7.38</v>
      </c>
      <c r="AY17" s="2">
        <v>0</v>
      </c>
      <c r="AZ17" s="2">
        <v>118.46</v>
      </c>
      <c r="BA17" s="2">
        <v>70.2</v>
      </c>
      <c r="BB17" s="2">
        <v>2141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1952.34</v>
      </c>
      <c r="BP17" s="2">
        <v>118.46</v>
      </c>
      <c r="BQ17" s="2">
        <v>70.2</v>
      </c>
      <c r="BR17" s="2">
        <v>1953.96</v>
      </c>
      <c r="BS17" s="2">
        <v>7.38</v>
      </c>
      <c r="BT17" s="2">
        <v>0</v>
      </c>
      <c r="BU17" s="2">
        <v>118.46</v>
      </c>
      <c r="BV17" s="2">
        <v>70.2</v>
      </c>
      <c r="BW17" s="2">
        <v>2150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2150</v>
      </c>
      <c r="CO17" s="2">
        <v>0</v>
      </c>
      <c r="CP17" s="2">
        <v>-87</v>
      </c>
      <c r="CQ17" s="2">
        <v>0</v>
      </c>
      <c r="CR17" s="2">
        <v>0</v>
      </c>
      <c r="CS17" s="2">
        <v>0</v>
      </c>
      <c r="CT17" s="2">
        <v>0</v>
      </c>
      <c r="CU17" s="2">
        <v>-87</v>
      </c>
      <c r="CV17" s="2">
        <v>0</v>
      </c>
      <c r="CW17" s="2">
        <v>66.6666666666667</v>
      </c>
      <c r="CX17" s="2">
        <v>100</v>
      </c>
      <c r="CY17" s="2">
        <v>0</v>
      </c>
      <c r="CZ17" s="2">
        <v>100</v>
      </c>
      <c r="DA17" s="2">
        <v>0</v>
      </c>
      <c r="DB17" s="2">
        <v>52.619213110260503</v>
      </c>
      <c r="DC17" s="2">
        <v>52.619213110260503</v>
      </c>
      <c r="DD17" s="2">
        <v>-8700</v>
      </c>
      <c r="DE17" s="2">
        <v>195234</v>
      </c>
      <c r="DF17" s="2">
        <v>1102.5641025641</v>
      </c>
      <c r="DG17" s="2">
        <v>0</v>
      </c>
      <c r="DH17" s="2">
        <v>1.02564102564103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</row>
    <row r="18" spans="1:122" x14ac:dyDescent="0.25">
      <c r="A18" s="2" t="s">
        <v>145</v>
      </c>
      <c r="B18" s="2" t="s">
        <v>152</v>
      </c>
      <c r="C18" s="2" t="s">
        <v>159</v>
      </c>
      <c r="D18" s="2" t="s">
        <v>160</v>
      </c>
      <c r="E18" s="2">
        <v>0</v>
      </c>
      <c r="F18" s="2">
        <v>0</v>
      </c>
      <c r="J18" s="2">
        <v>410</v>
      </c>
      <c r="K18" s="2">
        <v>77</v>
      </c>
      <c r="L18" s="2">
        <v>487</v>
      </c>
      <c r="M18" s="2">
        <v>410</v>
      </c>
      <c r="N18" s="2">
        <v>0</v>
      </c>
      <c r="O18" s="2">
        <v>410</v>
      </c>
      <c r="P18" s="2">
        <v>0</v>
      </c>
      <c r="Q18" s="2">
        <v>408</v>
      </c>
      <c r="R18" s="2">
        <v>2</v>
      </c>
      <c r="S18" s="2">
        <v>410</v>
      </c>
      <c r="T18" s="2">
        <v>820.16</v>
      </c>
      <c r="U18" s="2">
        <v>86.36</v>
      </c>
      <c r="V18" s="2">
        <v>906.52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85437.1</v>
      </c>
      <c r="AF18" s="2">
        <v>0</v>
      </c>
      <c r="AG18" s="2">
        <v>85437.1</v>
      </c>
      <c r="AH18" s="2">
        <v>0</v>
      </c>
      <c r="AI18" s="2">
        <v>85437.1</v>
      </c>
      <c r="AJ18" s="2">
        <v>0</v>
      </c>
      <c r="AK18" s="2">
        <v>374088.69</v>
      </c>
      <c r="AL18" s="2">
        <v>6447.32</v>
      </c>
      <c r="AM18" s="2">
        <v>0</v>
      </c>
      <c r="AN18" s="2">
        <v>7490.58</v>
      </c>
      <c r="AO18" s="2">
        <v>0</v>
      </c>
      <c r="AP18" s="2">
        <v>388026.59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795341.43</v>
      </c>
      <c r="AW18" s="2">
        <v>6636.74</v>
      </c>
      <c r="AX18" s="2">
        <v>2055.98</v>
      </c>
      <c r="AY18" s="2">
        <v>0</v>
      </c>
      <c r="AZ18" s="2">
        <v>54140.55</v>
      </c>
      <c r="BA18" s="2">
        <v>29444.71</v>
      </c>
      <c r="BB18" s="2">
        <v>887619.41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804034.15</v>
      </c>
      <c r="BP18" s="2">
        <v>54140.55</v>
      </c>
      <c r="BQ18" s="2">
        <v>29444.71</v>
      </c>
      <c r="BR18" s="2">
        <v>820525.37</v>
      </c>
      <c r="BS18" s="2">
        <v>1625.35</v>
      </c>
      <c r="BT18" s="2">
        <v>0</v>
      </c>
      <c r="BU18" s="2">
        <v>54792.43</v>
      </c>
      <c r="BV18" s="2">
        <v>27830.85</v>
      </c>
      <c r="BW18" s="2">
        <v>904774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904774</v>
      </c>
      <c r="CO18" s="2">
        <v>0</v>
      </c>
      <c r="CP18" s="2">
        <v>355541.49</v>
      </c>
      <c r="CQ18" s="2">
        <v>6877.95</v>
      </c>
      <c r="CR18" s="2">
        <v>0</v>
      </c>
      <c r="CS18" s="2">
        <v>6838.7</v>
      </c>
      <c r="CT18" s="2">
        <v>1613.86</v>
      </c>
      <c r="CU18" s="2">
        <v>370872</v>
      </c>
      <c r="CV18" s="2">
        <v>0</v>
      </c>
      <c r="CW18" s="2">
        <v>84.188911704312105</v>
      </c>
      <c r="CX18" s="2">
        <v>99.512195121951194</v>
      </c>
      <c r="CY18" s="2">
        <v>0</v>
      </c>
      <c r="CZ18" s="2">
        <v>100</v>
      </c>
      <c r="DA18" s="2">
        <v>0</v>
      </c>
      <c r="DB18" s="2">
        <v>53.760846865575303</v>
      </c>
      <c r="DC18" s="2">
        <v>53.760846865575303</v>
      </c>
      <c r="DD18" s="2">
        <v>36241944.406349301</v>
      </c>
      <c r="DE18" s="2">
        <v>80403415</v>
      </c>
      <c r="DF18" s="2">
        <v>1058.9942776615801</v>
      </c>
      <c r="DG18" s="2">
        <v>0</v>
      </c>
      <c r="DH18" s="2">
        <v>0.47988520209604502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</row>
    <row r="19" spans="1:122" x14ac:dyDescent="0.25">
      <c r="A19" s="2" t="s">
        <v>145</v>
      </c>
      <c r="B19" s="2" t="s">
        <v>152</v>
      </c>
      <c r="C19" s="2" t="s">
        <v>159</v>
      </c>
      <c r="D19" s="2" t="s">
        <v>161</v>
      </c>
      <c r="E19" s="2">
        <v>0</v>
      </c>
      <c r="F19" s="2">
        <v>0</v>
      </c>
      <c r="J19" s="2">
        <v>61</v>
      </c>
      <c r="K19" s="2">
        <v>38</v>
      </c>
      <c r="L19" s="2">
        <v>99</v>
      </c>
      <c r="M19" s="2">
        <v>61</v>
      </c>
      <c r="N19" s="2">
        <v>0</v>
      </c>
      <c r="O19" s="2">
        <v>61</v>
      </c>
      <c r="P19" s="2">
        <v>0</v>
      </c>
      <c r="Q19" s="2">
        <v>61</v>
      </c>
      <c r="R19" s="2">
        <v>0</v>
      </c>
      <c r="S19" s="2">
        <v>61</v>
      </c>
      <c r="T19" s="2">
        <v>275.67</v>
      </c>
      <c r="U19" s="2">
        <v>53.6</v>
      </c>
      <c r="V19" s="2">
        <v>329.27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28950.1</v>
      </c>
      <c r="AF19" s="2">
        <v>0</v>
      </c>
      <c r="AG19" s="2">
        <v>28950.1</v>
      </c>
      <c r="AH19" s="2">
        <v>0</v>
      </c>
      <c r="AI19" s="2">
        <v>28950.1</v>
      </c>
      <c r="AJ19" s="2">
        <v>0</v>
      </c>
      <c r="AK19" s="2">
        <v>29966.5</v>
      </c>
      <c r="AL19" s="2">
        <v>903.7</v>
      </c>
      <c r="AM19" s="2">
        <v>0</v>
      </c>
      <c r="AN19" s="2">
        <v>1630.8</v>
      </c>
      <c r="AO19" s="2">
        <v>0</v>
      </c>
      <c r="AP19" s="2">
        <v>32501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281252.77</v>
      </c>
      <c r="AW19" s="2">
        <v>191.9</v>
      </c>
      <c r="AX19" s="2">
        <v>963.04</v>
      </c>
      <c r="AY19" s="2">
        <v>0</v>
      </c>
      <c r="AZ19" s="2">
        <v>18244.310000000001</v>
      </c>
      <c r="BA19" s="2">
        <v>10395.98</v>
      </c>
      <c r="BB19" s="2">
        <v>311048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282407.71000000002</v>
      </c>
      <c r="BP19" s="2">
        <v>18244.310000000001</v>
      </c>
      <c r="BQ19" s="2">
        <v>10395.98</v>
      </c>
      <c r="BR19" s="2">
        <v>278142.06</v>
      </c>
      <c r="BS19" s="2">
        <v>786.83</v>
      </c>
      <c r="BT19" s="2">
        <v>0</v>
      </c>
      <c r="BU19" s="2">
        <v>18006.169999999998</v>
      </c>
      <c r="BV19" s="2">
        <v>12514.94</v>
      </c>
      <c r="BW19" s="2">
        <v>309450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309450</v>
      </c>
      <c r="CO19" s="2">
        <v>0</v>
      </c>
      <c r="CP19" s="2">
        <v>33269.11</v>
      </c>
      <c r="CQ19" s="2">
        <v>1079.9100000000001</v>
      </c>
      <c r="CR19" s="2">
        <v>0</v>
      </c>
      <c r="CS19" s="2">
        <v>1868.94</v>
      </c>
      <c r="CT19" s="2">
        <v>-2118.96</v>
      </c>
      <c r="CU19" s="2">
        <v>34099</v>
      </c>
      <c r="CV19" s="2">
        <v>0</v>
      </c>
      <c r="CW19" s="2">
        <v>61.616161616161598</v>
      </c>
      <c r="CX19" s="2">
        <v>100</v>
      </c>
      <c r="CY19" s="2">
        <v>0</v>
      </c>
      <c r="CZ19" s="2">
        <v>100</v>
      </c>
      <c r="DA19" s="2">
        <v>0</v>
      </c>
      <c r="DB19" s="2">
        <v>52.245415787657997</v>
      </c>
      <c r="DC19" s="2">
        <v>52.245415787657997</v>
      </c>
      <c r="DD19" s="2">
        <v>3434902.3155390099</v>
      </c>
      <c r="DE19" s="2">
        <v>28240771</v>
      </c>
      <c r="DF19" s="2">
        <v>1068.90822484206</v>
      </c>
      <c r="DG19" s="2">
        <v>0</v>
      </c>
      <c r="DH19" s="2">
        <v>0.21070738961178001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</row>
    <row r="20" spans="1:122" x14ac:dyDescent="0.25">
      <c r="A20" s="2" t="s">
        <v>145</v>
      </c>
      <c r="B20" s="2" t="s">
        <v>152</v>
      </c>
      <c r="C20" s="2" t="s">
        <v>162</v>
      </c>
      <c r="D20" s="2" t="s">
        <v>162</v>
      </c>
      <c r="E20" s="2">
        <v>0</v>
      </c>
      <c r="F20" s="2">
        <v>0</v>
      </c>
      <c r="J20" s="2">
        <v>1</v>
      </c>
      <c r="K20" s="2">
        <v>0</v>
      </c>
      <c r="L20" s="2">
        <v>1</v>
      </c>
      <c r="M20" s="2">
        <v>1</v>
      </c>
      <c r="N20" s="2">
        <v>0</v>
      </c>
      <c r="O20" s="2">
        <v>1</v>
      </c>
      <c r="P20" s="2">
        <v>0</v>
      </c>
      <c r="Q20" s="2">
        <v>1</v>
      </c>
      <c r="R20" s="2">
        <v>0</v>
      </c>
      <c r="S20" s="2">
        <v>1</v>
      </c>
      <c r="T20" s="2">
        <v>1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504.66</v>
      </c>
      <c r="AL20" s="2">
        <v>4.34</v>
      </c>
      <c r="AM20" s="2">
        <v>0</v>
      </c>
      <c r="AN20" s="2">
        <v>0</v>
      </c>
      <c r="AO20" s="2">
        <v>0</v>
      </c>
      <c r="AP20" s="2">
        <v>509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200.05</v>
      </c>
      <c r="AW20" s="2">
        <v>0</v>
      </c>
      <c r="AX20" s="2">
        <v>3.95</v>
      </c>
      <c r="AY20" s="2">
        <v>0</v>
      </c>
      <c r="AZ20" s="2">
        <v>0</v>
      </c>
      <c r="BA20" s="2">
        <v>0</v>
      </c>
      <c r="BB20" s="2">
        <v>204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204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704.71</v>
      </c>
      <c r="CQ20" s="2">
        <v>8.2899999999999991</v>
      </c>
      <c r="CR20" s="2">
        <v>0</v>
      </c>
      <c r="CS20" s="2">
        <v>0</v>
      </c>
      <c r="CT20" s="2">
        <v>0</v>
      </c>
      <c r="CU20" s="2">
        <v>713</v>
      </c>
      <c r="CV20" s="2">
        <v>0</v>
      </c>
      <c r="CW20" s="2">
        <v>100</v>
      </c>
      <c r="CX20" s="2">
        <v>100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71300</v>
      </c>
      <c r="DE20" s="2">
        <v>20400</v>
      </c>
      <c r="DF20" s="2">
        <v>0</v>
      </c>
      <c r="DG20" s="2">
        <v>0</v>
      </c>
      <c r="DH20" s="2">
        <v>100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</row>
    <row r="21" spans="1:122" x14ac:dyDescent="0.25">
      <c r="A21" s="2" t="s">
        <v>145</v>
      </c>
      <c r="B21" s="2" t="s">
        <v>152</v>
      </c>
      <c r="C21" s="2" t="s">
        <v>163</v>
      </c>
      <c r="D21" s="2" t="s">
        <v>164</v>
      </c>
      <c r="E21" s="2">
        <v>0</v>
      </c>
      <c r="F21" s="2">
        <v>0</v>
      </c>
      <c r="J21" s="2">
        <v>5675</v>
      </c>
      <c r="K21" s="2">
        <v>3</v>
      </c>
      <c r="L21" s="2">
        <v>5678</v>
      </c>
      <c r="M21" s="2">
        <v>0</v>
      </c>
      <c r="N21" s="2">
        <v>5675</v>
      </c>
      <c r="O21" s="2">
        <v>5675</v>
      </c>
      <c r="P21" s="2">
        <v>5674</v>
      </c>
      <c r="Q21" s="2">
        <v>5674</v>
      </c>
      <c r="R21" s="2">
        <v>1</v>
      </c>
      <c r="S21" s="2">
        <v>5675</v>
      </c>
      <c r="T21" s="2">
        <v>0</v>
      </c>
      <c r="U21" s="2">
        <v>0</v>
      </c>
      <c r="V21" s="2">
        <v>0</v>
      </c>
      <c r="W21" s="2">
        <v>49640.2</v>
      </c>
      <c r="X21" s="2">
        <v>25.5</v>
      </c>
      <c r="Y21" s="2">
        <v>49665.7</v>
      </c>
      <c r="Z21" s="2">
        <v>0</v>
      </c>
      <c r="AA21" s="2">
        <v>0</v>
      </c>
      <c r="AB21" s="2">
        <v>0</v>
      </c>
      <c r="AC21" s="2">
        <v>0</v>
      </c>
      <c r="AD21" s="2">
        <v>8759323.1600000001</v>
      </c>
      <c r="AE21" s="2">
        <v>0</v>
      </c>
      <c r="AF21" s="2">
        <v>0</v>
      </c>
      <c r="AG21" s="2">
        <v>8759323.1600000001</v>
      </c>
      <c r="AH21" s="2">
        <v>0</v>
      </c>
      <c r="AI21" s="2">
        <v>8759323.1600000001</v>
      </c>
      <c r="AJ21" s="2">
        <v>0</v>
      </c>
      <c r="AK21" s="2">
        <v>48927637.670000002</v>
      </c>
      <c r="AL21" s="2">
        <v>26327522.98</v>
      </c>
      <c r="AM21" s="2">
        <v>0</v>
      </c>
      <c r="AN21" s="2">
        <v>77.349999999999994</v>
      </c>
      <c r="AO21" s="2">
        <v>0</v>
      </c>
      <c r="AP21" s="2">
        <v>75255238</v>
      </c>
      <c r="AQ21" s="2">
        <v>75142414.011000007</v>
      </c>
      <c r="AR21" s="2">
        <v>0</v>
      </c>
      <c r="AS21" s="2">
        <v>0</v>
      </c>
      <c r="AT21" s="2">
        <v>3153356.3769999999</v>
      </c>
      <c r="AU21" s="2">
        <v>78295770.387999997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75142414.011000007</v>
      </c>
      <c r="BP21" s="2">
        <v>0</v>
      </c>
      <c r="BQ21" s="2">
        <v>3153356.3769999999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75330176.353</v>
      </c>
      <c r="BY21" s="2">
        <v>0</v>
      </c>
      <c r="BZ21" s="2">
        <v>0</v>
      </c>
      <c r="CA21" s="2">
        <v>3153356.3769999999</v>
      </c>
      <c r="CB21" s="2">
        <v>78483532.730000004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78483532.730000004</v>
      </c>
      <c r="CO21" s="2">
        <v>0</v>
      </c>
      <c r="CP21" s="2">
        <v>48739875.328000002</v>
      </c>
      <c r="CQ21" s="2">
        <v>26327522.98</v>
      </c>
      <c r="CR21" s="2">
        <v>0</v>
      </c>
      <c r="CS21" s="2">
        <v>77.349999999999994</v>
      </c>
      <c r="CT21" s="2">
        <v>0</v>
      </c>
      <c r="CU21" s="2">
        <v>75067475.658000007</v>
      </c>
      <c r="CV21" s="2">
        <v>0</v>
      </c>
      <c r="CW21" s="2">
        <v>99.947164494540303</v>
      </c>
      <c r="CX21" s="2">
        <v>99.982378854625594</v>
      </c>
      <c r="CY21" s="2">
        <v>99.982378854625594</v>
      </c>
      <c r="CZ21" s="2">
        <v>0</v>
      </c>
      <c r="DA21" s="2">
        <v>100</v>
      </c>
      <c r="DB21" s="2">
        <v>0</v>
      </c>
      <c r="DC21" s="2">
        <v>0</v>
      </c>
      <c r="DD21" s="2">
        <v>7506747565.8000002</v>
      </c>
      <c r="DE21" s="2">
        <v>7514241401.1000004</v>
      </c>
      <c r="DF21" s="2">
        <v>0</v>
      </c>
      <c r="DG21" s="2">
        <v>0</v>
      </c>
      <c r="DH21" s="2">
        <v>6.4788110865862794E-2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</row>
    <row r="22" spans="1:122" x14ac:dyDescent="0.25">
      <c r="A22" s="2" t="s">
        <v>145</v>
      </c>
      <c r="B22" s="2" t="s">
        <v>152</v>
      </c>
      <c r="C22" s="2" t="s">
        <v>165</v>
      </c>
      <c r="D22" s="2" t="s">
        <v>165</v>
      </c>
      <c r="E22" s="2">
        <v>0</v>
      </c>
      <c r="F22" s="2">
        <v>0</v>
      </c>
      <c r="J22" s="2">
        <v>2</v>
      </c>
      <c r="K22" s="2">
        <v>0</v>
      </c>
      <c r="L22" s="2">
        <v>2</v>
      </c>
      <c r="M22" s="2">
        <v>2</v>
      </c>
      <c r="N22" s="2">
        <v>0</v>
      </c>
      <c r="O22" s="2">
        <v>2</v>
      </c>
      <c r="P22" s="2">
        <v>1</v>
      </c>
      <c r="Q22" s="2">
        <v>2</v>
      </c>
      <c r="R22" s="2">
        <v>0</v>
      </c>
      <c r="S22" s="2">
        <v>2</v>
      </c>
      <c r="T22" s="2">
        <v>0</v>
      </c>
      <c r="U22" s="2">
        <v>0</v>
      </c>
      <c r="V22" s="2">
        <v>0</v>
      </c>
      <c r="W22" s="2">
        <v>18</v>
      </c>
      <c r="X22" s="2">
        <v>0</v>
      </c>
      <c r="Y22" s="2">
        <v>18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75</v>
      </c>
      <c r="AF22" s="2">
        <v>0</v>
      </c>
      <c r="AG22" s="2">
        <v>75</v>
      </c>
      <c r="AH22" s="2">
        <v>0</v>
      </c>
      <c r="AI22" s="2">
        <v>75</v>
      </c>
      <c r="AJ22" s="2">
        <v>0</v>
      </c>
      <c r="AK22" s="2">
        <v>-58398.5</v>
      </c>
      <c r="AL22" s="2">
        <v>12.5</v>
      </c>
      <c r="AM22" s="2">
        <v>0</v>
      </c>
      <c r="AN22" s="2">
        <v>0</v>
      </c>
      <c r="AO22" s="2">
        <v>0</v>
      </c>
      <c r="AP22" s="2">
        <v>-58386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4356.3599999999997</v>
      </c>
      <c r="AW22" s="2">
        <v>0</v>
      </c>
      <c r="AX22" s="2">
        <v>0</v>
      </c>
      <c r="AY22" s="2">
        <v>0</v>
      </c>
      <c r="AZ22" s="2">
        <v>24.64</v>
      </c>
      <c r="BA22" s="2">
        <v>27</v>
      </c>
      <c r="BB22" s="2">
        <v>4408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4356.3599999999997</v>
      </c>
      <c r="BP22" s="2">
        <v>24.64</v>
      </c>
      <c r="BQ22" s="2">
        <v>27</v>
      </c>
      <c r="BR22" s="2">
        <v>3236.36</v>
      </c>
      <c r="BS22" s="2">
        <v>0</v>
      </c>
      <c r="BT22" s="2">
        <v>0</v>
      </c>
      <c r="BU22" s="2">
        <v>24.64</v>
      </c>
      <c r="BV22" s="2">
        <v>27</v>
      </c>
      <c r="BW22" s="2">
        <v>3288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3288</v>
      </c>
      <c r="CO22" s="2">
        <v>0</v>
      </c>
      <c r="CP22" s="2">
        <v>-57278.5</v>
      </c>
      <c r="CQ22" s="2">
        <v>12.5</v>
      </c>
      <c r="CR22" s="2">
        <v>0</v>
      </c>
      <c r="CS22" s="2">
        <v>0</v>
      </c>
      <c r="CT22" s="2">
        <v>0</v>
      </c>
      <c r="CU22" s="2">
        <v>-57266</v>
      </c>
      <c r="CV22" s="2">
        <v>0</v>
      </c>
      <c r="CW22" s="2">
        <v>100</v>
      </c>
      <c r="CX22" s="2">
        <v>100</v>
      </c>
      <c r="CY22" s="2">
        <v>50</v>
      </c>
      <c r="CZ22" s="2">
        <v>100</v>
      </c>
      <c r="DA22" s="2">
        <v>0</v>
      </c>
      <c r="DB22" s="2">
        <v>37.515574440118797</v>
      </c>
      <c r="DC22" s="2">
        <v>37.515574440118797</v>
      </c>
      <c r="DD22" s="2">
        <v>-5726600</v>
      </c>
      <c r="DE22" s="2">
        <v>435636</v>
      </c>
      <c r="DF22" s="2">
        <v>4384</v>
      </c>
      <c r="DG22" s="2">
        <v>0</v>
      </c>
      <c r="DH22" s="2">
        <v>2.6666666666666701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</row>
    <row r="23" spans="1:122" x14ac:dyDescent="0.25">
      <c r="A23" s="2" t="s">
        <v>145</v>
      </c>
      <c r="B23" s="2" t="s">
        <v>152</v>
      </c>
      <c r="C23" s="2" t="s">
        <v>166</v>
      </c>
      <c r="D23" s="2" t="s">
        <v>167</v>
      </c>
      <c r="E23" s="2">
        <v>0</v>
      </c>
      <c r="F23" s="2">
        <v>0</v>
      </c>
      <c r="J23" s="2">
        <v>195</v>
      </c>
      <c r="K23" s="2">
        <v>130</v>
      </c>
      <c r="L23" s="2">
        <v>325</v>
      </c>
      <c r="M23" s="2">
        <v>195</v>
      </c>
      <c r="N23" s="2">
        <v>0</v>
      </c>
      <c r="O23" s="2">
        <v>195</v>
      </c>
      <c r="P23" s="2">
        <v>0</v>
      </c>
      <c r="Q23" s="2">
        <v>193</v>
      </c>
      <c r="R23" s="2">
        <v>2</v>
      </c>
      <c r="S23" s="2">
        <v>195</v>
      </c>
      <c r="T23" s="2">
        <v>2</v>
      </c>
      <c r="U23" s="2">
        <v>1.44</v>
      </c>
      <c r="V23" s="2">
        <v>3.44</v>
      </c>
      <c r="W23" s="2">
        <v>1903.5</v>
      </c>
      <c r="X23" s="2">
        <v>866.75</v>
      </c>
      <c r="Y23" s="2">
        <v>2770.25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78156.5</v>
      </c>
      <c r="AF23" s="2">
        <v>0</v>
      </c>
      <c r="AG23" s="2">
        <v>78156.5</v>
      </c>
      <c r="AH23" s="2">
        <v>25514</v>
      </c>
      <c r="AI23" s="2">
        <v>52642.5</v>
      </c>
      <c r="AJ23" s="2">
        <v>0</v>
      </c>
      <c r="AK23" s="2">
        <v>535913.62</v>
      </c>
      <c r="AL23" s="2">
        <v>8019.87</v>
      </c>
      <c r="AM23" s="2">
        <v>0</v>
      </c>
      <c r="AN23" s="2">
        <v>18267.509999999998</v>
      </c>
      <c r="AO23" s="2">
        <v>0</v>
      </c>
      <c r="AP23" s="2">
        <v>562201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820747.66</v>
      </c>
      <c r="AW23" s="2">
        <v>8662.6</v>
      </c>
      <c r="AX23" s="2">
        <v>4920.58</v>
      </c>
      <c r="AY23" s="2">
        <v>0</v>
      </c>
      <c r="AZ23" s="2">
        <v>33437.31</v>
      </c>
      <c r="BA23" s="2">
        <v>22880.61</v>
      </c>
      <c r="BB23" s="2">
        <v>890648.76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259724.02</v>
      </c>
      <c r="BI23" s="2">
        <v>101.2</v>
      </c>
      <c r="BJ23" s="2">
        <v>300.60000000000002</v>
      </c>
      <c r="BK23" s="2">
        <v>0</v>
      </c>
      <c r="BL23" s="2">
        <v>12043.46</v>
      </c>
      <c r="BM23" s="2">
        <v>4131.72</v>
      </c>
      <c r="BN23" s="2">
        <v>276301</v>
      </c>
      <c r="BO23" s="2">
        <v>574205.02</v>
      </c>
      <c r="BP23" s="2">
        <v>21393.85</v>
      </c>
      <c r="BQ23" s="2">
        <v>18748.89</v>
      </c>
      <c r="BR23" s="2">
        <v>640556.62</v>
      </c>
      <c r="BS23" s="2">
        <v>2896.39</v>
      </c>
      <c r="BT23" s="2">
        <v>0</v>
      </c>
      <c r="BU23" s="2">
        <v>27627.01</v>
      </c>
      <c r="BV23" s="2">
        <v>15854.98</v>
      </c>
      <c r="BW23" s="2">
        <v>686935</v>
      </c>
      <c r="BX23" s="2">
        <v>36369.760000000002</v>
      </c>
      <c r="BY23" s="2">
        <v>0</v>
      </c>
      <c r="BZ23" s="2">
        <v>0</v>
      </c>
      <c r="CA23" s="2">
        <v>0</v>
      </c>
      <c r="CB23" s="2">
        <v>36369.760000000002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723304.76</v>
      </c>
      <c r="CO23" s="2">
        <v>0</v>
      </c>
      <c r="CP23" s="2">
        <v>428572.28</v>
      </c>
      <c r="CQ23" s="2">
        <v>9743.4599999999991</v>
      </c>
      <c r="CR23" s="2">
        <v>0</v>
      </c>
      <c r="CS23" s="2">
        <v>12034.35</v>
      </c>
      <c r="CT23" s="2">
        <v>2893.91</v>
      </c>
      <c r="CU23" s="2">
        <v>453244</v>
      </c>
      <c r="CV23" s="2">
        <v>0</v>
      </c>
      <c r="CW23" s="2">
        <v>60</v>
      </c>
      <c r="CX23" s="2">
        <v>98.974358974359006</v>
      </c>
      <c r="CY23" s="2">
        <v>0</v>
      </c>
      <c r="CZ23" s="2">
        <v>100</v>
      </c>
      <c r="DA23" s="2">
        <v>0</v>
      </c>
      <c r="DB23" s="2">
        <v>40.138859236365597</v>
      </c>
      <c r="DC23" s="2">
        <v>40.138859236365597</v>
      </c>
      <c r="DD23" s="2">
        <v>43831574.703188904</v>
      </c>
      <c r="DE23" s="2">
        <v>57420502</v>
      </c>
      <c r="DF23" s="2">
        <v>878.92241848086803</v>
      </c>
      <c r="DG23" s="2">
        <v>0</v>
      </c>
      <c r="DH23" s="2">
        <v>0.249499401841178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</row>
    <row r="24" spans="1:122" x14ac:dyDescent="0.25">
      <c r="A24" s="2" t="s">
        <v>145</v>
      </c>
      <c r="B24" s="2" t="s">
        <v>152</v>
      </c>
      <c r="C24" s="2" t="s">
        <v>166</v>
      </c>
      <c r="D24" s="2" t="s">
        <v>168</v>
      </c>
      <c r="E24" s="2">
        <v>0</v>
      </c>
      <c r="F24" s="2">
        <v>0</v>
      </c>
      <c r="J24" s="2">
        <v>3</v>
      </c>
      <c r="K24" s="2">
        <v>0</v>
      </c>
      <c r="L24" s="2">
        <v>3</v>
      </c>
      <c r="M24" s="2">
        <v>3</v>
      </c>
      <c r="N24" s="2">
        <v>0</v>
      </c>
      <c r="O24" s="2">
        <v>3</v>
      </c>
      <c r="P24" s="2">
        <v>0</v>
      </c>
      <c r="Q24" s="2">
        <v>3</v>
      </c>
      <c r="R24" s="2">
        <v>0</v>
      </c>
      <c r="S24" s="2">
        <v>3</v>
      </c>
      <c r="T24" s="2">
        <v>0</v>
      </c>
      <c r="U24" s="2">
        <v>0</v>
      </c>
      <c r="V24" s="2">
        <v>0</v>
      </c>
      <c r="W24" s="2">
        <v>82</v>
      </c>
      <c r="X24" s="2">
        <v>0</v>
      </c>
      <c r="Y24" s="2">
        <v>82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1745.4</v>
      </c>
      <c r="AF24" s="2">
        <v>0</v>
      </c>
      <c r="AG24" s="2">
        <v>1745.4</v>
      </c>
      <c r="AH24" s="2">
        <v>0</v>
      </c>
      <c r="AI24" s="2">
        <v>1745.4</v>
      </c>
      <c r="AJ24" s="2">
        <v>0</v>
      </c>
      <c r="AK24" s="2">
        <v>-47</v>
      </c>
      <c r="AL24" s="2">
        <v>0</v>
      </c>
      <c r="AM24" s="2">
        <v>0</v>
      </c>
      <c r="AN24" s="2">
        <v>0</v>
      </c>
      <c r="AO24" s="2">
        <v>0</v>
      </c>
      <c r="AP24" s="2">
        <v>-47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22456.29</v>
      </c>
      <c r="AW24" s="2">
        <v>0</v>
      </c>
      <c r="AX24" s="2">
        <v>46.48</v>
      </c>
      <c r="AY24" s="2">
        <v>0</v>
      </c>
      <c r="AZ24" s="2">
        <v>706.89</v>
      </c>
      <c r="BA24" s="2">
        <v>628.34</v>
      </c>
      <c r="BB24" s="2">
        <v>23838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22502.77</v>
      </c>
      <c r="BP24" s="2">
        <v>706.89</v>
      </c>
      <c r="BQ24" s="2">
        <v>628.34</v>
      </c>
      <c r="BR24" s="2">
        <v>22419.29</v>
      </c>
      <c r="BS24" s="2">
        <v>46.48</v>
      </c>
      <c r="BT24" s="2">
        <v>0</v>
      </c>
      <c r="BU24" s="2">
        <v>706.89</v>
      </c>
      <c r="BV24" s="2">
        <v>628.34</v>
      </c>
      <c r="BW24" s="2">
        <v>23801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23801</v>
      </c>
      <c r="CO24" s="2">
        <v>0</v>
      </c>
      <c r="CP24" s="2">
        <v>-10</v>
      </c>
      <c r="CQ24" s="2">
        <v>0</v>
      </c>
      <c r="CR24" s="2">
        <v>0</v>
      </c>
      <c r="CS24" s="2">
        <v>0</v>
      </c>
      <c r="CT24" s="2">
        <v>0</v>
      </c>
      <c r="CU24" s="2">
        <v>-10</v>
      </c>
      <c r="CV24" s="2">
        <v>0</v>
      </c>
      <c r="CW24" s="2">
        <v>100</v>
      </c>
      <c r="CX24" s="2">
        <v>100</v>
      </c>
      <c r="CY24" s="2">
        <v>0</v>
      </c>
      <c r="CZ24" s="2">
        <v>100</v>
      </c>
      <c r="DA24" s="2">
        <v>0</v>
      </c>
      <c r="DB24" s="2">
        <v>51.412388007246697</v>
      </c>
      <c r="DC24" s="2">
        <v>51.412388007246697</v>
      </c>
      <c r="DD24" s="2">
        <v>-1000</v>
      </c>
      <c r="DE24" s="2">
        <v>2250277</v>
      </c>
      <c r="DF24" s="2">
        <v>1363.6415721324599</v>
      </c>
      <c r="DG24" s="2">
        <v>0</v>
      </c>
      <c r="DH24" s="2">
        <v>0.17188037126160199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</row>
    <row r="25" spans="1:122" x14ac:dyDescent="0.25">
      <c r="A25" s="2" t="s">
        <v>145</v>
      </c>
      <c r="B25" s="2" t="s">
        <v>152</v>
      </c>
      <c r="C25" s="2" t="s">
        <v>169</v>
      </c>
      <c r="D25" s="2" t="s">
        <v>170</v>
      </c>
      <c r="E25" s="2">
        <v>0</v>
      </c>
      <c r="F25" s="2">
        <v>0</v>
      </c>
      <c r="J25" s="2">
        <v>232</v>
      </c>
      <c r="K25" s="2">
        <v>89</v>
      </c>
      <c r="L25" s="2">
        <v>321</v>
      </c>
      <c r="M25" s="2">
        <v>232</v>
      </c>
      <c r="N25" s="2">
        <v>0</v>
      </c>
      <c r="O25" s="2">
        <v>232</v>
      </c>
      <c r="P25" s="2">
        <v>0</v>
      </c>
      <c r="Q25" s="2">
        <v>219</v>
      </c>
      <c r="R25" s="2">
        <v>13</v>
      </c>
      <c r="S25" s="2">
        <v>232</v>
      </c>
      <c r="T25" s="2">
        <v>0</v>
      </c>
      <c r="U25" s="2">
        <v>0</v>
      </c>
      <c r="V25" s="2">
        <v>0</v>
      </c>
      <c r="W25" s="2">
        <v>1978.04</v>
      </c>
      <c r="X25" s="2">
        <v>745.5</v>
      </c>
      <c r="Y25" s="2">
        <v>2723.54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400866</v>
      </c>
      <c r="AF25" s="2">
        <v>0</v>
      </c>
      <c r="AG25" s="2">
        <v>400866</v>
      </c>
      <c r="AH25" s="2">
        <v>0</v>
      </c>
      <c r="AI25" s="2">
        <v>400866</v>
      </c>
      <c r="AJ25" s="2">
        <v>0</v>
      </c>
      <c r="AK25" s="2">
        <v>53014407.219999999</v>
      </c>
      <c r="AL25" s="2">
        <v>46027594.159999996</v>
      </c>
      <c r="AM25" s="2">
        <v>0</v>
      </c>
      <c r="AN25" s="2">
        <v>4914054.62</v>
      </c>
      <c r="AO25" s="2">
        <v>0</v>
      </c>
      <c r="AP25" s="2">
        <v>103956056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2618910.9</v>
      </c>
      <c r="AW25" s="2">
        <v>69345.75</v>
      </c>
      <c r="AX25" s="2">
        <v>644824.23</v>
      </c>
      <c r="AY25" s="2">
        <v>0</v>
      </c>
      <c r="AZ25" s="2">
        <v>198428.86</v>
      </c>
      <c r="BA25" s="2">
        <v>131143.26</v>
      </c>
      <c r="BB25" s="2">
        <v>3662653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3333080.88</v>
      </c>
      <c r="BP25" s="2">
        <v>198428.86</v>
      </c>
      <c r="BQ25" s="2">
        <v>131143.26</v>
      </c>
      <c r="BR25" s="2">
        <v>48674.11</v>
      </c>
      <c r="BS25" s="2">
        <v>264.70999999999998</v>
      </c>
      <c r="BT25" s="2">
        <v>0</v>
      </c>
      <c r="BU25" s="2">
        <v>2829.46</v>
      </c>
      <c r="BV25" s="2">
        <v>1332.72</v>
      </c>
      <c r="BW25" s="2">
        <v>53101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53101</v>
      </c>
      <c r="CO25" s="2">
        <v>0</v>
      </c>
      <c r="CP25" s="2">
        <v>55653989.759999998</v>
      </c>
      <c r="CQ25" s="2">
        <v>46672153.68</v>
      </c>
      <c r="CR25" s="2">
        <v>0</v>
      </c>
      <c r="CS25" s="2">
        <v>5109654.0199999996</v>
      </c>
      <c r="CT25" s="2">
        <v>129810.54</v>
      </c>
      <c r="CU25" s="2">
        <v>107565608</v>
      </c>
      <c r="CV25" s="2">
        <v>0</v>
      </c>
      <c r="CW25" s="2">
        <v>72.274143302180704</v>
      </c>
      <c r="CX25" s="2">
        <v>94.396551724137893</v>
      </c>
      <c r="CY25" s="2">
        <v>0</v>
      </c>
      <c r="CZ25" s="2">
        <v>100</v>
      </c>
      <c r="DA25" s="2">
        <v>0</v>
      </c>
      <c r="DB25" s="2">
        <v>0.84534680925557404</v>
      </c>
      <c r="DC25" s="2">
        <v>0.84534680925557404</v>
      </c>
      <c r="DD25" s="2">
        <v>10232614425.3437</v>
      </c>
      <c r="DE25" s="2">
        <v>333308088</v>
      </c>
      <c r="DF25" s="2">
        <v>13.246571173409601</v>
      </c>
      <c r="DG25" s="2">
        <v>0</v>
      </c>
      <c r="DH25" s="2">
        <v>5.7874701271746702E-2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</row>
    <row r="26" spans="1:122" x14ac:dyDescent="0.25">
      <c r="A26" s="2" t="s">
        <v>145</v>
      </c>
      <c r="B26" s="2" t="s">
        <v>152</v>
      </c>
      <c r="C26" s="2" t="s">
        <v>171</v>
      </c>
      <c r="D26" s="2" t="s">
        <v>172</v>
      </c>
      <c r="E26" s="2">
        <v>0</v>
      </c>
      <c r="F26" s="2">
        <v>0</v>
      </c>
      <c r="J26" s="2">
        <v>250</v>
      </c>
      <c r="K26" s="2">
        <v>11</v>
      </c>
      <c r="L26" s="2">
        <v>261</v>
      </c>
      <c r="M26" s="2">
        <v>250</v>
      </c>
      <c r="N26" s="2">
        <v>0</v>
      </c>
      <c r="O26" s="2">
        <v>250</v>
      </c>
      <c r="P26" s="2">
        <v>0</v>
      </c>
      <c r="Q26" s="2">
        <v>248</v>
      </c>
      <c r="R26" s="2">
        <v>2</v>
      </c>
      <c r="S26" s="2">
        <v>250</v>
      </c>
      <c r="T26" s="2">
        <v>415.04</v>
      </c>
      <c r="U26" s="2">
        <v>10.25</v>
      </c>
      <c r="V26" s="2">
        <v>425.29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85097</v>
      </c>
      <c r="AF26" s="2">
        <v>0</v>
      </c>
      <c r="AG26" s="2">
        <v>85097</v>
      </c>
      <c r="AH26" s="2">
        <v>0</v>
      </c>
      <c r="AI26" s="2">
        <v>85097</v>
      </c>
      <c r="AJ26" s="2">
        <v>0</v>
      </c>
      <c r="AK26" s="2">
        <v>12586358.609999999</v>
      </c>
      <c r="AL26" s="2">
        <v>7361835.4900000002</v>
      </c>
      <c r="AM26" s="2">
        <v>0</v>
      </c>
      <c r="AN26" s="2">
        <v>1140306.8999999999</v>
      </c>
      <c r="AO26" s="2">
        <v>0</v>
      </c>
      <c r="AP26" s="2">
        <v>21088501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661521.35</v>
      </c>
      <c r="AW26" s="2">
        <v>20955.2</v>
      </c>
      <c r="AX26" s="2">
        <v>159849.01</v>
      </c>
      <c r="AY26" s="2">
        <v>0</v>
      </c>
      <c r="AZ26" s="2">
        <v>53611.11</v>
      </c>
      <c r="BA26" s="2">
        <v>29000.33</v>
      </c>
      <c r="BB26" s="2">
        <v>924937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842325.56</v>
      </c>
      <c r="BP26" s="2">
        <v>53611.11</v>
      </c>
      <c r="BQ26" s="2">
        <v>29000.33</v>
      </c>
      <c r="BR26" s="2">
        <v>25696.080000000002</v>
      </c>
      <c r="BS26" s="2">
        <v>45.45</v>
      </c>
      <c r="BT26" s="2">
        <v>0</v>
      </c>
      <c r="BU26" s="2">
        <v>2162.79</v>
      </c>
      <c r="BV26" s="2">
        <v>1075.68</v>
      </c>
      <c r="BW26" s="2">
        <v>28980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28980</v>
      </c>
      <c r="CO26" s="2">
        <v>0</v>
      </c>
      <c r="CP26" s="2">
        <v>13243139.08</v>
      </c>
      <c r="CQ26" s="2">
        <v>7521639.0499999998</v>
      </c>
      <c r="CR26" s="2">
        <v>0</v>
      </c>
      <c r="CS26" s="2">
        <v>1191755.22</v>
      </c>
      <c r="CT26" s="2">
        <v>27924.65</v>
      </c>
      <c r="CU26" s="2">
        <v>21984458</v>
      </c>
      <c r="CV26" s="2">
        <v>0</v>
      </c>
      <c r="CW26" s="2">
        <v>95.785440613026793</v>
      </c>
      <c r="CX26" s="2">
        <v>99.2</v>
      </c>
      <c r="CY26" s="2">
        <v>0</v>
      </c>
      <c r="CZ26" s="2">
        <v>100</v>
      </c>
      <c r="DA26" s="2">
        <v>0</v>
      </c>
      <c r="DB26" s="2">
        <v>1.82671042073055</v>
      </c>
      <c r="DC26" s="2">
        <v>1.82671042073055</v>
      </c>
      <c r="DD26" s="2">
        <v>2076477888.1204901</v>
      </c>
      <c r="DE26" s="2">
        <v>84232556</v>
      </c>
      <c r="DF26" s="2">
        <v>34.055254591818702</v>
      </c>
      <c r="DG26" s="2">
        <v>0</v>
      </c>
      <c r="DH26" s="2">
        <v>0.29378238950844299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</row>
    <row r="27" spans="1:122" x14ac:dyDescent="0.25">
      <c r="A27" s="2" t="s">
        <v>145</v>
      </c>
      <c r="B27" s="2" t="s">
        <v>152</v>
      </c>
      <c r="C27" s="2" t="s">
        <v>173</v>
      </c>
      <c r="D27" s="2" t="s">
        <v>173</v>
      </c>
      <c r="E27" s="2">
        <v>0</v>
      </c>
      <c r="F27" s="2">
        <v>0</v>
      </c>
      <c r="J27" s="2">
        <v>30</v>
      </c>
      <c r="K27" s="2">
        <v>126</v>
      </c>
      <c r="L27" s="2">
        <v>156</v>
      </c>
      <c r="M27" s="2">
        <v>30</v>
      </c>
      <c r="N27" s="2">
        <v>0</v>
      </c>
      <c r="O27" s="2">
        <v>30</v>
      </c>
      <c r="P27" s="2">
        <v>0</v>
      </c>
      <c r="Q27" s="2">
        <v>30</v>
      </c>
      <c r="R27" s="2">
        <v>0</v>
      </c>
      <c r="S27" s="2">
        <v>30</v>
      </c>
      <c r="T27" s="2">
        <v>61</v>
      </c>
      <c r="U27" s="2">
        <v>288</v>
      </c>
      <c r="V27" s="2">
        <v>349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4197</v>
      </c>
      <c r="AF27" s="2">
        <v>0</v>
      </c>
      <c r="AG27" s="2">
        <v>4197</v>
      </c>
      <c r="AH27" s="2">
        <v>0</v>
      </c>
      <c r="AI27" s="2">
        <v>4197</v>
      </c>
      <c r="AJ27" s="2">
        <v>0</v>
      </c>
      <c r="AK27" s="2">
        <v>-296804.43</v>
      </c>
      <c r="AL27" s="2">
        <v>49.47</v>
      </c>
      <c r="AM27" s="2">
        <v>0</v>
      </c>
      <c r="AN27" s="2">
        <v>1972.96</v>
      </c>
      <c r="AO27" s="2">
        <v>0</v>
      </c>
      <c r="AP27" s="2">
        <v>-294782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59483.94</v>
      </c>
      <c r="AW27" s="2">
        <v>0</v>
      </c>
      <c r="AX27" s="2">
        <v>332.06</v>
      </c>
      <c r="AY27" s="2">
        <v>0</v>
      </c>
      <c r="AZ27" s="2">
        <v>3909.74</v>
      </c>
      <c r="BA27" s="2">
        <v>1504.26</v>
      </c>
      <c r="BB27" s="2">
        <v>65230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59816</v>
      </c>
      <c r="BP27" s="2">
        <v>3909.74</v>
      </c>
      <c r="BQ27" s="2">
        <v>1504.26</v>
      </c>
      <c r="BR27" s="2">
        <v>50785.11</v>
      </c>
      <c r="BS27" s="2">
        <v>336.92</v>
      </c>
      <c r="BT27" s="2">
        <v>0</v>
      </c>
      <c r="BU27" s="2">
        <v>2714.69</v>
      </c>
      <c r="BV27" s="2">
        <v>512.28</v>
      </c>
      <c r="BW27" s="2">
        <v>54349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54349</v>
      </c>
      <c r="CO27" s="2">
        <v>0</v>
      </c>
      <c r="CP27" s="2">
        <v>-288105.59999999998</v>
      </c>
      <c r="CQ27" s="2">
        <v>44.61</v>
      </c>
      <c r="CR27" s="2">
        <v>0</v>
      </c>
      <c r="CS27" s="2">
        <v>3168.01</v>
      </c>
      <c r="CT27" s="2">
        <v>991.98</v>
      </c>
      <c r="CU27" s="2">
        <v>-283901</v>
      </c>
      <c r="CV27" s="2">
        <v>0</v>
      </c>
      <c r="CW27" s="2">
        <v>19.230769230769202</v>
      </c>
      <c r="CX27" s="2">
        <v>100</v>
      </c>
      <c r="CY27" s="2">
        <v>0</v>
      </c>
      <c r="CZ27" s="2">
        <v>100</v>
      </c>
      <c r="DA27" s="2">
        <v>0</v>
      </c>
      <c r="DB27" s="2">
        <v>43.578929508601803</v>
      </c>
      <c r="DC27" s="2">
        <v>43.578929508601803</v>
      </c>
      <c r="DD27" s="2">
        <v>-28806096.459778801</v>
      </c>
      <c r="DE27" s="2">
        <v>5981600</v>
      </c>
      <c r="DF27" s="2">
        <v>1294.9487729330499</v>
      </c>
      <c r="DG27" s="2">
        <v>0</v>
      </c>
      <c r="DH27" s="2">
        <v>0.71479628305932796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</row>
    <row r="28" spans="1:122" x14ac:dyDescent="0.25">
      <c r="A28" s="10" t="s">
        <v>174</v>
      </c>
      <c r="B28" s="6"/>
      <c r="C28" s="6"/>
      <c r="D28" s="6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18492</v>
      </c>
      <c r="K28" s="10">
        <v>4810</v>
      </c>
      <c r="L28" s="10">
        <v>23302</v>
      </c>
      <c r="M28" s="10">
        <v>12817</v>
      </c>
      <c r="N28" s="10">
        <v>5675</v>
      </c>
      <c r="O28" s="10">
        <v>18492</v>
      </c>
      <c r="P28" s="10">
        <v>5692</v>
      </c>
      <c r="Q28" s="10">
        <v>18465</v>
      </c>
      <c r="R28" s="10">
        <v>27</v>
      </c>
      <c r="S28" s="10">
        <v>18492</v>
      </c>
      <c r="T28" s="10">
        <v>5384.87</v>
      </c>
      <c r="U28" s="10">
        <v>1263.05</v>
      </c>
      <c r="V28" s="10">
        <v>6647.92</v>
      </c>
      <c r="W28" s="10">
        <v>53623.9</v>
      </c>
      <c r="X28" s="10">
        <v>1657.75</v>
      </c>
      <c r="Y28" s="10">
        <v>55281.65</v>
      </c>
      <c r="Z28" s="10">
        <v>760</v>
      </c>
      <c r="AA28" s="10">
        <v>363</v>
      </c>
      <c r="AB28" s="10">
        <v>1123</v>
      </c>
      <c r="AC28" s="10">
        <v>0</v>
      </c>
      <c r="AD28" s="10">
        <v>8759323.1600000001</v>
      </c>
      <c r="AE28" s="10">
        <v>1124568.5</v>
      </c>
      <c r="AF28" s="10">
        <v>0</v>
      </c>
      <c r="AG28" s="10">
        <v>9883891.6600000001</v>
      </c>
      <c r="AH28" s="10">
        <v>29230</v>
      </c>
      <c r="AI28" s="10">
        <v>9854661.6600000001</v>
      </c>
      <c r="AJ28" s="10">
        <v>0</v>
      </c>
      <c r="AK28" s="10">
        <v>119238876.47</v>
      </c>
      <c r="AL28" s="10">
        <v>81234153.420000002</v>
      </c>
      <c r="AM28" s="10">
        <v>0</v>
      </c>
      <c r="AN28" s="10">
        <v>6541030.3899999997</v>
      </c>
      <c r="AO28" s="10">
        <v>0</v>
      </c>
      <c r="AP28" s="10">
        <v>207014060.28</v>
      </c>
      <c r="AQ28" s="10">
        <v>75142558.921000004</v>
      </c>
      <c r="AR28" s="10">
        <v>0</v>
      </c>
      <c r="AS28" s="10">
        <v>19.09</v>
      </c>
      <c r="AT28" s="10">
        <v>3153356.3769999999</v>
      </c>
      <c r="AU28" s="10">
        <v>78295934.387999997</v>
      </c>
      <c r="AV28" s="10">
        <v>9955583.5199999996</v>
      </c>
      <c r="AW28" s="10">
        <v>140721.31</v>
      </c>
      <c r="AX28" s="10">
        <v>848328.54</v>
      </c>
      <c r="AY28" s="10">
        <v>0</v>
      </c>
      <c r="AZ28" s="10">
        <v>595578.05000000005</v>
      </c>
      <c r="BA28" s="10">
        <v>381511.91</v>
      </c>
      <c r="BB28" s="10">
        <v>11921723.33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286742.90999999997</v>
      </c>
      <c r="BI28" s="10">
        <v>101.2</v>
      </c>
      <c r="BJ28" s="10">
        <v>988.56</v>
      </c>
      <c r="BK28" s="10">
        <v>0</v>
      </c>
      <c r="BL28" s="10">
        <v>14015.38</v>
      </c>
      <c r="BM28" s="10">
        <v>4182.84</v>
      </c>
      <c r="BN28" s="10">
        <v>306030.89</v>
      </c>
      <c r="BO28" s="10">
        <v>85799378.710999995</v>
      </c>
      <c r="BP28" s="10">
        <v>581562.67000000004</v>
      </c>
      <c r="BQ28" s="10">
        <v>3530685.4470000002</v>
      </c>
      <c r="BR28" s="10">
        <v>2719880.65</v>
      </c>
      <c r="BS28" s="10">
        <v>36988.01</v>
      </c>
      <c r="BT28" s="10">
        <v>0</v>
      </c>
      <c r="BU28" s="10">
        <v>187824.14</v>
      </c>
      <c r="BV28" s="10">
        <v>101230.2</v>
      </c>
      <c r="BW28" s="10">
        <v>3045923</v>
      </c>
      <c r="BX28" s="10">
        <v>78896164.322999999</v>
      </c>
      <c r="BY28" s="10">
        <v>0</v>
      </c>
      <c r="BZ28" s="10">
        <v>161285.54999999999</v>
      </c>
      <c r="CA28" s="10">
        <v>3263472.5669999998</v>
      </c>
      <c r="CB28" s="10">
        <v>82320922.439999998</v>
      </c>
      <c r="CC28" s="10">
        <v>0</v>
      </c>
      <c r="CD28" s="10">
        <v>0</v>
      </c>
      <c r="CE28" s="10">
        <v>0</v>
      </c>
      <c r="CF28" s="10">
        <v>600</v>
      </c>
      <c r="CG28" s="10">
        <v>600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85366845.439999998</v>
      </c>
      <c r="CO28" s="10">
        <v>0</v>
      </c>
      <c r="CP28" s="10">
        <v>122574851.138</v>
      </c>
      <c r="CQ28" s="10">
        <v>82044524.480000004</v>
      </c>
      <c r="CR28" s="10">
        <v>0</v>
      </c>
      <c r="CS28" s="10">
        <v>6773483.3700000001</v>
      </c>
      <c r="CT28" s="10">
        <v>165982.68</v>
      </c>
      <c r="CU28" s="10">
        <v>211558841.66800001</v>
      </c>
      <c r="CV28" s="10">
        <v>0</v>
      </c>
      <c r="CW28" s="10">
        <v>1382.55108572621</v>
      </c>
      <c r="CX28" s="10">
        <v>1692.0052385265201</v>
      </c>
      <c r="CY28" s="10">
        <v>150.128690929675</v>
      </c>
      <c r="CZ28" s="10">
        <v>1500</v>
      </c>
      <c r="DA28" s="10">
        <v>100</v>
      </c>
      <c r="DB28" s="10">
        <v>478.35871677558703</v>
      </c>
      <c r="DC28" s="10">
        <v>478.35871677558703</v>
      </c>
      <c r="DD28" s="10">
        <v>20461945472.563301</v>
      </c>
      <c r="DE28" s="10">
        <v>8579937871.1000004</v>
      </c>
      <c r="DF28" s="10">
        <v>14496.919857098301</v>
      </c>
      <c r="DG28" s="10">
        <v>0</v>
      </c>
      <c r="DH28" s="10">
        <v>112.700229832087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</row>
  </sheetData>
  <mergeCells count="24">
    <mergeCell ref="CP8:CU8"/>
    <mergeCell ref="CV8:DR8"/>
    <mergeCell ref="BC8:BG8"/>
    <mergeCell ref="BH8:BN8"/>
    <mergeCell ref="BR8:BW8"/>
    <mergeCell ref="BX8:CB8"/>
    <mergeCell ref="CE8:CG8"/>
    <mergeCell ref="CH8:CM8"/>
    <mergeCell ref="W8:Y8"/>
    <mergeCell ref="Z8:AB8"/>
    <mergeCell ref="AC8:AJ8"/>
    <mergeCell ref="AK8:AP8"/>
    <mergeCell ref="AQ8:AU8"/>
    <mergeCell ref="AV8:BB8"/>
    <mergeCell ref="A1:DR1"/>
    <mergeCell ref="A2:DR2"/>
    <mergeCell ref="A3:DR3"/>
    <mergeCell ref="A8:D8"/>
    <mergeCell ref="E8:F8"/>
    <mergeCell ref="G8:I8"/>
    <mergeCell ref="J8:L8"/>
    <mergeCell ref="M8:O8"/>
    <mergeCell ref="Q8:S8"/>
    <mergeCell ref="T8:V8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0"/>
  <sheetViews>
    <sheetView tabSelected="1" workbookViewId="0">
      <selection activeCell="D4" sqref="D4"/>
    </sheetView>
  </sheetViews>
  <sheetFormatPr defaultRowHeight="15" x14ac:dyDescent="0.25"/>
  <cols>
    <col min="1" max="1" width="9.140625" style="13"/>
    <col min="2" max="2" width="23" style="13" bestFit="1" customWidth="1"/>
    <col min="3" max="4" width="23" style="13" customWidth="1"/>
    <col min="5" max="22" width="20.7109375" style="13" customWidth="1"/>
    <col min="23" max="23" width="9.5703125" style="13" bestFit="1" customWidth="1"/>
    <col min="24" max="28" width="9.140625" style="13"/>
    <col min="29" max="29" width="12.28515625" style="13" bestFit="1" customWidth="1"/>
    <col min="30" max="30" width="10.7109375" style="13" bestFit="1" customWidth="1"/>
    <col min="31" max="16384" width="9.140625" style="13"/>
  </cols>
  <sheetData>
    <row r="1" spans="2:30" x14ac:dyDescent="0.25">
      <c r="B1" s="11" t="s">
        <v>175</v>
      </c>
      <c r="C1" s="11"/>
      <c r="D1" s="11"/>
      <c r="E1" s="11"/>
      <c r="F1" s="11"/>
      <c r="G1" s="11"/>
      <c r="H1" s="11"/>
      <c r="I1" s="11"/>
      <c r="J1" s="12"/>
      <c r="K1" s="12"/>
      <c r="P1" s="11" t="s">
        <v>176</v>
      </c>
      <c r="Q1" s="11"/>
      <c r="R1" s="11"/>
      <c r="S1" s="11"/>
      <c r="T1" s="11"/>
      <c r="U1" s="11"/>
      <c r="V1" s="11"/>
    </row>
    <row r="2" spans="2:30" ht="90" x14ac:dyDescent="0.25">
      <c r="B2" s="13" t="s">
        <v>177</v>
      </c>
      <c r="C2" s="13" t="s">
        <v>178</v>
      </c>
      <c r="E2" s="13" t="s">
        <v>178</v>
      </c>
      <c r="F2" s="13" t="s">
        <v>179</v>
      </c>
      <c r="G2" s="13" t="s">
        <v>180</v>
      </c>
      <c r="H2" s="13" t="s">
        <v>181</v>
      </c>
      <c r="I2" s="13" t="s">
        <v>182</v>
      </c>
      <c r="L2" s="13" t="s">
        <v>183</v>
      </c>
      <c r="M2" s="13" t="s">
        <v>184</v>
      </c>
      <c r="N2" s="13" t="s">
        <v>185</v>
      </c>
      <c r="O2" s="13" t="s">
        <v>184</v>
      </c>
      <c r="P2" s="13" t="s">
        <v>26</v>
      </c>
      <c r="Q2" s="13" t="s">
        <v>116</v>
      </c>
      <c r="R2" s="13" t="s">
        <v>117</v>
      </c>
      <c r="S2" s="13" t="s">
        <v>118</v>
      </c>
      <c r="T2" s="13" t="s">
        <v>119</v>
      </c>
      <c r="U2" s="13" t="s">
        <v>120</v>
      </c>
      <c r="V2" s="13" t="s">
        <v>121</v>
      </c>
      <c r="Z2" s="13" t="s">
        <v>186</v>
      </c>
    </row>
    <row r="3" spans="2:30" x14ac:dyDescent="0.25">
      <c r="B3" s="13" t="s">
        <v>187</v>
      </c>
      <c r="C3" s="13">
        <v>140794.04</v>
      </c>
      <c r="E3" s="13">
        <f>+C3+U3</f>
        <v>143589.51</v>
      </c>
      <c r="F3" s="13">
        <v>307.56</v>
      </c>
      <c r="G3" s="13">
        <v>0</v>
      </c>
      <c r="H3" s="13">
        <v>4367.93</v>
      </c>
      <c r="I3" s="13">
        <v>145469.53</v>
      </c>
      <c r="J3" s="13">
        <f>+E3+F3+G3+H3</f>
        <v>148265</v>
      </c>
      <c r="L3" s="13">
        <f>V3</f>
        <v>148265</v>
      </c>
      <c r="M3" s="13">
        <f>I3-L3</f>
        <v>-2795.4700000000012</v>
      </c>
      <c r="N3" s="13">
        <f>-U3</f>
        <v>-2795.47</v>
      </c>
      <c r="O3" s="13">
        <f>ROUND(M3-N3,0)</f>
        <v>0</v>
      </c>
      <c r="P3" s="13" t="s">
        <v>147</v>
      </c>
      <c r="Q3" s="13">
        <v>140794.04</v>
      </c>
      <c r="R3" s="13">
        <v>307.56</v>
      </c>
      <c r="S3" s="13">
        <v>0</v>
      </c>
      <c r="T3" s="13">
        <v>4367.93</v>
      </c>
      <c r="U3" s="13">
        <v>2795.47</v>
      </c>
      <c r="V3" s="13">
        <v>148265</v>
      </c>
      <c r="W3" s="13">
        <f>+Q3+R3+S3+T3+U3</f>
        <v>148265</v>
      </c>
      <c r="X3" s="13">
        <f>ROUND(V3-W3,0)</f>
        <v>0</v>
      </c>
      <c r="Z3" s="13" t="s">
        <v>147</v>
      </c>
      <c r="AA3" s="13">
        <v>148265</v>
      </c>
      <c r="AB3" s="13">
        <f>V3-AA3</f>
        <v>0</v>
      </c>
      <c r="AD3" s="14"/>
    </row>
    <row r="4" spans="2:30" x14ac:dyDescent="0.25">
      <c r="B4" s="13" t="s">
        <v>188</v>
      </c>
      <c r="C4" s="13">
        <v>-64450.25</v>
      </c>
      <c r="E4" s="13">
        <f t="shared" ref="E4:E20" si="0">+C4+U4</f>
        <v>-64450.25</v>
      </c>
      <c r="F4" s="13">
        <v>1233.52</v>
      </c>
      <c r="G4" s="13">
        <v>0</v>
      </c>
      <c r="H4" s="13">
        <v>21361.73</v>
      </c>
      <c r="I4" s="13">
        <v>-41855</v>
      </c>
      <c r="J4" s="13">
        <f t="shared" ref="J4:J20" si="1">+E4+F4+G4+H4</f>
        <v>-41855</v>
      </c>
      <c r="L4" s="13">
        <f t="shared" ref="L4:L20" si="2">V4</f>
        <v>-41855</v>
      </c>
      <c r="M4" s="13">
        <f t="shared" ref="M4:M20" si="3">I4-L4</f>
        <v>0</v>
      </c>
      <c r="N4" s="13">
        <f t="shared" ref="N4:N20" si="4">-U4</f>
        <v>0</v>
      </c>
      <c r="O4" s="13">
        <f t="shared" ref="O4:O20" si="5">ROUND(M4-N4,0)</f>
        <v>0</v>
      </c>
      <c r="P4" s="13" t="s">
        <v>148</v>
      </c>
      <c r="Q4" s="13">
        <v>-64450.25</v>
      </c>
      <c r="R4" s="13">
        <v>1233.52</v>
      </c>
      <c r="S4" s="13">
        <v>0</v>
      </c>
      <c r="T4" s="13">
        <v>21361.73</v>
      </c>
      <c r="U4" s="13">
        <v>0</v>
      </c>
      <c r="V4" s="13">
        <v>-41855</v>
      </c>
      <c r="W4" s="13">
        <f t="shared" ref="W4:W20" si="6">+Q4+R4+S4+T4+U4</f>
        <v>-41855</v>
      </c>
      <c r="X4" s="13">
        <f t="shared" ref="X4:X20" si="7">ROUND(V4-W4,0)</f>
        <v>0</v>
      </c>
      <c r="Z4" s="13" t="s">
        <v>148</v>
      </c>
      <c r="AA4" s="13">
        <v>-41855</v>
      </c>
      <c r="AB4" s="13">
        <f t="shared" ref="AB4:AB20" si="8">V4-AA4</f>
        <v>0</v>
      </c>
      <c r="AD4" s="14"/>
    </row>
    <row r="5" spans="2:30" x14ac:dyDescent="0.25">
      <c r="B5" s="13" t="s">
        <v>189</v>
      </c>
      <c r="C5" s="13">
        <v>-78799.070000000007</v>
      </c>
      <c r="E5" s="13">
        <f t="shared" si="0"/>
        <v>-77621.420000000013</v>
      </c>
      <c r="F5" s="13">
        <v>504.66</v>
      </c>
      <c r="G5" s="13">
        <v>0</v>
      </c>
      <c r="H5" s="13">
        <v>8847.76</v>
      </c>
      <c r="I5" s="13">
        <v>-69446.649999999994</v>
      </c>
      <c r="J5" s="13">
        <f t="shared" si="1"/>
        <v>-68269.000000000015</v>
      </c>
      <c r="L5" s="13">
        <f t="shared" si="2"/>
        <v>-68269</v>
      </c>
      <c r="M5" s="13">
        <f t="shared" si="3"/>
        <v>-1177.6499999999942</v>
      </c>
      <c r="N5" s="13">
        <f t="shared" si="4"/>
        <v>-1177.6500000000001</v>
      </c>
      <c r="O5" s="13">
        <f t="shared" si="5"/>
        <v>0</v>
      </c>
      <c r="P5" s="13" t="s">
        <v>150</v>
      </c>
      <c r="Q5" s="13">
        <v>-78799.070000000007</v>
      </c>
      <c r="R5" s="13">
        <v>504.66</v>
      </c>
      <c r="S5" s="13">
        <v>0</v>
      </c>
      <c r="T5" s="13">
        <v>8847.76</v>
      </c>
      <c r="U5" s="13">
        <v>1177.6500000000001</v>
      </c>
      <c r="V5" s="13">
        <v>-68269</v>
      </c>
      <c r="W5" s="13">
        <f t="shared" si="6"/>
        <v>-68269.000000000015</v>
      </c>
      <c r="X5" s="13">
        <f t="shared" si="7"/>
        <v>0</v>
      </c>
      <c r="Z5" s="13" t="s">
        <v>150</v>
      </c>
      <c r="AA5" s="13">
        <v>-68269</v>
      </c>
      <c r="AB5" s="13">
        <f t="shared" si="8"/>
        <v>0</v>
      </c>
      <c r="AD5" s="14"/>
    </row>
    <row r="6" spans="2:30" x14ac:dyDescent="0.25">
      <c r="B6" s="13" t="s">
        <v>190</v>
      </c>
      <c r="C6" s="13">
        <v>0</v>
      </c>
      <c r="E6" s="13">
        <f t="shared" si="0"/>
        <v>0</v>
      </c>
      <c r="F6" s="13">
        <v>0</v>
      </c>
      <c r="G6" s="13">
        <v>0</v>
      </c>
      <c r="H6" s="13">
        <v>0</v>
      </c>
      <c r="I6" s="13">
        <v>0</v>
      </c>
      <c r="J6" s="13">
        <f t="shared" si="1"/>
        <v>0</v>
      </c>
      <c r="L6" s="13">
        <f t="shared" si="2"/>
        <v>0</v>
      </c>
      <c r="M6" s="13">
        <f t="shared" si="3"/>
        <v>0</v>
      </c>
      <c r="N6" s="13">
        <f t="shared" si="4"/>
        <v>0</v>
      </c>
      <c r="O6" s="13">
        <f t="shared" si="5"/>
        <v>0</v>
      </c>
      <c r="P6" s="13" t="s">
        <v>151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f t="shared" si="6"/>
        <v>0</v>
      </c>
      <c r="X6" s="13">
        <f t="shared" si="7"/>
        <v>0</v>
      </c>
      <c r="Z6" s="13" t="s">
        <v>151</v>
      </c>
      <c r="AA6" s="13">
        <v>0</v>
      </c>
      <c r="AB6" s="13">
        <f t="shared" si="8"/>
        <v>0</v>
      </c>
      <c r="AD6" s="14"/>
    </row>
    <row r="7" spans="2:30" x14ac:dyDescent="0.25">
      <c r="B7" s="13" t="s">
        <v>191</v>
      </c>
      <c r="C7" s="13">
        <v>4464492.4700000007</v>
      </c>
      <c r="E7" s="13">
        <f t="shared" si="0"/>
        <v>4465377.1900000004</v>
      </c>
      <c r="F7" s="13">
        <v>1503381.28</v>
      </c>
      <c r="G7" s="13">
        <v>0</v>
      </c>
      <c r="H7" s="13">
        <v>413435.54000000004</v>
      </c>
      <c r="I7" s="13">
        <v>6381309.29</v>
      </c>
      <c r="J7" s="13">
        <f t="shared" si="1"/>
        <v>6382194.0100000007</v>
      </c>
      <c r="L7" s="13">
        <f t="shared" si="2"/>
        <v>6382194.0099999998</v>
      </c>
      <c r="M7" s="13">
        <f t="shared" si="3"/>
        <v>-884.71999999973923</v>
      </c>
      <c r="N7" s="13">
        <f t="shared" si="4"/>
        <v>-884.72</v>
      </c>
      <c r="O7" s="13">
        <f t="shared" si="5"/>
        <v>0</v>
      </c>
      <c r="P7" s="13" t="s">
        <v>154</v>
      </c>
      <c r="Q7" s="13">
        <v>4464492.47</v>
      </c>
      <c r="R7" s="13">
        <v>1503381.28</v>
      </c>
      <c r="S7" s="13">
        <v>0</v>
      </c>
      <c r="T7" s="13">
        <v>413435.54</v>
      </c>
      <c r="U7" s="13">
        <v>884.72</v>
      </c>
      <c r="V7" s="13">
        <v>6382194.0099999998</v>
      </c>
      <c r="W7" s="13">
        <f t="shared" si="6"/>
        <v>6382194.0099999998</v>
      </c>
      <c r="X7" s="13">
        <f t="shared" si="7"/>
        <v>0</v>
      </c>
      <c r="Z7" s="13" t="s">
        <v>154</v>
      </c>
      <c r="AA7" s="13">
        <v>6382194.0099999998</v>
      </c>
      <c r="AB7" s="13">
        <f t="shared" si="8"/>
        <v>0</v>
      </c>
      <c r="AD7" s="14"/>
    </row>
    <row r="8" spans="2:30" ht="30" x14ac:dyDescent="0.25">
      <c r="B8" s="13" t="s">
        <v>192</v>
      </c>
      <c r="C8" s="13">
        <v>-13</v>
      </c>
      <c r="E8" s="13">
        <f t="shared" si="0"/>
        <v>-13</v>
      </c>
      <c r="F8" s="13">
        <v>0</v>
      </c>
      <c r="G8" s="13">
        <v>0</v>
      </c>
      <c r="H8" s="13">
        <v>0</v>
      </c>
      <c r="I8" s="13">
        <v>-13</v>
      </c>
      <c r="J8" s="13">
        <f t="shared" si="1"/>
        <v>-13</v>
      </c>
      <c r="L8" s="13">
        <f t="shared" si="2"/>
        <v>-13</v>
      </c>
      <c r="M8" s="13">
        <f t="shared" si="3"/>
        <v>0</v>
      </c>
      <c r="N8" s="13">
        <f t="shared" si="4"/>
        <v>0</v>
      </c>
      <c r="O8" s="13">
        <f t="shared" si="5"/>
        <v>0</v>
      </c>
      <c r="P8" s="13" t="s">
        <v>155</v>
      </c>
      <c r="Q8" s="13">
        <v>-13</v>
      </c>
      <c r="R8" s="13">
        <v>0</v>
      </c>
      <c r="S8" s="13">
        <v>0</v>
      </c>
      <c r="T8" s="13">
        <v>0</v>
      </c>
      <c r="U8" s="13">
        <v>0</v>
      </c>
      <c r="V8" s="13">
        <v>-13</v>
      </c>
      <c r="W8" s="13">
        <f t="shared" si="6"/>
        <v>-13</v>
      </c>
      <c r="X8" s="13">
        <f t="shared" si="7"/>
        <v>0</v>
      </c>
      <c r="Z8" s="13" t="s">
        <v>155</v>
      </c>
      <c r="AA8" s="13">
        <v>-13</v>
      </c>
      <c r="AB8" s="13">
        <f t="shared" si="8"/>
        <v>0</v>
      </c>
      <c r="AD8" s="14"/>
    </row>
    <row r="9" spans="2:30" x14ac:dyDescent="0.25">
      <c r="B9" s="13" t="s">
        <v>193</v>
      </c>
      <c r="C9" s="13">
        <v>3216.29</v>
      </c>
      <c r="E9" s="13">
        <f t="shared" si="0"/>
        <v>3225.15</v>
      </c>
      <c r="F9" s="13">
        <v>15.03</v>
      </c>
      <c r="G9" s="13">
        <v>0</v>
      </c>
      <c r="H9" s="13">
        <v>73.819999999999993</v>
      </c>
      <c r="I9" s="13">
        <v>3305.14</v>
      </c>
      <c r="J9" s="13">
        <f t="shared" si="1"/>
        <v>3314.0000000000005</v>
      </c>
      <c r="L9" s="13">
        <f t="shared" si="2"/>
        <v>3314</v>
      </c>
      <c r="M9" s="13">
        <f t="shared" si="3"/>
        <v>-8.8600000000001273</v>
      </c>
      <c r="N9" s="13">
        <f t="shared" si="4"/>
        <v>-8.86</v>
      </c>
      <c r="O9" s="13">
        <f t="shared" si="5"/>
        <v>0</v>
      </c>
      <c r="P9" s="13" t="s">
        <v>157</v>
      </c>
      <c r="Q9" s="13">
        <v>3216.29</v>
      </c>
      <c r="R9" s="13">
        <v>15.03</v>
      </c>
      <c r="S9" s="13">
        <v>0</v>
      </c>
      <c r="T9" s="13">
        <v>73.819999999999993</v>
      </c>
      <c r="U9" s="13">
        <v>8.86</v>
      </c>
      <c r="V9" s="13">
        <v>3314</v>
      </c>
      <c r="W9" s="13">
        <f t="shared" si="6"/>
        <v>3314.0000000000005</v>
      </c>
      <c r="X9" s="13">
        <f t="shared" si="7"/>
        <v>0</v>
      </c>
      <c r="Z9" s="13" t="s">
        <v>157</v>
      </c>
      <c r="AA9" s="13">
        <v>3314</v>
      </c>
      <c r="AB9" s="13">
        <f t="shared" si="8"/>
        <v>0</v>
      </c>
      <c r="AD9" s="14"/>
    </row>
    <row r="10" spans="2:30" ht="30" x14ac:dyDescent="0.25">
      <c r="B10" s="13" t="s">
        <v>194</v>
      </c>
      <c r="C10" s="13">
        <v>-87</v>
      </c>
      <c r="E10" s="13">
        <f t="shared" si="0"/>
        <v>-87</v>
      </c>
      <c r="F10" s="13">
        <v>0</v>
      </c>
      <c r="G10" s="13">
        <v>0</v>
      </c>
      <c r="H10" s="13">
        <v>0</v>
      </c>
      <c r="I10" s="13">
        <v>-87</v>
      </c>
      <c r="J10" s="13">
        <f t="shared" si="1"/>
        <v>-87</v>
      </c>
      <c r="L10" s="13">
        <f t="shared" si="2"/>
        <v>-87</v>
      </c>
      <c r="M10" s="13">
        <f t="shared" si="3"/>
        <v>0</v>
      </c>
      <c r="N10" s="13">
        <f t="shared" si="4"/>
        <v>0</v>
      </c>
      <c r="O10" s="13">
        <f t="shared" si="5"/>
        <v>0</v>
      </c>
      <c r="P10" s="13" t="s">
        <v>158</v>
      </c>
      <c r="Q10" s="13">
        <v>-87</v>
      </c>
      <c r="R10" s="13">
        <v>0</v>
      </c>
      <c r="S10" s="13">
        <v>0</v>
      </c>
      <c r="T10" s="13">
        <v>0</v>
      </c>
      <c r="U10" s="13">
        <v>0</v>
      </c>
      <c r="V10" s="13">
        <v>-87</v>
      </c>
      <c r="W10" s="13">
        <f t="shared" si="6"/>
        <v>-87</v>
      </c>
      <c r="X10" s="13">
        <f t="shared" si="7"/>
        <v>0</v>
      </c>
      <c r="Z10" s="13" t="s">
        <v>158</v>
      </c>
      <c r="AA10" s="13">
        <v>-87</v>
      </c>
      <c r="AB10" s="13">
        <f t="shared" si="8"/>
        <v>0</v>
      </c>
      <c r="AD10" s="14"/>
    </row>
    <row r="11" spans="2:30" ht="30" x14ac:dyDescent="0.25">
      <c r="B11" s="13" t="s">
        <v>195</v>
      </c>
      <c r="C11" s="13">
        <v>355541.49</v>
      </c>
      <c r="E11" s="13">
        <f t="shared" si="0"/>
        <v>357155.35</v>
      </c>
      <c r="F11" s="13">
        <v>6877.9500000000007</v>
      </c>
      <c r="G11" s="13">
        <v>0</v>
      </c>
      <c r="H11" s="13">
        <v>6838.7</v>
      </c>
      <c r="I11" s="13">
        <v>369258.14</v>
      </c>
      <c r="J11" s="13">
        <f t="shared" si="1"/>
        <v>370872</v>
      </c>
      <c r="L11" s="13">
        <f t="shared" si="2"/>
        <v>370872</v>
      </c>
      <c r="M11" s="13">
        <f t="shared" si="3"/>
        <v>-1613.859999999986</v>
      </c>
      <c r="N11" s="13">
        <f t="shared" si="4"/>
        <v>-1613.86</v>
      </c>
      <c r="O11" s="13">
        <f t="shared" si="5"/>
        <v>0</v>
      </c>
      <c r="P11" s="13" t="s">
        <v>160</v>
      </c>
      <c r="Q11" s="13">
        <v>355541.49</v>
      </c>
      <c r="R11" s="13">
        <v>6877.95</v>
      </c>
      <c r="S11" s="13">
        <v>0</v>
      </c>
      <c r="T11" s="13">
        <v>6838.7</v>
      </c>
      <c r="U11" s="13">
        <v>1613.86</v>
      </c>
      <c r="V11" s="13">
        <v>370872</v>
      </c>
      <c r="W11" s="13">
        <f t="shared" si="6"/>
        <v>370872</v>
      </c>
      <c r="X11" s="13">
        <f t="shared" si="7"/>
        <v>0</v>
      </c>
      <c r="Z11" s="13" t="s">
        <v>160</v>
      </c>
      <c r="AA11" s="13">
        <v>370872</v>
      </c>
      <c r="AB11" s="13">
        <f t="shared" si="8"/>
        <v>0</v>
      </c>
      <c r="AD11" s="14"/>
    </row>
    <row r="12" spans="2:30" ht="30" x14ac:dyDescent="0.25">
      <c r="B12" s="13" t="s">
        <v>196</v>
      </c>
      <c r="C12" s="13">
        <v>33269.11</v>
      </c>
      <c r="E12" s="13">
        <f t="shared" si="0"/>
        <v>31150.15</v>
      </c>
      <c r="F12" s="13">
        <v>1079.9099999999999</v>
      </c>
      <c r="G12" s="13">
        <v>0</v>
      </c>
      <c r="H12" s="13">
        <v>1868.94</v>
      </c>
      <c r="I12" s="13">
        <v>36217.96</v>
      </c>
      <c r="J12" s="13">
        <f t="shared" si="1"/>
        <v>34099</v>
      </c>
      <c r="L12" s="13">
        <f t="shared" si="2"/>
        <v>34099</v>
      </c>
      <c r="M12" s="13">
        <f t="shared" si="3"/>
        <v>2118.9599999999991</v>
      </c>
      <c r="N12" s="13">
        <f t="shared" si="4"/>
        <v>2118.96</v>
      </c>
      <c r="O12" s="13">
        <f t="shared" si="5"/>
        <v>0</v>
      </c>
      <c r="P12" s="13" t="s">
        <v>161</v>
      </c>
      <c r="Q12" s="13">
        <v>33269.11</v>
      </c>
      <c r="R12" s="13">
        <v>1079.9100000000001</v>
      </c>
      <c r="S12" s="13">
        <v>0</v>
      </c>
      <c r="T12" s="13">
        <v>1868.94</v>
      </c>
      <c r="U12" s="13">
        <v>-2118.96</v>
      </c>
      <c r="V12" s="13">
        <v>34099</v>
      </c>
      <c r="W12" s="13">
        <f t="shared" si="6"/>
        <v>34099.000000000007</v>
      </c>
      <c r="X12" s="13">
        <f t="shared" si="7"/>
        <v>0</v>
      </c>
      <c r="Z12" s="13" t="s">
        <v>161</v>
      </c>
      <c r="AA12" s="13">
        <v>34099</v>
      </c>
      <c r="AB12" s="13">
        <f t="shared" si="8"/>
        <v>0</v>
      </c>
      <c r="AD12" s="14"/>
    </row>
    <row r="13" spans="2:30" x14ac:dyDescent="0.25">
      <c r="B13" s="13" t="s">
        <v>197</v>
      </c>
      <c r="C13" s="13">
        <v>704.71</v>
      </c>
      <c r="E13" s="13">
        <f t="shared" si="0"/>
        <v>704.71</v>
      </c>
      <c r="F13" s="13">
        <v>8.2899999999999991</v>
      </c>
      <c r="G13" s="13">
        <v>0</v>
      </c>
      <c r="H13" s="13">
        <v>0</v>
      </c>
      <c r="I13" s="13">
        <v>713</v>
      </c>
      <c r="J13" s="13">
        <f t="shared" si="1"/>
        <v>713</v>
      </c>
      <c r="L13" s="13">
        <f t="shared" si="2"/>
        <v>713</v>
      </c>
      <c r="M13" s="13">
        <f t="shared" si="3"/>
        <v>0</v>
      </c>
      <c r="N13" s="13">
        <f t="shared" si="4"/>
        <v>0</v>
      </c>
      <c r="O13" s="13">
        <f t="shared" si="5"/>
        <v>0</v>
      </c>
      <c r="P13" s="13" t="s">
        <v>162</v>
      </c>
      <c r="Q13" s="13">
        <v>704.71</v>
      </c>
      <c r="R13" s="13">
        <v>8.2899999999999991</v>
      </c>
      <c r="S13" s="13">
        <v>0</v>
      </c>
      <c r="T13" s="13">
        <v>0</v>
      </c>
      <c r="U13" s="13">
        <v>0</v>
      </c>
      <c r="V13" s="13">
        <v>713</v>
      </c>
      <c r="W13" s="13">
        <f t="shared" si="6"/>
        <v>713</v>
      </c>
      <c r="X13" s="13">
        <f t="shared" si="7"/>
        <v>0</v>
      </c>
      <c r="Z13" s="13" t="s">
        <v>162</v>
      </c>
      <c r="AA13" s="13">
        <v>713</v>
      </c>
      <c r="AB13" s="13">
        <f t="shared" si="8"/>
        <v>0</v>
      </c>
      <c r="AD13" s="14"/>
    </row>
    <row r="14" spans="2:30" ht="30" x14ac:dyDescent="0.25">
      <c r="B14" s="13" t="s">
        <v>198</v>
      </c>
      <c r="C14" s="13">
        <v>48739875.327999994</v>
      </c>
      <c r="E14" s="13">
        <f t="shared" si="0"/>
        <v>48739875.327999994</v>
      </c>
      <c r="F14" s="13">
        <v>26327522.98</v>
      </c>
      <c r="G14" s="13">
        <v>0</v>
      </c>
      <c r="H14" s="13">
        <v>77.349999999999994</v>
      </c>
      <c r="I14" s="13">
        <v>75067475.657999992</v>
      </c>
      <c r="J14" s="13">
        <f t="shared" si="1"/>
        <v>75067475.657999992</v>
      </c>
      <c r="L14" s="13">
        <f t="shared" si="2"/>
        <v>75067475.658000007</v>
      </c>
      <c r="M14" s="13">
        <f t="shared" si="3"/>
        <v>0</v>
      </c>
      <c r="N14" s="13">
        <f t="shared" si="4"/>
        <v>0</v>
      </c>
      <c r="O14" s="13">
        <f t="shared" si="5"/>
        <v>0</v>
      </c>
      <c r="P14" s="13" t="s">
        <v>164</v>
      </c>
      <c r="Q14" s="13">
        <v>48739875.328000002</v>
      </c>
      <c r="R14" s="13">
        <v>26327522.98</v>
      </c>
      <c r="S14" s="13">
        <v>0</v>
      </c>
      <c r="T14" s="13">
        <v>77.349999999999994</v>
      </c>
      <c r="U14" s="13">
        <v>0</v>
      </c>
      <c r="V14" s="13">
        <v>75067475.658000007</v>
      </c>
      <c r="W14" s="13">
        <f t="shared" si="6"/>
        <v>75067475.657999992</v>
      </c>
      <c r="X14" s="13">
        <f t="shared" si="7"/>
        <v>0</v>
      </c>
      <c r="Z14" s="13" t="s">
        <v>164</v>
      </c>
      <c r="AA14" s="13">
        <v>75067475.657999903</v>
      </c>
      <c r="AB14" s="13">
        <f t="shared" si="8"/>
        <v>0</v>
      </c>
      <c r="AD14" s="14"/>
    </row>
    <row r="15" spans="2:30" x14ac:dyDescent="0.25">
      <c r="B15" s="13" t="s">
        <v>199</v>
      </c>
      <c r="C15" s="13">
        <v>-57278.5</v>
      </c>
      <c r="E15" s="13">
        <f t="shared" si="0"/>
        <v>-57278.5</v>
      </c>
      <c r="F15" s="13">
        <v>12.5</v>
      </c>
      <c r="G15" s="13">
        <v>0</v>
      </c>
      <c r="H15" s="13">
        <v>0</v>
      </c>
      <c r="I15" s="13">
        <v>-57266</v>
      </c>
      <c r="J15" s="13">
        <f t="shared" si="1"/>
        <v>-57266</v>
      </c>
      <c r="L15" s="13">
        <f t="shared" si="2"/>
        <v>-57266</v>
      </c>
      <c r="M15" s="13">
        <f t="shared" si="3"/>
        <v>0</v>
      </c>
      <c r="N15" s="13">
        <f t="shared" si="4"/>
        <v>0</v>
      </c>
      <c r="O15" s="13">
        <f t="shared" si="5"/>
        <v>0</v>
      </c>
      <c r="P15" s="13" t="s">
        <v>165</v>
      </c>
      <c r="Q15" s="13">
        <v>-57278.5</v>
      </c>
      <c r="R15" s="13">
        <v>12.5</v>
      </c>
      <c r="S15" s="13">
        <v>0</v>
      </c>
      <c r="T15" s="13">
        <v>0</v>
      </c>
      <c r="U15" s="13">
        <v>0</v>
      </c>
      <c r="V15" s="13">
        <v>-57266</v>
      </c>
      <c r="W15" s="13">
        <f t="shared" si="6"/>
        <v>-57266</v>
      </c>
      <c r="X15" s="13">
        <f t="shared" si="7"/>
        <v>0</v>
      </c>
      <c r="Z15" s="13" t="s">
        <v>165</v>
      </c>
      <c r="AA15" s="13">
        <v>-57266</v>
      </c>
      <c r="AB15" s="13">
        <f t="shared" si="8"/>
        <v>0</v>
      </c>
      <c r="AD15" s="14"/>
    </row>
    <row r="16" spans="2:30" x14ac:dyDescent="0.25">
      <c r="B16" s="13" t="s">
        <v>200</v>
      </c>
      <c r="C16" s="13">
        <v>428572.28</v>
      </c>
      <c r="E16" s="13">
        <f t="shared" si="0"/>
        <v>431466.19</v>
      </c>
      <c r="F16" s="13">
        <v>9743.4599999999991</v>
      </c>
      <c r="G16" s="13">
        <v>0</v>
      </c>
      <c r="H16" s="13">
        <v>12034.35</v>
      </c>
      <c r="I16" s="13">
        <v>450350.08999999997</v>
      </c>
      <c r="J16" s="13">
        <f t="shared" si="1"/>
        <v>453244</v>
      </c>
      <c r="L16" s="13">
        <f t="shared" si="2"/>
        <v>453244</v>
      </c>
      <c r="M16" s="13">
        <f t="shared" si="3"/>
        <v>-2893.9100000000326</v>
      </c>
      <c r="N16" s="13">
        <f t="shared" si="4"/>
        <v>-2893.91</v>
      </c>
      <c r="O16" s="13">
        <f t="shared" si="5"/>
        <v>0</v>
      </c>
      <c r="P16" s="13" t="s">
        <v>167</v>
      </c>
      <c r="Q16" s="13">
        <v>428572.28</v>
      </c>
      <c r="R16" s="13">
        <v>9743.4599999999991</v>
      </c>
      <c r="S16" s="13">
        <v>0</v>
      </c>
      <c r="T16" s="13">
        <v>12034.35</v>
      </c>
      <c r="U16" s="13">
        <v>2893.91</v>
      </c>
      <c r="V16" s="13">
        <v>453244</v>
      </c>
      <c r="W16" s="13">
        <f t="shared" si="6"/>
        <v>453244</v>
      </c>
      <c r="X16" s="13">
        <f t="shared" si="7"/>
        <v>0</v>
      </c>
      <c r="Z16" s="13" t="s">
        <v>167</v>
      </c>
      <c r="AA16" s="13">
        <v>453244</v>
      </c>
      <c r="AB16" s="13">
        <f t="shared" si="8"/>
        <v>0</v>
      </c>
      <c r="AD16" s="14"/>
    </row>
    <row r="17" spans="2:30" ht="30" x14ac:dyDescent="0.25">
      <c r="B17" s="13" t="s">
        <v>201</v>
      </c>
      <c r="C17" s="13">
        <v>-10</v>
      </c>
      <c r="E17" s="13">
        <f t="shared" si="0"/>
        <v>-10</v>
      </c>
      <c r="F17" s="13">
        <v>0</v>
      </c>
      <c r="G17" s="13">
        <v>0</v>
      </c>
      <c r="H17" s="13">
        <v>0</v>
      </c>
      <c r="I17" s="13">
        <v>-10</v>
      </c>
      <c r="J17" s="13">
        <f t="shared" si="1"/>
        <v>-10</v>
      </c>
      <c r="L17" s="13">
        <f t="shared" si="2"/>
        <v>-10</v>
      </c>
      <c r="M17" s="13">
        <f t="shared" si="3"/>
        <v>0</v>
      </c>
      <c r="N17" s="13">
        <f t="shared" si="4"/>
        <v>0</v>
      </c>
      <c r="O17" s="13">
        <f t="shared" si="5"/>
        <v>0</v>
      </c>
      <c r="P17" s="13" t="s">
        <v>168</v>
      </c>
      <c r="Q17" s="13">
        <v>-10</v>
      </c>
      <c r="R17" s="13">
        <v>0</v>
      </c>
      <c r="S17" s="13">
        <v>0</v>
      </c>
      <c r="T17" s="13">
        <v>0</v>
      </c>
      <c r="U17" s="13">
        <v>0</v>
      </c>
      <c r="V17" s="13">
        <v>-10</v>
      </c>
      <c r="W17" s="13">
        <f t="shared" si="6"/>
        <v>-10</v>
      </c>
      <c r="X17" s="13">
        <f t="shared" si="7"/>
        <v>0</v>
      </c>
      <c r="Z17" s="13" t="s">
        <v>168</v>
      </c>
      <c r="AA17" s="13">
        <v>-10</v>
      </c>
      <c r="AB17" s="13">
        <f t="shared" si="8"/>
        <v>0</v>
      </c>
      <c r="AD17" s="14"/>
    </row>
    <row r="18" spans="2:30" ht="30" x14ac:dyDescent="0.25">
      <c r="B18" s="13" t="s">
        <v>202</v>
      </c>
      <c r="C18" s="13">
        <v>55653989.760000005</v>
      </c>
      <c r="E18" s="13">
        <f t="shared" si="0"/>
        <v>55783800.300000004</v>
      </c>
      <c r="F18" s="13">
        <v>46672153.68</v>
      </c>
      <c r="G18" s="13">
        <v>0</v>
      </c>
      <c r="H18" s="13">
        <v>5109654.0199999996</v>
      </c>
      <c r="I18" s="13">
        <v>107435797.46000001</v>
      </c>
      <c r="J18" s="13">
        <f t="shared" si="1"/>
        <v>107565608</v>
      </c>
      <c r="L18" s="13">
        <f t="shared" si="2"/>
        <v>107565608</v>
      </c>
      <c r="M18" s="13">
        <f t="shared" si="3"/>
        <v>-129810.53999999166</v>
      </c>
      <c r="N18" s="13">
        <f t="shared" si="4"/>
        <v>-129810.54</v>
      </c>
      <c r="O18" s="13">
        <f t="shared" si="5"/>
        <v>0</v>
      </c>
      <c r="P18" s="13" t="s">
        <v>170</v>
      </c>
      <c r="Q18" s="13">
        <v>55653989.759999998</v>
      </c>
      <c r="R18" s="13">
        <v>46672153.68</v>
      </c>
      <c r="S18" s="13">
        <v>0</v>
      </c>
      <c r="T18" s="13">
        <v>5109654.0199999996</v>
      </c>
      <c r="U18" s="13">
        <v>129810.54</v>
      </c>
      <c r="V18" s="13">
        <v>107565608</v>
      </c>
      <c r="W18" s="13">
        <f t="shared" si="6"/>
        <v>107565608</v>
      </c>
      <c r="X18" s="13">
        <f t="shared" si="7"/>
        <v>0</v>
      </c>
      <c r="Z18" s="13" t="s">
        <v>170</v>
      </c>
      <c r="AA18" s="13">
        <v>107565608</v>
      </c>
      <c r="AB18" s="13">
        <f t="shared" si="8"/>
        <v>0</v>
      </c>
      <c r="AD18" s="14"/>
    </row>
    <row r="19" spans="2:30" x14ac:dyDescent="0.25">
      <c r="B19" s="13" t="s">
        <v>203</v>
      </c>
      <c r="C19" s="13">
        <v>13243139.08</v>
      </c>
      <c r="E19" s="13">
        <f t="shared" si="0"/>
        <v>13271063.73</v>
      </c>
      <c r="F19" s="13">
        <v>7521639.0499999998</v>
      </c>
      <c r="G19" s="13">
        <v>0</v>
      </c>
      <c r="H19" s="13">
        <v>1191755.22</v>
      </c>
      <c r="I19" s="13">
        <v>21956533.350000001</v>
      </c>
      <c r="J19" s="13">
        <f t="shared" si="1"/>
        <v>21984458</v>
      </c>
      <c r="L19" s="13">
        <f t="shared" si="2"/>
        <v>21984458</v>
      </c>
      <c r="M19" s="13">
        <f t="shared" si="3"/>
        <v>-27924.64999999851</v>
      </c>
      <c r="N19" s="13">
        <f t="shared" si="4"/>
        <v>-27924.65</v>
      </c>
      <c r="O19" s="13">
        <f t="shared" si="5"/>
        <v>0</v>
      </c>
      <c r="P19" s="13" t="s">
        <v>172</v>
      </c>
      <c r="Q19" s="13">
        <v>13243139.08</v>
      </c>
      <c r="R19" s="13">
        <v>7521639.0499999998</v>
      </c>
      <c r="S19" s="13">
        <v>0</v>
      </c>
      <c r="T19" s="13">
        <v>1191755.22</v>
      </c>
      <c r="U19" s="13">
        <v>27924.65</v>
      </c>
      <c r="V19" s="13">
        <v>21984458</v>
      </c>
      <c r="W19" s="13">
        <f t="shared" si="6"/>
        <v>21984457.999999996</v>
      </c>
      <c r="X19" s="13">
        <f t="shared" si="7"/>
        <v>0</v>
      </c>
      <c r="Z19" s="13" t="s">
        <v>172</v>
      </c>
      <c r="AA19" s="13">
        <v>21984458</v>
      </c>
      <c r="AB19" s="13">
        <f t="shared" si="8"/>
        <v>0</v>
      </c>
      <c r="AD19" s="14"/>
    </row>
    <row r="20" spans="2:30" x14ac:dyDescent="0.25">
      <c r="B20" s="13" t="s">
        <v>204</v>
      </c>
      <c r="C20" s="13">
        <v>-288105.59999999998</v>
      </c>
      <c r="E20" s="13">
        <f t="shared" si="0"/>
        <v>-287113.62</v>
      </c>
      <c r="F20" s="13">
        <v>44.610000000000127</v>
      </c>
      <c r="G20" s="13">
        <v>0</v>
      </c>
      <c r="H20" s="13">
        <v>3168.01</v>
      </c>
      <c r="I20" s="13">
        <v>-284892.98</v>
      </c>
      <c r="J20" s="13">
        <f t="shared" si="1"/>
        <v>-283901</v>
      </c>
      <c r="L20" s="13">
        <f t="shared" si="2"/>
        <v>-283901</v>
      </c>
      <c r="M20" s="13">
        <f t="shared" si="3"/>
        <v>-991.97999999998137</v>
      </c>
      <c r="N20" s="13">
        <f t="shared" si="4"/>
        <v>-991.98</v>
      </c>
      <c r="O20" s="13">
        <f t="shared" si="5"/>
        <v>0</v>
      </c>
      <c r="P20" s="13" t="s">
        <v>173</v>
      </c>
      <c r="Q20" s="13">
        <v>-288105.59999999998</v>
      </c>
      <c r="R20" s="13">
        <v>44.61</v>
      </c>
      <c r="S20" s="13">
        <v>0</v>
      </c>
      <c r="T20" s="13">
        <v>3168.01</v>
      </c>
      <c r="U20" s="13">
        <v>991.98</v>
      </c>
      <c r="V20" s="13">
        <v>-283901</v>
      </c>
      <c r="W20" s="13">
        <f t="shared" si="6"/>
        <v>-283901</v>
      </c>
      <c r="X20" s="13">
        <f t="shared" si="7"/>
        <v>0</v>
      </c>
      <c r="Z20" s="13" t="s">
        <v>173</v>
      </c>
      <c r="AA20" s="13">
        <v>-283901</v>
      </c>
      <c r="AB20" s="13">
        <f t="shared" si="8"/>
        <v>0</v>
      </c>
      <c r="AD20" s="14"/>
    </row>
  </sheetData>
  <mergeCells count="2">
    <mergeCell ref="B1:I1"/>
    <mergeCell ref="P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Sira-Urban-103</vt:lpstr>
      <vt:lpstr>Sheet2</vt:lpstr>
    </vt:vector>
  </TitlesOfParts>
  <Company>Infosys Technologies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AAO SIRA CSD</dc:creator>
  <cp:lastModifiedBy>AAO SIRA CSD</cp:lastModifiedBy>
  <dcterms:created xsi:type="dcterms:W3CDTF">2025-07-24T11:35:33Z</dcterms:created>
  <dcterms:modified xsi:type="dcterms:W3CDTF">2025-07-24T11:37:17Z</dcterms:modified>
</cp:coreProperties>
</file>