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630" yWindow="540" windowWidth="27495" windowHeight="13230"/>
  </bookViews>
  <sheets>
    <sheet name="sheet1" sheetId="2" r:id="rId1"/>
  </sheets>
  <calcPr calcId="144525"/>
</workbook>
</file>

<file path=xl/calcChain.xml><?xml version="1.0" encoding="utf-8"?>
<calcChain xmlns="http://schemas.openxmlformats.org/spreadsheetml/2006/main">
  <c r="Y9" i="2" l="1"/>
  <c r="AC9" i="2" s="1"/>
  <c r="Y10" i="2"/>
  <c r="AC10" i="2" s="1"/>
  <c r="Y11" i="2"/>
  <c r="AC11" i="2" s="1"/>
  <c r="Y12" i="2"/>
  <c r="AC12" i="2" s="1"/>
  <c r="Y13" i="2"/>
  <c r="AC13" i="2" s="1"/>
  <c r="Y14" i="2"/>
  <c r="AC14" i="2" s="1"/>
  <c r="Y15" i="2"/>
  <c r="AC15" i="2" s="1"/>
  <c r="Y16" i="2"/>
  <c r="AC16" i="2" s="1"/>
  <c r="Y17" i="2"/>
  <c r="AC17" i="2" s="1"/>
  <c r="Y18" i="2"/>
  <c r="AC18" i="2" s="1"/>
  <c r="Y19" i="2"/>
  <c r="AC19" i="2" s="1"/>
  <c r="Y20" i="2"/>
  <c r="AC20" i="2" s="1"/>
  <c r="Y21" i="2"/>
  <c r="AC21" i="2" s="1"/>
  <c r="Y22" i="2"/>
  <c r="AC22" i="2" s="1"/>
  <c r="Y23" i="2"/>
  <c r="AC23" i="2" s="1"/>
  <c r="Y24" i="2"/>
  <c r="AC24" i="2" s="1"/>
  <c r="Y25" i="2"/>
  <c r="AC25" i="2" s="1"/>
  <c r="Y26" i="2"/>
  <c r="AC26" i="2" s="1"/>
  <c r="Y27" i="2"/>
  <c r="AC27" i="2" s="1"/>
  <c r="Y28" i="2"/>
  <c r="AC28" i="2" s="1"/>
  <c r="Y29" i="2"/>
  <c r="AC29" i="2" s="1"/>
  <c r="Y30" i="2"/>
  <c r="AC30" i="2" s="1"/>
  <c r="Y31" i="2"/>
  <c r="AC31" i="2" s="1"/>
  <c r="Y32" i="2"/>
  <c r="AC32" i="2" s="1"/>
  <c r="Y33" i="2"/>
  <c r="AC33" i="2" s="1"/>
  <c r="Y34" i="2"/>
  <c r="AC34" i="2" s="1"/>
  <c r="Y35" i="2"/>
  <c r="AC35" i="2" s="1"/>
  <c r="Y36" i="2"/>
  <c r="AC36" i="2" s="1"/>
  <c r="Y37" i="2"/>
  <c r="AC37" i="2" s="1"/>
  <c r="Y38" i="2"/>
  <c r="AC38" i="2" s="1"/>
  <c r="Y39" i="2"/>
  <c r="AC39" i="2" s="1"/>
  <c r="Y40" i="2"/>
  <c r="AC40" i="2" s="1"/>
  <c r="Y41" i="2"/>
  <c r="AC41" i="2" s="1"/>
  <c r="Y42" i="2"/>
  <c r="AC42" i="2" s="1"/>
  <c r="Y43" i="2"/>
  <c r="AC43" i="2" s="1"/>
  <c r="Y44" i="2"/>
  <c r="AC44" i="2" s="1"/>
  <c r="Y45" i="2"/>
  <c r="AC45" i="2" s="1"/>
  <c r="Y46" i="2"/>
  <c r="AC46" i="2" s="1"/>
  <c r="Y47" i="2"/>
  <c r="AC47" i="2" s="1"/>
  <c r="Y48" i="2"/>
  <c r="AC48" i="2" s="1"/>
  <c r="Y49" i="2"/>
  <c r="AC49" i="2" s="1"/>
  <c r="Y50" i="2"/>
  <c r="AC50" i="2" s="1"/>
  <c r="Y51" i="2"/>
  <c r="AC51" i="2" s="1"/>
  <c r="Y52" i="2"/>
  <c r="AC52" i="2" s="1"/>
  <c r="Y53" i="2"/>
  <c r="AC53" i="2" s="1"/>
  <c r="Y54" i="2"/>
  <c r="AC54" i="2" s="1"/>
  <c r="Y55" i="2"/>
  <c r="AC55" i="2" s="1"/>
  <c r="Y56" i="2"/>
  <c r="AC56" i="2" s="1"/>
  <c r="Y57" i="2"/>
  <c r="AC57" i="2" s="1"/>
  <c r="Y58" i="2"/>
  <c r="AC58" i="2" s="1"/>
  <c r="Y59" i="2"/>
  <c r="AC59" i="2" s="1"/>
  <c r="Y60" i="2"/>
  <c r="AC60" i="2" s="1"/>
  <c r="Y61" i="2"/>
  <c r="AC61" i="2" s="1"/>
  <c r="Y62" i="2"/>
  <c r="AC62" i="2" s="1"/>
  <c r="Y63" i="2"/>
  <c r="AC63" i="2" s="1"/>
  <c r="Y64" i="2"/>
  <c r="AC64" i="2" s="1"/>
  <c r="Y65" i="2"/>
  <c r="AC65" i="2" s="1"/>
  <c r="Y66" i="2"/>
  <c r="AC66" i="2" s="1"/>
  <c r="Y67" i="2"/>
  <c r="AC67" i="2" s="1"/>
  <c r="Y68" i="2"/>
  <c r="AC68" i="2" s="1"/>
  <c r="Y69" i="2"/>
  <c r="AC69" i="2" s="1"/>
  <c r="Y70" i="2"/>
  <c r="AC70" i="2" s="1"/>
  <c r="Y71" i="2"/>
  <c r="AC71" i="2" s="1"/>
  <c r="Y72" i="2"/>
  <c r="AC72" i="2" s="1"/>
  <c r="Y73" i="2"/>
  <c r="AC73" i="2" s="1"/>
  <c r="Y74" i="2"/>
  <c r="AC74" i="2" s="1"/>
  <c r="Y75" i="2"/>
  <c r="AC75" i="2" s="1"/>
  <c r="Y76" i="2"/>
  <c r="AC76" i="2" s="1"/>
  <c r="Y77" i="2"/>
  <c r="AC77" i="2" s="1"/>
  <c r="Y78" i="2"/>
  <c r="AC78" i="2" s="1"/>
  <c r="Y79" i="2"/>
  <c r="AC79" i="2" s="1"/>
  <c r="Y80" i="2"/>
  <c r="AC80" i="2" s="1"/>
</calcChain>
</file>

<file path=xl/sharedStrings.xml><?xml version="1.0" encoding="utf-8"?>
<sst xmlns="http://schemas.openxmlformats.org/spreadsheetml/2006/main" count="958" uniqueCount="260">
  <si>
    <t>Bangalore Electricity Supply Company Limited (BESCOM)</t>
  </si>
  <si>
    <t>ENERGY AUDIT FEEDER WISE REPORT -HOSAKOTE-SECTION</t>
  </si>
  <si>
    <t>Report for the Period from 01-Jan-2026 to 23-Jan-2026</t>
  </si>
  <si>
    <t xml:space="preserve">Generated By: </t>
  </si>
  <si>
    <t>NANDEESH R</t>
  </si>
  <si>
    <t xml:space="preserve">Generated On: </t>
  </si>
  <si>
    <t>23-01-2026 18:35:41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</si>
  <si>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</si>
  <si>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</si>
  <si>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</si>
  <si>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</si>
  <si>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</si>
  <si>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</si>
  <si>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</si>
  <si>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</si>
  <si>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</si>
  <si>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</si>
  <si>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</si>
  <si>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</si>
  <si>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</si>
  <si>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</si>
  <si>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</si>
  <si>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</si>
  <si>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</si>
  <si>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</si>
  <si>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</si>
  <si>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</si>
  <si>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</si>
  <si>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</si>
  <si>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</si>
  <si>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</si>
  <si>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</si>
  <si>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</si>
  <si>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</si>
  <si>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</si>
  <si>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</si>
  <si>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</si>
  <si>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</si>
  <si>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</si>
  <si>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</si>
  <si>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</si>
  <si>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</si>
  <si>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</si>
  <si>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</si>
  <si>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SLNO</t>
  </si>
  <si>
    <t>ZONE</t>
  </si>
  <si>
    <t>CIRCLE</t>
  </si>
  <si>
    <t>DIVISION</t>
  </si>
  <si>
    <t>SUB DIVISION</t>
  </si>
  <si>
    <t>STATION NAME</t>
  </si>
  <si>
    <t>FEEDER OWNER</t>
  </si>
  <si>
    <t>FEEDER INDEX</t>
  </si>
  <si>
    <t>FEEDER NAME</t>
  </si>
  <si>
    <t>FEEDER TYPE</t>
  </si>
  <si>
    <t>FEEDER CODE</t>
  </si>
  <si>
    <t>NO OF INS</t>
  </si>
  <si>
    <t>NO OF ACTIVE INS</t>
  </si>
  <si>
    <t>NO OF INACTIVE INS</t>
  </si>
  <si>
    <t>IP SET INSTALLATION</t>
  </si>
  <si>
    <t>IP_UNBILLED</t>
  </si>
  <si>
    <t>IR</t>
  </si>
  <si>
    <t>FR</t>
  </si>
  <si>
    <t>MC</t>
  </si>
  <si>
    <t>METERCHANGE UNITS</t>
  </si>
  <si>
    <t>CONSUMPTION T=(Q-P)*R+S</t>
  </si>
  <si>
    <t>IMPORTED ENERGY</t>
  </si>
  <si>
    <t>EXPORTED ENERGY</t>
  </si>
  <si>
    <t>SRTPV CONSUMPTION</t>
  </si>
  <si>
    <t>NET CONSUMPTION X=T+U-V+W</t>
  </si>
  <si>
    <t>METERED SALES</t>
  </si>
  <si>
    <t>UNMETERED SALES</t>
  </si>
  <si>
    <t>TOTAL SALES AA=Y+Z</t>
  </si>
  <si>
    <t>T AND D LOSS AB=(X-W/X)*100</t>
  </si>
  <si>
    <t>DEMAND</t>
  </si>
  <si>
    <t>COLLECTION</t>
  </si>
  <si>
    <t>BILLING EFFICIENCY AE=AA/X</t>
  </si>
  <si>
    <t>COLLECTION EFFICIENCY AF=AD/AC</t>
  </si>
  <si>
    <t>AT AND C LOSS AG=((1-AE*AF)*100</t>
  </si>
  <si>
    <t>REMARKS</t>
  </si>
  <si>
    <t>STATUS</t>
  </si>
  <si>
    <t>ENRTYTIME</t>
  </si>
  <si>
    <t>loc_code</t>
  </si>
  <si>
    <t>BRAZ</t>
  </si>
  <si>
    <t>BANGALORE RURAL</t>
  </si>
  <si>
    <t>HOSAKOTE</t>
  </si>
  <si>
    <t>HOSAKOTE_66</t>
  </si>
  <si>
    <t>F16-BUDIGERE</t>
  </si>
  <si>
    <t>URBAN MIXED</t>
  </si>
  <si>
    <t>1210201906010703</t>
  </si>
  <si>
    <t>2026-01-23 18:35:19</t>
  </si>
  <si>
    <t>NANDAGUDI</t>
  </si>
  <si>
    <t>HOSKOTE_220</t>
  </si>
  <si>
    <t>F03-INDUSTRIAL</t>
  </si>
  <si>
    <t>INDUSTRIAL</t>
  </si>
  <si>
    <t>1210203902010103</t>
  </si>
  <si>
    <t>F05-BAIYAPPANAHALLI</t>
  </si>
  <si>
    <t>1210201906010104</t>
  </si>
  <si>
    <t>PILAGUMPA_66</t>
  </si>
  <si>
    <t>F05 K.SATHYAWARA</t>
  </si>
  <si>
    <t>NJY</t>
  </si>
  <si>
    <t>1210201904010302</t>
  </si>
  <si>
    <t>F08 KORATI</t>
  </si>
  <si>
    <t>AGRI</t>
  </si>
  <si>
    <t>1210201904010301</t>
  </si>
  <si>
    <t>KOLAR</t>
  </si>
  <si>
    <t>KGF</t>
  </si>
  <si>
    <t>MALUR</t>
  </si>
  <si>
    <t>VOLVO_66</t>
  </si>
  <si>
    <t>F01-TAVAREKERE</t>
  </si>
  <si>
    <t>1210201905020301</t>
  </si>
  <si>
    <t>F07-VOLVO</t>
  </si>
  <si>
    <t>1210201905010102</t>
  </si>
  <si>
    <t>SD INTERNAL IMPORT</t>
  </si>
  <si>
    <t>LAKKUR_66</t>
  </si>
  <si>
    <t>F06-HOSAKOTE</t>
  </si>
  <si>
    <t>1230204901010104</t>
  </si>
  <si>
    <t>KADUGODI_66</t>
  </si>
  <si>
    <t>F03-TITANIUM TREE PARK</t>
  </si>
  <si>
    <t>DOMESTIC</t>
  </si>
  <si>
    <t>1130202905010102</t>
  </si>
  <si>
    <t>F04-DEVANAGUNDI</t>
  </si>
  <si>
    <t>1130202905020102</t>
  </si>
  <si>
    <t>sd internal omport</t>
  </si>
  <si>
    <t>F01-NISARGA LAYOUT</t>
  </si>
  <si>
    <t>1210201906010101</t>
  </si>
  <si>
    <t>SD INTERNA EXPORT</t>
  </si>
  <si>
    <t>DEVANGUNDI_66</t>
  </si>
  <si>
    <t>F02-SHIVANAPURA</t>
  </si>
  <si>
    <t>1210201903010102</t>
  </si>
  <si>
    <t>sd internal export</t>
  </si>
  <si>
    <t>F03-YELACHAHALLI</t>
  </si>
  <si>
    <t>1210201905020303</t>
  </si>
  <si>
    <t>F04-MYLAPURA</t>
  </si>
  <si>
    <t>1210201905020304</t>
  </si>
  <si>
    <t>SD INTERNAL EXPORT</t>
  </si>
  <si>
    <t>JADIGENAHALLI_66</t>
  </si>
  <si>
    <t>F01-OROHALLI</t>
  </si>
  <si>
    <t>1210201902010101</t>
  </si>
  <si>
    <t>F10-K-I-A-D-B</t>
  </si>
  <si>
    <t>1210201904010106</t>
  </si>
  <si>
    <t>sd internal import</t>
  </si>
  <si>
    <t>F10-KANEKALLU</t>
  </si>
  <si>
    <t>1210201902020303</t>
  </si>
  <si>
    <t>F11-DAKSHIN-FOUNDRY</t>
  </si>
  <si>
    <t>1210201904020303</t>
  </si>
  <si>
    <t>F11-HARALUR</t>
  </si>
  <si>
    <t>1210201902020304</t>
  </si>
  <si>
    <t>F13-AKZONOBEL</t>
  </si>
  <si>
    <t>1210201904020305</t>
  </si>
  <si>
    <t>F14-PILLAGUMPA</t>
  </si>
  <si>
    <t>1210201904020306</t>
  </si>
  <si>
    <t>F14-HOSAKOTE-NEW-TOWN</t>
  </si>
  <si>
    <t>1210201906010702</t>
  </si>
  <si>
    <t>F15-HOSKOTE-OLD-TOWN</t>
  </si>
  <si>
    <t>1210201906020503</t>
  </si>
  <si>
    <t>F02-ATTIVATTA</t>
  </si>
  <si>
    <t>1210201904010102</t>
  </si>
  <si>
    <t>F02-JADIGENAHALLI</t>
  </si>
  <si>
    <t>1210201902010102</t>
  </si>
  <si>
    <t>F02-KANNURAHALLI</t>
  </si>
  <si>
    <t>RURAL MIXED</t>
  </si>
  <si>
    <t>1210201906010102</t>
  </si>
  <si>
    <t>F20-A-I-R</t>
  </si>
  <si>
    <t>1210201906030902</t>
  </si>
  <si>
    <t>F21-LAKONDANAHALLI-NJY</t>
  </si>
  <si>
    <t>1210201906030903</t>
  </si>
  <si>
    <t>SSD INTERNAL IMPORT</t>
  </si>
  <si>
    <t>F22-OLD-MADRAS-ROAD</t>
  </si>
  <si>
    <t>1210201906031101</t>
  </si>
  <si>
    <t>F23-ATTUR</t>
  </si>
  <si>
    <t>1210201906031102</t>
  </si>
  <si>
    <t>F03-VIVEK-AGRO-FOOD</t>
  </si>
  <si>
    <t>1210201904010103</t>
  </si>
  <si>
    <t>F04-GATTIGANABBE</t>
  </si>
  <si>
    <t>1210201906010103</t>
  </si>
  <si>
    <t>F04-INDUSTRIAL-AREA</t>
  </si>
  <si>
    <t>1210201904010104</t>
  </si>
  <si>
    <t>F04- V TRUST</t>
  </si>
  <si>
    <t>1210201902010104</t>
  </si>
  <si>
    <t>F05-HONACHANAHALLI</t>
  </si>
  <si>
    <t>1210201902010105</t>
  </si>
  <si>
    <t>F06-MILK-DIARY</t>
  </si>
  <si>
    <t>1210201904020301</t>
  </si>
  <si>
    <t>F07-DODDAHULLURU</t>
  </si>
  <si>
    <t>1210201904020302</t>
  </si>
  <si>
    <t>F08-MALUR ROAD</t>
  </si>
  <si>
    <t>1210201906020102</t>
  </si>
  <si>
    <t>F09-KSSIDC</t>
  </si>
  <si>
    <t>1210201904010105</t>
  </si>
  <si>
    <t>F09- IOCL</t>
  </si>
  <si>
    <t>1210201902020302</t>
  </si>
  <si>
    <t>F01-KURUBARAHALLI</t>
  </si>
  <si>
    <t>1210201904010101</t>
  </si>
  <si>
    <t>F03-MAKANAHALLI</t>
  </si>
  <si>
    <t>1210201902010103</t>
  </si>
  <si>
    <t>SD INTRNAL IMPORT</t>
  </si>
  <si>
    <t>F12-ALLAPANAHALLY</t>
  </si>
  <si>
    <t>1210201906020502</t>
  </si>
  <si>
    <t>F06-BISANAHALLI</t>
  </si>
  <si>
    <t>1210201902010107</t>
  </si>
  <si>
    <t>F08-BELAMANGALA</t>
  </si>
  <si>
    <t>1210201902010109</t>
  </si>
  <si>
    <t>F12-PARAMANAHALLI</t>
  </si>
  <si>
    <t>1210201902010108</t>
  </si>
  <si>
    <t>F01-K.AGRAHARA</t>
  </si>
  <si>
    <t>1210201903010101</t>
  </si>
  <si>
    <t>F12-INDOUS-MIMTECH</t>
  </si>
  <si>
    <t>1210201904020304</t>
  </si>
  <si>
    <t>F06-GOOGUTTAHALLI</t>
  </si>
  <si>
    <t>1210201905010101</t>
  </si>
  <si>
    <t>AD INTERNAL EXPORT</t>
  </si>
  <si>
    <t>F08-MEDRICH</t>
  </si>
  <si>
    <t>1210201905010103</t>
  </si>
  <si>
    <t>F17-AGRI LAKDANAHALLI</t>
  </si>
  <si>
    <t>1210201906010106</t>
  </si>
  <si>
    <t>F25-VIVEKANANDA NAGARA</t>
  </si>
  <si>
    <t>1210201906010107</t>
  </si>
  <si>
    <t>F18-AYYAPPA-TEMPLE</t>
  </si>
  <si>
    <t>1210201906030901</t>
  </si>
  <si>
    <t xml:space="preserve">F06-NJY SOMPURA </t>
  </si>
  <si>
    <t>1210203902010105</t>
  </si>
  <si>
    <t>F05-INDUSTRIAL</t>
  </si>
  <si>
    <t>1210201905020305</t>
  </si>
  <si>
    <t>MALUR SD INTERNAL IMPORT</t>
  </si>
  <si>
    <t>F06-NARAYANAKERE</t>
  </si>
  <si>
    <t>1210201903010301</t>
  </si>
  <si>
    <t>F02-MUGABALA</t>
  </si>
  <si>
    <t>1210201905020302</t>
  </si>
  <si>
    <t>AWHO</t>
  </si>
  <si>
    <t>F08-T  S HALLI</t>
  </si>
  <si>
    <t>1210201903010103</t>
  </si>
  <si>
    <t>F03-K AREHALLI NJY</t>
  </si>
  <si>
    <t>1210201903010104</t>
  </si>
  <si>
    <t>F05-HPCL</t>
  </si>
  <si>
    <t>1210201903010106</t>
  </si>
  <si>
    <t>F07-ITC</t>
  </si>
  <si>
    <t>1210201903010108</t>
  </si>
  <si>
    <t>F26- BHAKTHARAHALLI NJY</t>
  </si>
  <si>
    <t>1210201906020305</t>
  </si>
  <si>
    <t>F07-NALLALA</t>
  </si>
  <si>
    <t>1210201902020306</t>
  </si>
  <si>
    <t>F10-GANGAPURA</t>
  </si>
  <si>
    <t>1210201905010301</t>
  </si>
  <si>
    <t>F02-KORALURU</t>
  </si>
  <si>
    <t>1310203907010105</t>
  </si>
  <si>
    <t>F13-KUMBALAHALLI</t>
  </si>
  <si>
    <t>1210203902010112</t>
  </si>
  <si>
    <t>F15-COULDRAS COATING</t>
  </si>
  <si>
    <t>1210201904020309</t>
  </si>
  <si>
    <t>SORAHUNASE_66</t>
  </si>
  <si>
    <t>F10-BELLIKERE MUTHSANDRA</t>
  </si>
  <si>
    <t>1420401909020102</t>
  </si>
  <si>
    <t>F11-MUTHSANDRA</t>
  </si>
  <si>
    <t>1420401909020103</t>
  </si>
  <si>
    <t>F12-BODANA HOSAHALLI</t>
  </si>
  <si>
    <t>1420401909020104</t>
  </si>
  <si>
    <t>F13-MRPL</t>
  </si>
  <si>
    <t>1210201903010109</t>
  </si>
  <si>
    <t>F16-KIAD 2</t>
  </si>
  <si>
    <t>1210201904020310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</si>
</sst>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5D8AA8"/>
      </patternFill>
    </fill>
    <fill>
      <patternFill patternType="solid">
        <fgColor rgb="FFB2BEB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/>
  </cellStyleXfs>
  <cellXfs count="10">
    <xf numFmtId="0" fontId="0" fillId="0" borderId="0" xfId="0" applyNumberFormat="1" applyFill="1" applyAlignment="1" applyProtection="1"/>
    <xf numFmtId="0" fontId="3" fillId="2" borderId="0" xfId="0" applyNumberFormat="1" applyFont="1" applyFill="1" applyAlignment="1" applyProtection="1">
      <alignment horizontal="center"/>
    </xf>
    <xf numFmtId="0" fontId="3" fillId="2" borderId="1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left"/>
    </xf>
    <xf numFmtId="0" fontId="2" fillId="0" borderId="0" xfId="0" applyNumberFormat="1" applyFont="1" applyFill="1" applyAlignment="1" applyProtection="1">
      <alignment horizontal="center"/>
    </xf>
    <xf numFmtId="0" fontId="1" fillId="2" borderId="0" xfId="0" applyNumberFormat="1" applyFont="1" applyFill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3" borderId="0" xfId="0" applyNumberFormat="1" applyFill="1" applyAlignment="1" applyProtection="1"/>
    <xf numFmtId="0" fontId="0" fillId="0" borderId="0" xfId="0" applyNumberFormat="1" applyFill="1" applyAlignment="1" applyProtection="1">
      <alignment wrapText="1"/>
    </xf>
    <xf numFmtId="2" fontId="0" fillId="0" borderId="0" xfId="0" applyNumberFormat="1" applyFill="1" applyAlignment="1" applyProtection="1"/>
  </cellXfs>
  <cellStyles count="1">
    <cellStyle name="Normal" xfId="0" builtinId="0"/>
  </cellStyles>
  <dxfs count="2">
    <dxf>
      <numFmt numFmtId="0" formatCode="General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8:AL80" totalsRowShown="0" headerRowDxfId="1">
  <autoFilter ref="A8:AL80">
    <filterColumn colId="5">
      <filters>
        <filter val="DEVANGUNDI_66"/>
      </filters>
    </filterColumn>
  </autoFilter>
  <sortState ref="A9:AL89">
    <sortCondition ref="F8:F89"/>
  </sortState>
  <tableColumns count="38">
    <tableColumn id="1" name="SLNO"/>
    <tableColumn id="2" name="ZONE"/>
    <tableColumn id="3" name="CIRCLE"/>
    <tableColumn id="4" name="DIVISION"/>
    <tableColumn id="5" name="SUB DIVISION"/>
    <tableColumn id="6" name="STATION NAME"/>
    <tableColumn id="7" name="FEEDER OWNER"/>
    <tableColumn id="8" name="FEEDER INDEX"/>
    <tableColumn id="9" name="FEEDER NAME"/>
    <tableColumn id="10" name="FEEDER TYPE"/>
    <tableColumn id="11" name="FEEDER CODE"/>
    <tableColumn id="12" name="NO OF INS"/>
    <tableColumn id="13" name="NO OF ACTIVE INS"/>
    <tableColumn id="14" name="NO OF INACTIVE INS"/>
    <tableColumn id="15" name="IP SET INSTALLATION"/>
    <tableColumn id="16" name="IP_UNBILLED"/>
    <tableColumn id="17" name="IR"/>
    <tableColumn id="18" name="FR"/>
    <tableColumn id="19" name="MC"/>
    <tableColumn id="20" name="METERCHANGE UNITS"/>
    <tableColumn id="21" name="CONSUMPTION T=(Q-P)*R+S"/>
    <tableColumn id="22" name="IMPORTED ENERGY"/>
    <tableColumn id="23" name="EXPORTED ENERGY"/>
    <tableColumn id="24" name="SRTPV CONSUMPTION"/>
    <tableColumn id="25" name="NET CONSUMPTION X=T+U-V+W" dataDxfId="0">
      <calculatedColumnFormula>Table1[[#This Row],[CONSUMPTION T=(Q-P)*R+S]]+Table1[[#This Row],[IMPORTED ENERGY]]-Table1[[#This Row],[EXPORTED ENERGY]]</calculatedColumnFormula>
    </tableColumn>
    <tableColumn id="26" name="METERED SALES"/>
    <tableColumn id="27" name="UNMETERED SALES"/>
    <tableColumn id="28" name="TOTAL SALES AA=Y+Z"/>
    <tableColumn id="29" name="T AND D LOSS AB=(X-W/X)*100">
      <calculatedColumnFormula>(Table1[[#This Row],[NET CONSUMPTION X=T+U-V+W]]-Table1[[#This Row],[TOTAL SALES AA=Y+Z]])/Table1[[#This Row],[NET CONSUMPTION X=T+U-V+W]]*100</calculatedColumnFormula>
    </tableColumn>
    <tableColumn id="30" name="DEMAND"/>
    <tableColumn id="31" name="COLLECTION"/>
    <tableColumn id="32" name="BILLING EFFICIENCY AE=AA/X"/>
    <tableColumn id="33" name="COLLECTION EFFICIENCY AF=AD/AC"/>
    <tableColumn id="34" name="AT AND C LOSS AG=((1-AE*AF)*100"/>
    <tableColumn id="35" name="REMARKS"/>
    <tableColumn id="36" name="STATUS"/>
    <tableColumn id="37" name="ENRTYTIME"/>
    <tableColumn id="38" name="loc_co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0"/>
  <sheetViews>
    <sheetView tabSelected="1" topLeftCell="A8" workbookViewId="0">
      <selection activeCell="R87" sqref="R87"/>
    </sheetView>
  </sheetViews>
  <sheetFormatPr defaultRowHeight="15" x14ac:dyDescent="0.25"/>
  <cols>
    <col min="1" max="1" width="9.140625" customWidth="1"/>
    <col min="2" max="3" width="20.7109375" hidden="1" customWidth="1"/>
    <col min="4" max="4" width="12.28515625" hidden="1" customWidth="1"/>
    <col min="5" max="5" width="16.28515625" hidden="1" customWidth="1"/>
    <col min="6" max="6" width="17.85546875" customWidth="1"/>
    <col min="7" max="7" width="18.28515625" hidden="1" customWidth="1"/>
    <col min="8" max="8" width="16.7109375" hidden="1" customWidth="1"/>
    <col min="9" max="9" width="26.140625" customWidth="1"/>
    <col min="10" max="10" width="15.5703125" customWidth="1"/>
    <col min="11" max="11" width="18.85546875" hidden="1" customWidth="1"/>
    <col min="12" max="12" width="13.42578125" hidden="1" customWidth="1"/>
    <col min="13" max="13" width="20" hidden="1" customWidth="1"/>
    <col min="14" max="14" width="21.85546875" hidden="1" customWidth="1"/>
    <col min="15" max="15" width="22.42578125" hidden="1" customWidth="1"/>
    <col min="16" max="16" width="15.7109375" hidden="1" customWidth="1"/>
    <col min="17" max="18" width="12" customWidth="1"/>
    <col min="19" max="19" width="7.42578125" customWidth="1"/>
    <col min="20" max="20" width="23.5703125" hidden="1" customWidth="1"/>
    <col min="21" max="21" width="15.42578125" customWidth="1"/>
    <col min="22" max="22" width="11.28515625" customWidth="1"/>
    <col min="23" max="23" width="16.85546875" customWidth="1"/>
    <col min="24" max="24" width="23.7109375" hidden="1" customWidth="1"/>
    <col min="25" max="25" width="14.5703125" customWidth="1"/>
    <col min="26" max="26" width="18.42578125" customWidth="1"/>
    <col min="27" max="27" width="11" customWidth="1"/>
    <col min="28" max="28" width="15.85546875" customWidth="1"/>
    <col min="29" max="29" width="15.5703125" customWidth="1"/>
    <col min="30" max="30" width="15.140625" customWidth="1"/>
    <col min="31" max="31" width="15.28515625" customWidth="1"/>
    <col min="32" max="32" width="29.42578125" customWidth="1"/>
    <col min="33" max="34" width="34.7109375" customWidth="1"/>
    <col min="35" max="35" width="65.5703125" customWidth="1"/>
    <col min="36" max="36" width="11.140625" customWidth="1"/>
    <col min="37" max="37" width="19.5703125" customWidth="1"/>
    <col min="38" max="38" width="12.140625" customWidth="1"/>
  </cols>
  <sheetData>
    <row r="1" spans="1:38" ht="18.75" x14ac:dyDescent="0.3">
      <c r="A1" s="5" t="s">
        <v>0</v>
      </c>
      <c r="B1" s="5" t="s">
        <v>0</v>
      </c>
      <c r="C1" s="5" t="s">
        <v>0</v>
      </c>
      <c r="D1" s="5" t="s">
        <v>0</v>
      </c>
      <c r="E1" s="5" t="s">
        <v>0</v>
      </c>
      <c r="F1" s="5" t="s">
        <v>0</v>
      </c>
      <c r="G1" s="5" t="s">
        <v>0</v>
      </c>
      <c r="H1" s="5" t="s">
        <v>0</v>
      </c>
      <c r="I1" s="5" t="s">
        <v>0</v>
      </c>
      <c r="J1" s="5" t="s">
        <v>0</v>
      </c>
      <c r="K1" s="5" t="s">
        <v>0</v>
      </c>
      <c r="L1" s="5" t="s">
        <v>0</v>
      </c>
      <c r="M1" s="5" t="s">
        <v>0</v>
      </c>
      <c r="N1" s="5" t="s">
        <v>0</v>
      </c>
      <c r="O1" s="5" t="s">
        <v>0</v>
      </c>
      <c r="P1" s="5" t="s">
        <v>0</v>
      </c>
      <c r="Q1" s="5" t="s">
        <v>0</v>
      </c>
      <c r="R1" s="5" t="s">
        <v>0</v>
      </c>
      <c r="S1" s="5" t="s">
        <v>0</v>
      </c>
      <c r="T1" s="5" t="s">
        <v>0</v>
      </c>
      <c r="U1" s="5" t="s">
        <v>0</v>
      </c>
      <c r="V1" s="5" t="s">
        <v>0</v>
      </c>
      <c r="W1" s="5" t="s">
        <v>0</v>
      </c>
      <c r="X1" s="5" t="s">
        <v>0</v>
      </c>
      <c r="Y1" s="5" t="s">
        <v>0</v>
      </c>
      <c r="Z1" s="5" t="s">
        <v>0</v>
      </c>
      <c r="AA1" s="5" t="s">
        <v>0</v>
      </c>
      <c r="AB1" s="5" t="s">
        <v>0</v>
      </c>
      <c r="AC1" s="5" t="s">
        <v>0</v>
      </c>
      <c r="AD1" s="5" t="s">
        <v>0</v>
      </c>
      <c r="AE1" s="5" t="s">
        <v>0</v>
      </c>
      <c r="AF1" s="5" t="s">
        <v>0</v>
      </c>
      <c r="AG1" s="5" t="s">
        <v>0</v>
      </c>
      <c r="AH1" s="5" t="s">
        <v>0</v>
      </c>
      <c r="AI1" s="5" t="s">
        <v>0</v>
      </c>
      <c r="AJ1" s="5" t="s">
        <v>0</v>
      </c>
      <c r="AK1" s="5" t="s">
        <v>0</v>
      </c>
      <c r="AL1" s="5" t="s">
        <v>0</v>
      </c>
    </row>
    <row r="2" spans="1:38" ht="18.75" x14ac:dyDescent="0.3">
      <c r="A2" s="5" t="s">
        <v>1</v>
      </c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5" t="s">
        <v>1</v>
      </c>
      <c r="K2" s="5" t="s">
        <v>1</v>
      </c>
      <c r="L2" s="5" t="s">
        <v>1</v>
      </c>
      <c r="M2" s="5" t="s">
        <v>1</v>
      </c>
      <c r="N2" s="5" t="s">
        <v>1</v>
      </c>
      <c r="O2" s="5" t="s">
        <v>1</v>
      </c>
      <c r="P2" s="5" t="s">
        <v>1</v>
      </c>
      <c r="Q2" s="5" t="s">
        <v>1</v>
      </c>
      <c r="R2" s="5" t="s">
        <v>1</v>
      </c>
      <c r="S2" s="5" t="s">
        <v>1</v>
      </c>
      <c r="T2" s="5" t="s">
        <v>1</v>
      </c>
      <c r="U2" s="5" t="s">
        <v>1</v>
      </c>
      <c r="V2" s="5" t="s">
        <v>1</v>
      </c>
      <c r="W2" s="5" t="s">
        <v>1</v>
      </c>
      <c r="X2" s="5" t="s">
        <v>1</v>
      </c>
      <c r="Y2" s="5" t="s">
        <v>1</v>
      </c>
      <c r="Z2" s="5" t="s">
        <v>1</v>
      </c>
      <c r="AA2" s="5" t="s">
        <v>1</v>
      </c>
      <c r="AB2" s="5" t="s">
        <v>1</v>
      </c>
      <c r="AC2" s="5" t="s">
        <v>1</v>
      </c>
      <c r="AD2" s="5" t="s">
        <v>1</v>
      </c>
      <c r="AE2" s="5" t="s">
        <v>1</v>
      </c>
      <c r="AF2" s="5" t="s">
        <v>1</v>
      </c>
      <c r="AG2" s="5" t="s">
        <v>1</v>
      </c>
      <c r="AH2" s="5" t="s">
        <v>1</v>
      </c>
      <c r="AI2" s="5" t="s">
        <v>1</v>
      </c>
      <c r="AJ2" s="5" t="s">
        <v>1</v>
      </c>
      <c r="AK2" s="5" t="s">
        <v>1</v>
      </c>
      <c r="AL2" s="5" t="s">
        <v>1</v>
      </c>
    </row>
    <row r="3" spans="1:38" ht="18.75" x14ac:dyDescent="0.3">
      <c r="A3" s="5" t="s">
        <v>2</v>
      </c>
      <c r="B3" s="5" t="s">
        <v>2</v>
      </c>
      <c r="C3" s="5" t="s">
        <v>2</v>
      </c>
      <c r="D3" s="5" t="s">
        <v>2</v>
      </c>
      <c r="E3" s="5" t="s">
        <v>2</v>
      </c>
      <c r="F3" s="5" t="s">
        <v>2</v>
      </c>
      <c r="G3" s="5" t="s">
        <v>2</v>
      </c>
      <c r="H3" s="5" t="s">
        <v>2</v>
      </c>
      <c r="I3" s="5" t="s">
        <v>2</v>
      </c>
      <c r="J3" s="5" t="s">
        <v>2</v>
      </c>
      <c r="K3" s="5" t="s">
        <v>2</v>
      </c>
      <c r="L3" s="5" t="s">
        <v>2</v>
      </c>
      <c r="M3" s="5" t="s">
        <v>2</v>
      </c>
      <c r="N3" s="5" t="s">
        <v>2</v>
      </c>
      <c r="O3" s="5" t="s">
        <v>2</v>
      </c>
      <c r="P3" s="5" t="s">
        <v>2</v>
      </c>
      <c r="Q3" s="5" t="s">
        <v>2</v>
      </c>
      <c r="R3" s="5" t="s">
        <v>2</v>
      </c>
      <c r="S3" s="5" t="s">
        <v>2</v>
      </c>
      <c r="T3" s="5" t="s">
        <v>2</v>
      </c>
      <c r="U3" s="5" t="s">
        <v>2</v>
      </c>
      <c r="V3" s="5" t="s">
        <v>2</v>
      </c>
      <c r="W3" s="5" t="s">
        <v>2</v>
      </c>
      <c r="X3" s="5" t="s">
        <v>2</v>
      </c>
      <c r="Y3" s="5" t="s">
        <v>2</v>
      </c>
      <c r="Z3" s="5" t="s">
        <v>2</v>
      </c>
      <c r="AA3" s="5" t="s">
        <v>2</v>
      </c>
      <c r="AB3" s="5" t="s">
        <v>2</v>
      </c>
      <c r="AC3" s="5" t="s">
        <v>2</v>
      </c>
      <c r="AD3" s="5" t="s">
        <v>2</v>
      </c>
      <c r="AE3" s="5" t="s">
        <v>2</v>
      </c>
      <c r="AF3" s="5" t="s">
        <v>2</v>
      </c>
      <c r="AG3" s="5" t="s">
        <v>2</v>
      </c>
      <c r="AH3" s="5" t="s">
        <v>2</v>
      </c>
      <c r="AI3" s="5" t="s">
        <v>2</v>
      </c>
      <c r="AJ3" s="5" t="s">
        <v>2</v>
      </c>
      <c r="AK3" s="5" t="s">
        <v>2</v>
      </c>
      <c r="AL3" s="5" t="s">
        <v>2</v>
      </c>
    </row>
    <row r="4" spans="1:38" x14ac:dyDescent="0.25">
      <c r="A4" s="6"/>
      <c r="B4" s="4" t="s">
        <v>3</v>
      </c>
      <c r="C4" s="3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</row>
    <row r="5" spans="1:38" x14ac:dyDescent="0.25">
      <c r="A5" s="6"/>
      <c r="B5" s="4" t="s">
        <v>5</v>
      </c>
      <c r="C5" s="4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</row>
    <row r="6" spans="1:38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x14ac:dyDescent="0.25">
      <c r="A7" s="2"/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  <c r="H7" s="2" t="s">
        <v>13</v>
      </c>
      <c r="I7" s="2" t="s">
        <v>14</v>
      </c>
      <c r="J7" s="2" t="s">
        <v>15</v>
      </c>
      <c r="K7" s="2" t="s">
        <v>16</v>
      </c>
      <c r="L7" s="2" t="s">
        <v>17</v>
      </c>
      <c r="M7" s="2" t="s">
        <v>18</v>
      </c>
      <c r="N7" s="2" t="s">
        <v>19</v>
      </c>
      <c r="O7" s="2" t="s">
        <v>20</v>
      </c>
      <c r="P7" s="2" t="s">
        <v>21</v>
      </c>
      <c r="Q7" s="2" t="s">
        <v>22</v>
      </c>
      <c r="R7" s="2" t="s">
        <v>23</v>
      </c>
      <c r="S7" s="2" t="s">
        <v>24</v>
      </c>
      <c r="T7" s="2" t="s">
        <v>25</v>
      </c>
      <c r="U7" s="2" t="s">
        <v>26</v>
      </c>
      <c r="V7" s="2" t="s">
        <v>27</v>
      </c>
      <c r="W7" s="2" t="s">
        <v>28</v>
      </c>
      <c r="X7" s="2" t="s">
        <v>29</v>
      </c>
      <c r="Y7" s="2" t="s">
        <v>30</v>
      </c>
      <c r="Z7" s="2" t="s">
        <v>31</v>
      </c>
      <c r="AA7" s="2" t="s">
        <v>32</v>
      </c>
      <c r="AB7" s="2" t="s">
        <v>33</v>
      </c>
      <c r="AC7" s="2" t="s">
        <v>34</v>
      </c>
      <c r="AD7" s="2" t="s">
        <v>35</v>
      </c>
      <c r="AE7" s="2" t="s">
        <v>36</v>
      </c>
      <c r="AF7" s="2" t="s">
        <v>37</v>
      </c>
      <c r="AG7" s="1" t="s">
        <v>38</v>
      </c>
      <c r="AH7" s="1" t="s">
        <v>39</v>
      </c>
      <c r="AI7" s="1" t="s">
        <v>40</v>
      </c>
      <c r="AJ7" s="1" t="s">
        <v>41</v>
      </c>
      <c r="AK7" s="1" t="s">
        <v>42</v>
      </c>
      <c r="AL7" s="1" t="s">
        <v>43</v>
      </c>
    </row>
    <row r="8" spans="1:38" s="8" customFormat="1" ht="39" customHeight="1" x14ac:dyDescent="0.25">
      <c r="A8" s="8" t="s">
        <v>44</v>
      </c>
      <c r="B8" s="8" t="s">
        <v>45</v>
      </c>
      <c r="C8" s="8" t="s">
        <v>46</v>
      </c>
      <c r="D8" s="8" t="s">
        <v>47</v>
      </c>
      <c r="E8" s="8" t="s">
        <v>48</v>
      </c>
      <c r="F8" s="8" t="s">
        <v>49</v>
      </c>
      <c r="G8" s="8" t="s">
        <v>50</v>
      </c>
      <c r="H8" s="8" t="s">
        <v>51</v>
      </c>
      <c r="I8" s="8" t="s">
        <v>52</v>
      </c>
      <c r="J8" s="8" t="s">
        <v>53</v>
      </c>
      <c r="K8" s="8" t="s">
        <v>54</v>
      </c>
      <c r="L8" s="8" t="s">
        <v>55</v>
      </c>
      <c r="M8" s="8" t="s">
        <v>56</v>
      </c>
      <c r="N8" s="8" t="s">
        <v>57</v>
      </c>
      <c r="O8" s="8" t="s">
        <v>58</v>
      </c>
      <c r="P8" s="8" t="s">
        <v>59</v>
      </c>
      <c r="Q8" s="8" t="s">
        <v>60</v>
      </c>
      <c r="R8" s="8" t="s">
        <v>61</v>
      </c>
      <c r="S8" s="8" t="s">
        <v>62</v>
      </c>
      <c r="T8" s="8" t="s">
        <v>63</v>
      </c>
      <c r="U8" s="8" t="s">
        <v>64</v>
      </c>
      <c r="V8" s="8" t="s">
        <v>65</v>
      </c>
      <c r="W8" s="8" t="s">
        <v>66</v>
      </c>
      <c r="X8" s="8" t="s">
        <v>67</v>
      </c>
      <c r="Y8" s="8" t="s">
        <v>68</v>
      </c>
      <c r="Z8" s="8" t="s">
        <v>69</v>
      </c>
      <c r="AA8" s="8" t="s">
        <v>70</v>
      </c>
      <c r="AB8" s="8" t="s">
        <v>71</v>
      </c>
      <c r="AC8" s="8" t="s">
        <v>72</v>
      </c>
      <c r="AD8" s="8" t="s">
        <v>73</v>
      </c>
      <c r="AE8" s="8" t="s">
        <v>74</v>
      </c>
      <c r="AF8" s="8" t="s">
        <v>75</v>
      </c>
      <c r="AG8" s="8" t="s">
        <v>76</v>
      </c>
      <c r="AH8" s="8" t="s">
        <v>77</v>
      </c>
      <c r="AI8" s="8" t="s">
        <v>78</v>
      </c>
      <c r="AJ8" s="8" t="s">
        <v>79</v>
      </c>
      <c r="AK8" s="8" t="s">
        <v>80</v>
      </c>
      <c r="AL8" s="8" t="s">
        <v>81</v>
      </c>
    </row>
    <row r="9" spans="1:38" hidden="1" x14ac:dyDescent="0.25">
      <c r="A9">
        <v>70</v>
      </c>
      <c r="B9" t="s">
        <v>82</v>
      </c>
      <c r="C9" t="s">
        <v>83</v>
      </c>
      <c r="D9" t="s">
        <v>84</v>
      </c>
      <c r="E9" t="s">
        <v>84</v>
      </c>
      <c r="F9" t="s">
        <v>228</v>
      </c>
      <c r="G9" t="s">
        <v>84</v>
      </c>
      <c r="I9" t="s">
        <v>243</v>
      </c>
      <c r="J9" t="s">
        <v>87</v>
      </c>
      <c r="K9" t="s">
        <v>244</v>
      </c>
      <c r="L9">
        <v>7121</v>
      </c>
      <c r="M9">
        <v>5941</v>
      </c>
      <c r="N9">
        <v>1180</v>
      </c>
      <c r="O9">
        <v>445</v>
      </c>
      <c r="P9">
        <v>0</v>
      </c>
      <c r="Q9">
        <v>2509.319</v>
      </c>
      <c r="R9">
        <v>2554.3240000000001</v>
      </c>
      <c r="S9">
        <v>40000</v>
      </c>
      <c r="T9">
        <v>0</v>
      </c>
      <c r="U9">
        <v>1800200</v>
      </c>
      <c r="V9">
        <v>0</v>
      </c>
      <c r="W9">
        <v>55000</v>
      </c>
      <c r="X9">
        <v>0</v>
      </c>
      <c r="Y9">
        <f>Table1[[#This Row],[CONSUMPTION T=(Q-P)*R+S]]+Table1[[#This Row],[IMPORTED ENERGY]]-Table1[[#This Row],[EXPORTED ENERGY]]</f>
        <v>1745200</v>
      </c>
      <c r="Z9">
        <v>800032.41</v>
      </c>
      <c r="AA9">
        <v>719636.61</v>
      </c>
      <c r="AB9">
        <v>1519669.02</v>
      </c>
      <c r="AC9" s="9">
        <f>(Table1[[#This Row],[NET CONSUMPTION X=T+U-V+W]]-Table1[[#This Row],[TOTAL SALES AA=Y+Z]])/Table1[[#This Row],[NET CONSUMPTION X=T+U-V+W]]*100</f>
        <v>12.922930323172126</v>
      </c>
      <c r="AD9">
        <v>14873646.65</v>
      </c>
      <c r="AE9">
        <v>13589937.449999999</v>
      </c>
      <c r="AF9">
        <v>0.87080000000000002</v>
      </c>
      <c r="AG9">
        <v>0.91369999999999996</v>
      </c>
      <c r="AH9">
        <v>11.81</v>
      </c>
      <c r="AI9" t="s">
        <v>134</v>
      </c>
      <c r="AK9" t="s">
        <v>89</v>
      </c>
      <c r="AL9">
        <v>11211</v>
      </c>
    </row>
    <row r="10" spans="1:38" x14ac:dyDescent="0.25">
      <c r="A10">
        <v>50</v>
      </c>
      <c r="B10" t="s">
        <v>82</v>
      </c>
      <c r="C10" t="s">
        <v>83</v>
      </c>
      <c r="D10" t="s">
        <v>84</v>
      </c>
      <c r="E10" t="s">
        <v>84</v>
      </c>
      <c r="F10" t="s">
        <v>126</v>
      </c>
      <c r="G10" t="s">
        <v>84</v>
      </c>
      <c r="I10" t="s">
        <v>204</v>
      </c>
      <c r="J10" t="s">
        <v>102</v>
      </c>
      <c r="K10" t="s">
        <v>205</v>
      </c>
      <c r="L10">
        <v>759</v>
      </c>
      <c r="M10">
        <v>269</v>
      </c>
      <c r="N10">
        <v>490</v>
      </c>
      <c r="O10">
        <v>251</v>
      </c>
      <c r="P10">
        <v>0</v>
      </c>
      <c r="Q10">
        <v>5830.2</v>
      </c>
      <c r="R10">
        <v>6096.3</v>
      </c>
      <c r="S10">
        <v>2000</v>
      </c>
      <c r="T10">
        <v>0</v>
      </c>
      <c r="U10">
        <v>532200</v>
      </c>
      <c r="V10">
        <v>0</v>
      </c>
      <c r="W10">
        <v>0</v>
      </c>
      <c r="X10">
        <v>0</v>
      </c>
      <c r="Y10">
        <f>Table1[[#This Row],[CONSUMPTION T=(Q-P)*R+S]]+Table1[[#This Row],[IMPORTED ENERGY]]-Table1[[#This Row],[EXPORTED ENERGY]]</f>
        <v>532200</v>
      </c>
      <c r="Z10">
        <v>809.7</v>
      </c>
      <c r="AA10">
        <v>480033.01</v>
      </c>
      <c r="AB10">
        <v>480842.71</v>
      </c>
      <c r="AC10" s="9">
        <f>(Table1[[#This Row],[NET CONSUMPTION X=T+U-V+W]]-Table1[[#This Row],[TOTAL SALES AA=Y+Z]])/Table1[[#This Row],[NET CONSUMPTION X=T+U-V+W]]*100</f>
        <v>9.6499981210071368</v>
      </c>
      <c r="AD10">
        <v>4357556.7</v>
      </c>
      <c r="AE10">
        <v>4351685.7</v>
      </c>
      <c r="AF10">
        <v>0.90349999999999997</v>
      </c>
      <c r="AG10">
        <v>0.99870000000000003</v>
      </c>
      <c r="AH10">
        <v>9.64</v>
      </c>
      <c r="AK10" t="s">
        <v>89</v>
      </c>
      <c r="AL10">
        <v>11211</v>
      </c>
    </row>
    <row r="11" spans="1:38" x14ac:dyDescent="0.25">
      <c r="A11">
        <v>13</v>
      </c>
      <c r="B11" t="s">
        <v>82</v>
      </c>
      <c r="C11" t="s">
        <v>83</v>
      </c>
      <c r="D11" t="s">
        <v>84</v>
      </c>
      <c r="E11" t="s">
        <v>84</v>
      </c>
      <c r="F11" t="s">
        <v>126</v>
      </c>
      <c r="G11" t="s">
        <v>84</v>
      </c>
      <c r="I11" t="s">
        <v>127</v>
      </c>
      <c r="J11" t="s">
        <v>99</v>
      </c>
      <c r="K11" t="s">
        <v>128</v>
      </c>
      <c r="L11">
        <v>7607</v>
      </c>
      <c r="M11">
        <v>5063</v>
      </c>
      <c r="N11">
        <v>2544</v>
      </c>
      <c r="O11">
        <v>201</v>
      </c>
      <c r="P11">
        <v>0</v>
      </c>
      <c r="Q11">
        <v>19293.8</v>
      </c>
      <c r="R11">
        <v>20024.3</v>
      </c>
      <c r="S11">
        <v>2000</v>
      </c>
      <c r="T11">
        <v>0</v>
      </c>
      <c r="U11">
        <v>1461000</v>
      </c>
      <c r="V11">
        <v>0</v>
      </c>
      <c r="W11">
        <v>375000</v>
      </c>
      <c r="X11">
        <v>0</v>
      </c>
      <c r="Y11">
        <f>Table1[[#This Row],[CONSUMPTION T=(Q-P)*R+S]]+Table1[[#This Row],[IMPORTED ENERGY]]-Table1[[#This Row],[EXPORTED ENERGY]]</f>
        <v>1086000</v>
      </c>
      <c r="Z11">
        <v>633942.5</v>
      </c>
      <c r="AA11">
        <v>321367.53000000003</v>
      </c>
      <c r="AB11">
        <v>955310.03</v>
      </c>
      <c r="AC11" s="9">
        <f>(Table1[[#This Row],[NET CONSUMPTION X=T+U-V+W]]-Table1[[#This Row],[TOTAL SALES AA=Y+Z]])/Table1[[#This Row],[NET CONSUMPTION X=T+U-V+W]]*100</f>
        <v>12.034067219152853</v>
      </c>
      <c r="AD11">
        <v>9374341.2100000009</v>
      </c>
      <c r="AE11">
        <v>6671076.9299999997</v>
      </c>
      <c r="AF11">
        <v>0.87970000000000004</v>
      </c>
      <c r="AG11">
        <v>0.71160000000000001</v>
      </c>
      <c r="AH11">
        <v>8.56</v>
      </c>
      <c r="AI11" t="s">
        <v>129</v>
      </c>
      <c r="AK11" t="s">
        <v>89</v>
      </c>
      <c r="AL11">
        <v>11211</v>
      </c>
    </row>
    <row r="12" spans="1:38" x14ac:dyDescent="0.25">
      <c r="A12">
        <v>64</v>
      </c>
      <c r="B12" t="s">
        <v>82</v>
      </c>
      <c r="C12" t="s">
        <v>83</v>
      </c>
      <c r="D12" t="s">
        <v>84</v>
      </c>
      <c r="E12" t="s">
        <v>84</v>
      </c>
      <c r="F12" t="s">
        <v>126</v>
      </c>
      <c r="G12" t="s">
        <v>84</v>
      </c>
      <c r="I12" t="s">
        <v>231</v>
      </c>
      <c r="J12" t="s">
        <v>160</v>
      </c>
      <c r="K12" t="s">
        <v>232</v>
      </c>
      <c r="L12">
        <v>10143</v>
      </c>
      <c r="M12">
        <v>8389</v>
      </c>
      <c r="N12">
        <v>1754</v>
      </c>
      <c r="O12">
        <v>688</v>
      </c>
      <c r="P12">
        <v>0</v>
      </c>
      <c r="Q12">
        <v>25229.8</v>
      </c>
      <c r="R12">
        <v>26134.3</v>
      </c>
      <c r="S12">
        <v>2000</v>
      </c>
      <c r="T12">
        <v>0</v>
      </c>
      <c r="U12">
        <v>1809000</v>
      </c>
      <c r="V12">
        <v>715000</v>
      </c>
      <c r="W12">
        <v>0</v>
      </c>
      <c r="X12">
        <v>0</v>
      </c>
      <c r="Y12">
        <f>Table1[[#This Row],[CONSUMPTION T=(Q-P)*R+S]]+Table1[[#This Row],[IMPORTED ENERGY]]-Table1[[#This Row],[EXPORTED ENERGY]]</f>
        <v>2524000</v>
      </c>
      <c r="Z12">
        <v>1174469.77</v>
      </c>
      <c r="AA12">
        <v>1111429.77</v>
      </c>
      <c r="AB12">
        <v>2285899.54</v>
      </c>
      <c r="AC12" s="9">
        <f>(Table1[[#This Row],[NET CONSUMPTION X=T+U-V+W]]-Table1[[#This Row],[TOTAL SALES AA=Y+Z]])/Table1[[#This Row],[NET CONSUMPTION X=T+U-V+W]]*100</f>
        <v>9.4334572107765435</v>
      </c>
      <c r="AD12">
        <v>22811356.27</v>
      </c>
      <c r="AE12">
        <v>18902934.579999998</v>
      </c>
      <c r="AF12">
        <v>0.90569999999999995</v>
      </c>
      <c r="AG12">
        <v>0.82869999999999999</v>
      </c>
      <c r="AH12">
        <v>7.81</v>
      </c>
      <c r="AI12" t="s">
        <v>112</v>
      </c>
      <c r="AK12" t="s">
        <v>89</v>
      </c>
      <c r="AL12">
        <v>11211</v>
      </c>
    </row>
    <row r="13" spans="1:38" x14ac:dyDescent="0.25">
      <c r="A13">
        <v>65</v>
      </c>
      <c r="B13" t="s">
        <v>82</v>
      </c>
      <c r="C13" t="s">
        <v>83</v>
      </c>
      <c r="D13" t="s">
        <v>84</v>
      </c>
      <c r="E13" t="s">
        <v>84</v>
      </c>
      <c r="F13" t="s">
        <v>126</v>
      </c>
      <c r="G13" t="s">
        <v>84</v>
      </c>
      <c r="I13" t="s">
        <v>233</v>
      </c>
      <c r="J13" t="s">
        <v>93</v>
      </c>
      <c r="K13" t="s">
        <v>234</v>
      </c>
      <c r="L13">
        <v>2</v>
      </c>
      <c r="M13">
        <v>2</v>
      </c>
      <c r="N13">
        <v>0</v>
      </c>
      <c r="O13">
        <v>0</v>
      </c>
      <c r="P13">
        <v>0</v>
      </c>
      <c r="Q13">
        <v>10622.3</v>
      </c>
      <c r="R13">
        <v>10986.8</v>
      </c>
      <c r="S13">
        <v>1000</v>
      </c>
      <c r="T13">
        <v>0</v>
      </c>
      <c r="U13">
        <v>364500</v>
      </c>
      <c r="V13">
        <v>205000</v>
      </c>
      <c r="W13">
        <v>0</v>
      </c>
      <c r="X13">
        <v>0</v>
      </c>
      <c r="Y13">
        <f>Table1[[#This Row],[CONSUMPTION T=(Q-P)*R+S]]+Table1[[#This Row],[IMPORTED ENERGY]]-Table1[[#This Row],[EXPORTED ENERGY]]</f>
        <v>569500</v>
      </c>
      <c r="Z13">
        <v>552035</v>
      </c>
      <c r="AA13">
        <v>0</v>
      </c>
      <c r="AB13">
        <v>552035</v>
      </c>
      <c r="AC13" s="9">
        <f>(Table1[[#This Row],[NET CONSUMPTION X=T+U-V+W]]-Table1[[#This Row],[TOTAL SALES AA=Y+Z]])/Table1[[#This Row],[NET CONSUMPTION X=T+U-V+W]]*100</f>
        <v>3.0667251975417029</v>
      </c>
      <c r="AD13">
        <v>5337969</v>
      </c>
      <c r="AE13">
        <v>5337950</v>
      </c>
      <c r="AF13">
        <v>0.96930000000000005</v>
      </c>
      <c r="AG13">
        <v>1</v>
      </c>
      <c r="AH13">
        <v>3.07</v>
      </c>
      <c r="AI13" t="s">
        <v>112</v>
      </c>
      <c r="AK13" t="s">
        <v>89</v>
      </c>
      <c r="AL13">
        <v>11211</v>
      </c>
    </row>
    <row r="14" spans="1:38" x14ac:dyDescent="0.25">
      <c r="A14">
        <v>59</v>
      </c>
      <c r="B14" t="s">
        <v>82</v>
      </c>
      <c r="C14" t="s">
        <v>83</v>
      </c>
      <c r="D14" t="s">
        <v>84</v>
      </c>
      <c r="E14" t="s">
        <v>84</v>
      </c>
      <c r="F14" t="s">
        <v>126</v>
      </c>
      <c r="G14" t="s">
        <v>84</v>
      </c>
      <c r="I14" t="s">
        <v>224</v>
      </c>
      <c r="J14" t="s">
        <v>160</v>
      </c>
      <c r="K14" t="s">
        <v>225</v>
      </c>
      <c r="L14">
        <v>8142</v>
      </c>
      <c r="M14">
        <v>7212</v>
      </c>
      <c r="N14">
        <v>930</v>
      </c>
      <c r="O14">
        <v>450</v>
      </c>
      <c r="P14">
        <v>3</v>
      </c>
      <c r="Q14">
        <v>20597.900000000001</v>
      </c>
      <c r="R14">
        <v>20939.3</v>
      </c>
      <c r="S14">
        <v>2000</v>
      </c>
      <c r="T14">
        <v>0</v>
      </c>
      <c r="U14">
        <v>682800</v>
      </c>
      <c r="V14">
        <v>904800</v>
      </c>
      <c r="W14">
        <v>0</v>
      </c>
      <c r="X14">
        <v>0</v>
      </c>
      <c r="Y14">
        <f>Table1[[#This Row],[CONSUMPTION T=(Q-P)*R+S]]+Table1[[#This Row],[IMPORTED ENERGY]]-Table1[[#This Row],[EXPORTED ENERGY]]</f>
        <v>1587600</v>
      </c>
      <c r="Z14">
        <v>789844.94</v>
      </c>
      <c r="AA14">
        <v>720931.79399999999</v>
      </c>
      <c r="AB14">
        <v>1510776.7339999999</v>
      </c>
      <c r="AC14" s="9">
        <f>(Table1[[#This Row],[NET CONSUMPTION X=T+U-V+W]]-Table1[[#This Row],[TOTAL SALES AA=Y+Z]])/Table1[[#This Row],[NET CONSUMPTION X=T+U-V+W]]*100</f>
        <v>4.8389560342655615</v>
      </c>
      <c r="AD14">
        <v>15403954.699999999</v>
      </c>
      <c r="AE14">
        <v>13641380.5</v>
      </c>
      <c r="AF14">
        <v>0.9516</v>
      </c>
      <c r="AG14">
        <v>0.88560000000000005</v>
      </c>
      <c r="AH14">
        <v>4.29</v>
      </c>
      <c r="AI14" t="s">
        <v>112</v>
      </c>
      <c r="AK14" t="s">
        <v>89</v>
      </c>
      <c r="AL14">
        <v>11211</v>
      </c>
    </row>
    <row r="15" spans="1:38" x14ac:dyDescent="0.25">
      <c r="A15">
        <v>66</v>
      </c>
      <c r="B15" t="s">
        <v>82</v>
      </c>
      <c r="C15" t="s">
        <v>83</v>
      </c>
      <c r="D15" t="s">
        <v>84</v>
      </c>
      <c r="E15" t="s">
        <v>84</v>
      </c>
      <c r="F15" t="s">
        <v>126</v>
      </c>
      <c r="G15" t="s">
        <v>84</v>
      </c>
      <c r="I15" t="s">
        <v>235</v>
      </c>
      <c r="J15" t="s">
        <v>93</v>
      </c>
      <c r="K15" t="s">
        <v>236</v>
      </c>
      <c r="L15">
        <v>528</v>
      </c>
      <c r="M15">
        <v>503</v>
      </c>
      <c r="N15">
        <v>25</v>
      </c>
      <c r="O15">
        <v>0</v>
      </c>
      <c r="P15">
        <v>0</v>
      </c>
      <c r="Q15">
        <v>22381.5</v>
      </c>
      <c r="R15">
        <v>23381.4</v>
      </c>
      <c r="S15">
        <v>2000</v>
      </c>
      <c r="T15">
        <v>0</v>
      </c>
      <c r="U15">
        <v>1999800</v>
      </c>
      <c r="V15">
        <v>0</v>
      </c>
      <c r="W15">
        <v>85000</v>
      </c>
      <c r="X15">
        <v>0</v>
      </c>
      <c r="Y15">
        <f>Table1[[#This Row],[CONSUMPTION T=(Q-P)*R+S]]+Table1[[#This Row],[IMPORTED ENERGY]]-Table1[[#This Row],[EXPORTED ENERGY]]</f>
        <v>1914800</v>
      </c>
      <c r="Z15">
        <v>1830824.02</v>
      </c>
      <c r="AA15">
        <v>0</v>
      </c>
      <c r="AB15">
        <v>1830824.02</v>
      </c>
      <c r="AC15" s="9">
        <f>(Table1[[#This Row],[NET CONSUMPTION X=T+U-V+W]]-Table1[[#This Row],[TOTAL SALES AA=Y+Z]])/Table1[[#This Row],[NET CONSUMPTION X=T+U-V+W]]*100</f>
        <v>4.3856266973052005</v>
      </c>
      <c r="AD15">
        <v>11126399.380000001</v>
      </c>
      <c r="AE15">
        <v>8727726.2400000002</v>
      </c>
      <c r="AF15">
        <v>0.95609999999999995</v>
      </c>
      <c r="AG15">
        <v>0.78439999999999999</v>
      </c>
      <c r="AH15">
        <v>3.44</v>
      </c>
      <c r="AI15" t="s">
        <v>134</v>
      </c>
      <c r="AK15" t="s">
        <v>89</v>
      </c>
      <c r="AL15">
        <v>11211</v>
      </c>
    </row>
    <row r="16" spans="1:38" x14ac:dyDescent="0.25">
      <c r="A16">
        <v>63</v>
      </c>
      <c r="B16" t="s">
        <v>82</v>
      </c>
      <c r="C16" t="s">
        <v>83</v>
      </c>
      <c r="D16" t="s">
        <v>84</v>
      </c>
      <c r="E16" t="s">
        <v>84</v>
      </c>
      <c r="F16" t="s">
        <v>126</v>
      </c>
      <c r="G16" t="s">
        <v>84</v>
      </c>
      <c r="I16" t="s">
        <v>229</v>
      </c>
      <c r="J16" t="s">
        <v>160</v>
      </c>
      <c r="K16" t="s">
        <v>230</v>
      </c>
      <c r="L16">
        <v>5378</v>
      </c>
      <c r="M16">
        <v>4962</v>
      </c>
      <c r="N16">
        <v>416</v>
      </c>
      <c r="O16">
        <v>181</v>
      </c>
      <c r="P16">
        <v>0</v>
      </c>
      <c r="Q16">
        <v>22090.799999999999</v>
      </c>
      <c r="R16">
        <v>22507</v>
      </c>
      <c r="S16">
        <v>2000</v>
      </c>
      <c r="T16">
        <v>0</v>
      </c>
      <c r="U16">
        <v>832400</v>
      </c>
      <c r="V16">
        <v>540000</v>
      </c>
      <c r="W16">
        <v>0</v>
      </c>
      <c r="X16">
        <v>0</v>
      </c>
      <c r="Y16">
        <f>Table1[[#This Row],[CONSUMPTION T=(Q-P)*R+S]]+Table1[[#This Row],[IMPORTED ENERGY]]-Table1[[#This Row],[EXPORTED ENERGY]]</f>
        <v>1372400</v>
      </c>
      <c r="Z16">
        <v>875437.47</v>
      </c>
      <c r="AA16">
        <v>293035.38</v>
      </c>
      <c r="AB16">
        <v>1168472.8500000001</v>
      </c>
      <c r="AC16" s="9">
        <f>(Table1[[#This Row],[NET CONSUMPTION X=T+U-V+W]]-Table1[[#This Row],[TOTAL SALES AA=Y+Z]])/Table1[[#This Row],[NET CONSUMPTION X=T+U-V+W]]*100</f>
        <v>14.859162780530452</v>
      </c>
      <c r="AD16">
        <v>13004424.73</v>
      </c>
      <c r="AE16">
        <v>11890766.1</v>
      </c>
      <c r="AF16">
        <v>0.85140000000000005</v>
      </c>
      <c r="AG16">
        <v>0.91439999999999999</v>
      </c>
      <c r="AH16">
        <v>13.59</v>
      </c>
      <c r="AI16" t="s">
        <v>112</v>
      </c>
      <c r="AK16" t="s">
        <v>89</v>
      </c>
      <c r="AL16">
        <v>11211</v>
      </c>
    </row>
    <row r="17" spans="1:38" x14ac:dyDescent="0.25">
      <c r="A17">
        <v>78</v>
      </c>
      <c r="B17" t="s">
        <v>82</v>
      </c>
      <c r="C17" t="s">
        <v>83</v>
      </c>
      <c r="D17" t="s">
        <v>84</v>
      </c>
      <c r="E17" t="s">
        <v>84</v>
      </c>
      <c r="F17" t="s">
        <v>126</v>
      </c>
      <c r="G17" t="s">
        <v>84</v>
      </c>
      <c r="I17" t="s">
        <v>256</v>
      </c>
      <c r="J17" t="s">
        <v>93</v>
      </c>
      <c r="K17" t="s">
        <v>257</v>
      </c>
      <c r="L17">
        <v>1</v>
      </c>
      <c r="M17">
        <v>1</v>
      </c>
      <c r="N17">
        <v>0</v>
      </c>
      <c r="O17">
        <v>0</v>
      </c>
      <c r="P17">
        <v>0</v>
      </c>
      <c r="Q17">
        <v>1569.7</v>
      </c>
      <c r="R17">
        <v>1663.5</v>
      </c>
      <c r="S17">
        <v>1000</v>
      </c>
      <c r="T17">
        <v>0</v>
      </c>
      <c r="U17">
        <v>93800</v>
      </c>
      <c r="V17">
        <v>9500</v>
      </c>
      <c r="W17">
        <v>0</v>
      </c>
      <c r="X17">
        <v>0</v>
      </c>
      <c r="Y17">
        <f>Table1[[#This Row],[CONSUMPTION T=(Q-P)*R+S]]+Table1[[#This Row],[IMPORTED ENERGY]]-Table1[[#This Row],[EXPORTED ENERGY]]</f>
        <v>103300</v>
      </c>
      <c r="Z17">
        <v>99280</v>
      </c>
      <c r="AA17">
        <v>0</v>
      </c>
      <c r="AB17">
        <v>99280</v>
      </c>
      <c r="AC17" s="9">
        <f>(Table1[[#This Row],[NET CONSUMPTION X=T+U-V+W]]-Table1[[#This Row],[TOTAL SALES AA=Y+Z]])/Table1[[#This Row],[NET CONSUMPTION X=T+U-V+W]]*100</f>
        <v>3.8915779283639886</v>
      </c>
      <c r="AD17">
        <v>1052943</v>
      </c>
      <c r="AE17">
        <v>1052943</v>
      </c>
      <c r="AF17">
        <v>0.96109999999999995</v>
      </c>
      <c r="AG17">
        <v>1</v>
      </c>
      <c r="AH17">
        <v>3.89</v>
      </c>
      <c r="AI17" t="s">
        <v>112</v>
      </c>
      <c r="AK17" t="s">
        <v>89</v>
      </c>
      <c r="AL17">
        <v>11211</v>
      </c>
    </row>
    <row r="18" spans="1:38" hidden="1" x14ac:dyDescent="0.25">
      <c r="A18">
        <v>12</v>
      </c>
      <c r="B18" t="s">
        <v>82</v>
      </c>
      <c r="C18" t="s">
        <v>83</v>
      </c>
      <c r="D18" t="s">
        <v>84</v>
      </c>
      <c r="E18" t="s">
        <v>84</v>
      </c>
      <c r="F18" t="s">
        <v>85</v>
      </c>
      <c r="G18" t="s">
        <v>84</v>
      </c>
      <c r="I18" t="s">
        <v>123</v>
      </c>
      <c r="J18" t="s">
        <v>118</v>
      </c>
      <c r="K18" t="s">
        <v>124</v>
      </c>
      <c r="L18">
        <v>2621</v>
      </c>
      <c r="M18">
        <v>2024</v>
      </c>
      <c r="N18">
        <v>597</v>
      </c>
      <c r="O18">
        <v>85</v>
      </c>
      <c r="P18">
        <v>0</v>
      </c>
      <c r="Q18">
        <v>1578.5219999999999</v>
      </c>
      <c r="R18">
        <v>1611.2840000000001</v>
      </c>
      <c r="S18">
        <v>40000</v>
      </c>
      <c r="T18">
        <v>0</v>
      </c>
      <c r="U18">
        <v>1310480</v>
      </c>
      <c r="V18">
        <v>0</v>
      </c>
      <c r="W18">
        <v>915000</v>
      </c>
      <c r="X18">
        <v>0</v>
      </c>
      <c r="Y18">
        <f>Table1[[#This Row],[CONSUMPTION T=(Q-P)*R+S]]+Table1[[#This Row],[IMPORTED ENERGY]]-Table1[[#This Row],[EXPORTED ENERGY]]</f>
        <v>395480</v>
      </c>
      <c r="Z18">
        <v>227613.33</v>
      </c>
      <c r="AA18">
        <v>137613.29999999999</v>
      </c>
      <c r="AB18">
        <v>365226.63</v>
      </c>
      <c r="AC18" s="9">
        <f>(Table1[[#This Row],[NET CONSUMPTION X=T+U-V+W]]-Table1[[#This Row],[TOTAL SALES AA=Y+Z]])/Table1[[#This Row],[NET CONSUMPTION X=T+U-V+W]]*100</f>
        <v>7.6497850713057538</v>
      </c>
      <c r="AD18">
        <v>3877358.26</v>
      </c>
      <c r="AE18">
        <v>3491236.16</v>
      </c>
      <c r="AF18">
        <v>0.92349999999999999</v>
      </c>
      <c r="AG18">
        <v>0.90039999999999998</v>
      </c>
      <c r="AH18">
        <v>6.89</v>
      </c>
      <c r="AI18" t="s">
        <v>125</v>
      </c>
      <c r="AK18" t="s">
        <v>89</v>
      </c>
      <c r="AL18">
        <v>11211</v>
      </c>
    </row>
    <row r="19" spans="1:38" hidden="1" x14ac:dyDescent="0.25">
      <c r="A19">
        <v>27</v>
      </c>
      <c r="B19" t="s">
        <v>82</v>
      </c>
      <c r="C19" t="s">
        <v>83</v>
      </c>
      <c r="D19" t="s">
        <v>84</v>
      </c>
      <c r="E19" t="s">
        <v>84</v>
      </c>
      <c r="F19" t="s">
        <v>85</v>
      </c>
      <c r="G19" t="s">
        <v>84</v>
      </c>
      <c r="I19" t="s">
        <v>159</v>
      </c>
      <c r="J19" t="s">
        <v>160</v>
      </c>
      <c r="K19" t="s">
        <v>161</v>
      </c>
      <c r="L19">
        <v>2014</v>
      </c>
      <c r="M19">
        <v>1210</v>
      </c>
      <c r="N19">
        <v>804</v>
      </c>
      <c r="O19">
        <v>393</v>
      </c>
      <c r="P19">
        <v>2</v>
      </c>
      <c r="Q19">
        <v>599.46100000000001</v>
      </c>
      <c r="R19">
        <v>612.15300000000002</v>
      </c>
      <c r="S19">
        <v>40000</v>
      </c>
      <c r="T19">
        <v>0</v>
      </c>
      <c r="U19">
        <v>507680</v>
      </c>
      <c r="V19">
        <v>315000</v>
      </c>
      <c r="W19">
        <v>0</v>
      </c>
      <c r="X19">
        <v>0</v>
      </c>
      <c r="Y19">
        <f>Table1[[#This Row],[CONSUMPTION T=(Q-P)*R+S]]+Table1[[#This Row],[IMPORTED ENERGY]]-Table1[[#This Row],[EXPORTED ENERGY]]</f>
        <v>822680</v>
      </c>
      <c r="Z19">
        <v>91807.5</v>
      </c>
      <c r="AA19">
        <v>625088.17799999996</v>
      </c>
      <c r="AB19">
        <v>716895.67799999996</v>
      </c>
      <c r="AC19" s="9">
        <f>(Table1[[#This Row],[NET CONSUMPTION X=T+U-V+W]]-Table1[[#This Row],[TOTAL SALES AA=Y+Z]])/Table1[[#This Row],[NET CONSUMPTION X=T+U-V+W]]*100</f>
        <v>12.858501726066033</v>
      </c>
      <c r="AD19">
        <v>6622426.0700000003</v>
      </c>
      <c r="AE19">
        <v>6279973.0700000003</v>
      </c>
      <c r="AF19">
        <v>0.87139999999999995</v>
      </c>
      <c r="AG19">
        <v>0.94830000000000003</v>
      </c>
      <c r="AH19">
        <v>12.2</v>
      </c>
      <c r="AI19" t="s">
        <v>112</v>
      </c>
      <c r="AK19" t="s">
        <v>89</v>
      </c>
      <c r="AL19">
        <v>11211</v>
      </c>
    </row>
    <row r="20" spans="1:38" hidden="1" x14ac:dyDescent="0.25">
      <c r="A20">
        <v>33</v>
      </c>
      <c r="B20" t="s">
        <v>82</v>
      </c>
      <c r="C20" t="s">
        <v>83</v>
      </c>
      <c r="D20" t="s">
        <v>84</v>
      </c>
      <c r="E20" t="s">
        <v>84</v>
      </c>
      <c r="F20" t="s">
        <v>85</v>
      </c>
      <c r="G20" t="s">
        <v>84</v>
      </c>
      <c r="I20" t="s">
        <v>173</v>
      </c>
      <c r="J20" t="s">
        <v>102</v>
      </c>
      <c r="K20" t="s">
        <v>174</v>
      </c>
      <c r="L20">
        <v>132</v>
      </c>
      <c r="M20">
        <v>130</v>
      </c>
      <c r="N20">
        <v>2</v>
      </c>
      <c r="O20">
        <v>119</v>
      </c>
      <c r="P20">
        <v>0</v>
      </c>
      <c r="Q20">
        <v>336.86</v>
      </c>
      <c r="R20">
        <v>336.86</v>
      </c>
      <c r="S20">
        <v>40000</v>
      </c>
      <c r="T20">
        <v>0</v>
      </c>
      <c r="U20">
        <v>0</v>
      </c>
      <c r="V20">
        <v>425</v>
      </c>
      <c r="W20">
        <v>0</v>
      </c>
      <c r="X20">
        <v>0</v>
      </c>
      <c r="Y20">
        <f>Table1[[#This Row],[CONSUMPTION T=(Q-P)*R+S]]+Table1[[#This Row],[IMPORTED ENERGY]]-Table1[[#This Row],[EXPORTED ENERGY]]</f>
        <v>425</v>
      </c>
      <c r="Z20">
        <v>396</v>
      </c>
      <c r="AA20">
        <v>0</v>
      </c>
      <c r="AB20">
        <v>396</v>
      </c>
      <c r="AC20" s="9">
        <f>(Table1[[#This Row],[NET CONSUMPTION X=T+U-V+W]]-Table1[[#This Row],[TOTAL SALES AA=Y+Z]])/Table1[[#This Row],[NET CONSUMPTION X=T+U-V+W]]*100</f>
        <v>6.8235294117647065</v>
      </c>
      <c r="AD20">
        <v>4686.33</v>
      </c>
      <c r="AE20">
        <v>34185.33</v>
      </c>
      <c r="AF20">
        <v>0.93179999999999996</v>
      </c>
      <c r="AG20">
        <v>7.2946999999999997</v>
      </c>
      <c r="AH20">
        <v>49.75</v>
      </c>
      <c r="AI20" t="s">
        <v>112</v>
      </c>
      <c r="AK20" t="s">
        <v>89</v>
      </c>
      <c r="AL20">
        <v>11211</v>
      </c>
    </row>
    <row r="21" spans="1:38" hidden="1" x14ac:dyDescent="0.25">
      <c r="A21">
        <v>3</v>
      </c>
      <c r="B21" t="s">
        <v>82</v>
      </c>
      <c r="C21" t="s">
        <v>83</v>
      </c>
      <c r="D21" t="s">
        <v>84</v>
      </c>
      <c r="E21" t="s">
        <v>84</v>
      </c>
      <c r="F21" t="s">
        <v>85</v>
      </c>
      <c r="G21" t="s">
        <v>84</v>
      </c>
      <c r="I21" t="s">
        <v>95</v>
      </c>
      <c r="J21" t="s">
        <v>87</v>
      </c>
      <c r="K21" t="s">
        <v>96</v>
      </c>
      <c r="L21">
        <v>1000</v>
      </c>
      <c r="M21">
        <v>720</v>
      </c>
      <c r="N21">
        <v>280</v>
      </c>
      <c r="O21">
        <v>12</v>
      </c>
      <c r="P21">
        <v>12</v>
      </c>
      <c r="Q21">
        <v>2708.837</v>
      </c>
      <c r="R21">
        <v>2721.527</v>
      </c>
      <c r="S21">
        <v>40000</v>
      </c>
      <c r="T21">
        <v>0</v>
      </c>
      <c r="U21">
        <v>507600</v>
      </c>
      <c r="V21">
        <v>0</v>
      </c>
      <c r="W21">
        <v>0</v>
      </c>
      <c r="X21">
        <v>0</v>
      </c>
      <c r="Y21">
        <f>Table1[[#This Row],[CONSUMPTION T=(Q-P)*R+S]]+Table1[[#This Row],[IMPORTED ENERGY]]-Table1[[#This Row],[EXPORTED ENERGY]]</f>
        <v>507600</v>
      </c>
      <c r="Z21">
        <v>396853.9</v>
      </c>
      <c r="AA21">
        <v>0</v>
      </c>
      <c r="AB21">
        <v>396853.9</v>
      </c>
      <c r="AC21" s="9">
        <f>(Table1[[#This Row],[NET CONSUMPTION X=T+U-V+W]]-Table1[[#This Row],[TOTAL SALES AA=Y+Z]])/Table1[[#This Row],[NET CONSUMPTION X=T+U-V+W]]*100</f>
        <v>21.81759259259259</v>
      </c>
      <c r="AD21">
        <v>5220578.32</v>
      </c>
      <c r="AE21">
        <v>3081296.05</v>
      </c>
      <c r="AF21">
        <v>0.78180000000000005</v>
      </c>
      <c r="AG21">
        <v>0.59019999999999995</v>
      </c>
      <c r="AH21">
        <v>12.88</v>
      </c>
      <c r="AK21" t="s">
        <v>89</v>
      </c>
      <c r="AL21">
        <v>11211</v>
      </c>
    </row>
    <row r="22" spans="1:38" hidden="1" x14ac:dyDescent="0.25">
      <c r="A22">
        <v>39</v>
      </c>
      <c r="B22" t="s">
        <v>82</v>
      </c>
      <c r="C22" t="s">
        <v>83</v>
      </c>
      <c r="D22" t="s">
        <v>84</v>
      </c>
      <c r="E22" t="s">
        <v>84</v>
      </c>
      <c r="F22" t="s">
        <v>85</v>
      </c>
      <c r="G22" t="s">
        <v>84</v>
      </c>
      <c r="I22" t="s">
        <v>185</v>
      </c>
      <c r="J22" t="s">
        <v>160</v>
      </c>
      <c r="K22" t="s">
        <v>186</v>
      </c>
      <c r="L22">
        <v>2557</v>
      </c>
      <c r="M22">
        <v>2005</v>
      </c>
      <c r="N22">
        <v>552</v>
      </c>
      <c r="O22">
        <v>376</v>
      </c>
      <c r="P22">
        <v>1</v>
      </c>
      <c r="Q22">
        <v>732.21199999999999</v>
      </c>
      <c r="R22">
        <v>746.89499999999998</v>
      </c>
      <c r="S22">
        <v>40000</v>
      </c>
      <c r="T22">
        <v>0</v>
      </c>
      <c r="U22">
        <v>587320</v>
      </c>
      <c r="V22">
        <v>600000</v>
      </c>
      <c r="W22">
        <v>0</v>
      </c>
      <c r="X22">
        <v>0</v>
      </c>
      <c r="Y22">
        <f>Table1[[#This Row],[CONSUMPTION T=(Q-P)*R+S]]+Table1[[#This Row],[IMPORTED ENERGY]]-Table1[[#This Row],[EXPORTED ENERGY]]</f>
        <v>1187320</v>
      </c>
      <c r="Z22">
        <v>450360.25</v>
      </c>
      <c r="AA22">
        <v>605498.52</v>
      </c>
      <c r="AB22">
        <v>1055858.77</v>
      </c>
      <c r="AC22" s="9">
        <f>(Table1[[#This Row],[NET CONSUMPTION X=T+U-V+W]]-Table1[[#This Row],[TOTAL SALES AA=Y+Z]])/Table1[[#This Row],[NET CONSUMPTION X=T+U-V+W]]*100</f>
        <v>11.072097665330322</v>
      </c>
      <c r="AD22">
        <v>10299678.640000001</v>
      </c>
      <c r="AE22">
        <v>8769185.4900000002</v>
      </c>
      <c r="AF22">
        <v>0.88929999999999998</v>
      </c>
      <c r="AG22">
        <v>0.85140000000000005</v>
      </c>
      <c r="AH22">
        <v>9.42</v>
      </c>
      <c r="AI22" t="s">
        <v>112</v>
      </c>
      <c r="AK22" t="s">
        <v>89</v>
      </c>
      <c r="AL22">
        <v>11211</v>
      </c>
    </row>
    <row r="23" spans="1:38" hidden="1" x14ac:dyDescent="0.25">
      <c r="A23">
        <v>44</v>
      </c>
      <c r="B23" t="s">
        <v>82</v>
      </c>
      <c r="C23" t="s">
        <v>83</v>
      </c>
      <c r="D23" t="s">
        <v>84</v>
      </c>
      <c r="E23" t="s">
        <v>84</v>
      </c>
      <c r="F23" t="s">
        <v>85</v>
      </c>
      <c r="G23" t="s">
        <v>84</v>
      </c>
      <c r="I23" t="s">
        <v>196</v>
      </c>
      <c r="J23" t="s">
        <v>102</v>
      </c>
      <c r="K23" t="s">
        <v>197</v>
      </c>
      <c r="L23">
        <v>272</v>
      </c>
      <c r="M23">
        <v>215</v>
      </c>
      <c r="N23">
        <v>57</v>
      </c>
      <c r="O23">
        <v>208</v>
      </c>
      <c r="P23">
        <v>2</v>
      </c>
      <c r="Q23">
        <v>5976.2</v>
      </c>
      <c r="R23">
        <v>6314.8</v>
      </c>
      <c r="S23">
        <v>1000</v>
      </c>
      <c r="T23">
        <v>0</v>
      </c>
      <c r="U23">
        <v>338600</v>
      </c>
      <c r="V23">
        <v>0</v>
      </c>
      <c r="W23">
        <v>0</v>
      </c>
      <c r="X23">
        <v>0</v>
      </c>
      <c r="Y23">
        <f>Table1[[#This Row],[CONSUMPTION T=(Q-P)*R+S]]+Table1[[#This Row],[IMPORTED ENERGY]]-Table1[[#This Row],[EXPORTED ENERGY]]</f>
        <v>338600</v>
      </c>
      <c r="Z23">
        <v>532.4</v>
      </c>
      <c r="AA23">
        <v>302455.38</v>
      </c>
      <c r="AB23">
        <v>302987.78000000003</v>
      </c>
      <c r="AC23" s="9">
        <f>(Table1[[#This Row],[NET CONSUMPTION X=T+U-V+W]]-Table1[[#This Row],[TOTAL SALES AA=Y+Z]])/Table1[[#This Row],[NET CONSUMPTION X=T+U-V+W]]*100</f>
        <v>10.517489663319543</v>
      </c>
      <c r="AD23">
        <v>2744342.87</v>
      </c>
      <c r="AE23">
        <v>2742265.87</v>
      </c>
      <c r="AF23">
        <v>0.89480000000000004</v>
      </c>
      <c r="AG23">
        <v>0.99919999999999998</v>
      </c>
      <c r="AH23">
        <v>10.51</v>
      </c>
      <c r="AK23" t="s">
        <v>89</v>
      </c>
      <c r="AL23">
        <v>11211</v>
      </c>
    </row>
    <row r="24" spans="1:38" hidden="1" x14ac:dyDescent="0.25">
      <c r="A24">
        <v>23</v>
      </c>
      <c r="B24" t="s">
        <v>82</v>
      </c>
      <c r="C24" t="s">
        <v>83</v>
      </c>
      <c r="D24" t="s">
        <v>84</v>
      </c>
      <c r="E24" t="s">
        <v>84</v>
      </c>
      <c r="F24" t="s">
        <v>85</v>
      </c>
      <c r="G24" t="s">
        <v>84</v>
      </c>
      <c r="I24" t="s">
        <v>151</v>
      </c>
      <c r="J24" t="s">
        <v>118</v>
      </c>
      <c r="K24" t="s">
        <v>152</v>
      </c>
      <c r="L24">
        <v>284</v>
      </c>
      <c r="M24">
        <v>131</v>
      </c>
      <c r="N24">
        <v>153</v>
      </c>
      <c r="O24">
        <v>8</v>
      </c>
      <c r="P24">
        <v>0</v>
      </c>
      <c r="Q24">
        <v>45741</v>
      </c>
      <c r="R24">
        <v>45741</v>
      </c>
      <c r="S24">
        <v>1000</v>
      </c>
      <c r="T24">
        <v>0</v>
      </c>
      <c r="U24">
        <v>0</v>
      </c>
      <c r="V24">
        <v>39800</v>
      </c>
      <c r="W24">
        <v>0</v>
      </c>
      <c r="X24">
        <v>0</v>
      </c>
      <c r="Y24">
        <f>Table1[[#This Row],[CONSUMPTION T=(Q-P)*R+S]]+Table1[[#This Row],[IMPORTED ENERGY]]-Table1[[#This Row],[EXPORTED ENERGY]]</f>
        <v>39800</v>
      </c>
      <c r="Z24">
        <v>25411.93</v>
      </c>
      <c r="AA24">
        <v>12142.35</v>
      </c>
      <c r="AB24">
        <v>37554.28</v>
      </c>
      <c r="AC24" s="9">
        <f>(Table1[[#This Row],[NET CONSUMPTION X=T+U-V+W]]-Table1[[#This Row],[TOTAL SALES AA=Y+Z]])/Table1[[#This Row],[NET CONSUMPTION X=T+U-V+W]]*100</f>
        <v>5.6425125628140735</v>
      </c>
      <c r="AD24">
        <v>352673.51</v>
      </c>
      <c r="AE24">
        <v>342480.51</v>
      </c>
      <c r="AF24">
        <v>0.94359999999999999</v>
      </c>
      <c r="AG24">
        <v>0.97109999999999996</v>
      </c>
      <c r="AH24">
        <v>5.48</v>
      </c>
      <c r="AI24" t="s">
        <v>112</v>
      </c>
      <c r="AK24" t="s">
        <v>89</v>
      </c>
      <c r="AL24">
        <v>11211</v>
      </c>
    </row>
    <row r="25" spans="1:38" hidden="1" x14ac:dyDescent="0.25">
      <c r="A25">
        <v>24</v>
      </c>
      <c r="B25" t="s">
        <v>82</v>
      </c>
      <c r="C25" t="s">
        <v>83</v>
      </c>
      <c r="D25" t="s">
        <v>84</v>
      </c>
      <c r="E25" t="s">
        <v>84</v>
      </c>
      <c r="F25" t="s">
        <v>85</v>
      </c>
      <c r="G25" t="s">
        <v>84</v>
      </c>
      <c r="I25" t="s">
        <v>153</v>
      </c>
      <c r="J25" t="s">
        <v>118</v>
      </c>
      <c r="K25" t="s">
        <v>154</v>
      </c>
      <c r="L25">
        <v>240</v>
      </c>
      <c r="M25">
        <v>34</v>
      </c>
      <c r="N25">
        <v>206</v>
      </c>
      <c r="O25">
        <v>34</v>
      </c>
      <c r="P25">
        <v>2</v>
      </c>
      <c r="Q25">
        <v>20302.7</v>
      </c>
      <c r="R25">
        <v>20302.7</v>
      </c>
      <c r="S25">
        <v>2000</v>
      </c>
      <c r="T25">
        <v>0</v>
      </c>
      <c r="U25">
        <v>0</v>
      </c>
      <c r="V25">
        <v>54550</v>
      </c>
      <c r="W25">
        <v>0</v>
      </c>
      <c r="X25">
        <v>0</v>
      </c>
      <c r="Y25">
        <f>Table1[[#This Row],[CONSUMPTION T=(Q-P)*R+S]]+Table1[[#This Row],[IMPORTED ENERGY]]-Table1[[#This Row],[EXPORTED ENERGY]]</f>
        <v>54550</v>
      </c>
      <c r="Z25">
        <v>0</v>
      </c>
      <c r="AA25">
        <v>51807.360000000001</v>
      </c>
      <c r="AB25">
        <v>51807.360000000001</v>
      </c>
      <c r="AC25" s="9">
        <f>(Table1[[#This Row],[NET CONSUMPTION X=T+U-V+W]]-Table1[[#This Row],[TOTAL SALES AA=Y+Z]])/Table1[[#This Row],[NET CONSUMPTION X=T+U-V+W]]*100</f>
        <v>5.0277543538038483</v>
      </c>
      <c r="AD25">
        <v>468856.64</v>
      </c>
      <c r="AE25">
        <v>468856.64</v>
      </c>
      <c r="AF25">
        <v>0.94969999999999999</v>
      </c>
      <c r="AG25">
        <v>1</v>
      </c>
      <c r="AH25">
        <v>5.03</v>
      </c>
      <c r="AI25" t="s">
        <v>112</v>
      </c>
      <c r="AK25" t="s">
        <v>89</v>
      </c>
      <c r="AL25">
        <v>11211</v>
      </c>
    </row>
    <row r="26" spans="1:38" hidden="1" x14ac:dyDescent="0.25">
      <c r="A26">
        <v>1</v>
      </c>
      <c r="B26" t="s">
        <v>82</v>
      </c>
      <c r="C26" t="s">
        <v>83</v>
      </c>
      <c r="D26" t="s">
        <v>84</v>
      </c>
      <c r="E26" t="s">
        <v>84</v>
      </c>
      <c r="F26" t="s">
        <v>85</v>
      </c>
      <c r="G26" t="s">
        <v>84</v>
      </c>
      <c r="I26" t="s">
        <v>86</v>
      </c>
      <c r="J26" t="s">
        <v>87</v>
      </c>
      <c r="K26" t="s">
        <v>88</v>
      </c>
      <c r="L26">
        <v>2801</v>
      </c>
      <c r="M26">
        <v>2426</v>
      </c>
      <c r="N26">
        <v>375</v>
      </c>
      <c r="O26">
        <v>29</v>
      </c>
      <c r="P26">
        <v>29</v>
      </c>
      <c r="Q26">
        <v>42552.6</v>
      </c>
      <c r="R26">
        <v>42854.1</v>
      </c>
      <c r="S26">
        <v>2000</v>
      </c>
      <c r="T26">
        <v>0</v>
      </c>
      <c r="U26">
        <v>603000</v>
      </c>
      <c r="V26">
        <v>0</v>
      </c>
      <c r="W26">
        <v>0</v>
      </c>
      <c r="X26">
        <v>0</v>
      </c>
      <c r="Y26">
        <f>Table1[[#This Row],[CONSUMPTION T=(Q-P)*R+S]]+Table1[[#This Row],[IMPORTED ENERGY]]-Table1[[#This Row],[EXPORTED ENERGY]]</f>
        <v>603000</v>
      </c>
      <c r="Z26">
        <v>644006.1</v>
      </c>
      <c r="AA26">
        <v>0</v>
      </c>
      <c r="AB26">
        <v>644006.1</v>
      </c>
      <c r="AC26" s="9">
        <f>(Table1[[#This Row],[NET CONSUMPTION X=T+U-V+W]]-Table1[[#This Row],[TOTAL SALES AA=Y+Z]])/Table1[[#This Row],[NET CONSUMPTION X=T+U-V+W]]*100</f>
        <v>-6.8003482587064639</v>
      </c>
      <c r="AD26">
        <v>6759765.2199999997</v>
      </c>
      <c r="AE26">
        <v>5688578.3099999996</v>
      </c>
      <c r="AF26">
        <v>1.0680000000000001</v>
      </c>
      <c r="AG26">
        <v>0.84150000000000003</v>
      </c>
      <c r="AH26">
        <v>-5.72</v>
      </c>
      <c r="AK26" t="s">
        <v>89</v>
      </c>
      <c r="AL26">
        <v>11211</v>
      </c>
    </row>
    <row r="27" spans="1:38" hidden="1" x14ac:dyDescent="0.25">
      <c r="A27">
        <v>54</v>
      </c>
      <c r="B27" t="s">
        <v>82</v>
      </c>
      <c r="C27" t="s">
        <v>83</v>
      </c>
      <c r="D27" t="s">
        <v>84</v>
      </c>
      <c r="E27" t="s">
        <v>84</v>
      </c>
      <c r="F27" t="s">
        <v>85</v>
      </c>
      <c r="G27" t="s">
        <v>84</v>
      </c>
      <c r="I27" t="s">
        <v>213</v>
      </c>
      <c r="J27" t="s">
        <v>102</v>
      </c>
      <c r="K27" t="s">
        <v>214</v>
      </c>
      <c r="L27">
        <v>241</v>
      </c>
      <c r="M27">
        <v>200</v>
      </c>
      <c r="N27">
        <v>41</v>
      </c>
      <c r="O27">
        <v>192</v>
      </c>
      <c r="P27">
        <v>1</v>
      </c>
      <c r="Q27">
        <v>11093.9</v>
      </c>
      <c r="R27">
        <v>11295.3</v>
      </c>
      <c r="S27">
        <v>2000</v>
      </c>
      <c r="T27">
        <v>0</v>
      </c>
      <c r="U27">
        <v>402800</v>
      </c>
      <c r="V27">
        <v>0</v>
      </c>
      <c r="W27">
        <v>0</v>
      </c>
      <c r="X27">
        <v>0</v>
      </c>
      <c r="Y27">
        <f>Table1[[#This Row],[CONSUMPTION T=(Q-P)*R+S]]+Table1[[#This Row],[IMPORTED ENERGY]]-Table1[[#This Row],[EXPORTED ENERGY]]</f>
        <v>402800</v>
      </c>
      <c r="Z27">
        <v>4209.1000000000004</v>
      </c>
      <c r="AA27">
        <v>357848.05</v>
      </c>
      <c r="AB27">
        <v>362057.15</v>
      </c>
      <c r="AC27" s="9">
        <f>(Table1[[#This Row],[NET CONSUMPTION X=T+U-V+W]]-Table1[[#This Row],[TOTAL SALES AA=Y+Z]])/Table1[[#This Row],[NET CONSUMPTION X=T+U-V+W]]*100</f>
        <v>10.114908142999003</v>
      </c>
      <c r="AD27">
        <v>3275670.02</v>
      </c>
      <c r="AE27">
        <v>3240229.02</v>
      </c>
      <c r="AF27">
        <v>0.89890000000000003</v>
      </c>
      <c r="AG27">
        <v>0.98919999999999997</v>
      </c>
      <c r="AH27">
        <v>10</v>
      </c>
      <c r="AK27" t="s">
        <v>89</v>
      </c>
      <c r="AL27">
        <v>11211</v>
      </c>
    </row>
    <row r="28" spans="1:38" hidden="1" x14ac:dyDescent="0.25">
      <c r="A28">
        <v>56</v>
      </c>
      <c r="B28" t="s">
        <v>82</v>
      </c>
      <c r="C28" t="s">
        <v>83</v>
      </c>
      <c r="D28" t="s">
        <v>84</v>
      </c>
      <c r="E28" t="s">
        <v>84</v>
      </c>
      <c r="F28" t="s">
        <v>85</v>
      </c>
      <c r="G28" t="s">
        <v>84</v>
      </c>
      <c r="I28" t="s">
        <v>217</v>
      </c>
      <c r="J28" t="s">
        <v>118</v>
      </c>
      <c r="K28" t="s">
        <v>218</v>
      </c>
      <c r="L28">
        <v>268</v>
      </c>
      <c r="M28">
        <v>212</v>
      </c>
      <c r="N28">
        <v>56</v>
      </c>
      <c r="O28">
        <v>48</v>
      </c>
      <c r="P28">
        <v>0</v>
      </c>
      <c r="Q28">
        <v>0</v>
      </c>
      <c r="R28">
        <v>0</v>
      </c>
      <c r="S28">
        <v>2000</v>
      </c>
      <c r="T28">
        <v>0</v>
      </c>
      <c r="U28">
        <v>0</v>
      </c>
      <c r="V28">
        <v>111500</v>
      </c>
      <c r="W28">
        <v>0</v>
      </c>
      <c r="X28">
        <v>0</v>
      </c>
      <c r="Y28">
        <f>Table1[[#This Row],[CONSUMPTION T=(Q-P)*R+S]]+Table1[[#This Row],[IMPORTED ENERGY]]-Table1[[#This Row],[EXPORTED ENERGY]]</f>
        <v>111500</v>
      </c>
      <c r="Z28">
        <v>28338.79</v>
      </c>
      <c r="AA28">
        <v>77711.039999999994</v>
      </c>
      <c r="AB28">
        <v>106049.83</v>
      </c>
      <c r="AC28" s="9">
        <f>(Table1[[#This Row],[NET CONSUMPTION X=T+U-V+W]]-Table1[[#This Row],[TOTAL SALES AA=Y+Z]])/Table1[[#This Row],[NET CONSUMPTION X=T+U-V+W]]*100</f>
        <v>4.8880448430493262</v>
      </c>
      <c r="AD28">
        <v>1016137.37</v>
      </c>
      <c r="AE28">
        <v>917992.37</v>
      </c>
      <c r="AF28">
        <v>0.95109999999999995</v>
      </c>
      <c r="AG28">
        <v>0.90339999999999998</v>
      </c>
      <c r="AH28">
        <v>4.42</v>
      </c>
      <c r="AI28" t="s">
        <v>112</v>
      </c>
      <c r="AK28" t="s">
        <v>89</v>
      </c>
      <c r="AL28">
        <v>11211</v>
      </c>
    </row>
    <row r="29" spans="1:38" hidden="1" x14ac:dyDescent="0.25">
      <c r="A29">
        <v>28</v>
      </c>
      <c r="B29" t="s">
        <v>82</v>
      </c>
      <c r="C29" t="s">
        <v>83</v>
      </c>
      <c r="D29" t="s">
        <v>84</v>
      </c>
      <c r="E29" t="s">
        <v>84</v>
      </c>
      <c r="F29" t="s">
        <v>85</v>
      </c>
      <c r="G29" t="s">
        <v>84</v>
      </c>
      <c r="I29" t="s">
        <v>162</v>
      </c>
      <c r="J29" t="s">
        <v>93</v>
      </c>
      <c r="K29" t="s">
        <v>163</v>
      </c>
      <c r="L29">
        <v>0</v>
      </c>
      <c r="M29">
        <v>0</v>
      </c>
      <c r="N29">
        <v>0</v>
      </c>
      <c r="O29">
        <v>0</v>
      </c>
      <c r="P29">
        <v>0</v>
      </c>
      <c r="Q29">
        <v>297.7</v>
      </c>
      <c r="R29">
        <v>297.7</v>
      </c>
      <c r="S29">
        <v>2000</v>
      </c>
      <c r="T29">
        <v>0</v>
      </c>
      <c r="U29">
        <v>0</v>
      </c>
      <c r="V29">
        <v>0</v>
      </c>
      <c r="W29">
        <v>0</v>
      </c>
      <c r="X29">
        <v>0</v>
      </c>
      <c r="Y29">
        <f>Table1[[#This Row],[CONSUMPTION T=(Q-P)*R+S]]+Table1[[#This Row],[IMPORTED ENERGY]]-Table1[[#This Row],[EXPORTED ENERGY]]</f>
        <v>0</v>
      </c>
      <c r="Z29">
        <v>0</v>
      </c>
      <c r="AA29">
        <v>0</v>
      </c>
      <c r="AB29">
        <v>0</v>
      </c>
      <c r="AC29" s="9" t="e">
        <f>(Table1[[#This Row],[NET CONSUMPTION X=T+U-V+W]]-Table1[[#This Row],[TOTAL SALES AA=Y+Z]])/Table1[[#This Row],[NET CONSUMPTION X=T+U-V+W]]*100</f>
        <v>#DIV/0!</v>
      </c>
      <c r="AD29">
        <v>0</v>
      </c>
      <c r="AE29">
        <v>0</v>
      </c>
      <c r="AF29">
        <v>0</v>
      </c>
      <c r="AG29">
        <v>0</v>
      </c>
      <c r="AH29">
        <v>0</v>
      </c>
      <c r="AK29" t="s">
        <v>89</v>
      </c>
      <c r="AL29">
        <v>11211</v>
      </c>
    </row>
    <row r="30" spans="1:38" hidden="1" x14ac:dyDescent="0.25">
      <c r="A30">
        <v>29</v>
      </c>
      <c r="B30" t="s">
        <v>82</v>
      </c>
      <c r="C30" t="s">
        <v>83</v>
      </c>
      <c r="D30" t="s">
        <v>84</v>
      </c>
      <c r="E30" t="s">
        <v>84</v>
      </c>
      <c r="F30" t="s">
        <v>85</v>
      </c>
      <c r="G30" t="s">
        <v>84</v>
      </c>
      <c r="I30" t="s">
        <v>164</v>
      </c>
      <c r="J30" t="s">
        <v>99</v>
      </c>
      <c r="K30" t="s">
        <v>165</v>
      </c>
      <c r="L30">
        <v>4308</v>
      </c>
      <c r="M30">
        <v>2976</v>
      </c>
      <c r="N30">
        <v>1332</v>
      </c>
      <c r="O30">
        <v>119</v>
      </c>
      <c r="P30">
        <v>1</v>
      </c>
      <c r="Q30">
        <v>5771.1</v>
      </c>
      <c r="R30">
        <v>6315.9</v>
      </c>
      <c r="S30">
        <v>2000</v>
      </c>
      <c r="T30">
        <v>0</v>
      </c>
      <c r="U30">
        <v>1089600</v>
      </c>
      <c r="V30">
        <v>0</v>
      </c>
      <c r="W30">
        <v>430000</v>
      </c>
      <c r="X30">
        <v>0</v>
      </c>
      <c r="Y30">
        <f>Table1[[#This Row],[CONSUMPTION T=(Q-P)*R+S]]+Table1[[#This Row],[IMPORTED ENERGY]]-Table1[[#This Row],[EXPORTED ENERGY]]</f>
        <v>659600</v>
      </c>
      <c r="Z30">
        <v>381958.85</v>
      </c>
      <c r="AA30">
        <v>191039.64</v>
      </c>
      <c r="AB30">
        <v>572998.49</v>
      </c>
      <c r="AC30" s="9">
        <f>(Table1[[#This Row],[NET CONSUMPTION X=T+U-V+W]]-Table1[[#This Row],[TOTAL SALES AA=Y+Z]])/Table1[[#This Row],[NET CONSUMPTION X=T+U-V+W]]*100</f>
        <v>13.129398120072771</v>
      </c>
      <c r="AD30">
        <v>6477626.6100000003</v>
      </c>
      <c r="AE30">
        <v>4538258.18</v>
      </c>
      <c r="AF30">
        <v>0.86870000000000003</v>
      </c>
      <c r="AG30">
        <v>0.7006</v>
      </c>
      <c r="AH30">
        <v>9.1999999999999993</v>
      </c>
      <c r="AI30" t="s">
        <v>166</v>
      </c>
      <c r="AK30" t="s">
        <v>89</v>
      </c>
      <c r="AL30">
        <v>11211</v>
      </c>
    </row>
    <row r="31" spans="1:38" hidden="1" x14ac:dyDescent="0.25">
      <c r="A31">
        <v>30</v>
      </c>
      <c r="B31" t="s">
        <v>82</v>
      </c>
      <c r="C31" t="s">
        <v>83</v>
      </c>
      <c r="D31" t="s">
        <v>84</v>
      </c>
      <c r="E31" t="s">
        <v>84</v>
      </c>
      <c r="F31" t="s">
        <v>85</v>
      </c>
      <c r="G31" t="s">
        <v>84</v>
      </c>
      <c r="I31" t="s">
        <v>167</v>
      </c>
      <c r="J31" t="s">
        <v>118</v>
      </c>
      <c r="K31" t="s">
        <v>168</v>
      </c>
      <c r="L31">
        <v>1146</v>
      </c>
      <c r="M31">
        <v>921</v>
      </c>
      <c r="N31">
        <v>225</v>
      </c>
      <c r="O31">
        <v>16</v>
      </c>
      <c r="P31">
        <v>0</v>
      </c>
      <c r="Q31">
        <v>0</v>
      </c>
      <c r="R31">
        <v>0</v>
      </c>
      <c r="S31">
        <v>2000</v>
      </c>
      <c r="T31">
        <v>0</v>
      </c>
      <c r="U31">
        <v>0</v>
      </c>
      <c r="V31">
        <v>133500</v>
      </c>
      <c r="W31">
        <v>0</v>
      </c>
      <c r="X31">
        <v>0</v>
      </c>
      <c r="Y31">
        <f>Table1[[#This Row],[CONSUMPTION T=(Q-P)*R+S]]+Table1[[#This Row],[IMPORTED ENERGY]]-Table1[[#This Row],[EXPORTED ENERGY]]</f>
        <v>133500</v>
      </c>
      <c r="Z31">
        <v>99747.62</v>
      </c>
      <c r="AA31">
        <v>25903.68</v>
      </c>
      <c r="AB31">
        <v>125651.3</v>
      </c>
      <c r="AC31" s="9">
        <f>(Table1[[#This Row],[NET CONSUMPTION X=T+U-V+W]]-Table1[[#This Row],[TOTAL SALES AA=Y+Z]])/Table1[[#This Row],[NET CONSUMPTION X=T+U-V+W]]*100</f>
        <v>5.8791760299625446</v>
      </c>
      <c r="AD31">
        <v>1448421.8</v>
      </c>
      <c r="AE31">
        <v>1139287.0900000001</v>
      </c>
      <c r="AF31">
        <v>0.94120000000000004</v>
      </c>
      <c r="AG31">
        <v>0.78659999999999997</v>
      </c>
      <c r="AH31">
        <v>4.63</v>
      </c>
      <c r="AI31" t="s">
        <v>112</v>
      </c>
      <c r="AK31" t="s">
        <v>89</v>
      </c>
      <c r="AL31">
        <v>11211</v>
      </c>
    </row>
    <row r="32" spans="1:38" hidden="1" x14ac:dyDescent="0.25">
      <c r="A32">
        <v>31</v>
      </c>
      <c r="B32" t="s">
        <v>82</v>
      </c>
      <c r="C32" t="s">
        <v>83</v>
      </c>
      <c r="D32" t="s">
        <v>84</v>
      </c>
      <c r="E32" t="s">
        <v>84</v>
      </c>
      <c r="F32" t="s">
        <v>85</v>
      </c>
      <c r="G32" t="s">
        <v>84</v>
      </c>
      <c r="I32" t="s">
        <v>169</v>
      </c>
      <c r="J32" t="s">
        <v>99</v>
      </c>
      <c r="K32" t="s">
        <v>170</v>
      </c>
      <c r="L32">
        <v>5093</v>
      </c>
      <c r="M32">
        <v>3335</v>
      </c>
      <c r="N32">
        <v>1758</v>
      </c>
      <c r="O32">
        <v>49</v>
      </c>
      <c r="P32">
        <v>0</v>
      </c>
      <c r="Q32">
        <v>5819.3</v>
      </c>
      <c r="R32">
        <v>6364.8</v>
      </c>
      <c r="S32">
        <v>2000</v>
      </c>
      <c r="T32">
        <v>0</v>
      </c>
      <c r="U32">
        <v>1091000</v>
      </c>
      <c r="V32">
        <v>0</v>
      </c>
      <c r="W32">
        <v>55000</v>
      </c>
      <c r="X32">
        <v>0</v>
      </c>
      <c r="Y32">
        <f>Table1[[#This Row],[CONSUMPTION T=(Q-P)*R+S]]+Table1[[#This Row],[IMPORTED ENERGY]]-Table1[[#This Row],[EXPORTED ENERGY]]</f>
        <v>1036000</v>
      </c>
      <c r="Z32">
        <v>822161.88</v>
      </c>
      <c r="AA32">
        <v>79330.02</v>
      </c>
      <c r="AB32">
        <v>901491.9</v>
      </c>
      <c r="AC32" s="9">
        <f>(Table1[[#This Row],[NET CONSUMPTION X=T+U-V+W]]-Table1[[#This Row],[TOTAL SALES AA=Y+Z]])/Table1[[#This Row],[NET CONSUMPTION X=T+U-V+W]]*100</f>
        <v>12.983407335907335</v>
      </c>
      <c r="AD32">
        <v>9244648.5</v>
      </c>
      <c r="AE32">
        <v>6699969.0099999998</v>
      </c>
      <c r="AF32">
        <v>0.87019999999999997</v>
      </c>
      <c r="AG32">
        <v>0.72470000000000001</v>
      </c>
      <c r="AH32">
        <v>9.41</v>
      </c>
      <c r="AI32" t="s">
        <v>112</v>
      </c>
      <c r="AK32" t="s">
        <v>89</v>
      </c>
      <c r="AL32">
        <v>11211</v>
      </c>
    </row>
    <row r="33" spans="1:38" hidden="1" x14ac:dyDescent="0.25">
      <c r="A33">
        <v>55</v>
      </c>
      <c r="B33" t="s">
        <v>82</v>
      </c>
      <c r="C33" t="s">
        <v>83</v>
      </c>
      <c r="D33" t="s">
        <v>84</v>
      </c>
      <c r="E33" t="s">
        <v>84</v>
      </c>
      <c r="F33" t="s">
        <v>85</v>
      </c>
      <c r="G33" t="s">
        <v>84</v>
      </c>
      <c r="I33" t="s">
        <v>215</v>
      </c>
      <c r="J33" t="s">
        <v>118</v>
      </c>
      <c r="K33" t="s">
        <v>216</v>
      </c>
      <c r="L33">
        <v>0</v>
      </c>
      <c r="M33">
        <v>0</v>
      </c>
      <c r="N33">
        <v>0</v>
      </c>
      <c r="O33">
        <v>0</v>
      </c>
      <c r="P33">
        <v>0</v>
      </c>
      <c r="Q33">
        <v>571.29999999999995</v>
      </c>
      <c r="R33">
        <v>571.29999999999995</v>
      </c>
      <c r="S33">
        <v>2000</v>
      </c>
      <c r="T33">
        <v>0</v>
      </c>
      <c r="U33">
        <v>0</v>
      </c>
      <c r="V33">
        <v>0</v>
      </c>
      <c r="W33">
        <v>0</v>
      </c>
      <c r="X33">
        <v>0</v>
      </c>
      <c r="Y33">
        <f>Table1[[#This Row],[CONSUMPTION T=(Q-P)*R+S]]+Table1[[#This Row],[IMPORTED ENERGY]]-Table1[[#This Row],[EXPORTED ENERGY]]</f>
        <v>0</v>
      </c>
      <c r="Z33">
        <v>0</v>
      </c>
      <c r="AA33">
        <v>0</v>
      </c>
      <c r="AB33">
        <v>0</v>
      </c>
      <c r="AC33" s="9" t="e">
        <f>(Table1[[#This Row],[NET CONSUMPTION X=T+U-V+W]]-Table1[[#This Row],[TOTAL SALES AA=Y+Z]])/Table1[[#This Row],[NET CONSUMPTION X=T+U-V+W]]*100</f>
        <v>#DIV/0!</v>
      </c>
      <c r="AD33">
        <v>0</v>
      </c>
      <c r="AE33">
        <v>0</v>
      </c>
      <c r="AF33">
        <v>0</v>
      </c>
      <c r="AG33">
        <v>0</v>
      </c>
      <c r="AH33">
        <v>0</v>
      </c>
      <c r="AK33" t="s">
        <v>89</v>
      </c>
      <c r="AL33">
        <v>11211</v>
      </c>
    </row>
    <row r="34" spans="1:38" hidden="1" x14ac:dyDescent="0.25">
      <c r="A34">
        <v>67</v>
      </c>
      <c r="B34" t="s">
        <v>82</v>
      </c>
      <c r="C34" t="s">
        <v>83</v>
      </c>
      <c r="D34" t="s">
        <v>84</v>
      </c>
      <c r="E34" t="s">
        <v>84</v>
      </c>
      <c r="F34" t="s">
        <v>85</v>
      </c>
      <c r="G34" t="s">
        <v>84</v>
      </c>
      <c r="I34" t="s">
        <v>237</v>
      </c>
      <c r="J34" t="s">
        <v>99</v>
      </c>
      <c r="K34" t="s">
        <v>238</v>
      </c>
      <c r="L34">
        <v>3328</v>
      </c>
      <c r="M34">
        <v>2373</v>
      </c>
      <c r="N34">
        <v>955</v>
      </c>
      <c r="O34">
        <v>16</v>
      </c>
      <c r="P34">
        <v>0</v>
      </c>
      <c r="Q34">
        <v>718.53399999999999</v>
      </c>
      <c r="R34">
        <v>742.03899999999999</v>
      </c>
      <c r="S34">
        <v>40000</v>
      </c>
      <c r="T34">
        <v>0</v>
      </c>
      <c r="U34">
        <v>940200</v>
      </c>
      <c r="V34">
        <v>0</v>
      </c>
      <c r="W34">
        <v>415000</v>
      </c>
      <c r="X34">
        <v>0</v>
      </c>
      <c r="Y34">
        <f>Table1[[#This Row],[CONSUMPTION T=(Q-P)*R+S]]+Table1[[#This Row],[IMPORTED ENERGY]]-Table1[[#This Row],[EXPORTED ENERGY]]</f>
        <v>525200</v>
      </c>
      <c r="Z34">
        <v>428984.89</v>
      </c>
      <c r="AA34">
        <v>25903.68</v>
      </c>
      <c r="AB34">
        <v>454888.57</v>
      </c>
      <c r="AC34" s="9">
        <f>(Table1[[#This Row],[NET CONSUMPTION X=T+U-V+W]]-Table1[[#This Row],[TOTAL SALES AA=Y+Z]])/Table1[[#This Row],[NET CONSUMPTION X=T+U-V+W]]*100</f>
        <v>13.387553313023609</v>
      </c>
      <c r="AD34">
        <v>5115814.5199999996</v>
      </c>
      <c r="AE34">
        <v>3647657.32</v>
      </c>
      <c r="AF34">
        <v>0.86609999999999998</v>
      </c>
      <c r="AG34">
        <v>0.71299999999999997</v>
      </c>
      <c r="AH34">
        <v>9.5500000000000007</v>
      </c>
      <c r="AI34" t="s">
        <v>134</v>
      </c>
      <c r="AK34" t="s">
        <v>89</v>
      </c>
      <c r="AL34">
        <v>11211</v>
      </c>
    </row>
    <row r="35" spans="1:38" hidden="1" x14ac:dyDescent="0.25">
      <c r="A35">
        <v>2</v>
      </c>
      <c r="B35" t="s">
        <v>82</v>
      </c>
      <c r="C35" t="s">
        <v>83</v>
      </c>
      <c r="D35" t="s">
        <v>84</v>
      </c>
      <c r="E35" t="s">
        <v>90</v>
      </c>
      <c r="F35" t="s">
        <v>91</v>
      </c>
      <c r="G35" t="s">
        <v>90</v>
      </c>
      <c r="I35" t="s">
        <v>92</v>
      </c>
      <c r="J35" t="s">
        <v>93</v>
      </c>
      <c r="K35" t="s">
        <v>94</v>
      </c>
      <c r="L35">
        <v>122</v>
      </c>
      <c r="M35">
        <v>84</v>
      </c>
      <c r="N35">
        <v>38</v>
      </c>
      <c r="O35">
        <v>0</v>
      </c>
      <c r="P35">
        <v>0</v>
      </c>
      <c r="Q35">
        <v>1465.671</v>
      </c>
      <c r="R35">
        <v>1490.4110000000001</v>
      </c>
      <c r="S35">
        <v>40000</v>
      </c>
      <c r="T35">
        <v>0</v>
      </c>
      <c r="U35">
        <v>989600</v>
      </c>
      <c r="V35">
        <v>0</v>
      </c>
      <c r="W35">
        <v>0</v>
      </c>
      <c r="X35">
        <v>23687.599999999999</v>
      </c>
      <c r="Y35">
        <f>Table1[[#This Row],[CONSUMPTION T=(Q-P)*R+S]]+Table1[[#This Row],[IMPORTED ENERGY]]-Table1[[#This Row],[EXPORTED ENERGY]]</f>
        <v>989600</v>
      </c>
      <c r="Z35">
        <v>942209.1</v>
      </c>
      <c r="AA35">
        <v>0</v>
      </c>
      <c r="AB35">
        <v>942209.1</v>
      </c>
      <c r="AC35" s="9">
        <f>(Table1[[#This Row],[NET CONSUMPTION X=T+U-V+W]]-Table1[[#This Row],[TOTAL SALES AA=Y+Z]])/Table1[[#This Row],[NET CONSUMPTION X=T+U-V+W]]*100</f>
        <v>4.7888945028294287</v>
      </c>
      <c r="AD35">
        <v>9475091.7599999998</v>
      </c>
      <c r="AE35">
        <v>7826728.7599999998</v>
      </c>
      <c r="AF35">
        <v>0.92989999999999995</v>
      </c>
      <c r="AG35">
        <v>0.82599999999999996</v>
      </c>
      <c r="AH35">
        <v>5.79</v>
      </c>
      <c r="AK35" t="s">
        <v>89</v>
      </c>
      <c r="AL35">
        <v>11221</v>
      </c>
    </row>
    <row r="36" spans="1:38" hidden="1" x14ac:dyDescent="0.25">
      <c r="A36">
        <v>57</v>
      </c>
      <c r="B36" t="s">
        <v>82</v>
      </c>
      <c r="C36" t="s">
        <v>83</v>
      </c>
      <c r="D36" t="s">
        <v>84</v>
      </c>
      <c r="E36" t="s">
        <v>90</v>
      </c>
      <c r="F36" t="s">
        <v>91</v>
      </c>
      <c r="G36" t="s">
        <v>90</v>
      </c>
      <c r="I36" t="s">
        <v>219</v>
      </c>
      <c r="J36" t="s">
        <v>99</v>
      </c>
      <c r="K36" t="s">
        <v>220</v>
      </c>
      <c r="L36">
        <v>582</v>
      </c>
      <c r="M36">
        <v>570</v>
      </c>
      <c r="N36">
        <v>12</v>
      </c>
      <c r="O36">
        <v>5</v>
      </c>
      <c r="P36">
        <v>0</v>
      </c>
      <c r="Q36">
        <v>2273.2339999999999</v>
      </c>
      <c r="R36">
        <v>2301.0720000000001</v>
      </c>
      <c r="S36">
        <v>40000</v>
      </c>
      <c r="T36">
        <v>0</v>
      </c>
      <c r="U36">
        <v>1113520</v>
      </c>
      <c r="V36">
        <v>0</v>
      </c>
      <c r="W36">
        <v>0</v>
      </c>
      <c r="X36">
        <v>0</v>
      </c>
      <c r="Y36">
        <f>Table1[[#This Row],[CONSUMPTION T=(Q-P)*R+S]]+Table1[[#This Row],[IMPORTED ENERGY]]-Table1[[#This Row],[EXPORTED ENERGY]]</f>
        <v>1113520</v>
      </c>
      <c r="Z36">
        <v>1058022.18</v>
      </c>
      <c r="AA36">
        <v>5221.2</v>
      </c>
      <c r="AB36">
        <v>1063243.3799999999</v>
      </c>
      <c r="AC36" s="9">
        <f>(Table1[[#This Row],[NET CONSUMPTION X=T+U-V+W]]-Table1[[#This Row],[TOTAL SALES AA=Y+Z]])/Table1[[#This Row],[NET CONSUMPTION X=T+U-V+W]]*100</f>
        <v>4.5151070479201199</v>
      </c>
      <c r="AD36">
        <v>9327335.7899999991</v>
      </c>
      <c r="AE36">
        <v>9066162.7899999991</v>
      </c>
      <c r="AF36">
        <v>0.95479999999999998</v>
      </c>
      <c r="AG36">
        <v>0.97199999999999998</v>
      </c>
      <c r="AH36">
        <v>4.3899999999999997</v>
      </c>
      <c r="AK36" t="s">
        <v>89</v>
      </c>
      <c r="AL36">
        <v>11221</v>
      </c>
    </row>
    <row r="37" spans="1:38" hidden="1" x14ac:dyDescent="0.25">
      <c r="A37">
        <v>73</v>
      </c>
      <c r="B37" t="s">
        <v>82</v>
      </c>
      <c r="C37" t="s">
        <v>83</v>
      </c>
      <c r="D37" t="s">
        <v>84</v>
      </c>
      <c r="E37" t="s">
        <v>90</v>
      </c>
      <c r="F37" t="s">
        <v>91</v>
      </c>
      <c r="G37" t="s">
        <v>90</v>
      </c>
      <c r="I37" t="s">
        <v>245</v>
      </c>
      <c r="J37" t="s">
        <v>102</v>
      </c>
      <c r="K37" t="s">
        <v>246</v>
      </c>
      <c r="L37">
        <v>260</v>
      </c>
      <c r="M37">
        <v>219</v>
      </c>
      <c r="N37">
        <v>41</v>
      </c>
      <c r="O37">
        <v>218</v>
      </c>
      <c r="P37">
        <v>0</v>
      </c>
      <c r="Q37">
        <v>298.53899999999999</v>
      </c>
      <c r="R37">
        <v>310.34399999999999</v>
      </c>
      <c r="S37">
        <v>40000</v>
      </c>
      <c r="T37">
        <v>0</v>
      </c>
      <c r="U37">
        <v>472200</v>
      </c>
      <c r="V37">
        <v>0</v>
      </c>
      <c r="W37">
        <v>0</v>
      </c>
      <c r="X37">
        <v>0</v>
      </c>
      <c r="Y37">
        <f>Table1[[#This Row],[CONSUMPTION T=(Q-P)*R+S]]+Table1[[#This Row],[IMPORTED ENERGY]]-Table1[[#This Row],[EXPORTED ENERGY]]</f>
        <v>472200</v>
      </c>
      <c r="Z37">
        <v>0</v>
      </c>
      <c r="AA37">
        <v>426632.54</v>
      </c>
      <c r="AB37">
        <v>426632.54</v>
      </c>
      <c r="AC37" s="9">
        <f>(Table1[[#This Row],[NET CONSUMPTION X=T+U-V+W]]-Table1[[#This Row],[TOTAL SALES AA=Y+Z]])/Table1[[#This Row],[NET CONSUMPTION X=T+U-V+W]]*100</f>
        <v>9.6500338839474846</v>
      </c>
      <c r="AD37">
        <v>3862542.16</v>
      </c>
      <c r="AE37">
        <v>3861024.16</v>
      </c>
      <c r="AF37">
        <v>0.90349999999999997</v>
      </c>
      <c r="AG37">
        <v>0.99960000000000004</v>
      </c>
      <c r="AH37">
        <v>9.65</v>
      </c>
      <c r="AK37" t="s">
        <v>89</v>
      </c>
      <c r="AL37">
        <v>11221</v>
      </c>
    </row>
    <row r="38" spans="1:38" hidden="1" x14ac:dyDescent="0.25">
      <c r="A38">
        <v>16</v>
      </c>
      <c r="B38" t="s">
        <v>82</v>
      </c>
      <c r="C38" t="s">
        <v>83</v>
      </c>
      <c r="D38" t="s">
        <v>84</v>
      </c>
      <c r="E38" t="s">
        <v>84</v>
      </c>
      <c r="F38" t="s">
        <v>135</v>
      </c>
      <c r="G38" t="s">
        <v>84</v>
      </c>
      <c r="I38" t="s">
        <v>136</v>
      </c>
      <c r="J38" t="s">
        <v>99</v>
      </c>
      <c r="K38" t="s">
        <v>137</v>
      </c>
      <c r="L38">
        <v>2212</v>
      </c>
      <c r="M38">
        <v>1687</v>
      </c>
      <c r="N38">
        <v>525</v>
      </c>
      <c r="O38">
        <v>129</v>
      </c>
      <c r="P38">
        <v>0</v>
      </c>
      <c r="Q38">
        <v>1098.194</v>
      </c>
      <c r="R38">
        <v>1123.643</v>
      </c>
      <c r="S38">
        <v>20000</v>
      </c>
      <c r="T38">
        <v>0</v>
      </c>
      <c r="U38">
        <v>508980</v>
      </c>
      <c r="V38">
        <v>0</v>
      </c>
      <c r="W38">
        <v>35000</v>
      </c>
      <c r="X38">
        <v>0</v>
      </c>
      <c r="Y38">
        <f>Table1[[#This Row],[CONSUMPTION T=(Q-P)*R+S]]+Table1[[#This Row],[IMPORTED ENERGY]]-Table1[[#This Row],[EXPORTED ENERGY]]</f>
        <v>473980</v>
      </c>
      <c r="Z38">
        <v>269797.65000000002</v>
      </c>
      <c r="AA38">
        <v>150322.29300000001</v>
      </c>
      <c r="AB38">
        <v>420119.94300000003</v>
      </c>
      <c r="AC38" s="9">
        <f>(Table1[[#This Row],[NET CONSUMPTION X=T+U-V+W]]-Table1[[#This Row],[TOTAL SALES AA=Y+Z]])/Table1[[#This Row],[NET CONSUMPTION X=T+U-V+W]]*100</f>
        <v>11.36336069032448</v>
      </c>
      <c r="AD38">
        <v>4332435.91</v>
      </c>
      <c r="AE38">
        <v>3327394.43</v>
      </c>
      <c r="AF38">
        <v>0.88639999999999997</v>
      </c>
      <c r="AG38">
        <v>0.76800000000000002</v>
      </c>
      <c r="AH38">
        <v>8.7200000000000006</v>
      </c>
      <c r="AI38" t="s">
        <v>134</v>
      </c>
      <c r="AK38" t="s">
        <v>89</v>
      </c>
      <c r="AL38">
        <v>11211</v>
      </c>
    </row>
    <row r="39" spans="1:38" hidden="1" x14ac:dyDescent="0.25">
      <c r="A39">
        <v>26</v>
      </c>
      <c r="B39" t="s">
        <v>82</v>
      </c>
      <c r="C39" t="s">
        <v>83</v>
      </c>
      <c r="D39" t="s">
        <v>84</v>
      </c>
      <c r="E39" t="s">
        <v>84</v>
      </c>
      <c r="F39" t="s">
        <v>135</v>
      </c>
      <c r="G39" t="s">
        <v>84</v>
      </c>
      <c r="I39" t="s">
        <v>157</v>
      </c>
      <c r="J39" t="s">
        <v>102</v>
      </c>
      <c r="K39" t="s">
        <v>158</v>
      </c>
      <c r="L39">
        <v>208</v>
      </c>
      <c r="M39">
        <v>194</v>
      </c>
      <c r="N39">
        <v>14</v>
      </c>
      <c r="O39">
        <v>179</v>
      </c>
      <c r="P39">
        <v>7</v>
      </c>
      <c r="Q39">
        <v>984.69600000000003</v>
      </c>
      <c r="R39">
        <v>1006.49</v>
      </c>
      <c r="S39">
        <v>20000</v>
      </c>
      <c r="T39">
        <v>0</v>
      </c>
      <c r="U39">
        <v>435880</v>
      </c>
      <c r="V39">
        <v>0</v>
      </c>
      <c r="W39">
        <v>0</v>
      </c>
      <c r="X39">
        <v>0</v>
      </c>
      <c r="Y39">
        <f>Table1[[#This Row],[CONSUMPTION T=(Q-P)*R+S]]+Table1[[#This Row],[IMPORTED ENERGY]]-Table1[[#This Row],[EXPORTED ENERGY]]</f>
        <v>435880</v>
      </c>
      <c r="Z39">
        <v>7635.11</v>
      </c>
      <c r="AA39">
        <v>344000</v>
      </c>
      <c r="AB39">
        <v>351635.11</v>
      </c>
      <c r="AC39" s="9">
        <f>(Table1[[#This Row],[NET CONSUMPTION X=T+U-V+W]]-Table1[[#This Row],[TOTAL SALES AA=Y+Z]])/Table1[[#This Row],[NET CONSUMPTION X=T+U-V+W]]*100</f>
        <v>19.327541984032308</v>
      </c>
      <c r="AD39">
        <v>3186190.45</v>
      </c>
      <c r="AE39">
        <v>3177077.45</v>
      </c>
      <c r="AF39">
        <v>0.80669999999999997</v>
      </c>
      <c r="AG39">
        <v>0.99709999999999999</v>
      </c>
      <c r="AH39">
        <v>19.27</v>
      </c>
      <c r="AK39" t="s">
        <v>89</v>
      </c>
      <c r="AL39">
        <v>11211</v>
      </c>
    </row>
    <row r="40" spans="1:38" hidden="1" x14ac:dyDescent="0.25">
      <c r="A40">
        <v>43</v>
      </c>
      <c r="B40" t="s">
        <v>82</v>
      </c>
      <c r="C40" t="s">
        <v>83</v>
      </c>
      <c r="D40" t="s">
        <v>84</v>
      </c>
      <c r="E40" t="s">
        <v>84</v>
      </c>
      <c r="F40" t="s">
        <v>135</v>
      </c>
      <c r="G40" t="s">
        <v>84</v>
      </c>
      <c r="I40" t="s">
        <v>193</v>
      </c>
      <c r="J40" t="s">
        <v>160</v>
      </c>
      <c r="K40" t="s">
        <v>194</v>
      </c>
      <c r="L40">
        <v>3511</v>
      </c>
      <c r="M40">
        <v>1857</v>
      </c>
      <c r="N40">
        <v>1654</v>
      </c>
      <c r="O40">
        <v>376</v>
      </c>
      <c r="P40">
        <v>0</v>
      </c>
      <c r="Q40">
        <v>2574.64</v>
      </c>
      <c r="R40">
        <v>2622.4630000000002</v>
      </c>
      <c r="S40">
        <v>20000</v>
      </c>
      <c r="T40">
        <v>0</v>
      </c>
      <c r="U40">
        <v>956460</v>
      </c>
      <c r="V40">
        <v>395000</v>
      </c>
      <c r="W40">
        <v>0</v>
      </c>
      <c r="X40">
        <v>0</v>
      </c>
      <c r="Y40">
        <f>Table1[[#This Row],[CONSUMPTION T=(Q-P)*R+S]]+Table1[[#This Row],[IMPORTED ENERGY]]-Table1[[#This Row],[EXPORTED ENERGY]]</f>
        <v>1351460</v>
      </c>
      <c r="Z40">
        <v>666606.76</v>
      </c>
      <c r="AA40">
        <v>585423.16799999995</v>
      </c>
      <c r="AB40">
        <v>1252029.9280000001</v>
      </c>
      <c r="AC40" s="9">
        <f>(Table1[[#This Row],[NET CONSUMPTION X=T+U-V+W]]-Table1[[#This Row],[TOTAL SALES AA=Y+Z]])/Table1[[#This Row],[NET CONSUMPTION X=T+U-V+W]]*100</f>
        <v>7.3572338064019593</v>
      </c>
      <c r="AD40">
        <v>11909338.01</v>
      </c>
      <c r="AE40">
        <v>11050191.92</v>
      </c>
      <c r="AF40">
        <v>0.9264</v>
      </c>
      <c r="AG40">
        <v>0.92789999999999995</v>
      </c>
      <c r="AH40">
        <v>6.83</v>
      </c>
      <c r="AI40" t="s">
        <v>195</v>
      </c>
      <c r="AK40" t="s">
        <v>89</v>
      </c>
      <c r="AL40">
        <v>11211</v>
      </c>
    </row>
    <row r="41" spans="1:38" hidden="1" x14ac:dyDescent="0.25">
      <c r="A41">
        <v>35</v>
      </c>
      <c r="B41" t="s">
        <v>82</v>
      </c>
      <c r="C41" t="s">
        <v>83</v>
      </c>
      <c r="D41" t="s">
        <v>84</v>
      </c>
      <c r="E41" t="s">
        <v>84</v>
      </c>
      <c r="F41" t="s">
        <v>135</v>
      </c>
      <c r="G41" t="s">
        <v>84</v>
      </c>
      <c r="I41" t="s">
        <v>177</v>
      </c>
      <c r="J41" t="s">
        <v>99</v>
      </c>
      <c r="K41" t="s">
        <v>178</v>
      </c>
      <c r="L41">
        <v>1297</v>
      </c>
      <c r="M41">
        <v>1135</v>
      </c>
      <c r="N41">
        <v>162</v>
      </c>
      <c r="O41">
        <v>1</v>
      </c>
      <c r="P41">
        <v>0</v>
      </c>
      <c r="Q41">
        <v>3535.1469999999999</v>
      </c>
      <c r="R41">
        <v>3592.53</v>
      </c>
      <c r="S41">
        <v>20000</v>
      </c>
      <c r="T41">
        <v>0</v>
      </c>
      <c r="U41">
        <v>1147660</v>
      </c>
      <c r="V41">
        <v>0</v>
      </c>
      <c r="W41">
        <v>1005000</v>
      </c>
      <c r="X41">
        <v>0</v>
      </c>
      <c r="Y41">
        <f>Table1[[#This Row],[CONSUMPTION T=(Q-P)*R+S]]+Table1[[#This Row],[IMPORTED ENERGY]]-Table1[[#This Row],[EXPORTED ENERGY]]</f>
        <v>142660</v>
      </c>
      <c r="Z41">
        <v>123887.77</v>
      </c>
      <c r="AA41">
        <v>1618.98</v>
      </c>
      <c r="AB41">
        <v>125506.75</v>
      </c>
      <c r="AC41" s="9">
        <f>(Table1[[#This Row],[NET CONSUMPTION X=T+U-V+W]]-Table1[[#This Row],[TOTAL SALES AA=Y+Z]])/Table1[[#This Row],[NET CONSUMPTION X=T+U-V+W]]*100</f>
        <v>12.023867937754101</v>
      </c>
      <c r="AD41">
        <v>1417055.4</v>
      </c>
      <c r="AE41">
        <v>1081684.07</v>
      </c>
      <c r="AF41">
        <v>0.87980000000000003</v>
      </c>
      <c r="AG41">
        <v>0.76329999999999998</v>
      </c>
      <c r="AH41">
        <v>9.17</v>
      </c>
      <c r="AI41" t="s">
        <v>129</v>
      </c>
      <c r="AK41" t="s">
        <v>89</v>
      </c>
      <c r="AL41">
        <v>11211</v>
      </c>
    </row>
    <row r="42" spans="1:38" hidden="1" x14ac:dyDescent="0.25">
      <c r="A42">
        <v>36</v>
      </c>
      <c r="B42" t="s">
        <v>82</v>
      </c>
      <c r="C42" t="s">
        <v>83</v>
      </c>
      <c r="D42" t="s">
        <v>84</v>
      </c>
      <c r="E42" t="s">
        <v>84</v>
      </c>
      <c r="F42" t="s">
        <v>135</v>
      </c>
      <c r="G42" t="s">
        <v>84</v>
      </c>
      <c r="I42" t="s">
        <v>179</v>
      </c>
      <c r="J42" t="s">
        <v>102</v>
      </c>
      <c r="K42" t="s">
        <v>180</v>
      </c>
      <c r="L42">
        <v>237</v>
      </c>
      <c r="M42">
        <v>197</v>
      </c>
      <c r="N42">
        <v>40</v>
      </c>
      <c r="O42">
        <v>195</v>
      </c>
      <c r="P42">
        <v>1</v>
      </c>
      <c r="Q42">
        <v>694.37099999999998</v>
      </c>
      <c r="R42">
        <v>705.34299999999996</v>
      </c>
      <c r="S42">
        <v>40000</v>
      </c>
      <c r="T42">
        <v>0</v>
      </c>
      <c r="U42">
        <v>438880</v>
      </c>
      <c r="V42">
        <v>0</v>
      </c>
      <c r="W42">
        <v>0</v>
      </c>
      <c r="X42">
        <v>0</v>
      </c>
      <c r="Y42">
        <f>Table1[[#This Row],[CONSUMPTION T=(Q-P)*R+S]]+Table1[[#This Row],[IMPORTED ENERGY]]-Table1[[#This Row],[EXPORTED ENERGY]]</f>
        <v>438880</v>
      </c>
      <c r="Z42">
        <v>53</v>
      </c>
      <c r="AA42">
        <v>388000</v>
      </c>
      <c r="AB42">
        <v>388053</v>
      </c>
      <c r="AC42" s="9">
        <f>(Table1[[#This Row],[NET CONSUMPTION X=T+U-V+W]]-Table1[[#This Row],[TOTAL SALES AA=Y+Z]])/Table1[[#This Row],[NET CONSUMPTION X=T+U-V+W]]*100</f>
        <v>11.581069996354357</v>
      </c>
      <c r="AD42">
        <v>3512072.82</v>
      </c>
      <c r="AE42">
        <v>3512064.82</v>
      </c>
      <c r="AF42">
        <v>0.88419999999999999</v>
      </c>
      <c r="AG42">
        <v>1</v>
      </c>
      <c r="AH42">
        <v>11.58</v>
      </c>
      <c r="AK42" t="s">
        <v>89</v>
      </c>
      <c r="AL42">
        <v>11211</v>
      </c>
    </row>
    <row r="43" spans="1:38" hidden="1" x14ac:dyDescent="0.25">
      <c r="A43">
        <v>47</v>
      </c>
      <c r="B43" t="s">
        <v>82</v>
      </c>
      <c r="C43" t="s">
        <v>83</v>
      </c>
      <c r="D43" t="s">
        <v>84</v>
      </c>
      <c r="E43" t="s">
        <v>84</v>
      </c>
      <c r="F43" t="s">
        <v>135</v>
      </c>
      <c r="G43" t="s">
        <v>84</v>
      </c>
      <c r="I43" t="s">
        <v>198</v>
      </c>
      <c r="J43" t="s">
        <v>160</v>
      </c>
      <c r="K43" t="s">
        <v>199</v>
      </c>
      <c r="L43">
        <v>1871</v>
      </c>
      <c r="M43">
        <v>1488</v>
      </c>
      <c r="N43">
        <v>383</v>
      </c>
      <c r="O43">
        <v>287</v>
      </c>
      <c r="P43">
        <v>0</v>
      </c>
      <c r="Q43">
        <v>1324.5029999999999</v>
      </c>
      <c r="R43">
        <v>1378.0650000000001</v>
      </c>
      <c r="S43">
        <v>20000</v>
      </c>
      <c r="T43">
        <v>0</v>
      </c>
      <c r="U43">
        <v>1071240</v>
      </c>
      <c r="V43">
        <v>0</v>
      </c>
      <c r="W43">
        <v>451000</v>
      </c>
      <c r="X43">
        <v>0</v>
      </c>
      <c r="Y43">
        <f>Table1[[#This Row],[CONSUMPTION T=(Q-P)*R+S]]+Table1[[#This Row],[IMPORTED ENERGY]]-Table1[[#This Row],[EXPORTED ENERGY]]</f>
        <v>620240</v>
      </c>
      <c r="Z43">
        <v>101752.17</v>
      </c>
      <c r="AA43">
        <v>442629.13199999998</v>
      </c>
      <c r="AB43">
        <v>544381.30200000003</v>
      </c>
      <c r="AC43" s="9">
        <f>(Table1[[#This Row],[NET CONSUMPTION X=T+U-V+W]]-Table1[[#This Row],[TOTAL SALES AA=Y+Z]])/Table1[[#This Row],[NET CONSUMPTION X=T+U-V+W]]*100</f>
        <v>12.230539468592799</v>
      </c>
      <c r="AD43">
        <v>5154570.13</v>
      </c>
      <c r="AE43">
        <v>4634512.13</v>
      </c>
      <c r="AF43">
        <v>0.87770000000000004</v>
      </c>
      <c r="AG43">
        <v>0.89910000000000001</v>
      </c>
      <c r="AH43">
        <v>11</v>
      </c>
      <c r="AI43" t="s">
        <v>129</v>
      </c>
      <c r="AK43" t="s">
        <v>89</v>
      </c>
      <c r="AL43">
        <v>11211</v>
      </c>
    </row>
    <row r="44" spans="1:38" hidden="1" x14ac:dyDescent="0.25">
      <c r="A44">
        <v>68</v>
      </c>
      <c r="B44" t="s">
        <v>82</v>
      </c>
      <c r="C44" t="s">
        <v>83</v>
      </c>
      <c r="D44" t="s">
        <v>84</v>
      </c>
      <c r="E44" t="s">
        <v>84</v>
      </c>
      <c r="F44" t="s">
        <v>135</v>
      </c>
      <c r="G44" t="s">
        <v>84</v>
      </c>
      <c r="I44" t="s">
        <v>239</v>
      </c>
      <c r="J44" t="s">
        <v>102</v>
      </c>
      <c r="K44" t="s">
        <v>240</v>
      </c>
      <c r="L44">
        <v>116</v>
      </c>
      <c r="M44">
        <v>112</v>
      </c>
      <c r="N44">
        <v>4</v>
      </c>
      <c r="O44">
        <v>111</v>
      </c>
      <c r="P44">
        <v>0</v>
      </c>
      <c r="Q44">
        <v>527.75699999999995</v>
      </c>
      <c r="R44">
        <v>548.31500000000005</v>
      </c>
      <c r="S44">
        <v>20000</v>
      </c>
      <c r="T44">
        <v>0</v>
      </c>
      <c r="U44">
        <v>411160</v>
      </c>
      <c r="V44">
        <v>0</v>
      </c>
      <c r="W44">
        <v>0</v>
      </c>
      <c r="X44">
        <v>0</v>
      </c>
      <c r="Y44">
        <f>Table1[[#This Row],[CONSUMPTION T=(Q-P)*R+S]]+Table1[[#This Row],[IMPORTED ENERGY]]-Table1[[#This Row],[EXPORTED ENERGY]]</f>
        <v>411160</v>
      </c>
      <c r="Z44">
        <v>1</v>
      </c>
      <c r="AA44">
        <v>222000</v>
      </c>
      <c r="AB44">
        <v>222001</v>
      </c>
      <c r="AC44" s="9">
        <f>(Table1[[#This Row],[NET CONSUMPTION X=T+U-V+W]]-Table1[[#This Row],[TOTAL SALES AA=Y+Z]])/Table1[[#This Row],[NET CONSUMPTION X=T+U-V+W]]*100</f>
        <v>46.006177643739662</v>
      </c>
      <c r="AD44">
        <v>2009402</v>
      </c>
      <c r="AE44">
        <v>2009402</v>
      </c>
      <c r="AF44">
        <v>0.53990000000000005</v>
      </c>
      <c r="AG44">
        <v>1</v>
      </c>
      <c r="AH44">
        <v>46.01</v>
      </c>
      <c r="AK44" t="s">
        <v>89</v>
      </c>
      <c r="AL44">
        <v>11211</v>
      </c>
    </row>
    <row r="45" spans="1:38" hidden="1" x14ac:dyDescent="0.25">
      <c r="A45">
        <v>48</v>
      </c>
      <c r="B45" t="s">
        <v>82</v>
      </c>
      <c r="C45" t="s">
        <v>83</v>
      </c>
      <c r="D45" t="s">
        <v>84</v>
      </c>
      <c r="E45" t="s">
        <v>84</v>
      </c>
      <c r="F45" t="s">
        <v>135</v>
      </c>
      <c r="G45" t="s">
        <v>84</v>
      </c>
      <c r="I45" t="s">
        <v>200</v>
      </c>
      <c r="J45" t="s">
        <v>102</v>
      </c>
      <c r="K45" t="s">
        <v>201</v>
      </c>
      <c r="L45">
        <v>192</v>
      </c>
      <c r="M45">
        <v>181</v>
      </c>
      <c r="N45">
        <v>11</v>
      </c>
      <c r="O45">
        <v>159</v>
      </c>
      <c r="P45">
        <v>0</v>
      </c>
      <c r="Q45">
        <v>749.66</v>
      </c>
      <c r="R45">
        <v>767.64</v>
      </c>
      <c r="S45">
        <v>20000</v>
      </c>
      <c r="T45">
        <v>0</v>
      </c>
      <c r="U45">
        <v>359600</v>
      </c>
      <c r="V45">
        <v>0</v>
      </c>
      <c r="W45">
        <v>0</v>
      </c>
      <c r="X45">
        <v>0</v>
      </c>
      <c r="Y45">
        <f>Table1[[#This Row],[CONSUMPTION T=(Q-P)*R+S]]+Table1[[#This Row],[IMPORTED ENERGY]]-Table1[[#This Row],[EXPORTED ENERGY]]</f>
        <v>359600</v>
      </c>
      <c r="Z45">
        <v>25219.7</v>
      </c>
      <c r="AA45">
        <v>299678.71999999997</v>
      </c>
      <c r="AB45">
        <v>324898.42</v>
      </c>
      <c r="AC45" s="9">
        <f>(Table1[[#This Row],[NET CONSUMPTION X=T+U-V+W]]-Table1[[#This Row],[TOTAL SALES AA=Y+Z]])/Table1[[#This Row],[NET CONSUMPTION X=T+U-V+W]]*100</f>
        <v>9.6500500556173563</v>
      </c>
      <c r="AD45">
        <v>2949515.44</v>
      </c>
      <c r="AE45">
        <v>2741711.44</v>
      </c>
      <c r="AF45">
        <v>0.90349999999999997</v>
      </c>
      <c r="AG45">
        <v>0.92949999999999999</v>
      </c>
      <c r="AH45">
        <v>8.9700000000000006</v>
      </c>
      <c r="AK45" t="s">
        <v>89</v>
      </c>
      <c r="AL45">
        <v>11211</v>
      </c>
    </row>
    <row r="46" spans="1:38" hidden="1" x14ac:dyDescent="0.25">
      <c r="A46">
        <v>41</v>
      </c>
      <c r="B46" t="s">
        <v>82</v>
      </c>
      <c r="C46" t="s">
        <v>83</v>
      </c>
      <c r="D46" t="s">
        <v>84</v>
      </c>
      <c r="E46" t="s">
        <v>84</v>
      </c>
      <c r="F46" t="s">
        <v>135</v>
      </c>
      <c r="G46" t="s">
        <v>84</v>
      </c>
      <c r="I46" t="s">
        <v>189</v>
      </c>
      <c r="J46" t="s">
        <v>93</v>
      </c>
      <c r="K46" t="s">
        <v>190</v>
      </c>
      <c r="L46">
        <v>4430</v>
      </c>
      <c r="M46">
        <v>3109</v>
      </c>
      <c r="N46">
        <v>1321</v>
      </c>
      <c r="O46">
        <v>64</v>
      </c>
      <c r="P46">
        <v>0</v>
      </c>
      <c r="Q46">
        <v>2903.2280000000001</v>
      </c>
      <c r="R46">
        <v>2973.4690000000001</v>
      </c>
      <c r="S46">
        <v>20000</v>
      </c>
      <c r="T46">
        <v>0</v>
      </c>
      <c r="U46">
        <v>1404820</v>
      </c>
      <c r="V46">
        <v>415000</v>
      </c>
      <c r="W46">
        <v>0</v>
      </c>
      <c r="X46">
        <v>0</v>
      </c>
      <c r="Y46">
        <f>Table1[[#This Row],[CONSUMPTION T=(Q-P)*R+S]]+Table1[[#This Row],[IMPORTED ENERGY]]-Table1[[#This Row],[EXPORTED ENERGY]]</f>
        <v>1819820</v>
      </c>
      <c r="Z46">
        <v>1644880.35</v>
      </c>
      <c r="AA46">
        <v>102319.53599999999</v>
      </c>
      <c r="AB46">
        <v>1747199.8859999999</v>
      </c>
      <c r="AC46" s="9">
        <f>(Table1[[#This Row],[NET CONSUMPTION X=T+U-V+W]]-Table1[[#This Row],[TOTAL SALES AA=Y+Z]])/Table1[[#This Row],[NET CONSUMPTION X=T+U-V+W]]*100</f>
        <v>3.9905108197514068</v>
      </c>
      <c r="AD46">
        <v>16305523.43</v>
      </c>
      <c r="AE46">
        <v>14100160.699999999</v>
      </c>
      <c r="AF46">
        <v>0.96009999999999995</v>
      </c>
      <c r="AG46">
        <v>0.86470000000000002</v>
      </c>
      <c r="AH46">
        <v>3.45</v>
      </c>
      <c r="AI46" t="s">
        <v>129</v>
      </c>
      <c r="AK46" t="s">
        <v>89</v>
      </c>
      <c r="AL46">
        <v>11211</v>
      </c>
    </row>
    <row r="47" spans="1:38" hidden="1" x14ac:dyDescent="0.25">
      <c r="A47">
        <v>18</v>
      </c>
      <c r="B47" t="s">
        <v>82</v>
      </c>
      <c r="C47" t="s">
        <v>83</v>
      </c>
      <c r="D47" t="s">
        <v>84</v>
      </c>
      <c r="E47" t="s">
        <v>84</v>
      </c>
      <c r="F47" t="s">
        <v>135</v>
      </c>
      <c r="G47" t="s">
        <v>84</v>
      </c>
      <c r="I47" t="s">
        <v>141</v>
      </c>
      <c r="J47" t="s">
        <v>99</v>
      </c>
      <c r="K47" t="s">
        <v>142</v>
      </c>
      <c r="L47">
        <v>2929</v>
      </c>
      <c r="M47">
        <v>1979</v>
      </c>
      <c r="N47">
        <v>950</v>
      </c>
      <c r="O47">
        <v>257</v>
      </c>
      <c r="P47">
        <v>0</v>
      </c>
      <c r="Q47">
        <v>2895.3119999999999</v>
      </c>
      <c r="R47">
        <v>2927.6370000000002</v>
      </c>
      <c r="S47">
        <v>20000</v>
      </c>
      <c r="T47">
        <v>0</v>
      </c>
      <c r="U47">
        <v>646500</v>
      </c>
      <c r="V47">
        <v>0</v>
      </c>
      <c r="W47">
        <v>68000</v>
      </c>
      <c r="X47">
        <v>0</v>
      </c>
      <c r="Y47">
        <f>Table1[[#This Row],[CONSUMPTION T=(Q-P)*R+S]]+Table1[[#This Row],[IMPORTED ENERGY]]-Table1[[#This Row],[EXPORTED ENERGY]]</f>
        <v>578500</v>
      </c>
      <c r="Z47">
        <v>249769.54</v>
      </c>
      <c r="AA47">
        <v>253127.52299999999</v>
      </c>
      <c r="AB47">
        <v>502897.06300000002</v>
      </c>
      <c r="AC47" s="9">
        <f>(Table1[[#This Row],[NET CONSUMPTION X=T+U-V+W]]-Table1[[#This Row],[TOTAL SALES AA=Y+Z]])/Table1[[#This Row],[NET CONSUMPTION X=T+U-V+W]]*100</f>
        <v>13.068787726879858</v>
      </c>
      <c r="AD47">
        <v>5131874</v>
      </c>
      <c r="AE47">
        <v>3380962.84</v>
      </c>
      <c r="AF47">
        <v>0.86929999999999996</v>
      </c>
      <c r="AG47">
        <v>0.65880000000000005</v>
      </c>
      <c r="AH47">
        <v>8.61</v>
      </c>
      <c r="AI47" t="s">
        <v>140</v>
      </c>
      <c r="AK47" t="s">
        <v>89</v>
      </c>
      <c r="AL47">
        <v>11211</v>
      </c>
    </row>
    <row r="48" spans="1:38" hidden="1" x14ac:dyDescent="0.25">
      <c r="A48">
        <v>20</v>
      </c>
      <c r="B48" t="s">
        <v>82</v>
      </c>
      <c r="C48" t="s">
        <v>83</v>
      </c>
      <c r="D48" t="s">
        <v>84</v>
      </c>
      <c r="E48" t="s">
        <v>84</v>
      </c>
      <c r="F48" t="s">
        <v>135</v>
      </c>
      <c r="G48" t="s">
        <v>84</v>
      </c>
      <c r="I48" t="s">
        <v>145</v>
      </c>
      <c r="J48" t="s">
        <v>102</v>
      </c>
      <c r="K48" t="s">
        <v>146</v>
      </c>
      <c r="L48">
        <v>248</v>
      </c>
      <c r="M48">
        <v>135</v>
      </c>
      <c r="N48">
        <v>113</v>
      </c>
      <c r="O48">
        <v>111</v>
      </c>
      <c r="P48">
        <v>5</v>
      </c>
      <c r="Q48">
        <v>755.17499999999995</v>
      </c>
      <c r="R48">
        <v>780.86400000000003</v>
      </c>
      <c r="S48">
        <v>20000</v>
      </c>
      <c r="T48">
        <v>0</v>
      </c>
      <c r="U48">
        <v>513780</v>
      </c>
      <c r="V48">
        <v>0</v>
      </c>
      <c r="W48">
        <v>0</v>
      </c>
      <c r="X48">
        <v>0</v>
      </c>
      <c r="Y48">
        <f>Table1[[#This Row],[CONSUMPTION T=(Q-P)*R+S]]+Table1[[#This Row],[IMPORTED ENERGY]]-Table1[[#This Row],[EXPORTED ENERGY]]</f>
        <v>513780</v>
      </c>
      <c r="Z48">
        <v>2606.9</v>
      </c>
      <c r="AA48">
        <v>211000</v>
      </c>
      <c r="AB48">
        <v>213606.9</v>
      </c>
      <c r="AC48" s="9">
        <f>(Table1[[#This Row],[NET CONSUMPTION X=T+U-V+W]]-Table1[[#This Row],[TOTAL SALES AA=Y+Z]])/Table1[[#This Row],[NET CONSUMPTION X=T+U-V+W]]*100</f>
        <v>58.424442368328855</v>
      </c>
      <c r="AD48">
        <v>1943750.65</v>
      </c>
      <c r="AE48">
        <v>1942537.65</v>
      </c>
      <c r="AF48">
        <v>0.4158</v>
      </c>
      <c r="AG48">
        <v>0.99939999999999996</v>
      </c>
      <c r="AH48">
        <v>58.38</v>
      </c>
      <c r="AK48" t="s">
        <v>89</v>
      </c>
      <c r="AL48">
        <v>11211</v>
      </c>
    </row>
    <row r="49" spans="1:38" hidden="1" x14ac:dyDescent="0.25">
      <c r="A49">
        <v>49</v>
      </c>
      <c r="B49" t="s">
        <v>82</v>
      </c>
      <c r="C49" t="s">
        <v>83</v>
      </c>
      <c r="D49" t="s">
        <v>84</v>
      </c>
      <c r="E49" t="s">
        <v>84</v>
      </c>
      <c r="F49" t="s">
        <v>135</v>
      </c>
      <c r="G49" t="s">
        <v>84</v>
      </c>
      <c r="I49" t="s">
        <v>202</v>
      </c>
      <c r="J49" t="s">
        <v>102</v>
      </c>
      <c r="K49" t="s">
        <v>203</v>
      </c>
      <c r="L49">
        <v>122</v>
      </c>
      <c r="M49">
        <v>120</v>
      </c>
      <c r="N49">
        <v>2</v>
      </c>
      <c r="O49">
        <v>118</v>
      </c>
      <c r="P49">
        <v>0</v>
      </c>
      <c r="Q49">
        <v>3154.2130000000002</v>
      </c>
      <c r="R49">
        <v>3165.835</v>
      </c>
      <c r="S49">
        <v>20000</v>
      </c>
      <c r="T49">
        <v>0</v>
      </c>
      <c r="U49">
        <v>232440</v>
      </c>
      <c r="V49">
        <v>0</v>
      </c>
      <c r="W49">
        <v>0</v>
      </c>
      <c r="X49">
        <v>0</v>
      </c>
      <c r="Y49">
        <f>Table1[[#This Row],[CONSUMPTION T=(Q-P)*R+S]]+Table1[[#This Row],[IMPORTED ENERGY]]-Table1[[#This Row],[EXPORTED ENERGY]]</f>
        <v>232440</v>
      </c>
      <c r="Z49">
        <v>489.5</v>
      </c>
      <c r="AA49">
        <v>209519.62</v>
      </c>
      <c r="AB49">
        <v>210009.12</v>
      </c>
      <c r="AC49" s="9">
        <f>(Table1[[#This Row],[NET CONSUMPTION X=T+U-V+W]]-Table1[[#This Row],[TOTAL SALES AA=Y+Z]])/Table1[[#This Row],[NET CONSUMPTION X=T+U-V+W]]*100</f>
        <v>9.6501806917914319</v>
      </c>
      <c r="AD49">
        <v>1902463.28</v>
      </c>
      <c r="AE49">
        <v>1896530.28</v>
      </c>
      <c r="AF49">
        <v>0.90349999999999997</v>
      </c>
      <c r="AG49">
        <v>0.99690000000000001</v>
      </c>
      <c r="AH49">
        <v>9.6199999999999992</v>
      </c>
      <c r="AK49" t="s">
        <v>89</v>
      </c>
      <c r="AL49">
        <v>11211</v>
      </c>
    </row>
    <row r="50" spans="1:38" hidden="1" x14ac:dyDescent="0.25">
      <c r="A50">
        <v>10</v>
      </c>
      <c r="B50" t="s">
        <v>82</v>
      </c>
      <c r="C50" t="s">
        <v>83</v>
      </c>
      <c r="D50" t="s">
        <v>84</v>
      </c>
      <c r="E50" t="s">
        <v>84</v>
      </c>
      <c r="F50" t="s">
        <v>116</v>
      </c>
      <c r="G50" t="s">
        <v>84</v>
      </c>
      <c r="I50" t="s">
        <v>117</v>
      </c>
      <c r="J50" t="s">
        <v>118</v>
      </c>
      <c r="K50" t="s">
        <v>119</v>
      </c>
      <c r="L50">
        <v>2152</v>
      </c>
      <c r="M50">
        <v>121</v>
      </c>
      <c r="N50">
        <v>2031</v>
      </c>
      <c r="O50">
        <v>1</v>
      </c>
      <c r="P50">
        <v>0</v>
      </c>
      <c r="Q50">
        <v>0</v>
      </c>
      <c r="R50">
        <v>0</v>
      </c>
      <c r="S50">
        <v>40000</v>
      </c>
      <c r="T50">
        <v>0</v>
      </c>
      <c r="U50">
        <v>0</v>
      </c>
      <c r="V50">
        <v>0</v>
      </c>
      <c r="W50">
        <v>0</v>
      </c>
      <c r="X50">
        <v>0</v>
      </c>
      <c r="Y50">
        <f>Table1[[#This Row],[CONSUMPTION T=(Q-P)*R+S]]+Table1[[#This Row],[IMPORTED ENERGY]]-Table1[[#This Row],[EXPORTED ENERGY]]</f>
        <v>0</v>
      </c>
      <c r="Z50">
        <v>28690.080000000002</v>
      </c>
      <c r="AA50">
        <v>1618.98</v>
      </c>
      <c r="AB50">
        <v>30309.06</v>
      </c>
      <c r="AC50" s="9" t="e">
        <f>(Table1[[#This Row],[NET CONSUMPTION X=T+U-V+W]]-Table1[[#This Row],[TOTAL SALES AA=Y+Z]])/Table1[[#This Row],[NET CONSUMPTION X=T+U-V+W]]*100</f>
        <v>#DIV/0!</v>
      </c>
      <c r="AD50">
        <v>386728.56</v>
      </c>
      <c r="AE50">
        <v>112630.56</v>
      </c>
      <c r="AF50">
        <v>0</v>
      </c>
      <c r="AG50">
        <v>0.29120000000000001</v>
      </c>
      <c r="AH50">
        <v>29.12</v>
      </c>
      <c r="AK50" t="s">
        <v>89</v>
      </c>
      <c r="AL50">
        <v>11211</v>
      </c>
    </row>
    <row r="51" spans="1:38" hidden="1" x14ac:dyDescent="0.25">
      <c r="A51">
        <v>11</v>
      </c>
      <c r="B51" t="s">
        <v>82</v>
      </c>
      <c r="C51" t="s">
        <v>83</v>
      </c>
      <c r="D51" t="s">
        <v>84</v>
      </c>
      <c r="E51" t="s">
        <v>84</v>
      </c>
      <c r="F51" t="s">
        <v>116</v>
      </c>
      <c r="G51" t="s">
        <v>84</v>
      </c>
      <c r="I51" t="s">
        <v>120</v>
      </c>
      <c r="J51" t="s">
        <v>87</v>
      </c>
      <c r="K51" t="s">
        <v>121</v>
      </c>
      <c r="L51">
        <v>5712</v>
      </c>
      <c r="M51">
        <v>4848</v>
      </c>
      <c r="N51">
        <v>864</v>
      </c>
      <c r="O51">
        <v>88</v>
      </c>
      <c r="P51">
        <v>0</v>
      </c>
      <c r="Q51">
        <v>2230.279</v>
      </c>
      <c r="R51">
        <v>2264.627</v>
      </c>
      <c r="S51">
        <v>40000</v>
      </c>
      <c r="T51">
        <v>0</v>
      </c>
      <c r="U51">
        <v>1373920</v>
      </c>
      <c r="V51">
        <v>55000</v>
      </c>
      <c r="W51">
        <v>0</v>
      </c>
      <c r="X51">
        <v>0</v>
      </c>
      <c r="Y51">
        <f>Table1[[#This Row],[CONSUMPTION T=(Q-P)*R+S]]+Table1[[#This Row],[IMPORTED ENERGY]]-Table1[[#This Row],[EXPORTED ENERGY]]</f>
        <v>1428920</v>
      </c>
      <c r="Z51">
        <v>1091892.74</v>
      </c>
      <c r="AA51">
        <v>142470.24</v>
      </c>
      <c r="AB51">
        <v>1234362.98</v>
      </c>
      <c r="AC51" s="9">
        <f>(Table1[[#This Row],[NET CONSUMPTION X=T+U-V+W]]-Table1[[#This Row],[TOTAL SALES AA=Y+Z]])/Table1[[#This Row],[NET CONSUMPTION X=T+U-V+W]]*100</f>
        <v>13.615669176720882</v>
      </c>
      <c r="AD51">
        <v>13068190.9</v>
      </c>
      <c r="AE51">
        <v>11350241.970000001</v>
      </c>
      <c r="AF51">
        <v>0.86380000000000001</v>
      </c>
      <c r="AG51">
        <v>0.86850000000000005</v>
      </c>
      <c r="AH51">
        <v>11.83</v>
      </c>
      <c r="AI51" t="s">
        <v>122</v>
      </c>
      <c r="AK51" t="s">
        <v>89</v>
      </c>
      <c r="AL51">
        <v>11211</v>
      </c>
    </row>
    <row r="52" spans="1:38" hidden="1" x14ac:dyDescent="0.25">
      <c r="A52">
        <v>9</v>
      </c>
      <c r="B52" t="s">
        <v>82</v>
      </c>
      <c r="C52" t="s">
        <v>104</v>
      </c>
      <c r="D52" t="s">
        <v>105</v>
      </c>
      <c r="E52" t="s">
        <v>106</v>
      </c>
      <c r="F52" t="s">
        <v>113</v>
      </c>
      <c r="G52" t="s">
        <v>106</v>
      </c>
      <c r="I52" t="s">
        <v>114</v>
      </c>
      <c r="J52" t="s">
        <v>102</v>
      </c>
      <c r="K52" t="s">
        <v>115</v>
      </c>
      <c r="L52">
        <v>356</v>
      </c>
      <c r="M52">
        <v>270</v>
      </c>
      <c r="N52">
        <v>86</v>
      </c>
      <c r="O52">
        <v>255</v>
      </c>
      <c r="P52">
        <v>1</v>
      </c>
      <c r="Q52">
        <v>1122.2940000000001</v>
      </c>
      <c r="R52">
        <v>1143.7080000000001</v>
      </c>
      <c r="S52">
        <v>20000</v>
      </c>
      <c r="T52">
        <v>0</v>
      </c>
      <c r="U52">
        <v>428280</v>
      </c>
      <c r="V52">
        <v>0</v>
      </c>
      <c r="W52">
        <v>0</v>
      </c>
      <c r="X52">
        <v>0</v>
      </c>
      <c r="Y52">
        <f>Table1[[#This Row],[CONSUMPTION T=(Q-P)*R+S]]+Table1[[#This Row],[IMPORTED ENERGY]]-Table1[[#This Row],[EXPORTED ENERGY]]</f>
        <v>428280</v>
      </c>
      <c r="Z52">
        <v>1203.74</v>
      </c>
      <c r="AA52">
        <v>384232.48499999999</v>
      </c>
      <c r="AB52">
        <v>385436.22499999998</v>
      </c>
      <c r="AC52" s="9">
        <f>(Table1[[#This Row],[NET CONSUMPTION X=T+U-V+W]]-Table1[[#This Row],[TOTAL SALES AA=Y+Z]])/Table1[[#This Row],[NET CONSUMPTION X=T+U-V+W]]*100</f>
        <v>10.00368333800318</v>
      </c>
      <c r="AD52">
        <v>3495006.89</v>
      </c>
      <c r="AE52">
        <v>3482506.89</v>
      </c>
      <c r="AF52">
        <v>0.9</v>
      </c>
      <c r="AG52">
        <v>0.99639999999999995</v>
      </c>
      <c r="AH52">
        <v>9.9600000000000009</v>
      </c>
      <c r="AK52" t="s">
        <v>89</v>
      </c>
      <c r="AL52">
        <v>12431</v>
      </c>
    </row>
    <row r="53" spans="1:38" hidden="1" x14ac:dyDescent="0.25">
      <c r="A53">
        <v>42</v>
      </c>
      <c r="B53" t="s">
        <v>82</v>
      </c>
      <c r="C53" t="s">
        <v>83</v>
      </c>
      <c r="D53" t="s">
        <v>84</v>
      </c>
      <c r="E53" t="s">
        <v>84</v>
      </c>
      <c r="F53" t="s">
        <v>97</v>
      </c>
      <c r="G53" t="s">
        <v>84</v>
      </c>
      <c r="I53" t="s">
        <v>191</v>
      </c>
      <c r="J53" t="s">
        <v>99</v>
      </c>
      <c r="K53" t="s">
        <v>192</v>
      </c>
      <c r="L53">
        <v>11068</v>
      </c>
      <c r="M53">
        <v>8382</v>
      </c>
      <c r="N53">
        <v>2686</v>
      </c>
      <c r="O53">
        <v>26</v>
      </c>
      <c r="P53">
        <v>0</v>
      </c>
      <c r="Q53">
        <v>29492.9</v>
      </c>
      <c r="R53">
        <v>30352.2</v>
      </c>
      <c r="S53">
        <v>2000</v>
      </c>
      <c r="T53">
        <v>0</v>
      </c>
      <c r="U53">
        <v>1718600</v>
      </c>
      <c r="V53">
        <v>0</v>
      </c>
      <c r="W53">
        <v>205000</v>
      </c>
      <c r="X53">
        <v>0</v>
      </c>
      <c r="Y53">
        <f>Table1[[#This Row],[CONSUMPTION T=(Q-P)*R+S]]+Table1[[#This Row],[IMPORTED ENERGY]]-Table1[[#This Row],[EXPORTED ENERGY]]</f>
        <v>1513600</v>
      </c>
      <c r="Z53">
        <v>1256990.25</v>
      </c>
      <c r="AA53">
        <v>42093.48</v>
      </c>
      <c r="AB53">
        <v>1299083.73</v>
      </c>
      <c r="AC53" s="9">
        <f>(Table1[[#This Row],[NET CONSUMPTION X=T+U-V+W]]-Table1[[#This Row],[TOTAL SALES AA=Y+Z]])/Table1[[#This Row],[NET CONSUMPTION X=T+U-V+W]]*100</f>
        <v>14.172586548625793</v>
      </c>
      <c r="AD53">
        <v>13986608.08</v>
      </c>
      <c r="AE53">
        <v>8747980.4299999997</v>
      </c>
      <c r="AF53">
        <v>0.85829999999999995</v>
      </c>
      <c r="AG53">
        <v>0.62549999999999994</v>
      </c>
      <c r="AH53">
        <v>8.86</v>
      </c>
      <c r="AI53" t="s">
        <v>129</v>
      </c>
      <c r="AK53" t="s">
        <v>89</v>
      </c>
      <c r="AL53">
        <v>11211</v>
      </c>
    </row>
    <row r="54" spans="1:38" hidden="1" x14ac:dyDescent="0.25">
      <c r="A54">
        <v>25</v>
      </c>
      <c r="B54" t="s">
        <v>82</v>
      </c>
      <c r="C54" t="s">
        <v>83</v>
      </c>
      <c r="D54" t="s">
        <v>84</v>
      </c>
      <c r="E54" t="s">
        <v>84</v>
      </c>
      <c r="F54" t="s">
        <v>97</v>
      </c>
      <c r="G54" t="s">
        <v>84</v>
      </c>
      <c r="I54" t="s">
        <v>155</v>
      </c>
      <c r="J54" t="s">
        <v>102</v>
      </c>
      <c r="K54" t="s">
        <v>156</v>
      </c>
      <c r="L54">
        <v>413</v>
      </c>
      <c r="M54">
        <v>230</v>
      </c>
      <c r="N54">
        <v>183</v>
      </c>
      <c r="O54">
        <v>211</v>
      </c>
      <c r="P54">
        <v>1</v>
      </c>
      <c r="Q54">
        <v>6547.1</v>
      </c>
      <c r="R54">
        <v>6774.4</v>
      </c>
      <c r="S54">
        <v>2000</v>
      </c>
      <c r="T54">
        <v>0</v>
      </c>
      <c r="U54">
        <v>454600</v>
      </c>
      <c r="V54">
        <v>0</v>
      </c>
      <c r="W54">
        <v>0</v>
      </c>
      <c r="X54">
        <v>0</v>
      </c>
      <c r="Y54">
        <f>Table1[[#This Row],[CONSUMPTION T=(Q-P)*R+S]]+Table1[[#This Row],[IMPORTED ENERGY]]-Table1[[#This Row],[EXPORTED ENERGY]]</f>
        <v>454600</v>
      </c>
      <c r="Z54">
        <v>1436.6</v>
      </c>
      <c r="AA54">
        <v>407345.61900000001</v>
      </c>
      <c r="AB54">
        <v>408782.21899999998</v>
      </c>
      <c r="AC54" s="9">
        <f>(Table1[[#This Row],[NET CONSUMPTION X=T+U-V+W]]-Table1[[#This Row],[TOTAL SALES AA=Y+Z]])/Table1[[#This Row],[NET CONSUMPTION X=T+U-V+W]]*100</f>
        <v>10.078702375714919</v>
      </c>
      <c r="AD54">
        <v>3702593.46</v>
      </c>
      <c r="AE54">
        <v>3697703.46</v>
      </c>
      <c r="AF54">
        <v>0.8992</v>
      </c>
      <c r="AG54">
        <v>0.99870000000000003</v>
      </c>
      <c r="AH54">
        <v>10.07</v>
      </c>
      <c r="AK54" t="s">
        <v>89</v>
      </c>
      <c r="AL54">
        <v>11211</v>
      </c>
    </row>
    <row r="55" spans="1:38" hidden="1" x14ac:dyDescent="0.25">
      <c r="A55">
        <v>32</v>
      </c>
      <c r="B55" t="s">
        <v>82</v>
      </c>
      <c r="C55" t="s">
        <v>83</v>
      </c>
      <c r="D55" t="s">
        <v>84</v>
      </c>
      <c r="E55" t="s">
        <v>84</v>
      </c>
      <c r="F55" t="s">
        <v>97</v>
      </c>
      <c r="G55" t="s">
        <v>84</v>
      </c>
      <c r="I55" t="s">
        <v>171</v>
      </c>
      <c r="J55" t="s">
        <v>93</v>
      </c>
      <c r="K55" t="s">
        <v>172</v>
      </c>
      <c r="L55">
        <v>243</v>
      </c>
      <c r="M55">
        <v>221</v>
      </c>
      <c r="N55">
        <v>22</v>
      </c>
      <c r="O55">
        <v>0</v>
      </c>
      <c r="P55">
        <v>0</v>
      </c>
      <c r="Q55">
        <v>43679.8</v>
      </c>
      <c r="R55">
        <v>44787.4</v>
      </c>
      <c r="S55">
        <v>2000</v>
      </c>
      <c r="T55">
        <v>0</v>
      </c>
      <c r="U55">
        <v>2215200</v>
      </c>
      <c r="V55">
        <v>105000</v>
      </c>
      <c r="W55">
        <v>0</v>
      </c>
      <c r="X55">
        <v>0</v>
      </c>
      <c r="Y55">
        <f>Table1[[#This Row],[CONSUMPTION T=(Q-P)*R+S]]+Table1[[#This Row],[IMPORTED ENERGY]]-Table1[[#This Row],[EXPORTED ENERGY]]</f>
        <v>2320200</v>
      </c>
      <c r="Z55">
        <v>2219604.4500000002</v>
      </c>
      <c r="AA55">
        <v>0</v>
      </c>
      <c r="AB55">
        <v>2219604.4500000002</v>
      </c>
      <c r="AC55" s="9">
        <f>(Table1[[#This Row],[NET CONSUMPTION X=T+U-V+W]]-Table1[[#This Row],[TOTAL SALES AA=Y+Z]])/Table1[[#This Row],[NET CONSUMPTION X=T+U-V+W]]*100</f>
        <v>4.3356413240237837</v>
      </c>
      <c r="AD55">
        <v>4989987.53</v>
      </c>
      <c r="AE55">
        <v>4949588.53</v>
      </c>
      <c r="AF55">
        <v>0.95660000000000001</v>
      </c>
      <c r="AG55">
        <v>0.9919</v>
      </c>
      <c r="AH55">
        <v>4.3</v>
      </c>
      <c r="AI55" t="s">
        <v>140</v>
      </c>
      <c r="AK55" t="s">
        <v>89</v>
      </c>
      <c r="AL55">
        <v>11211</v>
      </c>
    </row>
    <row r="56" spans="1:38" hidden="1" x14ac:dyDescent="0.25">
      <c r="A56">
        <v>34</v>
      </c>
      <c r="B56" t="s">
        <v>82</v>
      </c>
      <c r="C56" t="s">
        <v>83</v>
      </c>
      <c r="D56" t="s">
        <v>84</v>
      </c>
      <c r="E56" t="s">
        <v>84</v>
      </c>
      <c r="F56" t="s">
        <v>97</v>
      </c>
      <c r="G56" t="s">
        <v>84</v>
      </c>
      <c r="I56" t="s">
        <v>175</v>
      </c>
      <c r="J56" t="s">
        <v>93</v>
      </c>
      <c r="K56" t="s">
        <v>176</v>
      </c>
      <c r="L56">
        <v>109</v>
      </c>
      <c r="M56">
        <v>37</v>
      </c>
      <c r="N56">
        <v>72</v>
      </c>
      <c r="O56">
        <v>0</v>
      </c>
      <c r="P56">
        <v>0</v>
      </c>
      <c r="Q56">
        <v>19889.7</v>
      </c>
      <c r="R56">
        <v>20178.2</v>
      </c>
      <c r="S56">
        <v>2000</v>
      </c>
      <c r="T56">
        <v>0</v>
      </c>
      <c r="U56">
        <v>577000</v>
      </c>
      <c r="V56">
        <v>100000</v>
      </c>
      <c r="W56">
        <v>0</v>
      </c>
      <c r="X56">
        <v>0</v>
      </c>
      <c r="Y56">
        <f>Table1[[#This Row],[CONSUMPTION T=(Q-P)*R+S]]+Table1[[#This Row],[IMPORTED ENERGY]]-Table1[[#This Row],[EXPORTED ENERGY]]</f>
        <v>677000</v>
      </c>
      <c r="Z56">
        <v>674807.49</v>
      </c>
      <c r="AA56">
        <v>0</v>
      </c>
      <c r="AB56">
        <v>674807.49</v>
      </c>
      <c r="AC56" s="9">
        <f>(Table1[[#This Row],[NET CONSUMPTION X=T+U-V+W]]-Table1[[#This Row],[TOTAL SALES AA=Y+Z]])/Table1[[#This Row],[NET CONSUMPTION X=T+U-V+W]]*100</f>
        <v>0.32385672082718014</v>
      </c>
      <c r="AD56">
        <v>6627687.5199999996</v>
      </c>
      <c r="AE56">
        <v>5551316.5199999996</v>
      </c>
      <c r="AF56">
        <v>0.99680000000000002</v>
      </c>
      <c r="AG56">
        <v>0.83760000000000001</v>
      </c>
      <c r="AH56">
        <v>0.27</v>
      </c>
      <c r="AI56" t="s">
        <v>140</v>
      </c>
      <c r="AK56" t="s">
        <v>89</v>
      </c>
      <c r="AL56">
        <v>11211</v>
      </c>
    </row>
    <row r="57" spans="1:38" hidden="1" x14ac:dyDescent="0.25">
      <c r="A57">
        <v>4</v>
      </c>
      <c r="B57" t="s">
        <v>82</v>
      </c>
      <c r="C57" t="s">
        <v>83</v>
      </c>
      <c r="D57" t="s">
        <v>84</v>
      </c>
      <c r="E57" t="s">
        <v>84</v>
      </c>
      <c r="F57" t="s">
        <v>97</v>
      </c>
      <c r="G57" t="s">
        <v>84</v>
      </c>
      <c r="I57" t="s">
        <v>98</v>
      </c>
      <c r="J57" t="s">
        <v>99</v>
      </c>
      <c r="K57" t="s">
        <v>100</v>
      </c>
      <c r="L57">
        <v>2369</v>
      </c>
      <c r="M57">
        <v>1536</v>
      </c>
      <c r="N57">
        <v>833</v>
      </c>
      <c r="O57">
        <v>6</v>
      </c>
      <c r="P57">
        <v>5</v>
      </c>
      <c r="Q57">
        <v>14102.4</v>
      </c>
      <c r="R57">
        <v>14384.6</v>
      </c>
      <c r="S57">
        <v>2000</v>
      </c>
      <c r="T57">
        <v>0</v>
      </c>
      <c r="U57">
        <v>564400</v>
      </c>
      <c r="V57">
        <v>0</v>
      </c>
      <c r="W57">
        <v>0</v>
      </c>
      <c r="X57">
        <v>0</v>
      </c>
      <c r="Y57">
        <f>Table1[[#This Row],[CONSUMPTION T=(Q-P)*R+S]]+Table1[[#This Row],[IMPORTED ENERGY]]-Table1[[#This Row],[EXPORTED ENERGY]]</f>
        <v>564400</v>
      </c>
      <c r="Z57">
        <v>306959.43</v>
      </c>
      <c r="AA57">
        <v>1618.98</v>
      </c>
      <c r="AB57">
        <v>308578.40999999997</v>
      </c>
      <c r="AC57" s="9">
        <f>(Table1[[#This Row],[NET CONSUMPTION X=T+U-V+W]]-Table1[[#This Row],[TOTAL SALES AA=Y+Z]])/Table1[[#This Row],[NET CONSUMPTION X=T+U-V+W]]*100</f>
        <v>45.326291637136791</v>
      </c>
      <c r="AD57">
        <v>2919594.86</v>
      </c>
      <c r="AE57">
        <v>1275446.74</v>
      </c>
      <c r="AF57">
        <v>0.54669999999999996</v>
      </c>
      <c r="AG57">
        <v>0.43690000000000001</v>
      </c>
      <c r="AH57">
        <v>19.8</v>
      </c>
      <c r="AK57" t="s">
        <v>89</v>
      </c>
      <c r="AL57">
        <v>11211</v>
      </c>
    </row>
    <row r="58" spans="1:38" hidden="1" x14ac:dyDescent="0.25">
      <c r="A58">
        <v>37</v>
      </c>
      <c r="B58" t="s">
        <v>82</v>
      </c>
      <c r="C58" t="s">
        <v>83</v>
      </c>
      <c r="D58" t="s">
        <v>84</v>
      </c>
      <c r="E58" t="s">
        <v>84</v>
      </c>
      <c r="F58" t="s">
        <v>97</v>
      </c>
      <c r="G58" t="s">
        <v>84</v>
      </c>
      <c r="I58" t="s">
        <v>181</v>
      </c>
      <c r="J58" t="s">
        <v>93</v>
      </c>
      <c r="K58" t="s">
        <v>182</v>
      </c>
      <c r="L58">
        <v>95</v>
      </c>
      <c r="M58">
        <v>71</v>
      </c>
      <c r="N58">
        <v>24</v>
      </c>
      <c r="O58">
        <v>13</v>
      </c>
      <c r="P58">
        <v>0</v>
      </c>
      <c r="Q58">
        <v>20026</v>
      </c>
      <c r="R58">
        <v>20618.400000000001</v>
      </c>
      <c r="S58">
        <v>2000</v>
      </c>
      <c r="T58">
        <v>0</v>
      </c>
      <c r="U58">
        <v>1184800</v>
      </c>
      <c r="V58">
        <v>0</v>
      </c>
      <c r="W58">
        <v>25000</v>
      </c>
      <c r="X58">
        <v>0</v>
      </c>
      <c r="Y58">
        <f>Table1[[#This Row],[CONSUMPTION T=(Q-P)*R+S]]+Table1[[#This Row],[IMPORTED ENERGY]]-Table1[[#This Row],[EXPORTED ENERGY]]</f>
        <v>1159800</v>
      </c>
      <c r="Z58">
        <v>1103494.1000000001</v>
      </c>
      <c r="AA58">
        <v>21046.74</v>
      </c>
      <c r="AB58">
        <v>1124540.8400000001</v>
      </c>
      <c r="AC58" s="9">
        <f>(Table1[[#This Row],[NET CONSUMPTION X=T+U-V+W]]-Table1[[#This Row],[TOTAL SALES AA=Y+Z]])/Table1[[#This Row],[NET CONSUMPTION X=T+U-V+W]]*100</f>
        <v>3.0401069149853353</v>
      </c>
      <c r="AD58">
        <v>10114639.18</v>
      </c>
      <c r="AE58">
        <v>9507702.7899999991</v>
      </c>
      <c r="AF58">
        <v>0.96960000000000002</v>
      </c>
      <c r="AG58">
        <v>0.94</v>
      </c>
      <c r="AH58">
        <v>2.86</v>
      </c>
      <c r="AI58" t="s">
        <v>129</v>
      </c>
      <c r="AK58" t="s">
        <v>89</v>
      </c>
      <c r="AL58">
        <v>11211</v>
      </c>
    </row>
    <row r="59" spans="1:38" hidden="1" x14ac:dyDescent="0.25">
      <c r="A59">
        <v>38</v>
      </c>
      <c r="B59" t="s">
        <v>82</v>
      </c>
      <c r="C59" t="s">
        <v>83</v>
      </c>
      <c r="D59" t="s">
        <v>84</v>
      </c>
      <c r="E59" t="s">
        <v>84</v>
      </c>
      <c r="F59" t="s">
        <v>97</v>
      </c>
      <c r="G59" t="s">
        <v>84</v>
      </c>
      <c r="I59" t="s">
        <v>183</v>
      </c>
      <c r="J59" t="s">
        <v>102</v>
      </c>
      <c r="K59" t="s">
        <v>184</v>
      </c>
      <c r="L59">
        <v>190</v>
      </c>
      <c r="M59">
        <v>117</v>
      </c>
      <c r="N59">
        <v>73</v>
      </c>
      <c r="O59">
        <v>112</v>
      </c>
      <c r="P59">
        <v>9</v>
      </c>
      <c r="Q59">
        <v>5359.7</v>
      </c>
      <c r="R59">
        <v>5458.8</v>
      </c>
      <c r="S59">
        <v>2000</v>
      </c>
      <c r="T59">
        <v>0</v>
      </c>
      <c r="U59">
        <v>198200</v>
      </c>
      <c r="V59">
        <v>0</v>
      </c>
      <c r="W59">
        <v>0</v>
      </c>
      <c r="X59">
        <v>0</v>
      </c>
      <c r="Y59">
        <f>Table1[[#This Row],[CONSUMPTION T=(Q-P)*R+S]]+Table1[[#This Row],[IMPORTED ENERGY]]-Table1[[#This Row],[EXPORTED ENERGY]]</f>
        <v>198200</v>
      </c>
      <c r="Z59">
        <v>184.2</v>
      </c>
      <c r="AA59">
        <v>164514.69</v>
      </c>
      <c r="AB59">
        <v>164698.89000000001</v>
      </c>
      <c r="AC59" s="9">
        <f>(Table1[[#This Row],[NET CONSUMPTION X=T+U-V+W]]-Table1[[#This Row],[TOTAL SALES AA=Y+Z]])/Table1[[#This Row],[NET CONSUMPTION X=T+U-V+W]]*100</f>
        <v>16.902679112008066</v>
      </c>
      <c r="AD59">
        <v>1491023</v>
      </c>
      <c r="AE59">
        <v>1490645</v>
      </c>
      <c r="AF59">
        <v>0.83099999999999996</v>
      </c>
      <c r="AG59">
        <v>0.99970000000000003</v>
      </c>
      <c r="AH59">
        <v>16.89</v>
      </c>
      <c r="AK59" t="s">
        <v>89</v>
      </c>
      <c r="AL59">
        <v>11211</v>
      </c>
    </row>
    <row r="60" spans="1:38" hidden="1" x14ac:dyDescent="0.25">
      <c r="A60">
        <v>5</v>
      </c>
      <c r="B60" t="s">
        <v>82</v>
      </c>
      <c r="C60" t="s">
        <v>83</v>
      </c>
      <c r="D60" t="s">
        <v>84</v>
      </c>
      <c r="E60" t="s">
        <v>84</v>
      </c>
      <c r="F60" t="s">
        <v>97</v>
      </c>
      <c r="G60" t="s">
        <v>84</v>
      </c>
      <c r="I60" t="s">
        <v>101</v>
      </c>
      <c r="J60" t="s">
        <v>102</v>
      </c>
      <c r="K60" t="s">
        <v>103</v>
      </c>
      <c r="L60">
        <v>529</v>
      </c>
      <c r="M60">
        <v>287</v>
      </c>
      <c r="N60">
        <v>242</v>
      </c>
      <c r="O60">
        <v>287</v>
      </c>
      <c r="P60">
        <v>216</v>
      </c>
      <c r="Q60">
        <v>2214.308</v>
      </c>
      <c r="R60">
        <v>2221.221</v>
      </c>
      <c r="S60">
        <v>40000</v>
      </c>
      <c r="T60">
        <v>0</v>
      </c>
      <c r="U60">
        <v>276520</v>
      </c>
      <c r="V60">
        <v>0</v>
      </c>
      <c r="W60">
        <v>0</v>
      </c>
      <c r="X60">
        <v>0</v>
      </c>
      <c r="Y60">
        <f>Table1[[#This Row],[CONSUMPTION T=(Q-P)*R+S]]+Table1[[#This Row],[IMPORTED ENERGY]]-Table1[[#This Row],[EXPORTED ENERGY]]</f>
        <v>276520</v>
      </c>
      <c r="Z60">
        <v>0</v>
      </c>
      <c r="AA60">
        <v>61806.21</v>
      </c>
      <c r="AB60">
        <v>61806.21</v>
      </c>
      <c r="AC60" s="9">
        <f>(Table1[[#This Row],[NET CONSUMPTION X=T+U-V+W]]-Table1[[#This Row],[TOTAL SALES AA=Y+Z]])/Table1[[#This Row],[NET CONSUMPTION X=T+U-V+W]]*100</f>
        <v>77.648557066396648</v>
      </c>
      <c r="AD60">
        <v>559346.52</v>
      </c>
      <c r="AE60">
        <v>559346.52</v>
      </c>
      <c r="AF60">
        <v>0.2235</v>
      </c>
      <c r="AG60">
        <v>1</v>
      </c>
      <c r="AH60">
        <v>77.650000000000006</v>
      </c>
      <c r="AK60" t="s">
        <v>89</v>
      </c>
      <c r="AL60">
        <v>11211</v>
      </c>
    </row>
    <row r="61" spans="1:38" hidden="1" x14ac:dyDescent="0.25">
      <c r="A61">
        <v>40</v>
      </c>
      <c r="B61" t="s">
        <v>82</v>
      </c>
      <c r="C61" t="s">
        <v>83</v>
      </c>
      <c r="D61" t="s">
        <v>84</v>
      </c>
      <c r="E61" t="s">
        <v>84</v>
      </c>
      <c r="F61" t="s">
        <v>97</v>
      </c>
      <c r="G61" t="s">
        <v>84</v>
      </c>
      <c r="I61" t="s">
        <v>187</v>
      </c>
      <c r="J61" t="s">
        <v>93</v>
      </c>
      <c r="K61" t="s">
        <v>188</v>
      </c>
      <c r="L61">
        <v>46</v>
      </c>
      <c r="M61">
        <v>26</v>
      </c>
      <c r="N61">
        <v>20</v>
      </c>
      <c r="O61">
        <v>0</v>
      </c>
      <c r="P61">
        <v>0</v>
      </c>
      <c r="Q61">
        <v>2101.1509999999998</v>
      </c>
      <c r="R61">
        <v>2128.8960000000002</v>
      </c>
      <c r="S61">
        <v>40000</v>
      </c>
      <c r="T61">
        <v>0</v>
      </c>
      <c r="U61">
        <v>1109800</v>
      </c>
      <c r="V61">
        <v>0</v>
      </c>
      <c r="W61">
        <v>124400</v>
      </c>
      <c r="X61">
        <v>0</v>
      </c>
      <c r="Y61">
        <f>Table1[[#This Row],[CONSUMPTION T=(Q-P)*R+S]]+Table1[[#This Row],[IMPORTED ENERGY]]-Table1[[#This Row],[EXPORTED ENERGY]]</f>
        <v>985400</v>
      </c>
      <c r="Z61">
        <v>938348.24</v>
      </c>
      <c r="AA61">
        <v>0</v>
      </c>
      <c r="AB61">
        <v>938348.24</v>
      </c>
      <c r="AC61" s="9">
        <f>(Table1[[#This Row],[NET CONSUMPTION X=T+U-V+W]]-Table1[[#This Row],[TOTAL SALES AA=Y+Z]])/Table1[[#This Row],[NET CONSUMPTION X=T+U-V+W]]*100</f>
        <v>4.7748893850213125</v>
      </c>
      <c r="AD61">
        <v>6076341.2000000002</v>
      </c>
      <c r="AE61">
        <v>4628875.2</v>
      </c>
      <c r="AF61">
        <v>0.95230000000000004</v>
      </c>
      <c r="AG61">
        <v>0.76180000000000003</v>
      </c>
      <c r="AH61">
        <v>3.63</v>
      </c>
      <c r="AI61" t="s">
        <v>129</v>
      </c>
      <c r="AK61" t="s">
        <v>89</v>
      </c>
      <c r="AL61">
        <v>11211</v>
      </c>
    </row>
    <row r="62" spans="1:38" hidden="1" x14ac:dyDescent="0.25">
      <c r="A62">
        <v>17</v>
      </c>
      <c r="B62" t="s">
        <v>82</v>
      </c>
      <c r="C62" t="s">
        <v>83</v>
      </c>
      <c r="D62" t="s">
        <v>84</v>
      </c>
      <c r="E62" t="s">
        <v>84</v>
      </c>
      <c r="F62" t="s">
        <v>97</v>
      </c>
      <c r="G62" t="s">
        <v>84</v>
      </c>
      <c r="I62" t="s">
        <v>138</v>
      </c>
      <c r="J62" t="s">
        <v>93</v>
      </c>
      <c r="K62" t="s">
        <v>139</v>
      </c>
      <c r="L62">
        <v>301</v>
      </c>
      <c r="M62">
        <v>180</v>
      </c>
      <c r="N62">
        <v>121</v>
      </c>
      <c r="O62">
        <v>2</v>
      </c>
      <c r="P62">
        <v>0</v>
      </c>
      <c r="Q62">
        <v>39849.9</v>
      </c>
      <c r="R62">
        <v>40100</v>
      </c>
      <c r="S62">
        <v>2000</v>
      </c>
      <c r="T62">
        <v>0</v>
      </c>
      <c r="U62">
        <v>500200</v>
      </c>
      <c r="V62">
        <v>1982400</v>
      </c>
      <c r="W62">
        <v>0</v>
      </c>
      <c r="X62">
        <v>0</v>
      </c>
      <c r="Y62">
        <f>Table1[[#This Row],[CONSUMPTION T=(Q-P)*R+S]]+Table1[[#This Row],[IMPORTED ENERGY]]-Table1[[#This Row],[EXPORTED ENERGY]]</f>
        <v>2482600</v>
      </c>
      <c r="Z62">
        <v>2362268.77</v>
      </c>
      <c r="AA62">
        <v>2833.2150000000001</v>
      </c>
      <c r="AB62">
        <v>2365101.9849999999</v>
      </c>
      <c r="AC62" s="9">
        <f>(Table1[[#This Row],[NET CONSUMPTION X=T+U-V+W]]-Table1[[#This Row],[TOTAL SALES AA=Y+Z]])/Table1[[#This Row],[NET CONSUMPTION X=T+U-V+W]]*100</f>
        <v>4.7328613147506697</v>
      </c>
      <c r="AD62">
        <v>16179907.65</v>
      </c>
      <c r="AE62">
        <v>15517762.779999999</v>
      </c>
      <c r="AF62">
        <v>0.95269999999999999</v>
      </c>
      <c r="AG62">
        <v>0.95909999999999995</v>
      </c>
      <c r="AH62">
        <v>4.54</v>
      </c>
      <c r="AI62" t="s">
        <v>140</v>
      </c>
      <c r="AK62" t="s">
        <v>89</v>
      </c>
      <c r="AL62">
        <v>11211</v>
      </c>
    </row>
    <row r="63" spans="1:38" hidden="1" x14ac:dyDescent="0.25">
      <c r="A63">
        <v>19</v>
      </c>
      <c r="B63" t="s">
        <v>82</v>
      </c>
      <c r="C63" t="s">
        <v>83</v>
      </c>
      <c r="D63" t="s">
        <v>84</v>
      </c>
      <c r="E63" t="s">
        <v>84</v>
      </c>
      <c r="F63" t="s">
        <v>97</v>
      </c>
      <c r="G63" t="s">
        <v>84</v>
      </c>
      <c r="I63" t="s">
        <v>143</v>
      </c>
      <c r="J63" t="s">
        <v>93</v>
      </c>
      <c r="K63" t="s">
        <v>144</v>
      </c>
      <c r="L63">
        <v>23</v>
      </c>
      <c r="M63">
        <v>19</v>
      </c>
      <c r="N63">
        <v>4</v>
      </c>
      <c r="O63">
        <v>3</v>
      </c>
      <c r="P63">
        <v>0</v>
      </c>
      <c r="Q63">
        <v>7044.2</v>
      </c>
      <c r="R63">
        <v>7861.1</v>
      </c>
      <c r="S63">
        <v>2000</v>
      </c>
      <c r="T63">
        <v>0</v>
      </c>
      <c r="U63">
        <v>1633800</v>
      </c>
      <c r="V63">
        <v>85000</v>
      </c>
      <c r="W63">
        <v>0</v>
      </c>
      <c r="X63">
        <v>0</v>
      </c>
      <c r="Y63">
        <f>Table1[[#This Row],[CONSUMPTION T=(Q-P)*R+S]]+Table1[[#This Row],[IMPORTED ENERGY]]-Table1[[#This Row],[EXPORTED ENERGY]]</f>
        <v>1718800</v>
      </c>
      <c r="Z63">
        <v>1673476.43</v>
      </c>
      <c r="AA63">
        <v>4856.9399999999996</v>
      </c>
      <c r="AB63">
        <v>1678333.37</v>
      </c>
      <c r="AC63" s="9">
        <f>(Table1[[#This Row],[NET CONSUMPTION X=T+U-V+W]]-Table1[[#This Row],[TOTAL SALES AA=Y+Z]])/Table1[[#This Row],[NET CONSUMPTION X=T+U-V+W]]*100</f>
        <v>2.3543536188038101</v>
      </c>
      <c r="AD63">
        <v>11780708.310000001</v>
      </c>
      <c r="AE63">
        <v>9147760.3100000005</v>
      </c>
      <c r="AF63">
        <v>0.97650000000000003</v>
      </c>
      <c r="AG63">
        <v>0.77649999999999997</v>
      </c>
      <c r="AH63">
        <v>1.82</v>
      </c>
      <c r="AI63" t="s">
        <v>140</v>
      </c>
      <c r="AK63" t="s">
        <v>89</v>
      </c>
      <c r="AL63">
        <v>11211</v>
      </c>
    </row>
    <row r="64" spans="1:38" hidden="1" x14ac:dyDescent="0.25">
      <c r="A64">
        <v>51</v>
      </c>
      <c r="B64" t="s">
        <v>82</v>
      </c>
      <c r="C64" t="s">
        <v>83</v>
      </c>
      <c r="D64" t="s">
        <v>84</v>
      </c>
      <c r="E64" t="s">
        <v>84</v>
      </c>
      <c r="F64" t="s">
        <v>97</v>
      </c>
      <c r="G64" t="s">
        <v>84</v>
      </c>
      <c r="I64" t="s">
        <v>206</v>
      </c>
      <c r="J64" t="s">
        <v>93</v>
      </c>
      <c r="K64" t="s">
        <v>207</v>
      </c>
      <c r="L64">
        <v>2</v>
      </c>
      <c r="M64">
        <v>2</v>
      </c>
      <c r="N64">
        <v>0</v>
      </c>
      <c r="O64">
        <v>0</v>
      </c>
      <c r="P64">
        <v>0</v>
      </c>
      <c r="Q64">
        <v>3160.5059999999999</v>
      </c>
      <c r="R64">
        <v>3197.1759999999999</v>
      </c>
      <c r="S64">
        <v>20000</v>
      </c>
      <c r="T64">
        <v>0</v>
      </c>
      <c r="U64">
        <v>733400</v>
      </c>
      <c r="V64">
        <v>35000</v>
      </c>
      <c r="W64">
        <v>0</v>
      </c>
      <c r="X64">
        <v>0</v>
      </c>
      <c r="Y64">
        <f>Table1[[#This Row],[CONSUMPTION T=(Q-P)*R+S]]+Table1[[#This Row],[IMPORTED ENERGY]]-Table1[[#This Row],[EXPORTED ENERGY]]</f>
        <v>768400</v>
      </c>
      <c r="Z64">
        <v>736258.9</v>
      </c>
      <c r="AA64">
        <v>0</v>
      </c>
      <c r="AB64">
        <v>736258.9</v>
      </c>
      <c r="AC64" s="9">
        <f>(Table1[[#This Row],[NET CONSUMPTION X=T+U-V+W]]-Table1[[#This Row],[TOTAL SALES AA=Y+Z]])/Table1[[#This Row],[NET CONSUMPTION X=T+U-V+W]]*100</f>
        <v>4.1828604893284718</v>
      </c>
      <c r="AD64">
        <v>1251544</v>
      </c>
      <c r="AE64">
        <v>1251620</v>
      </c>
      <c r="AF64">
        <v>0.95820000000000005</v>
      </c>
      <c r="AG64">
        <v>1.0001</v>
      </c>
      <c r="AH64">
        <v>4.18</v>
      </c>
      <c r="AI64" t="s">
        <v>140</v>
      </c>
      <c r="AK64" t="s">
        <v>89</v>
      </c>
      <c r="AL64">
        <v>11211</v>
      </c>
    </row>
    <row r="65" spans="1:38" hidden="1" x14ac:dyDescent="0.25">
      <c r="A65">
        <v>21</v>
      </c>
      <c r="B65" t="s">
        <v>82</v>
      </c>
      <c r="C65" t="s">
        <v>83</v>
      </c>
      <c r="D65" t="s">
        <v>84</v>
      </c>
      <c r="E65" t="s">
        <v>84</v>
      </c>
      <c r="F65" t="s">
        <v>97</v>
      </c>
      <c r="G65" t="s">
        <v>84</v>
      </c>
      <c r="I65" t="s">
        <v>147</v>
      </c>
      <c r="J65" t="s">
        <v>93</v>
      </c>
      <c r="K65" t="s">
        <v>148</v>
      </c>
      <c r="L65">
        <v>2</v>
      </c>
      <c r="M65">
        <v>2</v>
      </c>
      <c r="N65">
        <v>0</v>
      </c>
      <c r="O65">
        <v>1</v>
      </c>
      <c r="P65">
        <v>0</v>
      </c>
      <c r="Q65">
        <v>1635.47</v>
      </c>
      <c r="R65">
        <v>1665.796</v>
      </c>
      <c r="S65">
        <v>20000</v>
      </c>
      <c r="T65">
        <v>0</v>
      </c>
      <c r="U65">
        <v>606520</v>
      </c>
      <c r="V65">
        <v>4400</v>
      </c>
      <c r="W65">
        <v>0</v>
      </c>
      <c r="X65">
        <v>0</v>
      </c>
      <c r="Y65">
        <f>Table1[[#This Row],[CONSUMPTION T=(Q-P)*R+S]]+Table1[[#This Row],[IMPORTED ENERGY]]-Table1[[#This Row],[EXPORTED ENERGY]]</f>
        <v>610920</v>
      </c>
      <c r="Z65">
        <v>608202</v>
      </c>
      <c r="AA65">
        <v>1618.98</v>
      </c>
      <c r="AB65">
        <v>609820.98</v>
      </c>
      <c r="AC65" s="9">
        <f>(Table1[[#This Row],[NET CONSUMPTION X=T+U-V+W]]-Table1[[#This Row],[TOTAL SALES AA=Y+Z]])/Table1[[#This Row],[NET CONSUMPTION X=T+U-V+W]]*100</f>
        <v>0.17989589471616882</v>
      </c>
      <c r="AD65">
        <v>3017824.77</v>
      </c>
      <c r="AE65">
        <v>3017824.81</v>
      </c>
      <c r="AF65">
        <v>0.99819999999999998</v>
      </c>
      <c r="AG65">
        <v>1</v>
      </c>
      <c r="AH65">
        <v>0.18</v>
      </c>
      <c r="AI65" t="s">
        <v>140</v>
      </c>
      <c r="AK65" t="s">
        <v>89</v>
      </c>
      <c r="AL65">
        <v>11211</v>
      </c>
    </row>
    <row r="66" spans="1:38" hidden="1" x14ac:dyDescent="0.25">
      <c r="A66">
        <v>22</v>
      </c>
      <c r="B66" t="s">
        <v>82</v>
      </c>
      <c r="C66" t="s">
        <v>83</v>
      </c>
      <c r="D66" t="s">
        <v>84</v>
      </c>
      <c r="E66" t="s">
        <v>84</v>
      </c>
      <c r="F66" t="s">
        <v>97</v>
      </c>
      <c r="G66" t="s">
        <v>84</v>
      </c>
      <c r="I66" t="s">
        <v>149</v>
      </c>
      <c r="J66" t="s">
        <v>93</v>
      </c>
      <c r="K66" t="s">
        <v>150</v>
      </c>
      <c r="L66">
        <v>2062</v>
      </c>
      <c r="M66">
        <v>1299</v>
      </c>
      <c r="N66">
        <v>763</v>
      </c>
      <c r="O66">
        <v>6</v>
      </c>
      <c r="P66">
        <v>0</v>
      </c>
      <c r="Q66">
        <v>2112.616</v>
      </c>
      <c r="R66">
        <v>2146.79</v>
      </c>
      <c r="S66">
        <v>40000</v>
      </c>
      <c r="T66">
        <v>0</v>
      </c>
      <c r="U66">
        <v>1366960</v>
      </c>
      <c r="V66">
        <v>365000</v>
      </c>
      <c r="W66">
        <v>0</v>
      </c>
      <c r="X66">
        <v>0</v>
      </c>
      <c r="Y66">
        <f>Table1[[#This Row],[CONSUMPTION T=(Q-P)*R+S]]+Table1[[#This Row],[IMPORTED ENERGY]]-Table1[[#This Row],[EXPORTED ENERGY]]</f>
        <v>1731960</v>
      </c>
      <c r="Z66">
        <v>1711640.73</v>
      </c>
      <c r="AA66">
        <v>9713.8799999999992</v>
      </c>
      <c r="AB66">
        <v>1721354.61</v>
      </c>
      <c r="AC66" s="9">
        <f>(Table1[[#This Row],[NET CONSUMPTION X=T+U-V+W]]-Table1[[#This Row],[TOTAL SALES AA=Y+Z]])/Table1[[#This Row],[NET CONSUMPTION X=T+U-V+W]]*100</f>
        <v>0.61233458047529377</v>
      </c>
      <c r="AD66">
        <v>13722644.98</v>
      </c>
      <c r="AE66">
        <v>12069734.83</v>
      </c>
      <c r="AF66">
        <v>0.99390000000000001</v>
      </c>
      <c r="AG66">
        <v>0.87949999999999995</v>
      </c>
      <c r="AH66">
        <v>0.54</v>
      </c>
      <c r="AI66" t="s">
        <v>140</v>
      </c>
      <c r="AK66" t="s">
        <v>89</v>
      </c>
      <c r="AL66">
        <v>11211</v>
      </c>
    </row>
    <row r="67" spans="1:38" hidden="1" x14ac:dyDescent="0.25">
      <c r="A67">
        <v>74</v>
      </c>
      <c r="B67" t="s">
        <v>82</v>
      </c>
      <c r="C67" t="s">
        <v>83</v>
      </c>
      <c r="D67" t="s">
        <v>84</v>
      </c>
      <c r="E67" t="s">
        <v>84</v>
      </c>
      <c r="F67" t="s">
        <v>97</v>
      </c>
      <c r="G67" t="s">
        <v>84</v>
      </c>
      <c r="I67" t="s">
        <v>247</v>
      </c>
      <c r="J67" t="s">
        <v>93</v>
      </c>
      <c r="K67" t="s">
        <v>248</v>
      </c>
      <c r="L67">
        <v>68</v>
      </c>
      <c r="M67">
        <v>49</v>
      </c>
      <c r="N67">
        <v>19</v>
      </c>
      <c r="O67">
        <v>0</v>
      </c>
      <c r="P67">
        <v>0</v>
      </c>
      <c r="Q67">
        <v>248.85400000000001</v>
      </c>
      <c r="R67">
        <v>288.97899999999998</v>
      </c>
      <c r="S67">
        <v>40000</v>
      </c>
      <c r="T67">
        <v>0</v>
      </c>
      <c r="U67">
        <v>1605000</v>
      </c>
      <c r="V67">
        <v>0</v>
      </c>
      <c r="W67">
        <v>1128000</v>
      </c>
      <c r="X67">
        <v>0</v>
      </c>
      <c r="Y67">
        <f>Table1[[#This Row],[CONSUMPTION T=(Q-P)*R+S]]+Table1[[#This Row],[IMPORTED ENERGY]]-Table1[[#This Row],[EXPORTED ENERGY]]</f>
        <v>477000</v>
      </c>
      <c r="Z67">
        <v>457880.58</v>
      </c>
      <c r="AA67">
        <v>0</v>
      </c>
      <c r="AB67">
        <v>457880.58</v>
      </c>
      <c r="AC67" s="9">
        <f>(Table1[[#This Row],[NET CONSUMPTION X=T+U-V+W]]-Table1[[#This Row],[TOTAL SALES AA=Y+Z]])/Table1[[#This Row],[NET CONSUMPTION X=T+U-V+W]]*100</f>
        <v>4.0082641509433925</v>
      </c>
      <c r="AD67">
        <v>3485628</v>
      </c>
      <c r="AE67">
        <v>3114363</v>
      </c>
      <c r="AF67">
        <v>0.95989999999999998</v>
      </c>
      <c r="AG67">
        <v>0.89349999999999996</v>
      </c>
      <c r="AH67">
        <v>3.58</v>
      </c>
      <c r="AI67" t="s">
        <v>129</v>
      </c>
      <c r="AK67" t="s">
        <v>89</v>
      </c>
      <c r="AL67">
        <v>11211</v>
      </c>
    </row>
    <row r="68" spans="1:38" hidden="1" x14ac:dyDescent="0.25">
      <c r="A68">
        <v>81</v>
      </c>
      <c r="B68" t="s">
        <v>82</v>
      </c>
      <c r="C68" t="s">
        <v>83</v>
      </c>
      <c r="D68" t="s">
        <v>84</v>
      </c>
      <c r="E68" t="s">
        <v>84</v>
      </c>
      <c r="F68" t="s">
        <v>97</v>
      </c>
      <c r="G68" t="s">
        <v>84</v>
      </c>
      <c r="I68" t="s">
        <v>258</v>
      </c>
      <c r="J68" t="s">
        <v>93</v>
      </c>
      <c r="K68" t="s">
        <v>259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1</v>
      </c>
      <c r="T68">
        <v>0</v>
      </c>
      <c r="U68">
        <v>0</v>
      </c>
      <c r="V68">
        <v>0</v>
      </c>
      <c r="W68">
        <v>0</v>
      </c>
      <c r="X68">
        <v>0</v>
      </c>
      <c r="Y68">
        <f>Table1[[#This Row],[CONSUMPTION T=(Q-P)*R+S]]+Table1[[#This Row],[IMPORTED ENERGY]]-Table1[[#This Row],[EXPORTED ENERGY]]</f>
        <v>0</v>
      </c>
      <c r="Z68">
        <v>0</v>
      </c>
      <c r="AA68">
        <v>0</v>
      </c>
      <c r="AB68">
        <v>0</v>
      </c>
      <c r="AC68" s="9" t="e">
        <f>(Table1[[#This Row],[NET CONSUMPTION X=T+U-V+W]]-Table1[[#This Row],[TOTAL SALES AA=Y+Z]])/Table1[[#This Row],[NET CONSUMPTION X=T+U-V+W]]*100</f>
        <v>#DIV/0!</v>
      </c>
      <c r="AD68">
        <v>0</v>
      </c>
      <c r="AE68">
        <v>0</v>
      </c>
      <c r="AF68">
        <v>0</v>
      </c>
      <c r="AG68">
        <v>0</v>
      </c>
      <c r="AH68">
        <v>0</v>
      </c>
      <c r="AK68" t="s">
        <v>89</v>
      </c>
      <c r="AL68">
        <v>11211</v>
      </c>
    </row>
    <row r="69" spans="1:38" hidden="1" x14ac:dyDescent="0.25">
      <c r="A69">
        <v>75</v>
      </c>
      <c r="B69" t="s">
        <v>82</v>
      </c>
      <c r="C69" t="s">
        <v>83</v>
      </c>
      <c r="D69" t="s">
        <v>84</v>
      </c>
      <c r="E69" t="s">
        <v>84</v>
      </c>
      <c r="F69" t="s">
        <v>249</v>
      </c>
      <c r="G69" t="s">
        <v>84</v>
      </c>
      <c r="I69" t="s">
        <v>250</v>
      </c>
      <c r="J69" t="s">
        <v>160</v>
      </c>
      <c r="K69" t="s">
        <v>251</v>
      </c>
      <c r="L69">
        <v>2537</v>
      </c>
      <c r="M69">
        <v>2213</v>
      </c>
      <c r="N69">
        <v>324</v>
      </c>
      <c r="O69">
        <v>206</v>
      </c>
      <c r="P69">
        <v>0</v>
      </c>
      <c r="Q69">
        <v>7340.9</v>
      </c>
      <c r="R69">
        <v>7640.1</v>
      </c>
      <c r="S69">
        <v>2000</v>
      </c>
      <c r="T69">
        <v>0</v>
      </c>
      <c r="U69">
        <v>598400</v>
      </c>
      <c r="V69">
        <v>0</v>
      </c>
      <c r="W69">
        <v>0</v>
      </c>
      <c r="X69">
        <v>0</v>
      </c>
      <c r="Y69">
        <f>Table1[[#This Row],[CONSUMPTION T=(Q-P)*R+S]]+Table1[[#This Row],[IMPORTED ENERGY]]-Table1[[#This Row],[EXPORTED ENERGY]]</f>
        <v>598400</v>
      </c>
      <c r="Z69">
        <v>231612.85</v>
      </c>
      <c r="AA69">
        <v>333509.88</v>
      </c>
      <c r="AB69">
        <v>565122.73</v>
      </c>
      <c r="AC69" s="9">
        <f>(Table1[[#This Row],[NET CONSUMPTION X=T+U-V+W]]-Table1[[#This Row],[TOTAL SALES AA=Y+Z]])/Table1[[#This Row],[NET CONSUMPTION X=T+U-V+W]]*100</f>
        <v>5.5610411096256716</v>
      </c>
      <c r="AD69">
        <v>5782557.1299999999</v>
      </c>
      <c r="AE69">
        <v>5026066.28</v>
      </c>
      <c r="AF69">
        <v>0.94440000000000002</v>
      </c>
      <c r="AG69">
        <v>0.86919999999999997</v>
      </c>
      <c r="AH69">
        <v>4.83</v>
      </c>
      <c r="AK69" t="s">
        <v>89</v>
      </c>
      <c r="AL69">
        <v>11211</v>
      </c>
    </row>
    <row r="70" spans="1:38" hidden="1" x14ac:dyDescent="0.25">
      <c r="A70">
        <v>76</v>
      </c>
      <c r="B70" t="s">
        <v>82</v>
      </c>
      <c r="C70" t="s">
        <v>83</v>
      </c>
      <c r="D70" t="s">
        <v>84</v>
      </c>
      <c r="E70" t="s">
        <v>84</v>
      </c>
      <c r="F70" t="s">
        <v>249</v>
      </c>
      <c r="G70" t="s">
        <v>84</v>
      </c>
      <c r="I70" t="s">
        <v>252</v>
      </c>
      <c r="J70" t="s">
        <v>160</v>
      </c>
      <c r="K70" t="s">
        <v>253</v>
      </c>
      <c r="L70">
        <v>4340</v>
      </c>
      <c r="M70">
        <v>3524</v>
      </c>
      <c r="N70">
        <v>816</v>
      </c>
      <c r="O70">
        <v>401</v>
      </c>
      <c r="P70">
        <v>0</v>
      </c>
      <c r="Q70">
        <v>10150.200000000001</v>
      </c>
      <c r="R70">
        <v>10613.5</v>
      </c>
      <c r="S70">
        <v>2000</v>
      </c>
      <c r="T70">
        <v>0</v>
      </c>
      <c r="U70">
        <v>926600</v>
      </c>
      <c r="V70">
        <v>300000</v>
      </c>
      <c r="W70">
        <v>0</v>
      </c>
      <c r="X70">
        <v>0</v>
      </c>
      <c r="Y70">
        <f>Table1[[#This Row],[CONSUMPTION T=(Q-P)*R+S]]+Table1[[#This Row],[IMPORTED ENERGY]]-Table1[[#This Row],[EXPORTED ENERGY]]</f>
        <v>1226600</v>
      </c>
      <c r="Z70">
        <v>475616.19</v>
      </c>
      <c r="AA70">
        <v>648401.49</v>
      </c>
      <c r="AB70">
        <v>1124017.68</v>
      </c>
      <c r="AC70" s="9">
        <f>(Table1[[#This Row],[NET CONSUMPTION X=T+U-V+W]]-Table1[[#This Row],[TOTAL SALES AA=Y+Z]])/Table1[[#This Row],[NET CONSUMPTION X=T+U-V+W]]*100</f>
        <v>8.36314364911137</v>
      </c>
      <c r="AD70">
        <v>11189494.529999999</v>
      </c>
      <c r="AE70">
        <v>9653277.7799999993</v>
      </c>
      <c r="AF70">
        <v>0.91639999999999999</v>
      </c>
      <c r="AG70">
        <v>0.86270000000000002</v>
      </c>
      <c r="AH70">
        <v>7.21</v>
      </c>
      <c r="AI70" t="s">
        <v>112</v>
      </c>
      <c r="AK70" t="s">
        <v>89</v>
      </c>
      <c r="AL70">
        <v>11211</v>
      </c>
    </row>
    <row r="71" spans="1:38" hidden="1" x14ac:dyDescent="0.25">
      <c r="A71">
        <v>77</v>
      </c>
      <c r="B71" t="s">
        <v>82</v>
      </c>
      <c r="C71" t="s">
        <v>83</v>
      </c>
      <c r="D71" t="s">
        <v>84</v>
      </c>
      <c r="E71" t="s">
        <v>84</v>
      </c>
      <c r="F71" t="s">
        <v>249</v>
      </c>
      <c r="G71" t="s">
        <v>84</v>
      </c>
      <c r="I71" t="s">
        <v>254</v>
      </c>
      <c r="J71" t="s">
        <v>160</v>
      </c>
      <c r="K71" t="s">
        <v>255</v>
      </c>
      <c r="L71">
        <v>6876</v>
      </c>
      <c r="M71">
        <v>6123</v>
      </c>
      <c r="N71">
        <v>753</v>
      </c>
      <c r="O71">
        <v>493</v>
      </c>
      <c r="P71">
        <v>0</v>
      </c>
      <c r="Q71">
        <v>5770.1</v>
      </c>
      <c r="R71">
        <v>6103.9</v>
      </c>
      <c r="S71">
        <v>2000</v>
      </c>
      <c r="T71">
        <v>0</v>
      </c>
      <c r="U71">
        <v>667600</v>
      </c>
      <c r="V71">
        <v>915000</v>
      </c>
      <c r="W71">
        <v>0</v>
      </c>
      <c r="X71">
        <v>0</v>
      </c>
      <c r="Y71">
        <f>Table1[[#This Row],[CONSUMPTION T=(Q-P)*R+S]]+Table1[[#This Row],[IMPORTED ENERGY]]-Table1[[#This Row],[EXPORTED ENERGY]]</f>
        <v>1582600</v>
      </c>
      <c r="Z71">
        <v>669808.47</v>
      </c>
      <c r="AA71">
        <v>797509.54799999995</v>
      </c>
      <c r="AB71">
        <v>1467318.0179999999</v>
      </c>
      <c r="AC71" s="9">
        <f>(Table1[[#This Row],[NET CONSUMPTION X=T+U-V+W]]-Table1[[#This Row],[TOTAL SALES AA=Y+Z]])/Table1[[#This Row],[NET CONSUMPTION X=T+U-V+W]]*100</f>
        <v>7.2843410842916763</v>
      </c>
      <c r="AD71">
        <v>14717930.74</v>
      </c>
      <c r="AE71">
        <v>13045476.52</v>
      </c>
      <c r="AF71">
        <v>0.92720000000000002</v>
      </c>
      <c r="AG71">
        <v>0.88639999999999997</v>
      </c>
      <c r="AH71">
        <v>6.45</v>
      </c>
      <c r="AI71" t="s">
        <v>112</v>
      </c>
      <c r="AK71" t="s">
        <v>89</v>
      </c>
      <c r="AL71">
        <v>11211</v>
      </c>
    </row>
    <row r="72" spans="1:38" hidden="1" x14ac:dyDescent="0.25">
      <c r="A72">
        <v>7</v>
      </c>
      <c r="B72" t="s">
        <v>82</v>
      </c>
      <c r="C72" t="s">
        <v>83</v>
      </c>
      <c r="D72" t="s">
        <v>84</v>
      </c>
      <c r="E72" t="s">
        <v>84</v>
      </c>
      <c r="F72" t="s">
        <v>107</v>
      </c>
      <c r="G72" t="s">
        <v>84</v>
      </c>
      <c r="I72" t="s">
        <v>108</v>
      </c>
      <c r="J72" t="s">
        <v>102</v>
      </c>
      <c r="K72" t="s">
        <v>109</v>
      </c>
      <c r="L72">
        <v>710</v>
      </c>
      <c r="M72">
        <v>276</v>
      </c>
      <c r="N72">
        <v>434</v>
      </c>
      <c r="O72">
        <v>275</v>
      </c>
      <c r="P72">
        <v>0</v>
      </c>
      <c r="Q72">
        <v>600.87900000000002</v>
      </c>
      <c r="R72">
        <v>612.26400000000001</v>
      </c>
      <c r="S72">
        <v>40000</v>
      </c>
      <c r="T72">
        <v>0</v>
      </c>
      <c r="U72">
        <v>455400</v>
      </c>
      <c r="V72">
        <v>0</v>
      </c>
      <c r="W72">
        <v>0</v>
      </c>
      <c r="X72">
        <v>0</v>
      </c>
      <c r="Y72">
        <f>Table1[[#This Row],[CONSUMPTION T=(Q-P)*R+S]]+Table1[[#This Row],[IMPORTED ENERGY]]-Table1[[#This Row],[EXPORTED ENERGY]]</f>
        <v>455400</v>
      </c>
      <c r="Z72">
        <v>0</v>
      </c>
      <c r="AA72">
        <v>411453.55200000003</v>
      </c>
      <c r="AB72">
        <v>411453.55200000003</v>
      </c>
      <c r="AC72" s="9">
        <f>(Table1[[#This Row],[NET CONSUMPTION X=T+U-V+W]]-Table1[[#This Row],[TOTAL SALES AA=Y+Z]])/Table1[[#This Row],[NET CONSUMPTION X=T+U-V+W]]*100</f>
        <v>9.6500764163372796</v>
      </c>
      <c r="AD72">
        <v>3723655.19</v>
      </c>
      <c r="AE72">
        <v>3723655.19</v>
      </c>
      <c r="AF72">
        <v>0.90349999999999997</v>
      </c>
      <c r="AG72">
        <v>1</v>
      </c>
      <c r="AH72">
        <v>9.65</v>
      </c>
      <c r="AK72" t="s">
        <v>89</v>
      </c>
      <c r="AL72">
        <v>11211</v>
      </c>
    </row>
    <row r="73" spans="1:38" hidden="1" x14ac:dyDescent="0.25">
      <c r="A73">
        <v>60</v>
      </c>
      <c r="B73" t="s">
        <v>82</v>
      </c>
      <c r="C73" t="s">
        <v>83</v>
      </c>
      <c r="D73" t="s">
        <v>84</v>
      </c>
      <c r="E73" t="s">
        <v>84</v>
      </c>
      <c r="F73" t="s">
        <v>107</v>
      </c>
      <c r="G73" t="s">
        <v>84</v>
      </c>
      <c r="I73" t="s">
        <v>226</v>
      </c>
      <c r="J73" t="s">
        <v>102</v>
      </c>
      <c r="K73" t="s">
        <v>227</v>
      </c>
      <c r="L73">
        <v>428</v>
      </c>
      <c r="M73">
        <v>219</v>
      </c>
      <c r="N73">
        <v>209</v>
      </c>
      <c r="O73">
        <v>212</v>
      </c>
      <c r="P73">
        <v>0</v>
      </c>
      <c r="Q73">
        <v>475.93900000000002</v>
      </c>
      <c r="R73">
        <v>485.49200000000002</v>
      </c>
      <c r="S73">
        <v>40000</v>
      </c>
      <c r="T73">
        <v>0</v>
      </c>
      <c r="U73">
        <v>382120</v>
      </c>
      <c r="V73">
        <v>0</v>
      </c>
      <c r="W73">
        <v>0</v>
      </c>
      <c r="X73">
        <v>0</v>
      </c>
      <c r="Y73">
        <f>Table1[[#This Row],[CONSUMPTION T=(Q-P)*R+S]]+Table1[[#This Row],[IMPORTED ENERGY]]-Table1[[#This Row],[EXPORTED ENERGY]]</f>
        <v>382120</v>
      </c>
      <c r="Z73">
        <v>923.73</v>
      </c>
      <c r="AA73">
        <v>344321.72600000002</v>
      </c>
      <c r="AB73">
        <v>345245.45600000001</v>
      </c>
      <c r="AC73" s="9">
        <f>(Table1[[#This Row],[NET CONSUMPTION X=T+U-V+W]]-Table1[[#This Row],[TOTAL SALES AA=Y+Z]])/Table1[[#This Row],[NET CONSUMPTION X=T+U-V+W]]*100</f>
        <v>9.6499905788757445</v>
      </c>
      <c r="AD73">
        <v>3130609.2</v>
      </c>
      <c r="AE73">
        <v>3129842.2</v>
      </c>
      <c r="AF73">
        <v>0.90349999999999997</v>
      </c>
      <c r="AG73">
        <v>0.99980000000000002</v>
      </c>
      <c r="AH73">
        <v>9.65</v>
      </c>
      <c r="AK73" t="s">
        <v>89</v>
      </c>
      <c r="AL73">
        <v>11211</v>
      </c>
    </row>
    <row r="74" spans="1:38" hidden="1" x14ac:dyDescent="0.25">
      <c r="A74">
        <v>14</v>
      </c>
      <c r="B74" t="s">
        <v>82</v>
      </c>
      <c r="C74" t="s">
        <v>83</v>
      </c>
      <c r="D74" t="s">
        <v>84</v>
      </c>
      <c r="E74" t="s">
        <v>84</v>
      </c>
      <c r="F74" t="s">
        <v>107</v>
      </c>
      <c r="G74" t="s">
        <v>84</v>
      </c>
      <c r="I74" t="s">
        <v>130</v>
      </c>
      <c r="J74" t="s">
        <v>102</v>
      </c>
      <c r="K74" t="s">
        <v>131</v>
      </c>
      <c r="L74">
        <v>523</v>
      </c>
      <c r="M74">
        <v>326</v>
      </c>
      <c r="N74">
        <v>197</v>
      </c>
      <c r="O74">
        <v>324</v>
      </c>
      <c r="P74">
        <v>61</v>
      </c>
      <c r="Q74">
        <v>718.81100000000004</v>
      </c>
      <c r="R74">
        <v>734.77499999999998</v>
      </c>
      <c r="S74">
        <v>40000</v>
      </c>
      <c r="T74">
        <v>0</v>
      </c>
      <c r="U74">
        <v>638560</v>
      </c>
      <c r="V74">
        <v>0</v>
      </c>
      <c r="W74">
        <v>0</v>
      </c>
      <c r="X74">
        <v>0</v>
      </c>
      <c r="Y74">
        <f>Table1[[#This Row],[CONSUMPTION T=(Q-P)*R+S]]+Table1[[#This Row],[IMPORTED ENERGY]]-Table1[[#This Row],[EXPORTED ENERGY]]</f>
        <v>638560</v>
      </c>
      <c r="Z74">
        <v>20</v>
      </c>
      <c r="AA74">
        <v>468707.87099999998</v>
      </c>
      <c r="AB74">
        <v>468727.87099999998</v>
      </c>
      <c r="AC74" s="9">
        <f>(Table1[[#This Row],[NET CONSUMPTION X=T+U-V+W]]-Table1[[#This Row],[TOTAL SALES AA=Y+Z]])/Table1[[#This Row],[NET CONSUMPTION X=T+U-V+W]]*100</f>
        <v>26.596111406915561</v>
      </c>
      <c r="AD74">
        <v>4242527.41</v>
      </c>
      <c r="AE74">
        <v>4242527.41</v>
      </c>
      <c r="AF74">
        <v>0.73399999999999999</v>
      </c>
      <c r="AG74">
        <v>1</v>
      </c>
      <c r="AH74">
        <v>26.6</v>
      </c>
      <c r="AK74" t="s">
        <v>89</v>
      </c>
      <c r="AL74">
        <v>11211</v>
      </c>
    </row>
    <row r="75" spans="1:38" hidden="1" x14ac:dyDescent="0.25">
      <c r="A75">
        <v>15</v>
      </c>
      <c r="B75" t="s">
        <v>82</v>
      </c>
      <c r="C75" t="s">
        <v>83</v>
      </c>
      <c r="D75" t="s">
        <v>84</v>
      </c>
      <c r="E75" t="s">
        <v>84</v>
      </c>
      <c r="F75" t="s">
        <v>107</v>
      </c>
      <c r="G75" t="s">
        <v>84</v>
      </c>
      <c r="I75" t="s">
        <v>132</v>
      </c>
      <c r="J75" t="s">
        <v>99</v>
      </c>
      <c r="K75" t="s">
        <v>133</v>
      </c>
      <c r="L75">
        <v>5140</v>
      </c>
      <c r="M75">
        <v>3895</v>
      </c>
      <c r="N75">
        <v>1245</v>
      </c>
      <c r="O75">
        <v>34</v>
      </c>
      <c r="P75">
        <v>0</v>
      </c>
      <c r="Q75">
        <v>1046.444</v>
      </c>
      <c r="R75">
        <v>1069.0930000000001</v>
      </c>
      <c r="S75">
        <v>40000</v>
      </c>
      <c r="T75">
        <v>0</v>
      </c>
      <c r="U75">
        <v>905960</v>
      </c>
      <c r="V75">
        <v>0</v>
      </c>
      <c r="W75">
        <v>255000</v>
      </c>
      <c r="X75">
        <v>0</v>
      </c>
      <c r="Y75">
        <f>Table1[[#This Row],[CONSUMPTION T=(Q-P)*R+S]]+Table1[[#This Row],[IMPORTED ENERGY]]-Table1[[#This Row],[EXPORTED ENERGY]]</f>
        <v>650960</v>
      </c>
      <c r="Z75">
        <v>504409.8</v>
      </c>
      <c r="AA75">
        <v>55045.32</v>
      </c>
      <c r="AB75">
        <v>559455.12</v>
      </c>
      <c r="AC75" s="9">
        <f>(Table1[[#This Row],[NET CONSUMPTION X=T+U-V+W]]-Table1[[#This Row],[TOTAL SALES AA=Y+Z]])/Table1[[#This Row],[NET CONSUMPTION X=T+U-V+W]]*100</f>
        <v>14.056912867150057</v>
      </c>
      <c r="AD75">
        <v>6282238.5300000003</v>
      </c>
      <c r="AE75">
        <v>3976882.48</v>
      </c>
      <c r="AF75">
        <v>0.85940000000000005</v>
      </c>
      <c r="AG75">
        <v>0.63300000000000001</v>
      </c>
      <c r="AH75">
        <v>8.9</v>
      </c>
      <c r="AI75" t="s">
        <v>134</v>
      </c>
      <c r="AK75" t="s">
        <v>89</v>
      </c>
      <c r="AL75">
        <v>11211</v>
      </c>
    </row>
    <row r="76" spans="1:38" hidden="1" x14ac:dyDescent="0.25">
      <c r="A76">
        <v>58</v>
      </c>
      <c r="B76" t="s">
        <v>82</v>
      </c>
      <c r="C76" t="s">
        <v>83</v>
      </c>
      <c r="D76" t="s">
        <v>84</v>
      </c>
      <c r="E76" t="s">
        <v>84</v>
      </c>
      <c r="F76" t="s">
        <v>107</v>
      </c>
      <c r="G76" t="s">
        <v>84</v>
      </c>
      <c r="I76" t="s">
        <v>221</v>
      </c>
      <c r="J76" t="s">
        <v>93</v>
      </c>
      <c r="K76" t="s">
        <v>222</v>
      </c>
      <c r="L76">
        <v>1904</v>
      </c>
      <c r="M76">
        <v>1747</v>
      </c>
      <c r="N76">
        <v>157</v>
      </c>
      <c r="O76">
        <v>9</v>
      </c>
      <c r="P76">
        <v>9</v>
      </c>
      <c r="Q76">
        <v>610.39700000000005</v>
      </c>
      <c r="R76">
        <v>627.71400000000006</v>
      </c>
      <c r="S76">
        <v>40000</v>
      </c>
      <c r="T76">
        <v>0</v>
      </c>
      <c r="U76">
        <v>692680</v>
      </c>
      <c r="V76">
        <v>0</v>
      </c>
      <c r="W76">
        <v>280000</v>
      </c>
      <c r="X76">
        <v>0</v>
      </c>
      <c r="Y76">
        <f>Table1[[#This Row],[CONSUMPTION T=(Q-P)*R+S]]+Table1[[#This Row],[IMPORTED ENERGY]]-Table1[[#This Row],[EXPORTED ENERGY]]</f>
        <v>412680</v>
      </c>
      <c r="Z76">
        <v>360063.36</v>
      </c>
      <c r="AA76">
        <v>0</v>
      </c>
      <c r="AB76">
        <v>360063.36</v>
      </c>
      <c r="AC76" s="9">
        <f>(Table1[[#This Row],[NET CONSUMPTION X=T+U-V+W]]-Table1[[#This Row],[TOTAL SALES AA=Y+Z]])/Table1[[#This Row],[NET CONSUMPTION X=T+U-V+W]]*100</f>
        <v>12.749985460889796</v>
      </c>
      <c r="AD76">
        <v>3919532.7</v>
      </c>
      <c r="AE76">
        <v>3213906.84</v>
      </c>
      <c r="AF76">
        <v>0.87250000000000005</v>
      </c>
      <c r="AG76">
        <v>0.82</v>
      </c>
      <c r="AH76">
        <v>10.46</v>
      </c>
      <c r="AI76" t="s">
        <v>223</v>
      </c>
      <c r="AK76" t="s">
        <v>89</v>
      </c>
      <c r="AL76">
        <v>11211</v>
      </c>
    </row>
    <row r="77" spans="1:38" hidden="1" x14ac:dyDescent="0.25">
      <c r="A77">
        <v>52</v>
      </c>
      <c r="B77" t="s">
        <v>82</v>
      </c>
      <c r="C77" t="s">
        <v>83</v>
      </c>
      <c r="D77" t="s">
        <v>84</v>
      </c>
      <c r="E77" t="s">
        <v>84</v>
      </c>
      <c r="F77" t="s">
        <v>107</v>
      </c>
      <c r="G77" t="s">
        <v>84</v>
      </c>
      <c r="I77" t="s">
        <v>208</v>
      </c>
      <c r="J77" t="s">
        <v>102</v>
      </c>
      <c r="K77" t="s">
        <v>209</v>
      </c>
      <c r="L77">
        <v>510</v>
      </c>
      <c r="M77">
        <v>509</v>
      </c>
      <c r="N77">
        <v>1</v>
      </c>
      <c r="O77">
        <v>504</v>
      </c>
      <c r="P77">
        <v>504</v>
      </c>
      <c r="Q77">
        <v>470.00700000000001</v>
      </c>
      <c r="R77">
        <v>480.12599999999998</v>
      </c>
      <c r="S77">
        <v>40000</v>
      </c>
      <c r="T77">
        <v>0</v>
      </c>
      <c r="U77">
        <v>404760</v>
      </c>
      <c r="V77">
        <v>280000</v>
      </c>
      <c r="W77">
        <v>0</v>
      </c>
      <c r="X77">
        <v>0</v>
      </c>
      <c r="Y77">
        <f>Table1[[#This Row],[CONSUMPTION T=(Q-P)*R+S]]+Table1[[#This Row],[IMPORTED ENERGY]]-Table1[[#This Row],[EXPORTED ENERGY]]</f>
        <v>684760</v>
      </c>
      <c r="Z77">
        <v>177.6</v>
      </c>
      <c r="AA77">
        <v>0</v>
      </c>
      <c r="AB77">
        <v>177.6</v>
      </c>
      <c r="AC77" s="9">
        <f>(Table1[[#This Row],[NET CONSUMPTION X=T+U-V+W]]-Table1[[#This Row],[TOTAL SALES AA=Y+Z]])/Table1[[#This Row],[NET CONSUMPTION X=T+U-V+W]]*100</f>
        <v>99.974063905601966</v>
      </c>
      <c r="AD77">
        <v>4592.62</v>
      </c>
      <c r="AE77">
        <v>1856.62</v>
      </c>
      <c r="AF77">
        <v>2.9999999999999997E-4</v>
      </c>
      <c r="AG77">
        <v>0.40429999999999999</v>
      </c>
      <c r="AH77">
        <v>40.42</v>
      </c>
      <c r="AI77" t="s">
        <v>210</v>
      </c>
      <c r="AK77" t="s">
        <v>89</v>
      </c>
      <c r="AL77">
        <v>11211</v>
      </c>
    </row>
    <row r="78" spans="1:38" hidden="1" x14ac:dyDescent="0.25">
      <c r="A78">
        <v>8</v>
      </c>
      <c r="B78" t="s">
        <v>82</v>
      </c>
      <c r="C78" t="s">
        <v>83</v>
      </c>
      <c r="D78" t="s">
        <v>84</v>
      </c>
      <c r="E78" t="s">
        <v>84</v>
      </c>
      <c r="F78" t="s">
        <v>107</v>
      </c>
      <c r="G78" t="s">
        <v>84</v>
      </c>
      <c r="I78" t="s">
        <v>110</v>
      </c>
      <c r="J78" t="s">
        <v>93</v>
      </c>
      <c r="K78" t="s">
        <v>111</v>
      </c>
      <c r="L78">
        <v>15</v>
      </c>
      <c r="M78">
        <v>6</v>
      </c>
      <c r="N78">
        <v>9</v>
      </c>
      <c r="O78">
        <v>4</v>
      </c>
      <c r="P78">
        <v>0</v>
      </c>
      <c r="Q78">
        <v>628.93899999999996</v>
      </c>
      <c r="R78">
        <v>643.13800000000003</v>
      </c>
      <c r="S78">
        <v>40000</v>
      </c>
      <c r="T78">
        <v>0</v>
      </c>
      <c r="U78">
        <v>567960</v>
      </c>
      <c r="V78">
        <v>25000</v>
      </c>
      <c r="W78">
        <v>0</v>
      </c>
      <c r="X78">
        <v>0</v>
      </c>
      <c r="Y78">
        <f>Table1[[#This Row],[CONSUMPTION T=(Q-P)*R+S]]+Table1[[#This Row],[IMPORTED ENERGY]]-Table1[[#This Row],[EXPORTED ENERGY]]</f>
        <v>592960</v>
      </c>
      <c r="Z78">
        <v>571424</v>
      </c>
      <c r="AA78">
        <v>6475.92</v>
      </c>
      <c r="AB78">
        <v>577899.92000000004</v>
      </c>
      <c r="AC78" s="9">
        <f>(Table1[[#This Row],[NET CONSUMPTION X=T+U-V+W]]-Table1[[#This Row],[TOTAL SALES AA=Y+Z]])/Table1[[#This Row],[NET CONSUMPTION X=T+U-V+W]]*100</f>
        <v>2.5398138154344236</v>
      </c>
      <c r="AD78">
        <v>1619366.08</v>
      </c>
      <c r="AE78">
        <v>58607.08</v>
      </c>
      <c r="AF78">
        <v>0.97460000000000002</v>
      </c>
      <c r="AG78">
        <v>3.6200000000000003E-2</v>
      </c>
      <c r="AH78">
        <v>0.09</v>
      </c>
      <c r="AI78" t="s">
        <v>112</v>
      </c>
      <c r="AK78" t="s">
        <v>89</v>
      </c>
      <c r="AL78">
        <v>11211</v>
      </c>
    </row>
    <row r="79" spans="1:38" hidden="1" x14ac:dyDescent="0.25">
      <c r="A79">
        <v>53</v>
      </c>
      <c r="B79" t="s">
        <v>82</v>
      </c>
      <c r="C79" t="s">
        <v>83</v>
      </c>
      <c r="D79" t="s">
        <v>84</v>
      </c>
      <c r="E79" t="s">
        <v>84</v>
      </c>
      <c r="F79" t="s">
        <v>107</v>
      </c>
      <c r="G79" t="s">
        <v>84</v>
      </c>
      <c r="I79" t="s">
        <v>211</v>
      </c>
      <c r="J79" t="s">
        <v>93</v>
      </c>
      <c r="K79" t="s">
        <v>212</v>
      </c>
      <c r="L79">
        <v>2</v>
      </c>
      <c r="M79">
        <v>1</v>
      </c>
      <c r="N79">
        <v>1</v>
      </c>
      <c r="O79">
        <v>0</v>
      </c>
      <c r="P79">
        <v>0</v>
      </c>
      <c r="Q79">
        <v>2546.009</v>
      </c>
      <c r="R79">
        <v>2587.2710000000002</v>
      </c>
      <c r="S79">
        <v>40000</v>
      </c>
      <c r="T79">
        <v>0</v>
      </c>
      <c r="U79">
        <v>1650480</v>
      </c>
      <c r="V79">
        <v>30000</v>
      </c>
      <c r="W79">
        <v>0</v>
      </c>
      <c r="X79">
        <v>0</v>
      </c>
      <c r="Y79">
        <f>Table1[[#This Row],[CONSUMPTION T=(Q-P)*R+S]]+Table1[[#This Row],[IMPORTED ENERGY]]-Table1[[#This Row],[EXPORTED ENERGY]]</f>
        <v>1680480</v>
      </c>
      <c r="Z79">
        <v>1639200</v>
      </c>
      <c r="AA79">
        <v>0</v>
      </c>
      <c r="AB79">
        <v>1639200</v>
      </c>
      <c r="AC79" s="9">
        <f>(Table1[[#This Row],[NET CONSUMPTION X=T+U-V+W]]-Table1[[#This Row],[TOTAL SALES AA=Y+Z]])/Table1[[#This Row],[NET CONSUMPTION X=T+U-V+W]]*100</f>
        <v>2.4564410168523279</v>
      </c>
      <c r="AD79">
        <v>11213844</v>
      </c>
      <c r="AE79">
        <v>11213844</v>
      </c>
      <c r="AF79">
        <v>0.97540000000000004</v>
      </c>
      <c r="AG79">
        <v>1</v>
      </c>
      <c r="AH79">
        <v>2.46</v>
      </c>
      <c r="AI79" t="s">
        <v>112</v>
      </c>
      <c r="AK79" t="s">
        <v>89</v>
      </c>
      <c r="AL79">
        <v>11211</v>
      </c>
    </row>
    <row r="80" spans="1:38" hidden="1" x14ac:dyDescent="0.25">
      <c r="A80">
        <v>69</v>
      </c>
      <c r="B80" t="s">
        <v>82</v>
      </c>
      <c r="C80" t="s">
        <v>83</v>
      </c>
      <c r="D80" t="s">
        <v>84</v>
      </c>
      <c r="E80" t="s">
        <v>84</v>
      </c>
      <c r="F80" t="s">
        <v>107</v>
      </c>
      <c r="G80" t="s">
        <v>84</v>
      </c>
      <c r="I80" t="s">
        <v>241</v>
      </c>
      <c r="J80" t="s">
        <v>99</v>
      </c>
      <c r="K80" t="s">
        <v>242</v>
      </c>
      <c r="L80">
        <v>2796</v>
      </c>
      <c r="M80">
        <v>2243</v>
      </c>
      <c r="N80">
        <v>553</v>
      </c>
      <c r="O80">
        <v>50</v>
      </c>
      <c r="P80">
        <v>0</v>
      </c>
      <c r="Q80">
        <v>1234.155</v>
      </c>
      <c r="R80">
        <v>1267.105</v>
      </c>
      <c r="S80">
        <v>20000</v>
      </c>
      <c r="T80">
        <v>0</v>
      </c>
      <c r="U80">
        <v>659000</v>
      </c>
      <c r="V80">
        <v>200000</v>
      </c>
      <c r="W80">
        <v>0</v>
      </c>
      <c r="X80">
        <v>0</v>
      </c>
      <c r="Y80">
        <f>Table1[[#This Row],[CONSUMPTION T=(Q-P)*R+S]]+Table1[[#This Row],[IMPORTED ENERGY]]-Table1[[#This Row],[EXPORTED ENERGY]]</f>
        <v>859000</v>
      </c>
      <c r="Z80">
        <v>693142.45</v>
      </c>
      <c r="AA80">
        <v>80949</v>
      </c>
      <c r="AB80">
        <v>774091.45</v>
      </c>
      <c r="AC80" s="9">
        <f>(Table1[[#This Row],[NET CONSUMPTION X=T+U-V+W]]-Table1[[#This Row],[TOTAL SALES AA=Y+Z]])/Table1[[#This Row],[NET CONSUMPTION X=T+U-V+W]]*100</f>
        <v>9.8845809080326017</v>
      </c>
      <c r="AD80">
        <v>7473911.8099999996</v>
      </c>
      <c r="AE80">
        <v>5846603.3499999996</v>
      </c>
      <c r="AF80">
        <v>0.9012</v>
      </c>
      <c r="AG80">
        <v>0.7823</v>
      </c>
      <c r="AH80">
        <v>7.73</v>
      </c>
      <c r="AI80" t="s">
        <v>112</v>
      </c>
      <c r="AK80" t="s">
        <v>89</v>
      </c>
      <c r="AL80">
        <v>11211</v>
      </c>
    </row>
  </sheetData>
  <mergeCells count="45">
    <mergeCell ref="AH7"/>
    <mergeCell ref="AI7"/>
    <mergeCell ref="AJ7"/>
    <mergeCell ref="AK7"/>
    <mergeCell ref="AL7"/>
    <mergeCell ref="AC7"/>
    <mergeCell ref="AD7"/>
    <mergeCell ref="AE7"/>
    <mergeCell ref="AF7"/>
    <mergeCell ref="AG7"/>
    <mergeCell ref="X7"/>
    <mergeCell ref="Y7"/>
    <mergeCell ref="Z7"/>
    <mergeCell ref="AA7"/>
    <mergeCell ref="AB7"/>
    <mergeCell ref="S7"/>
    <mergeCell ref="T7"/>
    <mergeCell ref="U7"/>
    <mergeCell ref="V7"/>
    <mergeCell ref="W7"/>
    <mergeCell ref="N7"/>
    <mergeCell ref="O7"/>
    <mergeCell ref="P7"/>
    <mergeCell ref="Q7"/>
    <mergeCell ref="R7"/>
    <mergeCell ref="I7"/>
    <mergeCell ref="J7"/>
    <mergeCell ref="K7"/>
    <mergeCell ref="L7"/>
    <mergeCell ref="M7"/>
    <mergeCell ref="D7"/>
    <mergeCell ref="E7"/>
    <mergeCell ref="F7"/>
    <mergeCell ref="G7"/>
    <mergeCell ref="H7"/>
    <mergeCell ref="B5"/>
    <mergeCell ref="C5"/>
    <mergeCell ref="A7"/>
    <mergeCell ref="B7"/>
    <mergeCell ref="C7"/>
    <mergeCell ref="A1:AL1"/>
    <mergeCell ref="A2:AL2"/>
    <mergeCell ref="A3:AL3"/>
    <mergeCell ref="B4"/>
    <mergeCell ref="C4"/>
  </mergeCells>
  <pageMargins left="0.75" right="0.75" top="0.75" bottom="0.5" header="0.5" footer="0.7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AEE HOSAKOTE</dc:creator>
  <cp:lastModifiedBy>AEE HOSAKOTE</cp:lastModifiedBy>
  <dcterms:created xsi:type="dcterms:W3CDTF">2026-01-23T13:05:41Z</dcterms:created>
  <dcterms:modified xsi:type="dcterms:W3CDTF">2026-01-23T13:27:31Z</dcterms:modified>
</cp:coreProperties>
</file>