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dmin\Documents\"/>
    </mc:Choice>
  </mc:AlternateContent>
  <xr:revisionPtr revIDLastSave="0" documentId="13_ncr:1_{B01C48C8-983A-4195-9410-DF3479661E83}" xr6:coauthVersionLast="47" xr6:coauthVersionMax="47" xr10:uidLastSave="{00000000-0000-0000-0000-000000000000}"/>
  <bookViews>
    <workbookView xWindow="-120" yWindow="-120" windowWidth="29040" windowHeight="15720" activeTab="2" xr2:uid="{570E120A-5C79-4F6A-862F-C6ECD54BBDBB}"/>
  </bookViews>
  <sheets>
    <sheet name="3712 KVA HT INST SULIBELE ( (4)" sheetId="1" r:id="rId1"/>
    <sheet name="hsk AFTER" sheetId="2" r:id="rId2"/>
    <sheet name="Sheet2 (9)"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_iv300000">'[1]INSTALLATIONS-99-00'!$EW$22612</definedName>
    <definedName name="_________________________________________________________________________________________________________________iv300000">'[2]INSTALLATIONS-99-00'!$EW$22612</definedName>
    <definedName name="________________________________________________________________________________________________________________iv300000">'[3]INSTALLATIONS-99-00'!$EW$22612</definedName>
    <definedName name="_______________________________________________________________________________________________________________iv300000">'[3]INSTALLATIONS-99-00'!$EW$22612</definedName>
    <definedName name="______________________________________________________________________________________________________________iv300000">'[3]INSTALLATIONS-99-00'!$EW$22612</definedName>
    <definedName name="_____________________________________________________________________________________________________________iv300000">'[3]INSTALLATIONS-99-00'!$EW$22612</definedName>
    <definedName name="____________________________________________________________________________________________________________iv300000">'[3]INSTALLATIONS-99-00'!$EW$22612</definedName>
    <definedName name="___________________________________________________________________________________________________________iv300000">'[3]INSTALLATIONS-99-00'!$EW$22612</definedName>
    <definedName name="__________________________________________________________________________________________________________iv300000">'[3]INSTALLATIONS-99-00'!$EW$22612</definedName>
    <definedName name="_________________________________________________________________________________________________________iv300000">'[3]INSTALLATIONS-99-00'!$EW$22612</definedName>
    <definedName name="________________________________________________________________________________________________________iv300000">'[3]INSTALLATIONS-99-00'!$EW$22612</definedName>
    <definedName name="_______________________________________________________________________________________________________iv300000">'[3]INSTALLATIONS-99-00'!$EW$22612</definedName>
    <definedName name="______________________________________________________________________________________________________iv300000">'[3]INSTALLATIONS-99-00'!$EW$22612</definedName>
    <definedName name="_____________________________________________________________________________________________________iv300000">'[3]INSTALLATIONS-99-00'!$EW$22612</definedName>
    <definedName name="____________________________________________________________________________________________________iv300000">'[3]INSTALLATIONS-99-00'!$EW$22612</definedName>
    <definedName name="___________________________________________________________________________________________________iv300000">'[3]INSTALLATIONS-99-00'!$EW$22612</definedName>
    <definedName name="__________________________________________________________________________________________________iv300000">'[3]INSTALLATIONS-99-00'!$EW$22612</definedName>
    <definedName name="_________________________________________________________________________________________________iv300000">'[3]INSTALLATIONS-99-00'!$EW$22612</definedName>
    <definedName name="________________________________________________________________________________________________iv300000">'[3]INSTALLATIONS-99-00'!$EW$22612</definedName>
    <definedName name="_______________________________________________________________________________________________iv300000">'[3]INSTALLATIONS-99-00'!$EW$22612</definedName>
    <definedName name="______________________________________________________________________________________________iv300000">'[3]INSTALLATIONS-99-00'!$EW$22612</definedName>
    <definedName name="_____________________________________________________________________________________________iv300000">'[3]INSTALLATIONS-99-00'!$EW$22612</definedName>
    <definedName name="____________________________________________________________________________________________iv300000">'[3]INSTALLATIONS-99-00'!$EW$22612</definedName>
    <definedName name="___________________________________________________________________________________________iv300000">'[3]INSTALLATIONS-99-00'!$EW$22612</definedName>
    <definedName name="__________________________________________________________________________________________iv300000">'[3]INSTALLATIONS-99-00'!$EW$22612</definedName>
    <definedName name="_________________________________________________________________________________________iv300000">'[3]INSTALLATIONS-99-00'!$EW$22612</definedName>
    <definedName name="________________________________________________________________________________________iv300000">'[3]INSTALLATIONS-99-00'!$EW$22612</definedName>
    <definedName name="_______________________________________________________________________________________iv300000">'[3]INSTALLATIONS-99-00'!$EW$22612</definedName>
    <definedName name="______________________________________________________________________________________iv300000">'[3]INSTALLATIONS-99-00'!$EW$22612</definedName>
    <definedName name="_____________________________________________________________________________________iv300000">'[3]INSTALLATIONS-99-00'!$EW$22612</definedName>
    <definedName name="____________________________________________________________________________________iv300000">'[3]INSTALLATIONS-99-00'!$EW$22612</definedName>
    <definedName name="___________________________________________________________________________________iv300000">'[3]INSTALLATIONS-99-00'!$EW$22612</definedName>
    <definedName name="__________________________________________________________________________________iv300000">'[3]INSTALLATIONS-99-00'!$EW$22612</definedName>
    <definedName name="_________________________________________________________________________________iv300000">'[3]INSTALLATIONS-99-00'!$EW$22612</definedName>
    <definedName name="________________________________________________________________________________iv300000">'[3]INSTALLATIONS-99-00'!$EW$22612</definedName>
    <definedName name="_______________________________________________________________________________iv300000">'[3]INSTALLATIONS-99-00'!$EW$22612</definedName>
    <definedName name="______________________________________________________________________________iv300000">'[3]INSTALLATIONS-99-00'!$EW$22612</definedName>
    <definedName name="_____________________________________________________________________________iv300000">'[3]INSTALLATIONS-99-00'!$EW$22612</definedName>
    <definedName name="____________________________________________________________________________iv300000">'[3]INSTALLATIONS-99-00'!$EW$22612</definedName>
    <definedName name="___________________________________________________________________________iv300000">'[3]INSTALLATIONS-99-00'!$EW$22612</definedName>
    <definedName name="__________________________________________________________________________iv300000">'[3]INSTALLATIONS-99-00'!$EW$22612</definedName>
    <definedName name="_________________________________________________________________________iv300000">'[3]INSTALLATIONS-99-00'!$EW$22612</definedName>
    <definedName name="________________________________________________________________________iv300000">'[3]INSTALLATIONS-99-00'!$EW$22612</definedName>
    <definedName name="_______________________________________________________________________iv300000">'[3]INSTALLATIONS-99-00'!$EW$22612</definedName>
    <definedName name="______________________________________________________________________iv300000">'[3]INSTALLATIONS-99-00'!$EW$22612</definedName>
    <definedName name="_____________________________________________________________________iv300000">'[3]INSTALLATIONS-99-00'!$EW$22612</definedName>
    <definedName name="____________________________________________________________________iv300000">'[3]INSTALLATIONS-99-00'!$EW$22612</definedName>
    <definedName name="___________________________________________________________________iv300000">'[3]INSTALLATIONS-99-00'!$EW$22612</definedName>
    <definedName name="__________________________________________________________________iv300000">'[3]INSTALLATIONS-99-00'!$EW$22612</definedName>
    <definedName name="_________________________________________________________________iv300000">'[3]INSTALLATIONS-99-00'!$EW$22612</definedName>
    <definedName name="________________________________________________________________iv300000">'[3]INSTALLATIONS-99-00'!$EW$22612</definedName>
    <definedName name="_______________________________________________________________iv300000">'[3]INSTALLATIONS-99-00'!$EW$22612</definedName>
    <definedName name="______________________________________________________________iv300000">'[3]INSTALLATIONS-99-00'!$EW$22612</definedName>
    <definedName name="_____________________________________________________________iv300000">'[3]INSTALLATIONS-99-00'!$EW$22612</definedName>
    <definedName name="____________________________________________________________iv300000">'[3]INSTALLATIONS-99-00'!$EW$22612</definedName>
    <definedName name="___________________________________________________________iv300000">'[3]INSTALLATIONS-99-00'!$EW$22612</definedName>
    <definedName name="__________________________________________________________iv300000">'[3]INSTALLATIONS-99-00'!$EW$22612</definedName>
    <definedName name="_________________________________________________________iv300000">'[3]INSTALLATIONS-99-00'!$EW$22612</definedName>
    <definedName name="________________________________________________________iv300000">'[3]INSTALLATIONS-99-00'!$EW$22612</definedName>
    <definedName name="_______________________________________________________iv300000">'[3]INSTALLATIONS-99-00'!$EW$22612</definedName>
    <definedName name="______________________________________________________iv300000">'[3]INSTALLATIONS-99-00'!$EW$22612</definedName>
    <definedName name="_____________________________________________________iv300000">'[3]INSTALLATIONS-99-00'!$EW$22612</definedName>
    <definedName name="____________________________________________________iv300000">'[3]INSTALLATIONS-99-00'!$EW$22612</definedName>
    <definedName name="___________________________________________________iv300000">'[3]INSTALLATIONS-99-00'!$EW$22612</definedName>
    <definedName name="__________________________________________________iv300000">'[3]INSTALLATIONS-99-00'!$EW$22612</definedName>
    <definedName name="_________________________________________________iv300000">'[3]INSTALLATIONS-99-00'!$EW$22612</definedName>
    <definedName name="________________________________________________iv300000">'[3]INSTALLATIONS-99-00'!$EW$22612</definedName>
    <definedName name="_______________________________________________iv300000">'[3]INSTALLATIONS-99-00'!$EW$22612</definedName>
    <definedName name="______________________________________________iv300000">'[3]INSTALLATIONS-99-00'!$EW$22612</definedName>
    <definedName name="_____________________________________________iv300000">'[3]INSTALLATIONS-99-00'!$EW$22612</definedName>
    <definedName name="____________________________________________iv300000">'[3]INSTALLATIONS-99-00'!$EW$22612</definedName>
    <definedName name="___________________________________________iv300000">'[3]INSTALLATIONS-99-00'!$EW$22612</definedName>
    <definedName name="__________________________________________iv300000">'[3]INSTALLATIONS-99-00'!$EW$22612</definedName>
    <definedName name="_________________________________________iv300000">'[3]INSTALLATIONS-99-00'!$EW$22612</definedName>
    <definedName name="________________________________________iv300000">'[4]INSTALLATIONS-99-00'!$EW$22612</definedName>
    <definedName name="_______________________________________iv300000">'[5]INSTALLATIONS-99-00'!$EW$22612</definedName>
    <definedName name="______________________________________iv300000">'[5]INSTALLATIONS-99-00'!$EW$22612</definedName>
    <definedName name="_____________________________________iv300000">'[5]INSTALLATIONS-99-00'!$EW$22612</definedName>
    <definedName name="____________________________________iv300000">'[5]INSTALLATIONS-99-00'!$EW$22612</definedName>
    <definedName name="___________________________________iv300000">'[5]INSTALLATIONS-99-00'!$EW$22612</definedName>
    <definedName name="__________________________________iv300000">'[5]INSTALLATIONS-99-00'!$EW$22612</definedName>
    <definedName name="_________________________________iv300000">'[5]INSTALLATIONS-99-00'!$EW$22612</definedName>
    <definedName name="________________________________iv300000">'[5]INSTALLATIONS-99-00'!$EW$22612</definedName>
    <definedName name="_______________________________iv300000">'[5]INSTALLATIONS-99-00'!$EW$22612</definedName>
    <definedName name="______________________________iv300000">'[5]INSTALLATIONS-99-00'!$EW$22612</definedName>
    <definedName name="_____________________________iv300000">'[5]INSTALLATIONS-99-00'!$EW$22612</definedName>
    <definedName name="____________________________iv300000">'[5]INSTALLATIONS-99-00'!$EW$22612</definedName>
    <definedName name="___________________________iv300000">'[5]INSTALLATIONS-99-00'!$EW$22612</definedName>
    <definedName name="__________________________iv300000">'[5]INSTALLATIONS-99-00'!$EW$22612</definedName>
    <definedName name="_________________________iv300000">'[5]INSTALLATIONS-99-00'!$EW$22612</definedName>
    <definedName name="________________________iv300000">'[5]INSTALLATIONS-99-00'!$EW$22612</definedName>
    <definedName name="_______________________iv300000">'[5]INSTALLATIONS-99-00'!$EW$22612</definedName>
    <definedName name="______________________iv300000">'[5]INSTALLATIONS-99-00'!$EW$22612</definedName>
    <definedName name="_____________________iv300000">'[5]INSTALLATIONS-99-00'!$EW$22612</definedName>
    <definedName name="____________________iv300000">'[5]INSTALLATIONS-99-00'!$EW$22612</definedName>
    <definedName name="___________________iv300000">'[5]INSTALLATIONS-99-00'!$EW$22612</definedName>
    <definedName name="__________________iv300000">'[5]INSTALLATIONS-99-00'!$EW$22612</definedName>
    <definedName name="_________________iv300000">'[5]INSTALLATIONS-99-00'!$EW$22612</definedName>
    <definedName name="________________iv300000">'[5]INSTALLATIONS-99-00'!$EW$22612</definedName>
    <definedName name="_______________iv300000">'[6]INSTALLATIONS-99-00'!$EW$22612</definedName>
    <definedName name="______________iv300000">'[6]INSTALLATIONS-99-00'!$EW$22612</definedName>
    <definedName name="_____________iv300000">'[6]INSTALLATIONS-99-00'!$EW$22612</definedName>
    <definedName name="____________iv300000">'[6]INSTALLATIONS-99-00'!$EW$22612</definedName>
    <definedName name="___________iv300000">'[6]INSTALLATIONS-99-00'!$EW$22612</definedName>
    <definedName name="__________iv300000">'[1]INSTALLATIONS-99-00'!$EW$22612</definedName>
    <definedName name="_________iv300000">'[7]INSTALLATIONS-99-00'!$EW$22612</definedName>
    <definedName name="________iv300000">'[6]INSTALLATIONS-99-00'!$EW$22612</definedName>
    <definedName name="_______iv300000">'[7]INSTALLATIONS-99-00'!$EW$22612</definedName>
    <definedName name="______iv300000">'[5]INSTALLATIONS-99-00'!$EW$22612</definedName>
    <definedName name="_____iv300000">'[8]INSTALLATIONS-99-00'!$EW$22612</definedName>
    <definedName name="____iv300000">'[8]INSTALLATIONS-99-00'!$EW$22612</definedName>
    <definedName name="___iv300000">'[8]INSTALLATIONS-99-00'!$EW$22612</definedName>
    <definedName name="__iv300000">'[8]INSTALLATIONS-99-00'!$EW$22612</definedName>
    <definedName name="_iv300000">'[4]INSTALLATIONS-99-00'!$EW$22612</definedName>
    <definedName name="a" localSheetId="2">#REF!</definedName>
    <definedName name="a">#REF!</definedName>
    <definedName name="CAL_25">"#REF!"</definedName>
    <definedName name="DKRHan" localSheetId="2">#REF!</definedName>
    <definedName name="DKRHan">#REF!</definedName>
    <definedName name="Excel_BuiltIn__FilterDatabase_4_1" localSheetId="2">#REF!</definedName>
    <definedName name="Excel_BuiltIn__FilterDatabase_4_1">#REF!</definedName>
    <definedName name="Excel_BuiltIn_Print_Area_1" localSheetId="2">#REF!</definedName>
    <definedName name="Excel_BuiltIn_Print_Area_1">#REF!</definedName>
    <definedName name="Excel_BuiltIn_Print_Area_3" localSheetId="2">#REF!</definedName>
    <definedName name="Excel_BuiltIn_Print_Area_3">#REF!</definedName>
    <definedName name="fbgkwefk" localSheetId="2">#REF!</definedName>
    <definedName name="fbgkwefk">#REF!</definedName>
    <definedName name="fffvfb">'[6]INSTALLATIONS-99-00'!$EW$22612</definedName>
    <definedName name="fgfh" localSheetId="2">#REF!</definedName>
    <definedName name="fgfh">#REF!</definedName>
    <definedName name="gh">'[3]INSTALLATIONS-99-00'!$EW$22612</definedName>
    <definedName name="ghhgj" localSheetId="2">#REF!</definedName>
    <definedName name="ghhgj">#REF!</definedName>
    <definedName name="hfhjhkhjhjhjkk">'[5]INSTALLATIONS-99-00'!$EW$22612</definedName>
    <definedName name="I" localSheetId="2">#REF!</definedName>
    <definedName name="I">#REF!</definedName>
    <definedName name="jgkkukmmm">'[3]INSTALLATIONS-99-00'!$EW$22612</definedName>
    <definedName name="jjhjjg">'[5]INSTALLATIONS-99-00'!$EW$22612</definedName>
    <definedName name="K.S" localSheetId="2">#REF!</definedName>
    <definedName name="K.S">#REF!</definedName>
    <definedName name="LKJ" localSheetId="2">#REF!</definedName>
    <definedName name="LKJ">#REF!</definedName>
    <definedName name="new">'[3]INSTALLATIONS-99-00'!$EW$22612</definedName>
    <definedName name="nh">'[6]INSTALLATIONS-99-00'!$EW$22612</definedName>
    <definedName name="nmk" localSheetId="2">#REF!</definedName>
    <definedName name="nmk">#REF!</definedName>
    <definedName name="_xlnm.Print_Area" localSheetId="0">'3712 KVA HT INST SULIBELE ( (4)'!$A$1:$I$87</definedName>
    <definedName name="rm" localSheetId="2">#REF!</definedName>
    <definedName name="rm">#REF!</definedName>
    <definedName name="s">'[10]INSTALLATIONS-99-00'!$EW$22612</definedName>
    <definedName name="sd" localSheetId="2">#REF!</definedName>
    <definedName name="sd">#REF!</definedName>
    <definedName name="VDFGDFHBGCFHBFG" localSheetId="2">#REF!</definedName>
    <definedName name="VDFGDFHBGCFHBFG">#REF!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2" l="1"/>
  <c r="L17" i="2"/>
  <c r="L19" i="2" s="1"/>
  <c r="G38" i="1" l="1"/>
  <c r="F44" i="1" s="1"/>
  <c r="I36" i="1"/>
  <c r="I39" i="1" s="1"/>
  <c r="H44" i="1" s="1"/>
  <c r="G36" i="1"/>
  <c r="I35" i="1"/>
  <c r="I34" i="1"/>
  <c r="G34" i="1"/>
  <c r="I27" i="1"/>
  <c r="I26" i="1"/>
  <c r="I25" i="1"/>
  <c r="I24" i="1"/>
  <c r="I23" i="1"/>
  <c r="I22" i="1"/>
  <c r="I30" i="1" s="1"/>
  <c r="H43" i="1" s="1"/>
  <c r="I21" i="1"/>
  <c r="I20" i="1"/>
  <c r="I19" i="1"/>
  <c r="K18" i="1"/>
  <c r="G17" i="1"/>
  <c r="G16" i="1"/>
  <c r="G15" i="1"/>
  <c r="G14" i="1"/>
  <c r="G13" i="1"/>
  <c r="G12" i="1"/>
  <c r="G11" i="1"/>
  <c r="G10" i="1"/>
  <c r="I9" i="1"/>
  <c r="G9" i="1"/>
  <c r="I8" i="1"/>
  <c r="G8" i="1"/>
  <c r="G29" i="1" s="1"/>
  <c r="F43" i="1" s="1"/>
  <c r="F45" i="1" s="1"/>
  <c r="I50" i="1" s="1"/>
  <c r="M7" i="1"/>
  <c r="H45" i="1" l="1"/>
  <c r="I51" i="1" s="1"/>
  <c r="I52" i="1" s="1"/>
  <c r="I53" i="1" l="1"/>
  <c r="I54" i="1" s="1"/>
  <c r="I55" i="1" s="1"/>
  <c r="I57" i="1" s="1"/>
</calcChain>
</file>

<file path=xl/sharedStrings.xml><?xml version="1.0" encoding="utf-8"?>
<sst xmlns="http://schemas.openxmlformats.org/spreadsheetml/2006/main" count="226" uniqueCount="182">
  <si>
    <t>BANGALORE ELECTRICITY SUPPLY COMPANY LIMITED</t>
  </si>
  <si>
    <t>ESTIMATE No :</t>
  </si>
  <si>
    <t>SOS/MA/HT-</t>
  </si>
  <si>
    <t xml:space="preserve">DATE : </t>
  </si>
  <si>
    <r>
      <t xml:space="preserve">ESTIMATE FOR ARRANGING POWER SUPPY TO HT INSTALLATION TO AN EXTENT OF 350 KVA FOR INDUSRIAL PURPOSE   IN FAVOUR OF M/S APTIV COMPONENTS INDIA PVT LTD, ( LESSOR), SITUATED AT PROPERTY NO 66, BLOCK 'F' INSIDE THE PREMISES OF HSK LOGISTICS ASSESTS INDIA PVT LTD.  ( </t>
    </r>
    <r>
      <rPr>
        <b/>
        <sz val="11"/>
        <rFont val="MS Reference Sans Serif"/>
        <family val="2"/>
      </rPr>
      <t>EXISTING 3712 KVA HT INSTALLATION BEARING RR NO NGHT 54 + OTHER PROPOSED HT INSTALLATION OF 3333 KVA SUBMITTED FOR SANCTION + THIS PROPOSED LOAD OF 350 KVA,  AND THE TOTAL LOAD IS 7395 KVA IN THE SAME PREMISES  OF HSK LOGISTICS ASSESTS INDIA PVT LTD)</t>
    </r>
    <r>
      <rPr>
        <sz val="11"/>
        <rFont val="MS Reference Sans Serif"/>
        <family val="2"/>
      </rPr>
      <t>, AT  KADIRANAPURA VILLAGE, SULIBELE HOBLI, HOSAKOTE TALUK, BANGALORE RURAL DISTRICT. IN SULIBELE O&amp;M UNIT OF NADAGUDI SUB DIVISION, HOSAKOTE DIVISION.</t>
    </r>
  </si>
  <si>
    <t>UNDER SELF EXECUTION</t>
  </si>
  <si>
    <t>PART A :  PROVIDING RMU &amp; EXTENSION OF 11 KV LINE USING   3X95 SQMM XLPE UG CABLE USING CONVENTIONAL LAYING WITH EXCAVATION OF SOIL.</t>
  </si>
  <si>
    <t>SL. NO.</t>
  </si>
  <si>
    <t>PARTICULRS</t>
  </si>
  <si>
    <t>MATERIAL CODE</t>
  </si>
  <si>
    <t>UNIT</t>
  </si>
  <si>
    <t>QTY</t>
  </si>
  <si>
    <t>MATERIAL COST</t>
  </si>
  <si>
    <t>LABOUR COST</t>
  </si>
  <si>
    <t>RATE</t>
  </si>
  <si>
    <t>AMOUNT</t>
  </si>
  <si>
    <t>Providing Compact RMU 11 kV Class SF6/VCB Type (1 OD)</t>
  </si>
  <si>
    <t>CDS- 34</t>
  </si>
  <si>
    <t>Providing Compact RMU 11 kV Class SF6/VCB Type (1 VL)</t>
  </si>
  <si>
    <t>CDS- 35</t>
  </si>
  <si>
    <t>11kV Class 3x95 Sqmm XLPE UG Cable (Round  Armoured)</t>
  </si>
  <si>
    <t>KM's</t>
  </si>
  <si>
    <t>Cable Termination Kit Indoor HS Type Suitable for 3x95 Sq. mm Cable</t>
  </si>
  <si>
    <t>No's</t>
  </si>
  <si>
    <t>Cable covering Tiles</t>
  </si>
  <si>
    <t>CDS 19</t>
  </si>
  <si>
    <t>Artificial / Manufacture sand</t>
  </si>
  <si>
    <t>cmt</t>
  </si>
  <si>
    <t>RCC Hume pipe, 2000 mm long,  150 mm dia</t>
  </si>
  <si>
    <t>Nos</t>
  </si>
  <si>
    <t>Collars for RCC Hume pipe 150 mm dia</t>
  </si>
  <si>
    <t>G.I Pipe 100 mm dia for  Cable raising for drain crossing, Cable raising etc.,</t>
  </si>
  <si>
    <t>mtr</t>
  </si>
  <si>
    <t>Route and joint indicating stones</t>
  </si>
  <si>
    <t>Labour Charges</t>
  </si>
  <si>
    <t>a) Cable trench excavation, 800x0.60x1=480, Ordinary soil</t>
  </si>
  <si>
    <t>As per CDS-2023-24</t>
  </si>
  <si>
    <t>Cmt</t>
  </si>
  <si>
    <t>b) Laying of cable in trench</t>
  </si>
  <si>
    <t>km</t>
  </si>
  <si>
    <t>c) Refilling and consolidation</t>
  </si>
  <si>
    <t>e) Making of cable terminations</t>
  </si>
  <si>
    <t>No</t>
  </si>
  <si>
    <t>f) Covering the cable with tiles</t>
  </si>
  <si>
    <t>g) Spreading Sand and forming with Sand round the cable</t>
  </si>
  <si>
    <t>h) Laying of RCC hume pipe</t>
  </si>
  <si>
    <t>i) Laying of GI Pipe</t>
  </si>
  <si>
    <t>j) Laying of Route  indicating stones</t>
  </si>
  <si>
    <t>Misc. Materials and Labour</t>
  </si>
  <si>
    <t>LS</t>
  </si>
  <si>
    <t xml:space="preserve">PART 'A' : Material cost </t>
  </si>
  <si>
    <t>PART 'A' : Labour charges</t>
  </si>
  <si>
    <t>PART 'B' :H.T.METERING CUBICLE WITH 3 PH 4 WIRE USING 3 PT'S &amp; 3 CT'S.</t>
  </si>
  <si>
    <t>SL.NO</t>
  </si>
  <si>
    <t>NAME OF THE MATERIALS</t>
  </si>
  <si>
    <t>LABOUR CHARGES</t>
  </si>
  <si>
    <t>11 KV, HT Metering cubicle of different CT Ratio, Both side cable entry type with  3CT 3PT's with Transparent Cover TTB with 30x8 mm Cu Bus bars. With Modem and 2 nos of meters for 3 Phase 4 wire Metering  without Load Break Switch (HT Metering Box Fabricated out of 3mm MS sheet duly epoxy powder coated) as per revised specification (DwgNo.BESCOM/GM/QS&amp;S/ Dtd 24.11.2018 ) CT Ratio 20/1 Amps</t>
  </si>
  <si>
    <t>Unit</t>
  </si>
  <si>
    <t>Construction of platform with size stone, cement concrete for erection of Metering cubicle including material + labour charges</t>
  </si>
  <si>
    <t>per structure</t>
  </si>
  <si>
    <t>Earthing materials pipe type for grounding as per Drawing No. BESCOM/GM/CP/15 &amp; 34/Dt: 24.10.07.</t>
  </si>
  <si>
    <t>281674 ,600095 &amp; 607054</t>
  </si>
  <si>
    <t>SET</t>
  </si>
  <si>
    <t>Misc Materials and Labour</t>
  </si>
  <si>
    <t xml:space="preserve">PART 'B' : Material cost </t>
  </si>
  <si>
    <t>PART 'B' : Labour charges</t>
  </si>
  <si>
    <t>ABSTRACT</t>
  </si>
  <si>
    <t>Material cost</t>
  </si>
  <si>
    <t>Labour Cost</t>
  </si>
  <si>
    <t>PROVIDING RMU &amp; EXTENSION OF 11 KV LINE USING   3X95 SQMM XLPE UG CABLE USING CONVENTIONAL LAYING WITH EXCAVATION OF SOIL.</t>
  </si>
  <si>
    <t>PART 'A'</t>
  </si>
  <si>
    <t>H.T.METERING CUBICLE WITH 3 PH 4 WIRE USING 3 PT'S &amp; 3 CT'S.</t>
  </si>
  <si>
    <t>PART 'B'</t>
  </si>
  <si>
    <t xml:space="preserve">TOTAL </t>
  </si>
  <si>
    <t>TYPICAL COST DATA SHEET FOR SELF EXECUTION WORK</t>
  </si>
  <si>
    <t xml:space="preserve">SL NO </t>
  </si>
  <si>
    <t>PARTICULARS</t>
  </si>
  <si>
    <t>AMOUNT IN Rs</t>
  </si>
  <si>
    <t xml:space="preserve">MATERIAL COST </t>
  </si>
  <si>
    <t>BASIC RATE ( SUM OF SL NO 1&amp;2 )</t>
  </si>
  <si>
    <t>AREA SPECIFIC LOADING ON BASIC RATES (SL NO 3) WHEREVER APPLICABLE</t>
  </si>
  <si>
    <t xml:space="preserve">APPLICABLE GST ON SUM OF SL NO 3 &amp; 4 </t>
  </si>
  <si>
    <t>COST OF ESTIMATE (SUM OF SL NO 3 TO 5)</t>
  </si>
  <si>
    <t>STATUTORY CHARGES AS PER ACTUAL</t>
  </si>
  <si>
    <t>TOTAL ESTIMATE COST</t>
  </si>
  <si>
    <t>CERTIFICATE</t>
  </si>
  <si>
    <t>Certified that I have personally inspected the spot and prepared the estimate as per SR 2023-24 for most economical &amp; safe way of execution.</t>
  </si>
  <si>
    <t>REPORTS</t>
  </si>
  <si>
    <t xml:space="preserve">           THIS ESTIMATE AMOUNTING  Rs. 22,35,121/-ONLY HAS BEEN PREPARED FOR ARRANGING POWER SUPPY TO HT INSTALLATION TO AN EXTENT OF 350 KVA FOR INDUSRIAL PURPOSE   IN FAVOUR OF M/S APTIV COMPONENTS INDIA PVT LTD, ( LESSOR), SITUATED AT PROPERTY NO 66, BLOCK 'F' INSIDE THE PREMISES OF HSK LOGISTICS ASSESTS INDIA PVT LTD.  ( EXISTING 3712 KVA HT INSTALLATION BEARING RR NO NGHT 54 + OTHER PROPOSED HT INSTALLATION OF 3333 KVA SUBMITTED FOR SANCTION + THIS PROPOSED LOAD OF 350 KVA,  AND THE TOTAL LOAD IS 7395 KVA IN THE SAME PREMISES  OF HSK LOGISTICS ASSESTS INDIA PVT LTD ), AT  KADIRANAPURA VILLAGE, SULIBELE HOBLI, HOSAKOTE TALUK, BANGALORE RURAL DISTRICT. IN SULIBELE O&amp;M UNIT OF NADAGUDI SUB DIVISION, HOSAKOTE DIVISION.</t>
  </si>
  <si>
    <t>In this estimate the following works are proposed as shown in the sketch.</t>
  </si>
  <si>
    <t xml:space="preserve">          [1] PART 'A' : PROVIDING RMU &amp; EXTENSION OF 11 KV LINE USING   3X95 SQMM XLPE UG CABLE USING CONVENTIONAL LAYING WITH EXCAVATION OF SOIL.</t>
  </si>
  <si>
    <t>Point 'A'</t>
  </si>
  <si>
    <t>Tapping point at existing 3 way RMU of F9 HSK LOGISTIC Feeder emanating from 66/11 KV Sulibele MUSS, by Providing Compact RMU 11 kV Class SF6/VCB Type (1 OD) &amp; (1 VL)</t>
  </si>
  <si>
    <t xml:space="preserve">Point  A to B </t>
  </si>
  <si>
    <t>Extension of 11 KV line using 3X95 Sq mm XLPE UG Cable using to an extent of 0.8 km from existing 3 way RMU near NGHT 54 HT installation.</t>
  </si>
  <si>
    <t xml:space="preserve">              [2] PART 'B' :H.T.METERING CUBICLE WITH 3 PH 4 WIRE USING 3 PT'S &amp; 3 CT'S.</t>
  </si>
  <si>
    <t xml:space="preserve">Point 'B' </t>
  </si>
  <si>
    <t>Erection of 11 KV, HT Metering cubicle of different CT Ratio, Both side cable entry type with  3CT 3PT's with Transparent Cover TTB with 30x8 mm Cu Bus bars. With Modem and 2 nos of meters for 3 Phase 4 wire Metering  without Load Break Switch (HT Metering Box Fabricated out of 3mm MS sheet duly epoxy powder coated) as per revised specification (DwgNo.BESCOM/GM/QS&amp;S/ Dtd 24.11.2018 ) CT Ratio 20/1 Amps by constructing platform.</t>
  </si>
  <si>
    <t xml:space="preserve">        The power supply requested by the applicant for arranging power supply to an extent of 350 KVA, to cater the load it is proposed from existing F9 HSK Logistic feeder  from 66/11 KV Sulibele Sub-station, having 3x400 sq mm UG Cable The peak load of the feeder is 2.83 MW .  The Sub-station  installed capacity 1x 20 MVA +1x 12.5 MVA. The peak load of the station is 20 MW. And this existing station which is about 3.5 KM distance from the applicant premises.</t>
  </si>
  <si>
    <t>The total load calculation in the same premises</t>
  </si>
  <si>
    <t xml:space="preserve">NGHT 54 </t>
  </si>
  <si>
    <t>3712 KVA</t>
  </si>
  <si>
    <t>Applicant provided new PCVCB switchgear panel at 66/11 KV Sulibele sub-station under self execution. And new feeder drawn using 3x400 sqmm XLPE  for the distance of 3.5 km up to applcant premises</t>
  </si>
  <si>
    <t>commissioned</t>
  </si>
  <si>
    <t>Proposed another HT installation.</t>
  </si>
  <si>
    <t>3333 KVA</t>
  </si>
  <si>
    <t>It is proposed new feeder from 220/66/11 KV Haraluru Muddenahalli R/S By providing new switchgear panel and to drawing new 11 kv feeder using 3x400 sqmm XLPE  for the distance of 5.175 km up to applcant premises.</t>
  </si>
  <si>
    <t xml:space="preserve">Estimate submitted </t>
  </si>
  <si>
    <t xml:space="preserve"> </t>
  </si>
  <si>
    <t>Proposed this HT installation</t>
  </si>
  <si>
    <t>350 KVA</t>
  </si>
  <si>
    <t>Tapping point at existing 3 way RMU of F9 HSK LOGISTIC Feeder emanating from 66/11 KV Sulibele MUSS, by Providing Compact RMU 11 kV Class SF6/VCB Type (1 OD) &amp; (1 VL).</t>
  </si>
  <si>
    <t>TOTAL LOAD EXISTING + PROPOSED IN THE SAME PREMISES</t>
  </si>
  <si>
    <t>7395 KVA</t>
  </si>
  <si>
    <t xml:space="preserve">         In future, if the total load requirement exceeds 7500 KVA then the applicant / developer shall establish 66/11 KV substation at their own cost in the above premises under self-execution and avail power supply on 66 kv EHT basis as per KERC regulations.</t>
  </si>
  <si>
    <t xml:space="preserve">          All necessary permissions / NOC /  Approvals  from Electrical Inspectorate, , PWD, KPTCL,  BSNL,  &amp;  local panchayath office for laying UG Cable, obtain by the applicant  at their  own cost duly observing the all legal formalities.</t>
  </si>
  <si>
    <t xml:space="preserve">            The detailed estimate is based on the BESCOM SR 2023-24 with GST.  The work is to be executed by the applicant  on self execution basis on payment of 5% Supervision Charges of the estimated cost.. The proposed HTVR, sketch,&amp; other documents are enclosed for your kind reference.  Hence this estimate may kindly be Sanctioned at the earliest under Self Execution by observing company formalities'</t>
  </si>
  <si>
    <t>ASSISTANT  EXECUTIVE  ENGINEER (ELE)</t>
  </si>
  <si>
    <t>ASSISTANT  ENGINEER (ELE)</t>
  </si>
  <si>
    <t>BESCOM O&amp;M  SUB - DIVISION</t>
  </si>
  <si>
    <t>BESCOM  SULIBELE UNIT</t>
  </si>
  <si>
    <t xml:space="preserve">NANDAGUDI </t>
  </si>
  <si>
    <t>NANDAGUDI  SUB DIVISION</t>
  </si>
  <si>
    <t>BANGALORE ELECRTICITY SUPPLY COMPANY LIMITED</t>
  </si>
  <si>
    <t>HT Voltage regulation of F-9 HSK LOGISTIC Feeder Eminating from 66/11 KV SULIBELE MUSS</t>
  </si>
  <si>
    <t>KVA</t>
  </si>
  <si>
    <t>PROPOSED LOAD</t>
  </si>
  <si>
    <t>X</t>
  </si>
  <si>
    <t>KM</t>
  </si>
  <si>
    <t>=</t>
  </si>
  <si>
    <t>KVA KM</t>
  </si>
  <si>
    <t>HTVR   =</t>
  </si>
  <si>
    <r>
      <t xml:space="preserve">KVA KM </t>
    </r>
    <r>
      <rPr>
        <b/>
        <u/>
        <sz val="12"/>
        <rFont val="Lucida Sans Unicode"/>
        <family val="2"/>
      </rPr>
      <t>X</t>
    </r>
    <r>
      <rPr>
        <u/>
        <sz val="12"/>
        <rFont val="Lucida Sans Unicode"/>
        <family val="2"/>
      </rPr>
      <t xml:space="preserve"> Const</t>
    </r>
  </si>
  <si>
    <r>
      <t xml:space="preserve">13278 </t>
    </r>
    <r>
      <rPr>
        <b/>
        <u/>
        <sz val="12"/>
        <rFont val="Lucida Sans Unicode"/>
        <family val="2"/>
      </rPr>
      <t xml:space="preserve">X </t>
    </r>
    <r>
      <rPr>
        <u/>
        <sz val="12"/>
        <rFont val="Lucida Sans Unicode"/>
        <family val="2"/>
      </rPr>
      <t>0.0236</t>
    </r>
  </si>
  <si>
    <r>
      <t xml:space="preserve">DF </t>
    </r>
    <r>
      <rPr>
        <b/>
        <sz val="12"/>
        <rFont val="Lucida Sans Unicode"/>
        <family val="2"/>
      </rPr>
      <t>X</t>
    </r>
    <r>
      <rPr>
        <sz val="12"/>
        <rFont val="Lucida Sans Unicode"/>
        <family val="2"/>
      </rPr>
      <t xml:space="preserve">  100</t>
    </r>
  </si>
  <si>
    <r>
      <t xml:space="preserve">1 </t>
    </r>
    <r>
      <rPr>
        <b/>
        <sz val="12"/>
        <rFont val="Lucida Sans Unicode"/>
        <family val="2"/>
      </rPr>
      <t xml:space="preserve"> X </t>
    </r>
    <r>
      <rPr>
        <sz val="12"/>
        <rFont val="Lucida Sans Unicode"/>
        <family val="2"/>
      </rPr>
      <t xml:space="preserve"> 100</t>
    </r>
  </si>
  <si>
    <t>HTVR</t>
  </si>
  <si>
    <t>Assistant Engineer(Ele)</t>
  </si>
  <si>
    <t>Asst.Executive Engineer (Ele)</t>
  </si>
  <si>
    <t>BESCOM, Sulibele</t>
  </si>
  <si>
    <t>BESCOM,Nanadagudi Sub Division</t>
  </si>
  <si>
    <t xml:space="preserve"> Nandagudi Sub Division</t>
  </si>
  <si>
    <t>Nandagudi Sub Division</t>
  </si>
  <si>
    <t>BANGALORE  ELECTRICITY  SUPPLY  COMPANY LIMITED</t>
  </si>
  <si>
    <t xml:space="preserve">( Wholly owned Government of Karnataka Undertaken ) </t>
  </si>
  <si>
    <t>FEASIBILITY REPORT</t>
  </si>
  <si>
    <t>SUB - STATION DETAILS :</t>
  </si>
  <si>
    <t>NAME OF THE STATION</t>
  </si>
  <si>
    <t>66/11KV Sulibele MUSS</t>
  </si>
  <si>
    <t>CAPACITY</t>
  </si>
  <si>
    <t>PEAK LOAD</t>
  </si>
  <si>
    <t>20 MWs</t>
  </si>
  <si>
    <t>TR BANK ON WHICH THE PROPOSED LOAD IS TO BE CATERED</t>
  </si>
  <si>
    <t>TR . BANK - 2</t>
  </si>
  <si>
    <t>CT RATIO OF TR BANK</t>
  </si>
  <si>
    <t>CABLE SIZE OF TR BANK</t>
  </si>
  <si>
    <t>400 Sqmm</t>
  </si>
  <si>
    <t>PEAK LOAD OF TR BANK</t>
  </si>
  <si>
    <t>FEEDER DETAILS :</t>
  </si>
  <si>
    <t>NAME OF THE FEEDER</t>
  </si>
  <si>
    <t>F-9 HSK LOGISTIC</t>
  </si>
  <si>
    <t>CT RATIO</t>
  </si>
  <si>
    <t>400 / 1 AMPS</t>
  </si>
  <si>
    <t>CABLE SIZE</t>
  </si>
  <si>
    <t>CONDUCTOR SIZE</t>
  </si>
  <si>
    <t>3 * 400 SQMM XLPE UG CABLE</t>
  </si>
  <si>
    <t>HT VOLTAGE REGULATION</t>
  </si>
  <si>
    <t>3.13 % ( CHART ENCLOSED )</t>
  </si>
  <si>
    <t>1 X 12.5MVA + 1 X 20 MVA</t>
  </si>
  <si>
    <t>800/1 Amp</t>
  </si>
  <si>
    <t>505  AMPS ( 8.42 MW'S )</t>
  </si>
  <si>
    <t>170 Amps (2.83 MW)</t>
  </si>
  <si>
    <t>TRANSFORMER</t>
  </si>
  <si>
    <t>LOCATION</t>
  </si>
  <si>
    <t>CONNECTED LOAD</t>
  </si>
  <si>
    <t>NO OF CIRCUITS EXISTING</t>
  </si>
  <si>
    <t>NO OF CIRCUITS PROPOSED</t>
  </si>
  <si>
    <t>LOAD IN EACH CIRCUITS</t>
  </si>
  <si>
    <t>M/S APTIV COMPONENTS INDIA PVT LTD, ( LESSOR), SITUATED AT PROPERTY NO 66, BLOCK 'F' INSIDE THE PREMISES OF HSK LOGISTICS ASSESTS INDIA PVT LTD.</t>
  </si>
  <si>
    <t>500 KVA</t>
  </si>
  <si>
    <t>-</t>
  </si>
  <si>
    <t>REMARKS : The proposed 350 kva load  is feasible only after completion of 11 KV Work along with OD and VL at the Tapping Point under self execution as per the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</si>
</sst>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9" formatCode="0.000"/>
    <numFmt numFmtId="170" formatCode="_(&quot;Rs.&quot;\ * #,##0.00_);_(&quot;Rs.&quot;\ * \(#,##0.00\);_(&quot;Rs.&quot;\ * &quot;-&quot;??_);_(@_)"/>
  </numFmts>
  <fonts count="40" x14ac:knownFonts="1">
    <font>
      <sz val="11"/>
      <color theme="1"/>
      <name val="Calibri"/>
      <family val="2"/>
      <scheme val="minor"/>
    </font>
    <font>
      <sz val="11"/>
      <color theme="1"/>
      <name val="Calibri"/>
      <family val="2"/>
      <scheme val="minor"/>
    </font>
    <font>
      <sz val="10"/>
      <name val="Arial"/>
      <family val="2"/>
    </font>
    <font>
      <sz val="16"/>
      <name val="MS Reference Sans Serif"/>
      <family val="2"/>
    </font>
    <font>
      <sz val="10"/>
      <name val="MS Reference Sans Serif"/>
      <family val="2"/>
    </font>
    <font>
      <sz val="14"/>
      <name val="MS Reference Sans Serif"/>
      <family val="2"/>
    </font>
    <font>
      <sz val="12"/>
      <name val="MS Reference Sans Serif"/>
      <family val="2"/>
    </font>
    <font>
      <sz val="11"/>
      <name val="MS Reference Sans Serif"/>
      <family val="2"/>
    </font>
    <font>
      <b/>
      <sz val="11"/>
      <name val="MS Reference Sans Serif"/>
      <family val="2"/>
    </font>
    <font>
      <b/>
      <sz val="10"/>
      <name val="MS Reference Sans Serif"/>
      <family val="2"/>
    </font>
    <font>
      <sz val="11"/>
      <name val="Microsoft Sans Serif"/>
      <family val="2"/>
    </font>
    <font>
      <sz val="10"/>
      <name val="Microsoft Sans Serif"/>
      <family val="2"/>
    </font>
    <font>
      <sz val="8"/>
      <name val="Microsoft Sans Serif"/>
      <family val="2"/>
    </font>
    <font>
      <b/>
      <sz val="10"/>
      <name val="Microsoft Sans Serif"/>
      <family val="2"/>
    </font>
    <font>
      <sz val="9"/>
      <color indexed="8"/>
      <name val="MS Reference Sans Serif"/>
      <family val="2"/>
    </font>
    <font>
      <sz val="10"/>
      <color indexed="8"/>
      <name val="MS Reference Sans Serif"/>
      <family val="2"/>
    </font>
    <font>
      <b/>
      <sz val="10"/>
      <color indexed="8"/>
      <name val="MS Reference Sans Serif"/>
      <family val="2"/>
    </font>
    <font>
      <sz val="8"/>
      <color indexed="8"/>
      <name val="MS Reference Sans Serif"/>
      <family val="2"/>
    </font>
    <font>
      <b/>
      <sz val="14"/>
      <name val="MS Reference Sans Serif"/>
      <family val="2"/>
    </font>
    <font>
      <sz val="10"/>
      <color rgb="FFFF0000"/>
      <name val="MS Reference Sans Serif"/>
      <family val="2"/>
    </font>
    <font>
      <u/>
      <sz val="12"/>
      <color theme="1"/>
      <name val="MS Reference Sans Serif"/>
      <family val="2"/>
    </font>
    <font>
      <u/>
      <sz val="10"/>
      <color theme="1"/>
      <name val="MS Reference Sans Serif"/>
      <family val="2"/>
    </font>
    <font>
      <sz val="10"/>
      <color theme="1"/>
      <name val="MS Reference Sans Serif"/>
      <family val="2"/>
    </font>
    <font>
      <sz val="14"/>
      <color indexed="8"/>
      <name val="MS Reference Sans Serif"/>
      <family val="2"/>
    </font>
    <font>
      <sz val="11"/>
      <color indexed="62"/>
      <name val="MS Reference Sans Serif"/>
      <family val="2"/>
    </font>
    <font>
      <sz val="10"/>
      <color indexed="62"/>
      <name val="MS Reference Sans Serif"/>
      <family val="2"/>
    </font>
    <font>
      <sz val="11"/>
      <color indexed="8"/>
      <name val="MS Reference Sans Serif"/>
      <family val="2"/>
    </font>
    <font>
      <b/>
      <sz val="12"/>
      <name val="Lucida Sans Unicode"/>
      <family val="2"/>
    </font>
    <font>
      <sz val="12"/>
      <color theme="1"/>
      <name val="Lucida Sans Unicode"/>
      <family val="2"/>
    </font>
    <font>
      <sz val="12"/>
      <name val="Lucida Sans Unicode"/>
      <family val="2"/>
    </font>
    <font>
      <u/>
      <sz val="12"/>
      <name val="Lucida Sans Unicode"/>
      <family val="2"/>
    </font>
    <font>
      <u/>
      <sz val="12"/>
      <color theme="1"/>
      <name val="Lucida Sans Unicode"/>
      <family val="2"/>
    </font>
    <font>
      <b/>
      <u/>
      <sz val="12"/>
      <name val="Lucida Sans Unicode"/>
      <family val="2"/>
    </font>
    <font>
      <sz val="12"/>
      <color indexed="8"/>
      <name val="Lucida Sans Unicode"/>
      <family val="2"/>
    </font>
    <font>
      <sz val="10"/>
      <name val="Yu Gothic UI Semibold"/>
      <family val="2"/>
    </font>
    <font>
      <u/>
      <sz val="10"/>
      <name val="Yu Gothic UI Semibold"/>
      <family val="2"/>
    </font>
    <font>
      <sz val="10"/>
      <color rgb="FF000000"/>
      <name val="Times New Roman"/>
      <family val="1"/>
    </font>
    <font>
      <sz val="11"/>
      <color indexed="8"/>
      <name val="Calibri"/>
      <family val="2"/>
    </font>
    <font>
      <sz val="10"/>
      <color rgb="FF7030A0"/>
      <name val="MS Reference Sans Serif"/>
      <family val="2"/>
    </font>
    <font>
      <sz val="10"/>
      <color theme="1"/>
      <name val="Yu Gothic UI Semibold"/>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0">
    <xf numFmtId="0" fontId="0" fillId="0" borderId="0"/>
    <xf numFmtId="0" fontId="2" fillId="0" borderId="0"/>
    <xf numFmtId="0" fontId="1" fillId="0" borderId="0"/>
    <xf numFmtId="0" fontId="2" fillId="0" borderId="0"/>
    <xf numFmtId="0" fontId="2" fillId="0" borderId="0">
      <alignment vertical="top"/>
    </xf>
    <xf numFmtId="0" fontId="1" fillId="0" borderId="0"/>
    <xf numFmtId="0" fontId="2" fillId="0" borderId="0"/>
    <xf numFmtId="43" fontId="2" fillId="0" borderId="0" applyFont="0" applyFill="0" applyBorder="0" applyAlignment="0" applyProtection="0"/>
    <xf numFmtId="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2" fillId="0" borderId="0"/>
    <xf numFmtId="0" fontId="36" fillId="0" borderId="0"/>
    <xf numFmtId="0" fontId="2" fillId="0" borderId="0">
      <alignment vertical="top"/>
    </xf>
    <xf numFmtId="0" fontId="2" fillId="0" borderId="0"/>
    <xf numFmtId="0" fontId="2" fillId="0" borderId="0"/>
    <xf numFmtId="0" fontId="37" fillId="0" borderId="0"/>
    <xf numFmtId="0" fontId="2" fillId="0" borderId="0">
      <alignment vertical="top"/>
    </xf>
    <xf numFmtId="0" fontId="2" fillId="0" borderId="0"/>
    <xf numFmtId="0" fontId="1" fillId="0" borderId="0"/>
  </cellStyleXfs>
  <cellXfs count="218">
    <xf numFmtId="0" fontId="0" fillId="0" borderId="0" xfId="0"/>
    <xf numFmtId="0" fontId="3" fillId="2" borderId="1" xfId="1" applyFont="1" applyFill="1" applyBorder="1" applyAlignment="1">
      <alignment horizontal="center" vertical="center" wrapText="1"/>
    </xf>
    <xf numFmtId="0" fontId="4" fillId="2" borderId="0" xfId="1" applyFont="1" applyFill="1" applyAlignment="1">
      <alignment horizontal="center" vertical="center"/>
    </xf>
    <xf numFmtId="0" fontId="5" fillId="2" borderId="2" xfId="1" applyFont="1" applyFill="1" applyBorder="1" applyAlignment="1">
      <alignment horizontal="center" vertical="center" wrapText="1"/>
    </xf>
    <xf numFmtId="0" fontId="6" fillId="2" borderId="3" xfId="1" applyFont="1" applyFill="1" applyBorder="1" applyAlignment="1">
      <alignment horizontal="right" vertical="center" wrapText="1"/>
    </xf>
    <xf numFmtId="0" fontId="6"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7" fillId="2" borderId="2" xfId="1" applyFont="1" applyFill="1" applyBorder="1" applyAlignment="1">
      <alignment horizontal="justify" vertical="center" wrapText="1"/>
    </xf>
    <xf numFmtId="0" fontId="7" fillId="2" borderId="3" xfId="1" applyFont="1" applyFill="1" applyBorder="1" applyAlignment="1">
      <alignment horizontal="justify" vertical="center" wrapText="1"/>
    </xf>
    <xf numFmtId="0" fontId="7" fillId="2" borderId="4" xfId="1" applyFont="1" applyFill="1" applyBorder="1" applyAlignment="1">
      <alignment horizontal="justify" vertical="center" wrapText="1"/>
    </xf>
    <xf numFmtId="0" fontId="9" fillId="2" borderId="5" xfId="1" applyFont="1" applyFill="1" applyBorder="1" applyAlignment="1">
      <alignment horizontal="center" vertical="center" wrapText="1"/>
    </xf>
    <xf numFmtId="0" fontId="10" fillId="2" borderId="5" xfId="1" applyFont="1" applyFill="1" applyBorder="1" applyAlignment="1">
      <alignment horizontal="justify" vertical="center" wrapText="1"/>
    </xf>
    <xf numFmtId="0" fontId="10" fillId="2" borderId="0" xfId="1" applyFont="1" applyFill="1" applyAlignment="1">
      <alignment horizontal="center" vertical="center"/>
    </xf>
    <xf numFmtId="0" fontId="11" fillId="2" borderId="5" xfId="1" applyFont="1" applyFill="1" applyBorder="1" applyAlignment="1">
      <alignment horizontal="center" vertical="center" wrapText="1"/>
    </xf>
    <xf numFmtId="2" fontId="11" fillId="2" borderId="5" xfId="1" applyNumberFormat="1" applyFont="1" applyFill="1" applyBorder="1" applyAlignment="1">
      <alignment horizontal="right" vertical="center" wrapText="1"/>
    </xf>
    <xf numFmtId="0" fontId="11" fillId="2" borderId="0" xfId="1" applyFont="1" applyFill="1" applyAlignment="1">
      <alignment horizontal="center" vertical="center"/>
    </xf>
    <xf numFmtId="2" fontId="11" fillId="2" borderId="5" xfId="1" applyNumberFormat="1" applyFont="1" applyFill="1" applyBorder="1" applyAlignment="1">
      <alignment horizontal="righ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left" vertical="center" wrapText="1"/>
    </xf>
    <xf numFmtId="0" fontId="12" fillId="2" borderId="5" xfId="1" applyFont="1" applyFill="1" applyBorder="1" applyAlignment="1">
      <alignment horizontal="center" vertical="center" wrapText="1"/>
    </xf>
    <xf numFmtId="2" fontId="11" fillId="0" borderId="5" xfId="0" applyNumberFormat="1" applyFont="1" applyBorder="1" applyAlignment="1">
      <alignment horizontal="right" vertical="center" wrapText="1"/>
    </xf>
    <xf numFmtId="2" fontId="11" fillId="2" borderId="5" xfId="1" applyNumberFormat="1" applyFont="1" applyFill="1" applyBorder="1" applyAlignment="1">
      <alignment horizontal="center" vertical="center" wrapText="1"/>
    </xf>
    <xf numFmtId="2" fontId="11" fillId="2" borderId="5" xfId="1" applyNumberFormat="1" applyFont="1" applyFill="1" applyBorder="1" applyAlignment="1">
      <alignment horizontal="right" vertical="center"/>
    </xf>
    <xf numFmtId="0" fontId="11" fillId="2" borderId="0" xfId="1" applyFont="1" applyFill="1"/>
    <xf numFmtId="0" fontId="11" fillId="0" borderId="6"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2" fontId="11" fillId="0" borderId="5" xfId="0" applyNumberFormat="1" applyFont="1" applyBorder="1" applyAlignment="1">
      <alignment vertical="center" wrapText="1"/>
    </xf>
    <xf numFmtId="0" fontId="11" fillId="0" borderId="0" xfId="0" applyFont="1" applyAlignment="1">
      <alignment horizontal="center" vertical="center"/>
    </xf>
    <xf numFmtId="0" fontId="11" fillId="0" borderId="7" xfId="0" applyFont="1" applyBorder="1" applyAlignment="1">
      <alignment horizontal="center" vertical="center" wrapText="1"/>
    </xf>
    <xf numFmtId="2" fontId="11" fillId="0" borderId="5"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2" borderId="5" xfId="1" applyFont="1" applyFill="1" applyBorder="1" applyAlignment="1">
      <alignment horizontal="center" vertical="center"/>
    </xf>
    <xf numFmtId="0" fontId="11" fillId="2" borderId="5" xfId="1" applyFont="1" applyFill="1" applyBorder="1" applyAlignment="1">
      <alignment horizontal="left" vertical="center"/>
    </xf>
    <xf numFmtId="0" fontId="10" fillId="2" borderId="2" xfId="1" applyFont="1" applyFill="1" applyBorder="1" applyAlignment="1">
      <alignment vertical="center" wrapText="1"/>
    </xf>
    <xf numFmtId="2" fontId="13" fillId="2" borderId="5" xfId="1" applyNumberFormat="1" applyFont="1" applyFill="1" applyBorder="1" applyAlignment="1">
      <alignment horizontal="right" vertical="center" wrapText="1"/>
    </xf>
    <xf numFmtId="0" fontId="7" fillId="2" borderId="0" xfId="1" applyFont="1" applyFill="1" applyAlignment="1">
      <alignment horizontal="justify" vertical="center" wrapText="1"/>
    </xf>
    <xf numFmtId="0" fontId="4" fillId="0" borderId="0" xfId="0" applyFont="1" applyAlignment="1">
      <alignment horizontal="center" vertical="center"/>
    </xf>
    <xf numFmtId="0" fontId="14" fillId="0" borderId="1" xfId="1" applyFont="1" applyBorder="1" applyAlignment="1">
      <alignment vertical="center" wrapText="1"/>
    </xf>
    <xf numFmtId="0" fontId="15" fillId="0" borderId="1" xfId="1" applyFont="1" applyBorder="1" applyAlignment="1">
      <alignment horizontal="center" vertical="center" wrapText="1"/>
    </xf>
    <xf numFmtId="0" fontId="15" fillId="0" borderId="2" xfId="1" applyFont="1" applyBorder="1" applyAlignment="1">
      <alignment horizontal="center"/>
    </xf>
    <xf numFmtId="0" fontId="15" fillId="0" borderId="4" xfId="1" applyFont="1" applyBorder="1" applyAlignment="1">
      <alignment horizontal="center"/>
    </xf>
    <xf numFmtId="0" fontId="14" fillId="0" borderId="6" xfId="1" applyFont="1" applyBorder="1" applyAlignment="1">
      <alignment vertical="center" wrapText="1"/>
    </xf>
    <xf numFmtId="0" fontId="15" fillId="0" borderId="6" xfId="1" applyFont="1" applyBorder="1" applyAlignment="1">
      <alignment horizontal="center" vertical="center" wrapText="1"/>
    </xf>
    <xf numFmtId="0" fontId="15" fillId="0" borderId="5" xfId="1" applyFont="1" applyBorder="1" applyAlignment="1">
      <alignment horizontal="center"/>
    </xf>
    <xf numFmtId="0" fontId="4" fillId="0" borderId="5" xfId="1" applyFont="1" applyBorder="1" applyAlignment="1">
      <alignment horizontal="center" vertical="center" wrapText="1"/>
    </xf>
    <xf numFmtId="0" fontId="4" fillId="0" borderId="5" xfId="1" applyFont="1" applyBorder="1" applyAlignment="1">
      <alignment horizontal="justify" vertical="center" wrapText="1"/>
    </xf>
    <xf numFmtId="2" fontId="4" fillId="0" borderId="5" xfId="1" applyNumberFormat="1" applyFont="1" applyBorder="1" applyAlignment="1">
      <alignment horizontal="righ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2" fontId="4" fillId="0" borderId="5" xfId="1" applyNumberFormat="1" applyFont="1" applyBorder="1" applyAlignment="1">
      <alignment horizontal="center" vertical="center" wrapText="1"/>
    </xf>
    <xf numFmtId="0" fontId="4" fillId="2" borderId="5" xfId="1" applyFont="1" applyFill="1" applyBorder="1" applyAlignment="1">
      <alignment horizontal="center" vertical="center"/>
    </xf>
    <xf numFmtId="0" fontId="4" fillId="2" borderId="5" xfId="1" applyFont="1" applyFill="1" applyBorder="1" applyAlignment="1">
      <alignment horizontal="left" vertical="center" wrapText="1"/>
    </xf>
    <xf numFmtId="0" fontId="4" fillId="2" borderId="5" xfId="1" applyFont="1" applyFill="1" applyBorder="1" applyAlignment="1">
      <alignment horizontal="center" vertical="center" wrapText="1"/>
    </xf>
    <xf numFmtId="2" fontId="4" fillId="2" borderId="5" xfId="1" applyNumberFormat="1" applyFont="1" applyFill="1" applyBorder="1" applyAlignment="1">
      <alignment horizontal="right" vertical="center" wrapText="1"/>
    </xf>
    <xf numFmtId="2" fontId="4" fillId="2" borderId="5" xfId="1" applyNumberFormat="1" applyFont="1" applyFill="1" applyBorder="1" applyAlignment="1">
      <alignment horizontal="right" vertical="center"/>
    </xf>
    <xf numFmtId="0" fontId="4" fillId="0" borderId="5" xfId="1" applyFont="1" applyBorder="1" applyAlignment="1">
      <alignment horizontal="center" vertical="center"/>
    </xf>
    <xf numFmtId="2" fontId="4" fillId="0" borderId="5" xfId="1" applyNumberFormat="1" applyFont="1" applyBorder="1" applyAlignment="1">
      <alignment horizontal="right" vertical="center"/>
    </xf>
    <xf numFmtId="2" fontId="4" fillId="0" borderId="5" xfId="1" applyNumberFormat="1" applyFont="1" applyBorder="1" applyAlignment="1">
      <alignment vertical="center" wrapText="1"/>
    </xf>
    <xf numFmtId="2" fontId="9" fillId="2" borderId="5" xfId="1" applyNumberFormat="1" applyFont="1" applyFill="1" applyBorder="1" applyAlignment="1">
      <alignment horizontal="right" vertical="center" wrapText="1"/>
    </xf>
    <xf numFmtId="2" fontId="4" fillId="2" borderId="0" xfId="1" applyNumberFormat="1" applyFont="1" applyFill="1" applyAlignment="1">
      <alignment horizontal="right" vertical="center"/>
    </xf>
    <xf numFmtId="0" fontId="4" fillId="2" borderId="0" xfId="1" applyFont="1" applyFill="1" applyAlignment="1">
      <alignment vertical="center"/>
    </xf>
    <xf numFmtId="0" fontId="4" fillId="2" borderId="0" xfId="1" applyFont="1" applyFill="1" applyAlignment="1">
      <alignment horizontal="right" vertical="center"/>
    </xf>
    <xf numFmtId="0" fontId="4" fillId="2" borderId="0" xfId="1" applyFont="1" applyFill="1" applyAlignment="1">
      <alignment horizontal="center" vertical="center" wrapText="1"/>
    </xf>
    <xf numFmtId="2" fontId="4" fillId="2" borderId="0" xfId="1" applyNumberFormat="1" applyFont="1" applyFill="1" applyAlignment="1">
      <alignment horizontal="righ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xf numFmtId="0" fontId="17" fillId="0" borderId="5" xfId="0" applyFont="1" applyBorder="1" applyAlignment="1">
      <alignment horizontal="left"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2" fontId="15" fillId="0" borderId="5" xfId="0" applyNumberFormat="1" applyFont="1" applyBorder="1" applyAlignment="1">
      <alignment horizontal="right" vertical="center" wrapText="1"/>
    </xf>
    <xf numFmtId="0" fontId="15" fillId="0" borderId="0" xfId="0" applyFont="1"/>
    <xf numFmtId="2" fontId="15" fillId="0" borderId="2" xfId="0" applyNumberFormat="1" applyFont="1" applyBorder="1" applyAlignment="1">
      <alignment horizontal="right" vertical="center" wrapText="1"/>
    </xf>
    <xf numFmtId="2" fontId="15" fillId="0" borderId="4" xfId="0" applyNumberFormat="1" applyFont="1" applyBorder="1" applyAlignment="1">
      <alignment horizontal="righ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2" fontId="16" fillId="0" borderId="2" xfId="0" applyNumberFormat="1" applyFont="1" applyBorder="1" applyAlignment="1">
      <alignment horizontal="right" vertical="center" wrapText="1"/>
    </xf>
    <xf numFmtId="2" fontId="16" fillId="0" borderId="4" xfId="0" applyNumberFormat="1" applyFont="1" applyBorder="1" applyAlignment="1">
      <alignment horizontal="right" vertical="center" wrapText="1"/>
    </xf>
    <xf numFmtId="0" fontId="4" fillId="0" borderId="0" xfId="0" applyFont="1"/>
    <xf numFmtId="0" fontId="5" fillId="2" borderId="5" xfId="1" applyFont="1" applyFill="1" applyBorder="1" applyAlignment="1">
      <alignment horizontal="center" vertical="center"/>
    </xf>
    <xf numFmtId="0" fontId="9" fillId="2" borderId="5"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0" xfId="1" applyFont="1" applyFill="1" applyAlignment="1">
      <alignmen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4" xfId="1" applyFont="1" applyFill="1" applyBorder="1" applyAlignment="1">
      <alignment horizontal="lef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18" fillId="2" borderId="5" xfId="1" applyFont="1" applyFill="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3" xfId="1" applyFont="1" applyFill="1" applyBorder="1" applyAlignment="1">
      <alignment horizontal="left" vertical="center"/>
    </xf>
    <xf numFmtId="0" fontId="9" fillId="2" borderId="4" xfId="1" applyFont="1" applyFill="1" applyBorder="1" applyAlignment="1">
      <alignment horizontal="left" vertical="center"/>
    </xf>
    <xf numFmtId="2" fontId="9" fillId="2" borderId="5" xfId="1" applyNumberFormat="1" applyFont="1" applyFill="1" applyBorder="1" applyAlignment="1">
      <alignment horizontal="right" vertical="center"/>
    </xf>
    <xf numFmtId="0" fontId="4" fillId="2" borderId="0" xfId="1" applyFont="1" applyFill="1" applyAlignment="1">
      <alignment horizontal="right" vertical="center" wrapText="1"/>
    </xf>
    <xf numFmtId="2" fontId="19" fillId="2" borderId="0" xfId="1" applyNumberFormat="1" applyFont="1" applyFill="1" applyAlignment="1">
      <alignment horizontal="right" vertical="center"/>
    </xf>
    <xf numFmtId="0" fontId="20" fillId="2" borderId="0" xfId="1" applyFont="1" applyFill="1" applyAlignment="1">
      <alignment vertical="center"/>
    </xf>
    <xf numFmtId="0" fontId="21" fillId="2" borderId="0" xfId="1" applyFont="1" applyFill="1" applyAlignment="1">
      <alignment vertical="center"/>
    </xf>
    <xf numFmtId="0" fontId="21" fillId="2" borderId="0" xfId="1" applyFont="1" applyFill="1" applyAlignment="1">
      <alignment horizontal="center" vertical="center"/>
    </xf>
    <xf numFmtId="2" fontId="21" fillId="2" borderId="0" xfId="1" applyNumberFormat="1" applyFont="1" applyFill="1" applyAlignment="1">
      <alignment horizontal="right" vertical="center"/>
    </xf>
    <xf numFmtId="0" fontId="6" fillId="2" borderId="0" xfId="1" applyFont="1" applyFill="1" applyAlignment="1">
      <alignment horizontal="left" vertical="center" wrapText="1"/>
    </xf>
    <xf numFmtId="0" fontId="22" fillId="2" borderId="0" xfId="1" applyFont="1" applyFill="1" applyAlignment="1">
      <alignment horizontal="left" vertical="center" wrapText="1"/>
    </xf>
    <xf numFmtId="0" fontId="22" fillId="2" borderId="0" xfId="1" applyFont="1" applyFill="1" applyAlignment="1">
      <alignment horizontal="center" vertical="center" wrapText="1"/>
    </xf>
    <xf numFmtId="2" fontId="22" fillId="2" borderId="0" xfId="1" applyNumberFormat="1" applyFont="1" applyFill="1" applyAlignment="1">
      <alignment horizontal="right" vertical="center" wrapText="1"/>
    </xf>
    <xf numFmtId="0" fontId="4" fillId="2" borderId="0" xfId="1" applyFont="1" applyFill="1" applyAlignment="1">
      <alignment horizontal="justify" vertical="center" wrapText="1"/>
    </xf>
    <xf numFmtId="0" fontId="23" fillId="0" borderId="0" xfId="1" applyFont="1" applyAlignment="1">
      <alignment horizontal="center" vertical="center" wrapText="1"/>
    </xf>
    <xf numFmtId="0" fontId="4" fillId="0" borderId="0" xfId="1" applyFont="1"/>
    <xf numFmtId="0" fontId="7" fillId="0" borderId="5" xfId="1" applyFont="1" applyBorder="1" applyAlignment="1" applyProtection="1">
      <alignment horizontal="left" vertical="center" wrapText="1"/>
      <protection locked="0"/>
    </xf>
    <xf numFmtId="0" fontId="24" fillId="0" borderId="0" xfId="1" applyFont="1"/>
    <xf numFmtId="0" fontId="7" fillId="0" borderId="5" xfId="1" applyFont="1" applyBorder="1" applyAlignment="1" applyProtection="1">
      <alignment horizontal="center" vertical="center" wrapText="1"/>
      <protection locked="0"/>
    </xf>
    <xf numFmtId="0" fontId="7" fillId="0" borderId="5" xfId="1" applyFont="1" applyBorder="1" applyAlignment="1" applyProtection="1">
      <alignment vertical="center" wrapText="1"/>
      <protection locked="0"/>
    </xf>
    <xf numFmtId="0" fontId="7" fillId="0" borderId="2" xfId="1"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7" fillId="0" borderId="3" xfId="1" applyFont="1" applyBorder="1" applyAlignment="1" applyProtection="1">
      <alignment horizontal="justify" vertical="center" wrapText="1"/>
      <protection locked="0"/>
    </xf>
    <xf numFmtId="0" fontId="7" fillId="0" borderId="4" xfId="1" applyFont="1" applyBorder="1" applyAlignment="1" applyProtection="1">
      <alignment horizontal="justify" vertical="center" wrapText="1"/>
      <protection locked="0"/>
    </xf>
    <xf numFmtId="0" fontId="7" fillId="0" borderId="0" xfId="1" applyFont="1"/>
    <xf numFmtId="0" fontId="25" fillId="0" borderId="0" xfId="0" applyFont="1"/>
    <xf numFmtId="0" fontId="7" fillId="0" borderId="0" xfId="0" applyFont="1" applyAlignment="1" applyProtection="1">
      <alignment horizontal="justify" vertical="center" wrapText="1"/>
      <protection locked="0"/>
    </xf>
    <xf numFmtId="0" fontId="7" fillId="0" borderId="0" xfId="0" applyFont="1"/>
    <xf numFmtId="0" fontId="6" fillId="0" borderId="0" xfId="0" applyFont="1" applyAlignment="1" applyProtection="1">
      <alignment horizontal="center" vertical="center" wrapText="1"/>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6" fillId="0" borderId="0" xfId="0" applyFont="1" applyAlignment="1" applyProtection="1">
      <alignment horizontal="justify" vertical="center" wrapText="1"/>
      <protection locked="0"/>
    </xf>
    <xf numFmtId="0" fontId="26" fillId="0" borderId="0" xfId="0" applyFont="1"/>
    <xf numFmtId="0" fontId="7" fillId="0" borderId="0" xfId="1" applyFont="1" applyAlignment="1" applyProtection="1">
      <alignment horizontal="center" vertical="center" wrapText="1"/>
      <protection locked="0"/>
    </xf>
    <xf numFmtId="0" fontId="7" fillId="0" borderId="0" xfId="1" applyFont="1" applyAlignment="1" applyProtection="1">
      <alignment vertical="center" wrapText="1"/>
      <protection locked="0"/>
    </xf>
    <xf numFmtId="0" fontId="7" fillId="0" borderId="0" xfId="1" applyFont="1" applyAlignment="1" applyProtection="1">
      <alignment horizontal="justify" vertical="center" wrapText="1"/>
      <protection locked="0"/>
    </xf>
    <xf numFmtId="0" fontId="4" fillId="0" borderId="0" xfId="0" applyFont="1" applyAlignment="1">
      <alignment horizontal="center"/>
    </xf>
    <xf numFmtId="0" fontId="4" fillId="0" borderId="0" xfId="0" applyFont="1" applyAlignment="1">
      <alignment horizontal="center"/>
    </xf>
    <xf numFmtId="0" fontId="22" fillId="2" borderId="0" xfId="1" applyFont="1" applyFill="1" applyAlignment="1">
      <alignment horizontal="left" vertical="center"/>
    </xf>
    <xf numFmtId="0" fontId="22" fillId="2" borderId="0" xfId="1" applyFont="1" applyFill="1" applyAlignment="1">
      <alignment horizontal="center" vertical="center"/>
    </xf>
    <xf numFmtId="2" fontId="22" fillId="2" borderId="0" xfId="1" applyNumberFormat="1" applyFont="1" applyFill="1" applyAlignment="1">
      <alignment horizontal="right" vertical="center"/>
    </xf>
    <xf numFmtId="2" fontId="4" fillId="2" borderId="0" xfId="1" applyNumberFormat="1" applyFont="1" applyFill="1" applyAlignment="1">
      <alignment horizontal="right" vertical="center"/>
    </xf>
    <xf numFmtId="0" fontId="4" fillId="2" borderId="0" xfId="1" applyFont="1" applyFill="1" applyAlignment="1">
      <alignment horizontal="center" vertical="center"/>
    </xf>
    <xf numFmtId="0" fontId="27" fillId="0" borderId="0" xfId="2" applyFont="1" applyAlignment="1">
      <alignment horizontal="center"/>
    </xf>
    <xf numFmtId="0" fontId="28" fillId="0" borderId="0" xfId="2" applyFont="1"/>
    <xf numFmtId="0" fontId="28" fillId="0" borderId="0" xfId="2" applyFont="1" applyAlignment="1">
      <alignment horizontal="center"/>
    </xf>
    <xf numFmtId="0" fontId="28" fillId="0" borderId="0" xfId="2" applyFont="1" applyAlignment="1">
      <alignment horizontal="left" indent="4"/>
    </xf>
    <xf numFmtId="0" fontId="28" fillId="0" borderId="0" xfId="2" applyFont="1" applyAlignment="1">
      <alignment horizontal="center" vertical="center" wrapText="1"/>
    </xf>
    <xf numFmtId="0" fontId="28" fillId="0" borderId="0" xfId="2" applyFont="1" applyAlignment="1">
      <alignment horizontal="left" vertical="center" wrapText="1"/>
    </xf>
    <xf numFmtId="164" fontId="29" fillId="0" borderId="0" xfId="2" applyNumberFormat="1" applyFont="1" applyAlignment="1">
      <alignment horizontal="left" vertical="center" wrapText="1" indent="1"/>
    </xf>
    <xf numFmtId="164" fontId="29" fillId="0" borderId="0" xfId="2" applyNumberFormat="1" applyFont="1" applyAlignment="1">
      <alignment horizontal="left" vertical="center" wrapText="1"/>
    </xf>
    <xf numFmtId="164" fontId="29" fillId="0" borderId="0" xfId="2" applyNumberFormat="1" applyFont="1" applyAlignment="1">
      <alignment horizontal="left"/>
    </xf>
    <xf numFmtId="0" fontId="28" fillId="0" borderId="0" xfId="2" applyFont="1" applyAlignment="1">
      <alignment horizontal="left" indent="2"/>
    </xf>
    <xf numFmtId="0" fontId="28" fillId="0" borderId="0" xfId="2" applyFont="1" applyAlignment="1">
      <alignment horizontal="center"/>
    </xf>
    <xf numFmtId="0" fontId="29" fillId="0" borderId="0" xfId="2" applyFont="1" applyAlignment="1">
      <alignment horizontal="left" indent="4"/>
    </xf>
    <xf numFmtId="0" fontId="29" fillId="0" borderId="0" xfId="2" applyFont="1" applyAlignment="1">
      <alignment horizontal="center"/>
    </xf>
    <xf numFmtId="0" fontId="29" fillId="0" borderId="0" xfId="2" applyFont="1"/>
    <xf numFmtId="0" fontId="28" fillId="0" borderId="0" xfId="2" applyFont="1" applyAlignment="1">
      <alignment horizontal="left"/>
    </xf>
    <xf numFmtId="0" fontId="28" fillId="0" borderId="0" xfId="2" applyFont="1" applyAlignment="1">
      <alignment horizontal="right"/>
    </xf>
    <xf numFmtId="0" fontId="28" fillId="0" borderId="0" xfId="2" applyFont="1" applyAlignment="1">
      <alignment horizontal="left" indent="1"/>
    </xf>
    <xf numFmtId="0" fontId="30" fillId="0" borderId="5" xfId="2" applyFont="1" applyBorder="1" applyAlignment="1">
      <alignment horizontal="center"/>
    </xf>
    <xf numFmtId="0" fontId="30" fillId="0" borderId="5" xfId="2" applyFont="1" applyBorder="1"/>
    <xf numFmtId="0" fontId="28" fillId="0" borderId="5" xfId="2" applyFont="1" applyBorder="1" applyAlignment="1">
      <alignment horizontal="center"/>
    </xf>
    <xf numFmtId="0" fontId="31" fillId="0" borderId="5" xfId="2" applyFont="1" applyBorder="1" applyAlignment="1">
      <alignment horizontal="center"/>
    </xf>
    <xf numFmtId="164" fontId="28" fillId="0" borderId="5" xfId="2" applyNumberFormat="1" applyFont="1" applyBorder="1" applyAlignment="1">
      <alignment horizontal="center"/>
    </xf>
    <xf numFmtId="2" fontId="27" fillId="0" borderId="5" xfId="2" applyNumberFormat="1" applyFont="1" applyBorder="1" applyAlignment="1">
      <alignment horizontal="right"/>
    </xf>
    <xf numFmtId="2" fontId="28" fillId="0" borderId="5" xfId="2" applyNumberFormat="1" applyFont="1" applyBorder="1" applyAlignment="1">
      <alignment horizontal="center"/>
    </xf>
    <xf numFmtId="2" fontId="27" fillId="0" borderId="5" xfId="2" applyNumberFormat="1" applyFont="1" applyBorder="1" applyAlignment="1">
      <alignment horizontal="center"/>
    </xf>
    <xf numFmtId="0" fontId="28" fillId="0" borderId="2" xfId="2" applyFont="1" applyBorder="1" applyAlignment="1">
      <alignment horizontal="center"/>
    </xf>
    <xf numFmtId="0" fontId="28" fillId="0" borderId="3" xfId="2" applyFont="1" applyBorder="1" applyAlignment="1">
      <alignment horizontal="center"/>
    </xf>
    <xf numFmtId="0" fontId="28" fillId="0" borderId="4" xfId="2" applyFont="1" applyBorder="1" applyAlignment="1">
      <alignment horizontal="center"/>
    </xf>
    <xf numFmtId="2" fontId="28" fillId="0" borderId="5" xfId="2" applyNumberFormat="1" applyFont="1" applyBorder="1"/>
    <xf numFmtId="0" fontId="29" fillId="0" borderId="0" xfId="2" applyFont="1" applyAlignment="1">
      <alignment horizontal="center"/>
    </xf>
    <xf numFmtId="0" fontId="27" fillId="0" borderId="0" xfId="2" applyFont="1" applyAlignment="1">
      <alignment horizontal="center" vertical="center" wrapText="1"/>
    </xf>
    <xf numFmtId="0" fontId="27" fillId="0" borderId="0" xfId="2" applyFont="1" applyAlignment="1">
      <alignment horizontal="center" vertical="center" wrapText="1"/>
    </xf>
    <xf numFmtId="0" fontId="30" fillId="0" borderId="0" xfId="2" applyFont="1" applyAlignment="1">
      <alignment horizontal="center"/>
    </xf>
    <xf numFmtId="0" fontId="27" fillId="0" borderId="0" xfId="2" applyFont="1" applyAlignment="1">
      <alignment horizontal="right" vertical="center" wrapText="1"/>
    </xf>
    <xf numFmtId="0" fontId="31" fillId="0" borderId="0" xfId="2" applyFont="1" applyAlignment="1">
      <alignment horizontal="center"/>
    </xf>
    <xf numFmtId="0" fontId="27" fillId="0" borderId="0" xfId="2" applyFont="1" applyAlignment="1">
      <alignment horizontal="center" vertical="center"/>
    </xf>
    <xf numFmtId="0" fontId="27" fillId="0" borderId="0" xfId="2" applyFont="1" applyAlignment="1">
      <alignment horizontal="center" vertical="center"/>
    </xf>
    <xf numFmtId="0" fontId="27" fillId="0" borderId="0" xfId="2" applyFont="1" applyAlignment="1">
      <alignment horizontal="center"/>
    </xf>
    <xf numFmtId="0" fontId="27" fillId="0" borderId="0" xfId="2" applyFont="1"/>
    <xf numFmtId="0" fontId="29" fillId="0" borderId="8" xfId="2" applyFont="1" applyBorder="1" applyAlignment="1">
      <alignment horizontal="center" vertical="center"/>
    </xf>
    <xf numFmtId="0" fontId="29" fillId="0" borderId="9" xfId="2" applyFont="1" applyBorder="1" applyAlignment="1">
      <alignment horizontal="center" vertical="center"/>
    </xf>
    <xf numFmtId="0" fontId="29" fillId="0" borderId="10" xfId="2" applyFont="1" applyBorder="1" applyAlignment="1">
      <alignment horizontal="center" vertical="center"/>
    </xf>
    <xf numFmtId="10" fontId="29" fillId="0" borderId="9" xfId="2" applyNumberFormat="1" applyFont="1" applyBorder="1" applyAlignment="1">
      <alignment horizontal="center" vertical="center"/>
    </xf>
    <xf numFmtId="0" fontId="29" fillId="0" borderId="10" xfId="2" applyFont="1" applyBorder="1" applyAlignment="1">
      <alignment horizontal="center" vertical="center"/>
    </xf>
    <xf numFmtId="0" fontId="29" fillId="0" borderId="0" xfId="2" applyFont="1" applyAlignment="1">
      <alignment horizontal="center" vertical="center"/>
    </xf>
    <xf numFmtId="10" fontId="27" fillId="0" borderId="0" xfId="2" applyNumberFormat="1" applyFont="1" applyAlignment="1">
      <alignment horizontal="left"/>
    </xf>
    <xf numFmtId="0" fontId="33" fillId="0" borderId="0" xfId="2" applyFont="1" applyAlignment="1">
      <alignment horizontal="center"/>
    </xf>
    <xf numFmtId="0" fontId="33" fillId="0" borderId="0" xfId="2" applyFont="1"/>
    <xf numFmtId="0" fontId="15" fillId="0" borderId="0" xfId="3" applyFont="1"/>
    <xf numFmtId="0" fontId="4" fillId="0" borderId="0" xfId="3" applyFont="1" applyAlignment="1">
      <alignment horizontal="center" vertical="center"/>
    </xf>
    <xf numFmtId="0" fontId="34" fillId="0" borderId="5" xfId="0" applyFont="1" applyBorder="1" applyAlignment="1">
      <alignment horizontal="left" vertical="center" wrapText="1"/>
    </xf>
    <xf numFmtId="0" fontId="34" fillId="0" borderId="5" xfId="0" applyFont="1" applyBorder="1" applyAlignment="1">
      <alignment horizontal="center" vertical="center" wrapText="1"/>
    </xf>
    <xf numFmtId="0" fontId="34" fillId="0" borderId="0" xfId="0" applyFont="1" applyAlignment="1">
      <alignment horizontal="justify" vertical="center" wrapText="1"/>
    </xf>
    <xf numFmtId="0" fontId="4" fillId="0" borderId="0" xfId="0" applyFont="1"/>
    <xf numFmtId="0" fontId="35" fillId="0" borderId="11" xfId="0" applyFont="1" applyBorder="1" applyAlignment="1">
      <alignment horizontal="left" vertical="center" wrapText="1"/>
    </xf>
    <xf numFmtId="0" fontId="34" fillId="0" borderId="0" xfId="0" applyFont="1" applyAlignment="1">
      <alignment horizontal="justify" vertical="center" wrapText="1"/>
    </xf>
    <xf numFmtId="0" fontId="9" fillId="0" borderId="5" xfId="4" applyFont="1" applyBorder="1" applyAlignment="1">
      <alignment horizontal="left" vertical="center" wrapText="1"/>
    </xf>
    <xf numFmtId="0" fontId="16" fillId="0" borderId="0" xfId="3" applyFont="1" applyAlignment="1">
      <alignment horizontal="center"/>
    </xf>
    <xf numFmtId="0" fontId="38" fillId="0" borderId="0" xfId="4" applyFont="1" applyAlignment="1">
      <alignment horizontal="center" vertical="center" wrapText="1"/>
    </xf>
    <xf numFmtId="0" fontId="22" fillId="0" borderId="0" xfId="5" applyFont="1"/>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5" xfId="4" applyFont="1" applyBorder="1" applyAlignment="1">
      <alignment horizontal="center" vertical="center" wrapText="1"/>
    </xf>
    <xf numFmtId="0" fontId="9" fillId="0" borderId="5" xfId="4" applyFont="1" applyBorder="1" applyAlignment="1">
      <alignment horizontal="center" vertical="center" wrapText="1"/>
    </xf>
    <xf numFmtId="0" fontId="39" fillId="0" borderId="0" xfId="0" applyFont="1"/>
    <xf numFmtId="0" fontId="7" fillId="0" borderId="5" xfId="4" applyFont="1" applyBorder="1" applyAlignment="1">
      <alignment horizontal="left" vertical="center" wrapText="1"/>
    </xf>
    <xf numFmtId="0" fontId="8" fillId="0" borderId="5" xfId="4"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cellXfs>
  <cellStyles count="20">
    <cellStyle name="Comma 2" xfId="7" xr:uid="{075D4B53-F2F5-4B7A-838D-AE501E613B96}"/>
    <cellStyle name="Comma 3" xfId="8" xr:uid="{B3603CFB-826C-40D6-9875-767C0B09D651}"/>
    <cellStyle name="Comma 3 2" xfId="9" xr:uid="{1D9BE570-2116-49FB-A7A9-C85842A2ADE3}"/>
    <cellStyle name="Currency 2" xfId="10" xr:uid="{1AB3D6F7-77F0-403E-9ECE-D86AE773FFF4}"/>
    <cellStyle name="Normal" xfId="0" builtinId="0"/>
    <cellStyle name="Normal 10 2" xfId="3" xr:uid="{F604147E-EFB5-4B9D-B613-C18381F11F16}"/>
    <cellStyle name="Normal 11" xfId="11" xr:uid="{CA4DC3AD-DD8B-413E-B27D-1EB67804BE0E}"/>
    <cellStyle name="Normal 2" xfId="1" xr:uid="{6F863EB7-DB1D-44F8-BE4A-DDD8229F68EF}"/>
    <cellStyle name="Normal 2 2" xfId="6" xr:uid="{B5317457-A026-49DF-969C-264A6F8539D3}"/>
    <cellStyle name="Normal 2 2 2" xfId="4" xr:uid="{498C2B10-E395-43B2-A278-BD4A849EB384}"/>
    <cellStyle name="Normal 2 3" xfId="13" xr:uid="{2878DA7C-46B3-44A0-B3F9-3CC521FD888F}"/>
    <cellStyle name="Normal 2 3 2 2" xfId="5" xr:uid="{FF4E5AE4-91A2-46C8-9322-5C0F98D943B4}"/>
    <cellStyle name="Normal 2 4" xfId="12" xr:uid="{79C23A19-8EA2-47C3-B4D0-775C4BC07C0E}"/>
    <cellStyle name="Normal 3" xfId="14" xr:uid="{B118711F-F192-4B6B-81F5-D1DB30A3565F}"/>
    <cellStyle name="Normal 3 2" xfId="15" xr:uid="{CBDDE7ED-CFB4-431F-9AAC-3E51160E60EC}"/>
    <cellStyle name="Normal 4" xfId="16" xr:uid="{ED02FBD8-B88B-4D7A-B85F-E2CA0C7C8318}"/>
    <cellStyle name="Normal 4 2" xfId="2" xr:uid="{16264508-1199-4184-A102-63908C41BC38}"/>
    <cellStyle name="Normal 5" xfId="17" xr:uid="{1E2A3ED1-9B66-406C-B75E-F366F5BED0BB}"/>
    <cellStyle name="Normal 6" xfId="18" xr:uid="{1EB21D71-D196-4245-8AFC-232B36930187}"/>
    <cellStyle name="Normal 7" xfId="19" xr:uid="{26F65C51-C10F-4459-AF8F-85D89F6128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514350</xdr:colOff>
      <xdr:row>6</xdr:row>
      <xdr:rowOff>125728</xdr:rowOff>
    </xdr:from>
    <xdr:to>
      <xdr:col>12</xdr:col>
      <xdr:colOff>609599</xdr:colOff>
      <xdr:row>6</xdr:row>
      <xdr:rowOff>171447</xdr:rowOff>
    </xdr:to>
    <xdr:sp macro="" textlink="">
      <xdr:nvSpPr>
        <xdr:cNvPr id="2" name="Line 1">
          <a:extLst>
            <a:ext uri="{FF2B5EF4-FFF2-40B4-BE49-F238E27FC236}">
              <a16:creationId xmlns:a16="http://schemas.microsoft.com/office/drawing/2014/main" id="{F0A9A5D5-1CAA-4101-9F94-A5686AA607C8}"/>
            </a:ext>
          </a:extLst>
        </xdr:cNvPr>
        <xdr:cNvSpPr>
          <a:spLocks noChangeShapeType="1"/>
        </xdr:cNvSpPr>
      </xdr:nvSpPr>
      <xdr:spPr bwMode="auto">
        <a:xfrm flipV="1">
          <a:off x="1123950" y="1554478"/>
          <a:ext cx="6819899" cy="45719"/>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400050</xdr:colOff>
      <xdr:row>10</xdr:row>
      <xdr:rowOff>0</xdr:rowOff>
    </xdr:from>
    <xdr:to>
      <xdr:col>23</xdr:col>
      <xdr:colOff>19050</xdr:colOff>
      <xdr:row>14</xdr:row>
      <xdr:rowOff>114300</xdr:rowOff>
    </xdr:to>
    <xdr:sp macro="" textlink="">
      <xdr:nvSpPr>
        <xdr:cNvPr id="3" name="Rectangle 2">
          <a:extLst>
            <a:ext uri="{FF2B5EF4-FFF2-40B4-BE49-F238E27FC236}">
              <a16:creationId xmlns:a16="http://schemas.microsoft.com/office/drawing/2014/main" id="{929BADE4-13CC-461F-A0EA-E544A69DD881}"/>
            </a:ext>
          </a:extLst>
        </xdr:cNvPr>
        <xdr:cNvSpPr>
          <a:spLocks noChangeArrowheads="1"/>
        </xdr:cNvSpPr>
      </xdr:nvSpPr>
      <xdr:spPr bwMode="auto">
        <a:xfrm>
          <a:off x="13249275" y="2266950"/>
          <a:ext cx="838200" cy="838200"/>
        </a:xfrm>
        <a:prstGeom prst="rect">
          <a:avLst/>
        </a:prstGeom>
        <a:solidFill>
          <a:srgbClr val="FFFFFF"/>
        </a:solidFill>
        <a:ln w="19050">
          <a:solidFill>
            <a:srgbClr val="000000"/>
          </a:solidFill>
          <a:miter lim="800000"/>
          <a:headEnd/>
          <a:tailEnd/>
        </a:ln>
      </xdr:spPr>
    </xdr:sp>
    <xdr:clientData/>
  </xdr:twoCellAnchor>
  <xdr:twoCellAnchor>
    <xdr:from>
      <xdr:col>2</xdr:col>
      <xdr:colOff>9525</xdr:colOff>
      <xdr:row>5</xdr:row>
      <xdr:rowOff>76200</xdr:rowOff>
    </xdr:from>
    <xdr:to>
      <xdr:col>5</xdr:col>
      <xdr:colOff>9525</xdr:colOff>
      <xdr:row>5</xdr:row>
      <xdr:rowOff>76200</xdr:rowOff>
    </xdr:to>
    <xdr:sp macro="" textlink="">
      <xdr:nvSpPr>
        <xdr:cNvPr id="4" name="Line 7">
          <a:extLst>
            <a:ext uri="{FF2B5EF4-FFF2-40B4-BE49-F238E27FC236}">
              <a16:creationId xmlns:a16="http://schemas.microsoft.com/office/drawing/2014/main" id="{FC954E59-FF41-497A-9BEE-A41900AD7C6D}"/>
            </a:ext>
          </a:extLst>
        </xdr:cNvPr>
        <xdr:cNvSpPr>
          <a:spLocks noChangeShapeType="1"/>
        </xdr:cNvSpPr>
      </xdr:nvSpPr>
      <xdr:spPr bwMode="auto">
        <a:xfrm flipH="1">
          <a:off x="1228725" y="1295400"/>
          <a:ext cx="1905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152400</xdr:colOff>
      <xdr:row>4</xdr:row>
      <xdr:rowOff>28575</xdr:rowOff>
    </xdr:from>
    <xdr:to>
      <xdr:col>7</xdr:col>
      <xdr:colOff>390525</xdr:colOff>
      <xdr:row>6</xdr:row>
      <xdr:rowOff>28575</xdr:rowOff>
    </xdr:to>
    <xdr:sp macro="" textlink="">
      <xdr:nvSpPr>
        <xdr:cNvPr id="5" name="Text Box 8">
          <a:extLst>
            <a:ext uri="{FF2B5EF4-FFF2-40B4-BE49-F238E27FC236}">
              <a16:creationId xmlns:a16="http://schemas.microsoft.com/office/drawing/2014/main" id="{E35B2AED-3BE9-47AB-B6A9-330DEF3C96FD}"/>
            </a:ext>
          </a:extLst>
        </xdr:cNvPr>
        <xdr:cNvSpPr txBox="1">
          <a:spLocks noChangeArrowheads="1"/>
        </xdr:cNvSpPr>
      </xdr:nvSpPr>
      <xdr:spPr bwMode="auto">
        <a:xfrm>
          <a:off x="3276600" y="1038225"/>
          <a:ext cx="14763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381000</xdr:colOff>
      <xdr:row>5</xdr:row>
      <xdr:rowOff>28575</xdr:rowOff>
    </xdr:from>
    <xdr:to>
      <xdr:col>2</xdr:col>
      <xdr:colOff>0</xdr:colOff>
      <xdr:row>8</xdr:row>
      <xdr:rowOff>9525</xdr:rowOff>
    </xdr:to>
    <xdr:sp macro="" textlink="">
      <xdr:nvSpPr>
        <xdr:cNvPr id="6" name="Rectangle 2">
          <a:extLst>
            <a:ext uri="{FF2B5EF4-FFF2-40B4-BE49-F238E27FC236}">
              <a16:creationId xmlns:a16="http://schemas.microsoft.com/office/drawing/2014/main" id="{1A364074-0D75-4936-9F34-1DCF3032390C}"/>
            </a:ext>
          </a:extLst>
        </xdr:cNvPr>
        <xdr:cNvSpPr>
          <a:spLocks noChangeArrowheads="1"/>
        </xdr:cNvSpPr>
      </xdr:nvSpPr>
      <xdr:spPr bwMode="auto">
        <a:xfrm>
          <a:off x="381000" y="1247775"/>
          <a:ext cx="838200" cy="609600"/>
        </a:xfrm>
        <a:prstGeom prst="rect">
          <a:avLst/>
        </a:prstGeom>
        <a:solidFill>
          <a:srgbClr val="FFFFFF"/>
        </a:solidFill>
        <a:ln w="9525">
          <a:solidFill>
            <a:srgbClr val="000000"/>
          </a:solidFill>
          <a:miter lim="800000"/>
          <a:headEnd/>
          <a:tailEnd/>
        </a:ln>
      </xdr:spPr>
      <xdr:txBody>
        <a:bodyPr/>
        <a:lstStyle/>
        <a:p>
          <a:r>
            <a:rPr lang="en-IN"/>
            <a:t>66/11</a:t>
          </a:r>
          <a:r>
            <a:rPr lang="en-IN" baseline="0"/>
            <a:t> KV SULIBELE MUSS </a:t>
          </a:r>
          <a:endParaRPr lang="en-IN"/>
        </a:p>
      </xdr:txBody>
    </xdr:sp>
    <xdr:clientData/>
  </xdr:twoCellAnchor>
  <xdr:oneCellAnchor>
    <xdr:from>
      <xdr:col>5</xdr:col>
      <xdr:colOff>312420</xdr:colOff>
      <xdr:row>4</xdr:row>
      <xdr:rowOff>112395</xdr:rowOff>
    </xdr:from>
    <xdr:ext cx="1472326" cy="170560"/>
    <xdr:sp macro="" textlink="">
      <xdr:nvSpPr>
        <xdr:cNvPr id="7" name="Text Box 11">
          <a:extLst>
            <a:ext uri="{FF2B5EF4-FFF2-40B4-BE49-F238E27FC236}">
              <a16:creationId xmlns:a16="http://schemas.microsoft.com/office/drawing/2014/main" id="{C19D261E-4ED2-4E9B-A987-D960BA1D7D60}"/>
            </a:ext>
          </a:extLst>
        </xdr:cNvPr>
        <xdr:cNvSpPr txBox="1">
          <a:spLocks noChangeArrowheads="1"/>
        </xdr:cNvSpPr>
      </xdr:nvSpPr>
      <xdr:spPr bwMode="auto">
        <a:xfrm>
          <a:off x="3436620" y="1122045"/>
          <a:ext cx="147232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3*400 SQMM UG CABLE</a:t>
          </a:r>
        </a:p>
      </xdr:txBody>
    </xdr:sp>
    <xdr:clientData/>
  </xdr:oneCellAnchor>
  <xdr:twoCellAnchor>
    <xdr:from>
      <xdr:col>11</xdr:col>
      <xdr:colOff>590550</xdr:colOff>
      <xdr:row>6</xdr:row>
      <xdr:rowOff>114300</xdr:rowOff>
    </xdr:from>
    <xdr:to>
      <xdr:col>11</xdr:col>
      <xdr:colOff>590550</xdr:colOff>
      <xdr:row>10</xdr:row>
      <xdr:rowOff>114300</xdr:rowOff>
    </xdr:to>
    <xdr:sp macro="" textlink="">
      <xdr:nvSpPr>
        <xdr:cNvPr id="8" name="Line 20">
          <a:extLst>
            <a:ext uri="{FF2B5EF4-FFF2-40B4-BE49-F238E27FC236}">
              <a16:creationId xmlns:a16="http://schemas.microsoft.com/office/drawing/2014/main" id="{C8612C55-04AE-44D8-8F31-B6893599B702}"/>
            </a:ext>
          </a:extLst>
        </xdr:cNvPr>
        <xdr:cNvSpPr>
          <a:spLocks noChangeShapeType="1"/>
        </xdr:cNvSpPr>
      </xdr:nvSpPr>
      <xdr:spPr bwMode="auto">
        <a:xfrm>
          <a:off x="7048500" y="1543050"/>
          <a:ext cx="0" cy="838200"/>
        </a:xfrm>
        <a:prstGeom prst="line">
          <a:avLst/>
        </a:prstGeom>
        <a:ln w="28575">
          <a:headEnd/>
          <a:tailEnd type="triangle" w="med" len="med"/>
        </a:ln>
      </xdr:spPr>
      <xdr:style>
        <a:lnRef idx="1">
          <a:schemeClr val="dk1"/>
        </a:lnRef>
        <a:fillRef idx="0">
          <a:schemeClr val="dk1"/>
        </a:fillRef>
        <a:effectRef idx="0">
          <a:schemeClr val="dk1"/>
        </a:effectRef>
        <a:fontRef idx="minor">
          <a:schemeClr val="tx1"/>
        </a:fontRef>
      </xdr:style>
    </xdr:sp>
    <xdr:clientData/>
  </xdr:twoCellAnchor>
  <xdr:twoCellAnchor>
    <xdr:from>
      <xdr:col>9</xdr:col>
      <xdr:colOff>438151</xdr:colOff>
      <xdr:row>5</xdr:row>
      <xdr:rowOff>80010</xdr:rowOff>
    </xdr:from>
    <xdr:to>
      <xdr:col>13</xdr:col>
      <xdr:colOff>38100</xdr:colOff>
      <xdr:row>5</xdr:row>
      <xdr:rowOff>85725</xdr:rowOff>
    </xdr:to>
    <xdr:sp macro="" textlink="">
      <xdr:nvSpPr>
        <xdr:cNvPr id="9" name="Line 7">
          <a:extLst>
            <a:ext uri="{FF2B5EF4-FFF2-40B4-BE49-F238E27FC236}">
              <a16:creationId xmlns:a16="http://schemas.microsoft.com/office/drawing/2014/main" id="{0DA8FC8A-60B5-48B7-8443-498452E39FDA}"/>
            </a:ext>
          </a:extLst>
        </xdr:cNvPr>
        <xdr:cNvSpPr>
          <a:spLocks noChangeShapeType="1"/>
        </xdr:cNvSpPr>
      </xdr:nvSpPr>
      <xdr:spPr bwMode="auto">
        <a:xfrm flipV="1">
          <a:off x="5657851" y="1299210"/>
          <a:ext cx="2343149" cy="571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6</xdr:row>
      <xdr:rowOff>133350</xdr:rowOff>
    </xdr:from>
    <xdr:to>
      <xdr:col>13</xdr:col>
      <xdr:colOff>28575</xdr:colOff>
      <xdr:row>10</xdr:row>
      <xdr:rowOff>133350</xdr:rowOff>
    </xdr:to>
    <xdr:sp macro="" textlink="">
      <xdr:nvSpPr>
        <xdr:cNvPr id="10" name="Line 20">
          <a:extLst>
            <a:ext uri="{FF2B5EF4-FFF2-40B4-BE49-F238E27FC236}">
              <a16:creationId xmlns:a16="http://schemas.microsoft.com/office/drawing/2014/main" id="{1379F6AB-954D-406D-8E9F-AFBB4A5A8763}"/>
            </a:ext>
          </a:extLst>
        </xdr:cNvPr>
        <xdr:cNvSpPr>
          <a:spLocks noChangeShapeType="1"/>
        </xdr:cNvSpPr>
      </xdr:nvSpPr>
      <xdr:spPr bwMode="auto">
        <a:xfrm>
          <a:off x="7991475" y="1562100"/>
          <a:ext cx="0" cy="838200"/>
        </a:xfrm>
        <a:prstGeom prst="line">
          <a:avLst/>
        </a:prstGeom>
        <a:noFill/>
        <a:ln w="2857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SCOM/Desktop/Desk/MD%20Meeting_17.111.08(final)/Ganga%20kalyana/My%20Documents/Jahnavi/Vital%20Stats%20for%20SEE/Jahnavi/Statistics%20(Technical)/STATS-INS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aveen/AppData/Roaming/Microsoft/Excel/MD%20Meeting_19.12.08/Ganga%20kalyana/My%20Documents/Jahnavi/Vital%20Stats%20for%20SEE/Jahnavi/Statistics%20(Technical)/STATS-INST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il/Desktop/Users/BESCOM/Desktop/Desk/MD%20Meeting_17.111.08(final)/Ganga%20kalyana/My%20Documents/Jahnavi/Vital%20Stats%20for%20SEE/Jahnavi/Statistics%20(Technical)/STATS-INST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SCOM/Contacts/Desktop/Progress%20for%20the%20month%20Jogi%20Mar-09/MD%20Meeting_19.12.08/Ganga%20kalyana/My%20Documents/Jahnavi/Vital%20Stats%20for%20SEE/Jahnavi/Statistics%20(Technical)/STATS-INST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D%20Meeting_19.12.08/Ganga%20kalyana/My%20Documents/Jahnavi/Vital%20Stats%20for%20SEE/Jahnavi/Statistics%20(Technical)/STATS-INST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nil/Desktop/MD%20Meeting_19.12.08/Ganga%20kalyana/My%20Documents/Jahnavi/Vital%20Stats%20for%20SEE/Jahnavi/Statistics%20(Technical)/STATS-INST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il/Desktop/Users/Naveen/AppData/Roaming/Microsoft/Excel/MD%20Meeting_19.12.08/Ganga%20kalyana/My%20Documents/Jahnavi/Vital%20Stats%20for%20SEE/Jahnavi/Statistics%20(Technical)/STATS-INST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il/Desktop/Users/Naveen/AppData/Roaming/Microsoft/Excel/Seenu%20Files/Seenu%20files/MD%20Meeting_19.12.08/Ganga%20kalyana/My%20Documents/Jahnavi/Vital%20Stats%20for%20SEE/Jahnavi/Statistics%20(Technical)/STATS-INST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enu%20Files/SR%20-%20Rates/SR%20Rates%2009-10/Vastu/Seenu/MD%20Meeting_19.12.08/Ganga%20kalyana/My%20Documents/Jahnavi/Vital%20Stats%20for%20SEE/Jahnavi/Statistics%20(Technical)/STATS-INST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Downloads/3333%20kva%20hsk%20logistic%20ht%20estimate%20sulibel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nada"/>
      <sheetName val="INSTALLATIONS-99-00"/>
      <sheetName val="INSTALLATIONS-00-01"/>
      <sheetName val="INSTALLATIONS-01-02"/>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12 KVA HT INST SULIBELE (2)"/>
      <sheetName val="Sheet1"/>
      <sheetName val="3333 KVA HT INST SULIBELE (3)"/>
      <sheetName val="hsk before"/>
      <sheetName val="hsk AFTER"/>
      <sheetName val="new feeder"/>
      <sheetName val="NMR INC (4)"/>
      <sheetName val="Sheet2 (9)"/>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9A23-8FA1-4652-BBDA-9F7E723C3B72}">
  <sheetPr>
    <tabColor rgb="FFFF0000"/>
  </sheetPr>
  <dimension ref="A1:HJ91"/>
  <sheetViews>
    <sheetView view="pageBreakPreview" zoomScale="118" zoomScaleNormal="69" zoomScaleSheetLayoutView="118" workbookViewId="0">
      <selection activeCell="A3" sqref="A3:I3"/>
    </sheetView>
  </sheetViews>
  <sheetFormatPr defaultColWidth="9.140625" defaultRowHeight="12.75" x14ac:dyDescent="0.25"/>
  <cols>
    <col min="1" max="1" width="5.28515625" style="63" customWidth="1"/>
    <col min="2" max="2" width="29.42578125" style="63" customWidth="1"/>
    <col min="3" max="3" width="9" style="2" customWidth="1"/>
    <col min="4" max="4" width="6" style="63" bestFit="1" customWidth="1"/>
    <col min="5" max="5" width="8.42578125" style="63" customWidth="1"/>
    <col min="6" max="6" width="11.85546875" style="62" bestFit="1" customWidth="1"/>
    <col min="7" max="7" width="15.140625" style="62" bestFit="1" customWidth="1"/>
    <col min="8" max="8" width="10.28515625" style="62" bestFit="1" customWidth="1"/>
    <col min="9" max="9" width="15.85546875" style="62" customWidth="1"/>
    <col min="10" max="16384" width="9.140625" style="63"/>
  </cols>
  <sheetData>
    <row r="1" spans="1:13" s="2" customFormat="1" ht="24.75" customHeight="1" x14ac:dyDescent="0.25">
      <c r="A1" s="1" t="s">
        <v>0</v>
      </c>
      <c r="B1" s="1"/>
      <c r="C1" s="1"/>
      <c r="D1" s="1"/>
      <c r="E1" s="1"/>
      <c r="F1" s="1"/>
      <c r="G1" s="1"/>
      <c r="H1" s="1"/>
      <c r="I1" s="1"/>
    </row>
    <row r="2" spans="1:13" s="2" customFormat="1" ht="24.75" customHeight="1" x14ac:dyDescent="0.25">
      <c r="A2" s="3"/>
      <c r="B2" s="4" t="s">
        <v>1</v>
      </c>
      <c r="C2" s="5" t="s">
        <v>2</v>
      </c>
      <c r="D2" s="5"/>
      <c r="E2" s="5"/>
      <c r="F2" s="5" t="s">
        <v>3</v>
      </c>
      <c r="G2" s="5"/>
      <c r="H2" s="6"/>
      <c r="I2" s="7"/>
    </row>
    <row r="3" spans="1:13" s="2" customFormat="1" ht="151.5" customHeight="1" x14ac:dyDescent="0.25">
      <c r="A3" s="8" t="s">
        <v>4</v>
      </c>
      <c r="B3" s="9"/>
      <c r="C3" s="9"/>
      <c r="D3" s="9"/>
      <c r="E3" s="9"/>
      <c r="F3" s="9"/>
      <c r="G3" s="9"/>
      <c r="H3" s="9"/>
      <c r="I3" s="10"/>
    </row>
    <row r="4" spans="1:13" s="2" customFormat="1" ht="25.5" customHeight="1" x14ac:dyDescent="0.25">
      <c r="A4" s="11" t="s">
        <v>5</v>
      </c>
      <c r="B4" s="11"/>
      <c r="C4" s="11"/>
      <c r="D4" s="11"/>
      <c r="E4" s="11"/>
      <c r="F4" s="11"/>
      <c r="G4" s="11"/>
      <c r="H4" s="11"/>
      <c r="I4" s="11"/>
      <c r="M4" s="2">
        <v>3712</v>
      </c>
    </row>
    <row r="5" spans="1:13" s="13" customFormat="1" ht="34.5" customHeight="1" x14ac:dyDescent="0.25">
      <c r="A5" s="12" t="s">
        <v>6</v>
      </c>
      <c r="B5" s="12"/>
      <c r="C5" s="12"/>
      <c r="D5" s="12"/>
      <c r="E5" s="12"/>
      <c r="F5" s="12"/>
      <c r="G5" s="12"/>
      <c r="H5" s="12"/>
      <c r="I5" s="12"/>
      <c r="M5" s="13">
        <v>3333</v>
      </c>
    </row>
    <row r="6" spans="1:13" s="16" customFormat="1" ht="19.5" customHeight="1" x14ac:dyDescent="0.25">
      <c r="A6" s="14" t="s">
        <v>7</v>
      </c>
      <c r="B6" s="14" t="s">
        <v>8</v>
      </c>
      <c r="C6" s="14" t="s">
        <v>9</v>
      </c>
      <c r="D6" s="14" t="s">
        <v>10</v>
      </c>
      <c r="E6" s="14" t="s">
        <v>11</v>
      </c>
      <c r="F6" s="15" t="s">
        <v>12</v>
      </c>
      <c r="G6" s="15"/>
      <c r="H6" s="15" t="s">
        <v>13</v>
      </c>
      <c r="I6" s="15"/>
      <c r="M6" s="16">
        <v>350</v>
      </c>
    </row>
    <row r="7" spans="1:13" s="16" customFormat="1" ht="32.1" customHeight="1" x14ac:dyDescent="0.25">
      <c r="A7" s="14"/>
      <c r="B7" s="14"/>
      <c r="C7" s="14"/>
      <c r="D7" s="14"/>
      <c r="E7" s="14"/>
      <c r="F7" s="17" t="s">
        <v>14</v>
      </c>
      <c r="G7" s="17" t="s">
        <v>15</v>
      </c>
      <c r="H7" s="17" t="s">
        <v>14</v>
      </c>
      <c r="I7" s="17" t="s">
        <v>15</v>
      </c>
      <c r="M7" s="16">
        <f>SUM(M4:M6)</f>
        <v>7395</v>
      </c>
    </row>
    <row r="8" spans="1:13" s="16" customFormat="1" ht="32.1" customHeight="1" x14ac:dyDescent="0.25">
      <c r="A8" s="18">
        <v>1</v>
      </c>
      <c r="B8" s="19" t="s">
        <v>16</v>
      </c>
      <c r="C8" s="20" t="s">
        <v>17</v>
      </c>
      <c r="D8" s="18" t="s">
        <v>10</v>
      </c>
      <c r="E8" s="18">
        <v>1</v>
      </c>
      <c r="F8" s="17">
        <v>201218</v>
      </c>
      <c r="G8" s="17">
        <f t="shared" ref="G8:G9" si="0">E8*F8</f>
        <v>201218</v>
      </c>
      <c r="H8" s="17">
        <v>4925</v>
      </c>
      <c r="I8" s="21">
        <f t="shared" ref="I8:I9" si="1">SUM(H8*E8)</f>
        <v>4925</v>
      </c>
    </row>
    <row r="9" spans="1:13" s="16" customFormat="1" ht="42.6" customHeight="1" x14ac:dyDescent="0.25">
      <c r="A9" s="18">
        <v>2</v>
      </c>
      <c r="B9" s="19" t="s">
        <v>18</v>
      </c>
      <c r="C9" s="20" t="s">
        <v>19</v>
      </c>
      <c r="D9" s="18" t="s">
        <v>10</v>
      </c>
      <c r="E9" s="18">
        <v>1</v>
      </c>
      <c r="F9" s="17">
        <v>201218</v>
      </c>
      <c r="G9" s="17">
        <f t="shared" si="0"/>
        <v>201218</v>
      </c>
      <c r="H9" s="17">
        <v>4925</v>
      </c>
      <c r="I9" s="21">
        <f t="shared" si="1"/>
        <v>4925</v>
      </c>
    </row>
    <row r="10" spans="1:13" s="16" customFormat="1" ht="37.9" customHeight="1" x14ac:dyDescent="0.25">
      <c r="A10" s="18">
        <v>3</v>
      </c>
      <c r="B10" s="19" t="s">
        <v>20</v>
      </c>
      <c r="C10" s="18">
        <v>287400</v>
      </c>
      <c r="D10" s="18" t="s">
        <v>21</v>
      </c>
      <c r="E10" s="22">
        <v>0.8</v>
      </c>
      <c r="F10" s="17">
        <v>889666</v>
      </c>
      <c r="G10" s="17">
        <f>E10*F10</f>
        <v>711732.8</v>
      </c>
      <c r="H10" s="23"/>
      <c r="I10" s="23"/>
    </row>
    <row r="11" spans="1:13" s="16" customFormat="1" ht="46.5" customHeight="1" x14ac:dyDescent="0.25">
      <c r="A11" s="18">
        <v>4</v>
      </c>
      <c r="B11" s="19" t="s">
        <v>22</v>
      </c>
      <c r="C11" s="18">
        <v>288332</v>
      </c>
      <c r="D11" s="18" t="s">
        <v>23</v>
      </c>
      <c r="E11" s="18">
        <v>3</v>
      </c>
      <c r="F11" s="17">
        <v>3744</v>
      </c>
      <c r="G11" s="17">
        <f t="shared" ref="G11:G13" si="2">E11*F11</f>
        <v>11232</v>
      </c>
      <c r="H11" s="23"/>
      <c r="I11" s="23"/>
    </row>
    <row r="12" spans="1:13" s="16" customFormat="1" ht="18" customHeight="1" x14ac:dyDescent="0.25">
      <c r="A12" s="18">
        <v>5</v>
      </c>
      <c r="B12" s="19" t="s">
        <v>24</v>
      </c>
      <c r="C12" s="18" t="s">
        <v>25</v>
      </c>
      <c r="D12" s="18" t="s">
        <v>23</v>
      </c>
      <c r="E12" s="18">
        <v>3200</v>
      </c>
      <c r="F12" s="17">
        <v>10.25</v>
      </c>
      <c r="G12" s="17">
        <f t="shared" si="2"/>
        <v>32800</v>
      </c>
      <c r="H12" s="23"/>
      <c r="I12" s="23"/>
    </row>
    <row r="13" spans="1:13" s="16" customFormat="1" ht="24.6" customHeight="1" x14ac:dyDescent="0.25">
      <c r="A13" s="18">
        <v>6</v>
      </c>
      <c r="B13" s="19" t="s">
        <v>26</v>
      </c>
      <c r="C13" s="18">
        <v>800651</v>
      </c>
      <c r="D13" s="18" t="s">
        <v>27</v>
      </c>
      <c r="E13" s="18">
        <v>48</v>
      </c>
      <c r="F13" s="17">
        <v>1786</v>
      </c>
      <c r="G13" s="17">
        <f t="shared" si="2"/>
        <v>85728</v>
      </c>
      <c r="H13" s="23"/>
      <c r="I13" s="23"/>
    </row>
    <row r="14" spans="1:13" s="16" customFormat="1" ht="34.5" customHeight="1" x14ac:dyDescent="0.25">
      <c r="A14" s="18">
        <v>7</v>
      </c>
      <c r="B14" s="19" t="s">
        <v>28</v>
      </c>
      <c r="C14" s="18">
        <v>820672</v>
      </c>
      <c r="D14" s="18" t="s">
        <v>29</v>
      </c>
      <c r="E14" s="18">
        <v>10</v>
      </c>
      <c r="F14" s="17">
        <v>307</v>
      </c>
      <c r="G14" s="17">
        <f t="shared" ref="G14:G15" si="3">F14*E14</f>
        <v>3070</v>
      </c>
      <c r="H14" s="17"/>
      <c r="I14" s="17"/>
    </row>
    <row r="15" spans="1:13" s="16" customFormat="1" ht="34.5" customHeight="1" x14ac:dyDescent="0.25">
      <c r="A15" s="18">
        <v>8</v>
      </c>
      <c r="B15" s="19" t="s">
        <v>30</v>
      </c>
      <c r="C15" s="18">
        <v>820703</v>
      </c>
      <c r="D15" s="18" t="s">
        <v>29</v>
      </c>
      <c r="E15" s="18">
        <v>10</v>
      </c>
      <c r="F15" s="17">
        <v>82</v>
      </c>
      <c r="G15" s="17">
        <f t="shared" si="3"/>
        <v>820</v>
      </c>
      <c r="H15" s="17"/>
      <c r="I15" s="17"/>
    </row>
    <row r="16" spans="1:13" s="24" customFormat="1" ht="50.25" customHeight="1" x14ac:dyDescent="0.2">
      <c r="A16" s="18">
        <v>9</v>
      </c>
      <c r="B16" s="19" t="s">
        <v>31</v>
      </c>
      <c r="C16" s="18">
        <v>768052</v>
      </c>
      <c r="D16" s="18" t="s">
        <v>32</v>
      </c>
      <c r="E16" s="18">
        <v>10</v>
      </c>
      <c r="F16" s="17">
        <v>1235</v>
      </c>
      <c r="G16" s="17">
        <f t="shared" ref="G16:G17" si="4">SUM(E16*F16)</f>
        <v>12350</v>
      </c>
      <c r="H16" s="17"/>
      <c r="I16" s="17"/>
    </row>
    <row r="17" spans="1:11" s="24" customFormat="1" ht="26.25" customHeight="1" x14ac:dyDescent="0.2">
      <c r="A17" s="18">
        <v>10</v>
      </c>
      <c r="B17" s="19" t="s">
        <v>33</v>
      </c>
      <c r="C17" s="18">
        <v>802460</v>
      </c>
      <c r="D17" s="18" t="s">
        <v>29</v>
      </c>
      <c r="E17" s="18">
        <v>20</v>
      </c>
      <c r="F17" s="17">
        <v>133</v>
      </c>
      <c r="G17" s="17">
        <f t="shared" si="4"/>
        <v>2660</v>
      </c>
      <c r="H17" s="17"/>
      <c r="I17" s="17"/>
    </row>
    <row r="18" spans="1:11" s="16" customFormat="1" ht="19.5" customHeight="1" x14ac:dyDescent="0.25">
      <c r="A18" s="18">
        <v>11</v>
      </c>
      <c r="B18" s="19" t="s">
        <v>34</v>
      </c>
      <c r="C18" s="18"/>
      <c r="D18" s="18"/>
      <c r="E18" s="18"/>
      <c r="F18" s="17"/>
      <c r="G18" s="17"/>
      <c r="H18" s="17"/>
      <c r="I18" s="17"/>
      <c r="K18" s="16">
        <f>SUM(350*0.65)</f>
        <v>227.5</v>
      </c>
    </row>
    <row r="19" spans="1:11" s="30" customFormat="1" ht="39.75" customHeight="1" x14ac:dyDescent="0.25">
      <c r="A19" s="25"/>
      <c r="B19" s="26" t="s">
        <v>35</v>
      </c>
      <c r="C19" s="27" t="s">
        <v>36</v>
      </c>
      <c r="D19" s="28" t="s">
        <v>37</v>
      </c>
      <c r="E19" s="28">
        <v>480</v>
      </c>
      <c r="F19" s="29"/>
      <c r="G19" s="21"/>
      <c r="H19" s="21">
        <v>262</v>
      </c>
      <c r="I19" s="21">
        <f t="shared" ref="I19:I27" si="5">SUM(H19*E19)</f>
        <v>125760</v>
      </c>
    </row>
    <row r="20" spans="1:11" s="30" customFormat="1" ht="19.899999999999999" customHeight="1" x14ac:dyDescent="0.25">
      <c r="A20" s="25"/>
      <c r="B20" s="26" t="s">
        <v>38</v>
      </c>
      <c r="C20" s="31"/>
      <c r="D20" s="28" t="s">
        <v>39</v>
      </c>
      <c r="E20" s="32">
        <v>0.8</v>
      </c>
      <c r="F20" s="29"/>
      <c r="G20" s="21"/>
      <c r="H20" s="21">
        <v>61322</v>
      </c>
      <c r="I20" s="21">
        <f t="shared" si="5"/>
        <v>49057.600000000006</v>
      </c>
    </row>
    <row r="21" spans="1:11" s="30" customFormat="1" ht="22.15" customHeight="1" x14ac:dyDescent="0.25">
      <c r="A21" s="25"/>
      <c r="B21" s="26" t="s">
        <v>40</v>
      </c>
      <c r="C21" s="31"/>
      <c r="D21" s="28" t="s">
        <v>37</v>
      </c>
      <c r="E21" s="28">
        <v>450</v>
      </c>
      <c r="F21" s="29"/>
      <c r="G21" s="21"/>
      <c r="H21" s="21">
        <v>160</v>
      </c>
      <c r="I21" s="21">
        <f t="shared" si="5"/>
        <v>72000</v>
      </c>
    </row>
    <row r="22" spans="1:11" s="30" customFormat="1" ht="23.25" customHeight="1" x14ac:dyDescent="0.25">
      <c r="A22" s="25"/>
      <c r="B22" s="26" t="s">
        <v>41</v>
      </c>
      <c r="C22" s="31"/>
      <c r="D22" s="28" t="s">
        <v>42</v>
      </c>
      <c r="E22" s="28">
        <v>3</v>
      </c>
      <c r="F22" s="29"/>
      <c r="G22" s="21"/>
      <c r="H22" s="21">
        <v>2658</v>
      </c>
      <c r="I22" s="21">
        <f t="shared" si="5"/>
        <v>7974</v>
      </c>
    </row>
    <row r="23" spans="1:11" s="30" customFormat="1" ht="24.75" customHeight="1" x14ac:dyDescent="0.25">
      <c r="A23" s="25"/>
      <c r="B23" s="26" t="s">
        <v>43</v>
      </c>
      <c r="C23" s="31"/>
      <c r="D23" s="28" t="s">
        <v>39</v>
      </c>
      <c r="E23" s="32">
        <v>0.8</v>
      </c>
      <c r="F23" s="29"/>
      <c r="G23" s="21"/>
      <c r="H23" s="21">
        <v>4367</v>
      </c>
      <c r="I23" s="21">
        <f t="shared" si="5"/>
        <v>3493.6000000000004</v>
      </c>
    </row>
    <row r="24" spans="1:11" s="30" customFormat="1" ht="38.25" customHeight="1" x14ac:dyDescent="0.25">
      <c r="A24" s="25"/>
      <c r="B24" s="26" t="s">
        <v>44</v>
      </c>
      <c r="C24" s="31"/>
      <c r="D24" s="28" t="s">
        <v>39</v>
      </c>
      <c r="E24" s="32">
        <v>0.8</v>
      </c>
      <c r="F24" s="29"/>
      <c r="G24" s="21"/>
      <c r="H24" s="21">
        <v>14810</v>
      </c>
      <c r="I24" s="21">
        <f t="shared" si="5"/>
        <v>11848</v>
      </c>
    </row>
    <row r="25" spans="1:11" s="30" customFormat="1" ht="24.75" customHeight="1" x14ac:dyDescent="0.25">
      <c r="A25" s="25"/>
      <c r="B25" s="26" t="s">
        <v>45</v>
      </c>
      <c r="C25" s="31"/>
      <c r="D25" s="28" t="s">
        <v>32</v>
      </c>
      <c r="E25" s="28">
        <v>20</v>
      </c>
      <c r="F25" s="29"/>
      <c r="G25" s="21"/>
      <c r="H25" s="21">
        <v>69</v>
      </c>
      <c r="I25" s="21">
        <f t="shared" si="5"/>
        <v>1380</v>
      </c>
    </row>
    <row r="26" spans="1:11" s="30" customFormat="1" ht="25.5" customHeight="1" x14ac:dyDescent="0.25">
      <c r="A26" s="25"/>
      <c r="B26" s="26" t="s">
        <v>46</v>
      </c>
      <c r="C26" s="33"/>
      <c r="D26" s="28" t="s">
        <v>32</v>
      </c>
      <c r="E26" s="28">
        <v>10</v>
      </c>
      <c r="F26" s="29"/>
      <c r="G26" s="21"/>
      <c r="H26" s="21">
        <v>93</v>
      </c>
      <c r="I26" s="21">
        <f t="shared" si="5"/>
        <v>930</v>
      </c>
    </row>
    <row r="27" spans="1:11" s="30" customFormat="1" ht="28.5" customHeight="1" x14ac:dyDescent="0.25">
      <c r="A27" s="25"/>
      <c r="B27" s="26" t="s">
        <v>47</v>
      </c>
      <c r="C27" s="25"/>
      <c r="D27" s="28" t="s">
        <v>42</v>
      </c>
      <c r="E27" s="28">
        <v>20</v>
      </c>
      <c r="F27" s="29"/>
      <c r="G27" s="21"/>
      <c r="H27" s="21">
        <v>116</v>
      </c>
      <c r="I27" s="21">
        <f t="shared" si="5"/>
        <v>2320</v>
      </c>
    </row>
    <row r="28" spans="1:11" s="16" customFormat="1" ht="27" customHeight="1" x14ac:dyDescent="0.25">
      <c r="A28" s="34">
        <v>12</v>
      </c>
      <c r="B28" s="35" t="s">
        <v>48</v>
      </c>
      <c r="C28" s="34"/>
      <c r="D28" s="18" t="s">
        <v>49</v>
      </c>
      <c r="E28" s="18"/>
      <c r="F28" s="17"/>
      <c r="G28" s="17">
        <v>2171.1999999999998</v>
      </c>
      <c r="H28" s="17"/>
      <c r="I28" s="17">
        <v>1386.8</v>
      </c>
    </row>
    <row r="29" spans="1:11" s="16" customFormat="1" ht="20.25" customHeight="1" x14ac:dyDescent="0.25">
      <c r="A29" s="18"/>
      <c r="B29" s="36" t="s">
        <v>50</v>
      </c>
      <c r="C29" s="18"/>
      <c r="D29" s="18"/>
      <c r="E29" s="18"/>
      <c r="F29" s="17"/>
      <c r="G29" s="37">
        <f>SUM(G8:G28)</f>
        <v>1265000</v>
      </c>
      <c r="H29" s="37"/>
      <c r="I29" s="37"/>
    </row>
    <row r="30" spans="1:11" s="16" customFormat="1" ht="21.75" customHeight="1" x14ac:dyDescent="0.25">
      <c r="A30" s="18"/>
      <c r="B30" s="36" t="s">
        <v>51</v>
      </c>
      <c r="C30" s="18"/>
      <c r="D30" s="18"/>
      <c r="E30" s="18"/>
      <c r="F30" s="17"/>
      <c r="G30" s="37"/>
      <c r="H30" s="37"/>
      <c r="I30" s="37">
        <f>SUM(I8:I28)</f>
        <v>285999.99999999994</v>
      </c>
    </row>
    <row r="31" spans="1:11" s="39" customFormat="1" ht="32.25" customHeight="1" x14ac:dyDescent="0.25">
      <c r="A31" s="38" t="s">
        <v>52</v>
      </c>
      <c r="B31" s="38"/>
      <c r="C31" s="38"/>
      <c r="D31" s="38"/>
      <c r="E31" s="38"/>
      <c r="F31" s="38"/>
      <c r="G31" s="38"/>
      <c r="H31" s="38"/>
      <c r="I31" s="38"/>
    </row>
    <row r="32" spans="1:11" s="2" customFormat="1" ht="19.5" customHeight="1" x14ac:dyDescent="0.2">
      <c r="A32" s="40" t="s">
        <v>53</v>
      </c>
      <c r="B32" s="41" t="s">
        <v>54</v>
      </c>
      <c r="C32" s="41" t="s">
        <v>9</v>
      </c>
      <c r="D32" s="41" t="s">
        <v>10</v>
      </c>
      <c r="E32" s="41" t="s">
        <v>11</v>
      </c>
      <c r="F32" s="41" t="s">
        <v>14</v>
      </c>
      <c r="G32" s="41" t="s">
        <v>15</v>
      </c>
      <c r="H32" s="42" t="s">
        <v>55</v>
      </c>
      <c r="I32" s="43"/>
    </row>
    <row r="33" spans="1:9" s="2" customFormat="1" ht="32.1" customHeight="1" x14ac:dyDescent="0.2">
      <c r="A33" s="44"/>
      <c r="B33" s="45"/>
      <c r="C33" s="45"/>
      <c r="D33" s="45"/>
      <c r="E33" s="45"/>
      <c r="F33" s="45"/>
      <c r="G33" s="45"/>
      <c r="H33" s="46" t="s">
        <v>14</v>
      </c>
      <c r="I33" s="46" t="s">
        <v>15</v>
      </c>
    </row>
    <row r="34" spans="1:9" s="2" customFormat="1" ht="223.5" customHeight="1" x14ac:dyDescent="0.25">
      <c r="A34" s="47">
        <v>1</v>
      </c>
      <c r="B34" s="48" t="s">
        <v>56</v>
      </c>
      <c r="C34" s="47">
        <v>358351</v>
      </c>
      <c r="D34" s="47" t="s">
        <v>57</v>
      </c>
      <c r="E34" s="47">
        <v>1</v>
      </c>
      <c r="F34" s="49">
        <v>243472</v>
      </c>
      <c r="G34" s="49">
        <f>SUM(F34*E34)</f>
        <v>243472</v>
      </c>
      <c r="H34" s="49">
        <v>1844</v>
      </c>
      <c r="I34" s="49">
        <f>SUM(H34*E34)</f>
        <v>1844</v>
      </c>
    </row>
    <row r="35" spans="1:9" s="2" customFormat="1" ht="85.5" customHeight="1" x14ac:dyDescent="0.25">
      <c r="A35" s="50">
        <v>2</v>
      </c>
      <c r="B35" s="51" t="s">
        <v>58</v>
      </c>
      <c r="C35" s="52">
        <v>4.0599999999999996</v>
      </c>
      <c r="D35" s="47" t="s">
        <v>59</v>
      </c>
      <c r="E35" s="47">
        <v>1</v>
      </c>
      <c r="F35" s="49"/>
      <c r="G35" s="49"/>
      <c r="H35" s="49">
        <v>30361</v>
      </c>
      <c r="I35" s="49">
        <f>SUM(H35*E35)</f>
        <v>30361</v>
      </c>
    </row>
    <row r="36" spans="1:9" s="2" customFormat="1" ht="66.75" customHeight="1" x14ac:dyDescent="0.25">
      <c r="A36" s="53">
        <v>3</v>
      </c>
      <c r="B36" s="54" t="s">
        <v>60</v>
      </c>
      <c r="C36" s="55" t="s">
        <v>61</v>
      </c>
      <c r="D36" s="55" t="s">
        <v>62</v>
      </c>
      <c r="E36" s="53">
        <v>4</v>
      </c>
      <c r="F36" s="56">
        <v>1729</v>
      </c>
      <c r="G36" s="56">
        <f t="shared" ref="G36" si="6">E36*F36</f>
        <v>6916</v>
      </c>
      <c r="H36" s="57">
        <v>949</v>
      </c>
      <c r="I36" s="49">
        <f>SUM(H36*E36)</f>
        <v>3796</v>
      </c>
    </row>
    <row r="37" spans="1:9" s="2" customFormat="1" ht="30" customHeight="1" x14ac:dyDescent="0.25">
      <c r="A37" s="50">
        <v>4</v>
      </c>
      <c r="B37" s="51" t="s">
        <v>63</v>
      </c>
      <c r="C37" s="47"/>
      <c r="D37" s="58" t="s">
        <v>49</v>
      </c>
      <c r="E37" s="58"/>
      <c r="F37" s="58"/>
      <c r="G37" s="49">
        <v>612</v>
      </c>
      <c r="H37" s="59"/>
      <c r="I37" s="60">
        <v>999</v>
      </c>
    </row>
    <row r="38" spans="1:9" s="2" customFormat="1" ht="20.25" customHeight="1" x14ac:dyDescent="0.25">
      <c r="A38" s="55"/>
      <c r="B38" s="36" t="s">
        <v>64</v>
      </c>
      <c r="C38" s="55"/>
      <c r="D38" s="55"/>
      <c r="E38" s="55"/>
      <c r="F38" s="56"/>
      <c r="G38" s="61">
        <f>SUM(G34:G37)</f>
        <v>251000</v>
      </c>
      <c r="H38" s="61"/>
      <c r="I38" s="61"/>
    </row>
    <row r="39" spans="1:9" s="2" customFormat="1" ht="28.5" customHeight="1" x14ac:dyDescent="0.25">
      <c r="A39" s="55"/>
      <c r="B39" s="36" t="s">
        <v>65</v>
      </c>
      <c r="C39" s="55"/>
      <c r="D39" s="55"/>
      <c r="E39" s="55"/>
      <c r="F39" s="56"/>
      <c r="G39" s="61"/>
      <c r="H39" s="61"/>
      <c r="I39" s="61">
        <f>SUM(I34:I37)</f>
        <v>37000</v>
      </c>
    </row>
    <row r="40" spans="1:9" ht="19.5" customHeight="1" x14ac:dyDescent="0.25">
      <c r="A40" s="2"/>
      <c r="B40" s="2"/>
      <c r="D40" s="2"/>
      <c r="E40" s="2"/>
    </row>
    <row r="41" spans="1:9" ht="22.5" customHeight="1" x14ac:dyDescent="0.25">
      <c r="A41" s="2"/>
      <c r="B41" s="64"/>
      <c r="D41" s="65"/>
      <c r="E41" s="2"/>
      <c r="G41" s="66"/>
      <c r="I41" s="66"/>
    </row>
    <row r="42" spans="1:9" s="71" customFormat="1" ht="21" customHeight="1" x14ac:dyDescent="0.2">
      <c r="A42" s="67" t="s">
        <v>66</v>
      </c>
      <c r="B42" s="68"/>
      <c r="C42" s="68"/>
      <c r="D42" s="68"/>
      <c r="E42" s="69"/>
      <c r="F42" s="70" t="s">
        <v>67</v>
      </c>
      <c r="G42" s="70"/>
      <c r="H42" s="70" t="s">
        <v>68</v>
      </c>
      <c r="I42" s="70"/>
    </row>
    <row r="43" spans="1:9" s="76" customFormat="1" ht="58.5" customHeight="1" x14ac:dyDescent="0.2">
      <c r="A43" s="72" t="s">
        <v>69</v>
      </c>
      <c r="B43" s="72"/>
      <c r="C43" s="72"/>
      <c r="D43" s="73" t="s">
        <v>70</v>
      </c>
      <c r="E43" s="74"/>
      <c r="F43" s="75">
        <f>SUM(G29)</f>
        <v>1265000</v>
      </c>
      <c r="G43" s="75"/>
      <c r="H43" s="75">
        <f>SUM(I30)</f>
        <v>285999.99999999994</v>
      </c>
      <c r="I43" s="75"/>
    </row>
    <row r="44" spans="1:9" s="76" customFormat="1" ht="30" customHeight="1" x14ac:dyDescent="0.2">
      <c r="A44" s="72" t="s">
        <v>71</v>
      </c>
      <c r="B44" s="72"/>
      <c r="C44" s="72"/>
      <c r="D44" s="73" t="s">
        <v>72</v>
      </c>
      <c r="E44" s="74"/>
      <c r="F44" s="75">
        <f>SUM(G38)</f>
        <v>251000</v>
      </c>
      <c r="G44" s="75"/>
      <c r="H44" s="77">
        <f>SUM(I39)</f>
        <v>37000</v>
      </c>
      <c r="I44" s="78"/>
    </row>
    <row r="45" spans="1:9" s="83" customFormat="1" ht="24" customHeight="1" x14ac:dyDescent="0.2">
      <c r="A45" s="79" t="s">
        <v>73</v>
      </c>
      <c r="B45" s="80"/>
      <c r="C45" s="80"/>
      <c r="D45" s="80"/>
      <c r="E45" s="80"/>
      <c r="F45" s="81">
        <f>SUM(F43:G44)</f>
        <v>1516000</v>
      </c>
      <c r="G45" s="82"/>
      <c r="H45" s="81">
        <f>SUM(H43:I44)</f>
        <v>322999.99999999994</v>
      </c>
      <c r="I45" s="82"/>
    </row>
    <row r="46" spans="1:9" ht="24.75" customHeight="1" x14ac:dyDescent="0.25">
      <c r="A46" s="2"/>
      <c r="B46" s="64"/>
      <c r="D46" s="65"/>
      <c r="E46" s="2"/>
      <c r="G46" s="66"/>
      <c r="I46" s="66"/>
    </row>
    <row r="47" spans="1:9" ht="66" hidden="1" customHeight="1" x14ac:dyDescent="0.25">
      <c r="A47" s="2"/>
      <c r="B47" s="64"/>
      <c r="D47" s="65"/>
      <c r="E47" s="2"/>
      <c r="G47" s="66"/>
      <c r="I47" s="66"/>
    </row>
    <row r="48" spans="1:9" ht="23.25" customHeight="1" x14ac:dyDescent="0.25">
      <c r="A48" s="84" t="s">
        <v>74</v>
      </c>
      <c r="B48" s="84"/>
      <c r="C48" s="84"/>
      <c r="D48" s="84"/>
      <c r="E48" s="84"/>
      <c r="F48" s="84"/>
      <c r="G48" s="84"/>
      <c r="H48" s="84"/>
      <c r="I48" s="84"/>
    </row>
    <row r="49" spans="1:218" s="89" customFormat="1" ht="31.5" customHeight="1" x14ac:dyDescent="0.25">
      <c r="A49" s="85" t="s">
        <v>75</v>
      </c>
      <c r="B49" s="86" t="s">
        <v>76</v>
      </c>
      <c r="C49" s="87"/>
      <c r="D49" s="87"/>
      <c r="E49" s="87"/>
      <c r="F49" s="87"/>
      <c r="G49" s="87"/>
      <c r="H49" s="88"/>
      <c r="I49" s="53" t="s">
        <v>77</v>
      </c>
    </row>
    <row r="50" spans="1:218" ht="28.5" customHeight="1" x14ac:dyDescent="0.25">
      <c r="A50" s="53">
        <v>1</v>
      </c>
      <c r="B50" s="90" t="s">
        <v>78</v>
      </c>
      <c r="C50" s="91"/>
      <c r="D50" s="91"/>
      <c r="E50" s="91"/>
      <c r="F50" s="91"/>
      <c r="G50" s="91"/>
      <c r="H50" s="92"/>
      <c r="I50" s="56">
        <f>SUM(F45)</f>
        <v>1516000</v>
      </c>
    </row>
    <row r="51" spans="1:218" ht="28.5" customHeight="1" x14ac:dyDescent="0.25">
      <c r="A51" s="53">
        <v>2</v>
      </c>
      <c r="B51" s="93" t="s">
        <v>55</v>
      </c>
      <c r="C51" s="94"/>
      <c r="D51" s="94"/>
      <c r="E51" s="94"/>
      <c r="F51" s="94"/>
      <c r="G51" s="94"/>
      <c r="H51" s="95"/>
      <c r="I51" s="56">
        <f>SUM(H45)</f>
        <v>322999.99999999994</v>
      </c>
    </row>
    <row r="52" spans="1:218" ht="28.5" customHeight="1" x14ac:dyDescent="0.25">
      <c r="A52" s="53">
        <v>3</v>
      </c>
      <c r="B52" s="93" t="s">
        <v>79</v>
      </c>
      <c r="C52" s="94"/>
      <c r="D52" s="94"/>
      <c r="E52" s="94"/>
      <c r="F52" s="94"/>
      <c r="G52" s="94"/>
      <c r="H52" s="95"/>
      <c r="I52" s="56">
        <f>SUM(I50:I51)</f>
        <v>1839000</v>
      </c>
    </row>
    <row r="53" spans="1:218" ht="30.75" customHeight="1" x14ac:dyDescent="0.25">
      <c r="A53" s="53">
        <v>4</v>
      </c>
      <c r="B53" s="93" t="s">
        <v>80</v>
      </c>
      <c r="C53" s="94"/>
      <c r="D53" s="94"/>
      <c r="E53" s="94"/>
      <c r="F53" s="94"/>
      <c r="G53" s="94"/>
      <c r="H53" s="95"/>
      <c r="I53" s="56">
        <f>SUM(I52*0.03)</f>
        <v>55170</v>
      </c>
    </row>
    <row r="54" spans="1:218" ht="28.5" customHeight="1" x14ac:dyDescent="0.25">
      <c r="A54" s="53">
        <v>5</v>
      </c>
      <c r="B54" s="90" t="s">
        <v>81</v>
      </c>
      <c r="C54" s="91"/>
      <c r="D54" s="91"/>
      <c r="E54" s="91"/>
      <c r="F54" s="91"/>
      <c r="G54" s="91"/>
      <c r="H54" s="92"/>
      <c r="I54" s="56">
        <f>SUM(I52:I53)*0.18</f>
        <v>340950.6</v>
      </c>
    </row>
    <row r="55" spans="1:218" ht="28.5" customHeight="1" x14ac:dyDescent="0.25">
      <c r="A55" s="53">
        <v>6</v>
      </c>
      <c r="B55" s="90" t="s">
        <v>82</v>
      </c>
      <c r="C55" s="91"/>
      <c r="D55" s="91"/>
      <c r="E55" s="91"/>
      <c r="F55" s="91"/>
      <c r="G55" s="91"/>
      <c r="H55" s="92"/>
      <c r="I55" s="56">
        <f>SUM(I52:I54)</f>
        <v>2235120.6</v>
      </c>
    </row>
    <row r="56" spans="1:218" ht="28.5" customHeight="1" x14ac:dyDescent="0.25">
      <c r="A56" s="53">
        <v>7</v>
      </c>
      <c r="B56" s="93" t="s">
        <v>83</v>
      </c>
      <c r="C56" s="94"/>
      <c r="D56" s="94"/>
      <c r="E56" s="94"/>
      <c r="F56" s="94"/>
      <c r="G56" s="94"/>
      <c r="H56" s="95"/>
      <c r="I56" s="56">
        <v>5000</v>
      </c>
    </row>
    <row r="57" spans="1:218" ht="28.5" customHeight="1" x14ac:dyDescent="0.25">
      <c r="A57" s="96"/>
      <c r="B57" s="97" t="s">
        <v>84</v>
      </c>
      <c r="C57" s="98"/>
      <c r="D57" s="99"/>
      <c r="E57" s="99"/>
      <c r="F57" s="99"/>
      <c r="G57" s="99"/>
      <c r="H57" s="100"/>
      <c r="I57" s="101">
        <f>SUM(I55)</f>
        <v>2235120.6</v>
      </c>
    </row>
    <row r="58" spans="1:218" ht="29.25" customHeight="1" x14ac:dyDescent="0.25">
      <c r="A58" s="2"/>
      <c r="B58" s="102"/>
      <c r="C58" s="65"/>
      <c r="D58" s="65"/>
      <c r="E58" s="2"/>
      <c r="G58" s="66"/>
      <c r="I58" s="103"/>
    </row>
    <row r="59" spans="1:218" ht="28.5" customHeight="1" x14ac:dyDescent="0.25">
      <c r="A59" s="104" t="s">
        <v>85</v>
      </c>
      <c r="B59" s="105"/>
      <c r="C59" s="106"/>
      <c r="D59" s="105"/>
      <c r="E59" s="105"/>
      <c r="F59" s="107"/>
      <c r="G59" s="107"/>
      <c r="H59" s="107"/>
      <c r="I59" s="107"/>
    </row>
    <row r="60" spans="1:218" ht="33.75" customHeight="1" x14ac:dyDescent="0.25">
      <c r="A60" s="108" t="s">
        <v>86</v>
      </c>
      <c r="B60" s="108"/>
      <c r="C60" s="108"/>
      <c r="D60" s="108"/>
      <c r="E60" s="108"/>
      <c r="F60" s="108"/>
      <c r="G60" s="108"/>
      <c r="H60" s="108"/>
      <c r="I60" s="108"/>
    </row>
    <row r="61" spans="1:218" ht="21" customHeight="1" x14ac:dyDescent="0.25">
      <c r="A61" s="109"/>
      <c r="B61" s="109"/>
      <c r="C61" s="110"/>
      <c r="D61" s="109"/>
      <c r="E61" s="109"/>
      <c r="F61" s="111"/>
      <c r="G61" s="111"/>
      <c r="H61" s="111"/>
      <c r="I61" s="111"/>
    </row>
    <row r="62" spans="1:218" ht="15.75" x14ac:dyDescent="0.25">
      <c r="A62" s="104" t="s">
        <v>87</v>
      </c>
      <c r="B62" s="105"/>
      <c r="C62" s="106"/>
      <c r="D62" s="105"/>
      <c r="E62" s="105"/>
      <c r="F62" s="107"/>
      <c r="G62" s="107"/>
      <c r="H62" s="107"/>
      <c r="I62" s="107"/>
    </row>
    <row r="63" spans="1:218" ht="137.44999999999999" customHeight="1" x14ac:dyDescent="0.25">
      <c r="A63" s="112" t="s">
        <v>88</v>
      </c>
      <c r="B63" s="112"/>
      <c r="C63" s="112"/>
      <c r="D63" s="112"/>
      <c r="E63" s="112"/>
      <c r="F63" s="112"/>
      <c r="G63" s="112"/>
      <c r="H63" s="112"/>
      <c r="I63" s="112"/>
    </row>
    <row r="64" spans="1:218" s="39" customFormat="1" ht="41.25" customHeight="1" x14ac:dyDescent="0.2">
      <c r="A64" s="113" t="s">
        <v>89</v>
      </c>
      <c r="B64" s="113"/>
      <c r="C64" s="113"/>
      <c r="D64" s="113"/>
      <c r="E64" s="113"/>
      <c r="F64" s="113"/>
      <c r="G64" s="113"/>
      <c r="H64" s="113"/>
      <c r="I64" s="113"/>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4"/>
      <c r="CG64" s="114"/>
      <c r="CH64" s="114"/>
      <c r="CI64" s="114"/>
      <c r="CJ64" s="114"/>
      <c r="CK64" s="114"/>
      <c r="CL64" s="114"/>
      <c r="CM64" s="114"/>
      <c r="CN64" s="114"/>
      <c r="CO64" s="114"/>
      <c r="CP64" s="114"/>
      <c r="CQ64" s="114"/>
      <c r="CR64" s="114"/>
      <c r="CS64" s="114"/>
      <c r="CT64" s="114"/>
      <c r="CU64" s="114"/>
      <c r="CV64" s="114"/>
      <c r="CW64" s="114"/>
      <c r="CX64" s="114"/>
      <c r="CY64" s="114"/>
      <c r="CZ64" s="114"/>
      <c r="DA64" s="114"/>
      <c r="DB64" s="114"/>
      <c r="DC64" s="114"/>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114"/>
      <c r="EB64" s="114"/>
      <c r="EC64" s="114"/>
      <c r="ED64" s="114"/>
      <c r="EE64" s="114"/>
      <c r="EF64" s="114"/>
      <c r="EG64" s="114"/>
      <c r="EH64" s="114"/>
      <c r="EI64" s="114"/>
      <c r="EJ64" s="114"/>
      <c r="EK64" s="114"/>
      <c r="EL64" s="114"/>
      <c r="EM64" s="114"/>
      <c r="EN64" s="114"/>
      <c r="EO64" s="114"/>
      <c r="EP64" s="114"/>
      <c r="EQ64" s="114"/>
      <c r="ER64" s="114"/>
      <c r="ES64" s="114"/>
      <c r="ET64" s="114"/>
      <c r="EU64" s="114"/>
      <c r="EV64" s="114"/>
      <c r="EW64" s="114"/>
      <c r="EX64" s="114"/>
      <c r="EY64" s="114"/>
      <c r="EZ64" s="114"/>
      <c r="FA64" s="114"/>
      <c r="FB64" s="114"/>
      <c r="FC64" s="114"/>
      <c r="FD64" s="114"/>
      <c r="FE64" s="114"/>
      <c r="FF64" s="114"/>
      <c r="FG64" s="114"/>
      <c r="FH64" s="114"/>
      <c r="FI64" s="114"/>
      <c r="FJ64" s="114"/>
      <c r="FK64" s="114"/>
      <c r="FL64" s="114"/>
      <c r="FM64" s="114"/>
      <c r="FN64" s="114"/>
      <c r="FO64" s="114"/>
      <c r="FP64" s="114"/>
      <c r="FQ64" s="114"/>
      <c r="FR64" s="114"/>
      <c r="FS64" s="114"/>
      <c r="FT64" s="114"/>
      <c r="FU64" s="114"/>
      <c r="FV64" s="114"/>
      <c r="FW64" s="114"/>
      <c r="FX64" s="114"/>
      <c r="FY64" s="114"/>
      <c r="FZ64" s="114"/>
      <c r="GA64" s="114"/>
      <c r="GB64" s="114"/>
      <c r="GC64" s="114"/>
      <c r="GD64" s="114"/>
      <c r="GE64" s="114"/>
      <c r="GF64" s="114"/>
      <c r="GG64" s="114"/>
      <c r="GH64" s="114"/>
      <c r="GI64" s="114"/>
      <c r="GJ64" s="114"/>
      <c r="GK64" s="114"/>
      <c r="GL64" s="114"/>
      <c r="GM64" s="114"/>
      <c r="GN64" s="114"/>
      <c r="GO64" s="114"/>
      <c r="GP64" s="114"/>
      <c r="GQ64" s="114"/>
      <c r="GR64" s="114"/>
      <c r="GS64" s="114"/>
      <c r="GT64" s="114"/>
      <c r="GU64" s="114"/>
      <c r="GV64" s="114"/>
      <c r="GW64" s="114"/>
      <c r="GX64" s="114"/>
      <c r="GY64" s="114"/>
      <c r="GZ64" s="114"/>
      <c r="HA64" s="114"/>
      <c r="HB64" s="114"/>
      <c r="HC64" s="114"/>
      <c r="HD64" s="114"/>
      <c r="HE64" s="114"/>
      <c r="HF64" s="114"/>
      <c r="HG64" s="114"/>
      <c r="HH64" s="114"/>
      <c r="HI64" s="114"/>
      <c r="HJ64" s="114"/>
    </row>
    <row r="65" spans="1:218" s="39" customFormat="1" ht="48" customHeight="1" x14ac:dyDescent="0.25">
      <c r="A65" s="115" t="s">
        <v>90</v>
      </c>
      <c r="B65" s="115"/>
      <c r="C65" s="115"/>
      <c r="D65" s="115"/>
      <c r="E65" s="115"/>
      <c r="F65" s="115"/>
      <c r="G65" s="115"/>
      <c r="H65" s="115"/>
      <c r="I65" s="115"/>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row>
    <row r="66" spans="1:218" s="39" customFormat="1" ht="56.45" customHeight="1" x14ac:dyDescent="0.25">
      <c r="A66" s="117">
        <v>1</v>
      </c>
      <c r="B66" s="118" t="s">
        <v>91</v>
      </c>
      <c r="C66" s="119"/>
      <c r="D66" s="120" t="s">
        <v>92</v>
      </c>
      <c r="E66" s="121"/>
      <c r="F66" s="121"/>
      <c r="G66" s="121"/>
      <c r="H66" s="121"/>
      <c r="I66" s="122"/>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c r="CO66" s="123"/>
      <c r="CP66" s="123"/>
      <c r="CQ66" s="123"/>
      <c r="CR66" s="123"/>
      <c r="CS66" s="123"/>
      <c r="CT66" s="123"/>
      <c r="CU66" s="123"/>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123"/>
      <c r="GB66" s="123"/>
      <c r="GC66" s="123"/>
      <c r="GD66" s="123"/>
      <c r="GE66" s="123"/>
      <c r="GF66" s="123"/>
      <c r="GG66" s="123"/>
      <c r="GH66" s="123"/>
      <c r="GI66" s="123"/>
      <c r="GJ66" s="123"/>
      <c r="GK66" s="123"/>
      <c r="GL66" s="123"/>
      <c r="GM66" s="123"/>
      <c r="GN66" s="123"/>
      <c r="GO66" s="123"/>
      <c r="GP66" s="123"/>
      <c r="GQ66" s="123"/>
      <c r="GR66" s="123"/>
      <c r="GS66" s="123"/>
      <c r="GT66" s="123"/>
      <c r="GU66" s="123"/>
      <c r="GV66" s="123"/>
      <c r="GW66" s="123"/>
      <c r="GX66" s="123"/>
      <c r="GY66" s="123"/>
      <c r="GZ66" s="123"/>
      <c r="HA66" s="123"/>
      <c r="HB66" s="123"/>
      <c r="HC66" s="123"/>
      <c r="HD66" s="123"/>
      <c r="HE66" s="123"/>
      <c r="HF66" s="123"/>
      <c r="HG66" s="123"/>
      <c r="HH66" s="123"/>
      <c r="HI66" s="123"/>
      <c r="HJ66" s="123"/>
    </row>
    <row r="67" spans="1:218" s="39" customFormat="1" ht="59.25" customHeight="1" x14ac:dyDescent="0.25">
      <c r="A67" s="117">
        <v>2</v>
      </c>
      <c r="B67" s="118" t="s">
        <v>93</v>
      </c>
      <c r="C67" s="119"/>
      <c r="D67" s="120" t="s">
        <v>94</v>
      </c>
      <c r="E67" s="121"/>
      <c r="F67" s="121"/>
      <c r="G67" s="121"/>
      <c r="H67" s="121"/>
      <c r="I67" s="122"/>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123"/>
      <c r="CH67" s="123"/>
      <c r="CI67" s="123"/>
      <c r="CJ67" s="123"/>
      <c r="CK67" s="123"/>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3"/>
      <c r="FX67" s="123"/>
      <c r="FY67" s="123"/>
      <c r="FZ67" s="123"/>
      <c r="GA67" s="123"/>
      <c r="GB67" s="123"/>
      <c r="GC67" s="123"/>
      <c r="GD67" s="123"/>
      <c r="GE67" s="123"/>
      <c r="GF67" s="123"/>
      <c r="GG67" s="123"/>
      <c r="GH67" s="123"/>
      <c r="GI67" s="123"/>
      <c r="GJ67" s="123"/>
      <c r="GK67" s="123"/>
      <c r="GL67" s="123"/>
      <c r="GM67" s="123"/>
      <c r="GN67" s="123"/>
      <c r="GO67" s="123"/>
      <c r="GP67" s="123"/>
      <c r="GQ67" s="123"/>
      <c r="GR67" s="123"/>
      <c r="GS67" s="123"/>
      <c r="GT67" s="123"/>
      <c r="GU67" s="123"/>
      <c r="GV67" s="123"/>
      <c r="GW67" s="123"/>
      <c r="GX67" s="123"/>
      <c r="GY67" s="123"/>
      <c r="GZ67" s="123"/>
      <c r="HA67" s="123"/>
      <c r="HB67" s="123"/>
      <c r="HC67" s="123"/>
      <c r="HD67" s="123"/>
      <c r="HE67" s="123"/>
      <c r="HF67" s="123"/>
      <c r="HG67" s="123"/>
      <c r="HH67" s="123"/>
      <c r="HI67" s="123"/>
      <c r="HJ67" s="123"/>
    </row>
    <row r="68" spans="1:218" s="39" customFormat="1" ht="32.25" customHeight="1" x14ac:dyDescent="0.25">
      <c r="A68" s="38" t="s">
        <v>95</v>
      </c>
      <c r="B68" s="38"/>
      <c r="C68" s="38"/>
      <c r="D68" s="38"/>
      <c r="E68" s="38"/>
      <c r="F68" s="38"/>
      <c r="G68" s="38"/>
      <c r="H68" s="38"/>
      <c r="I68" s="38"/>
    </row>
    <row r="69" spans="1:218" s="124" customFormat="1" ht="125.25" customHeight="1" x14ac:dyDescent="0.25">
      <c r="A69" s="117">
        <v>3</v>
      </c>
      <c r="B69" s="118" t="s">
        <v>96</v>
      </c>
      <c r="C69" s="119"/>
      <c r="D69" s="120" t="s">
        <v>97</v>
      </c>
      <c r="E69" s="121"/>
      <c r="F69" s="121"/>
      <c r="G69" s="121"/>
      <c r="H69" s="121"/>
      <c r="I69" s="122"/>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23"/>
      <c r="CH69" s="123"/>
      <c r="CI69" s="123"/>
      <c r="CJ69" s="123"/>
      <c r="CK69" s="123"/>
      <c r="CL69" s="123"/>
      <c r="CM69" s="123"/>
      <c r="CN69" s="123"/>
      <c r="CO69" s="123"/>
      <c r="CP69" s="123"/>
      <c r="CQ69" s="123"/>
      <c r="CR69" s="123"/>
      <c r="CS69" s="123"/>
      <c r="CT69" s="123"/>
      <c r="CU69" s="123"/>
      <c r="CV69" s="123"/>
      <c r="CW69" s="123"/>
      <c r="CX69" s="123"/>
      <c r="CY69" s="123"/>
      <c r="CZ69" s="123"/>
      <c r="DA69" s="123"/>
      <c r="DB69" s="123"/>
      <c r="DC69" s="123"/>
      <c r="DD69" s="123"/>
      <c r="DE69" s="123"/>
      <c r="DF69" s="123"/>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c r="FN69" s="123"/>
      <c r="FO69" s="123"/>
      <c r="FP69" s="123"/>
      <c r="FQ69" s="123"/>
      <c r="FR69" s="123"/>
      <c r="FS69" s="123"/>
      <c r="FT69" s="123"/>
      <c r="FU69" s="123"/>
      <c r="FV69" s="123"/>
      <c r="FW69" s="123"/>
      <c r="FX69" s="123"/>
      <c r="FY69" s="123"/>
      <c r="FZ69" s="123"/>
      <c r="GA69" s="123"/>
      <c r="GB69" s="123"/>
      <c r="GC69" s="123"/>
      <c r="GD69" s="123"/>
      <c r="GE69" s="123"/>
      <c r="GF69" s="123"/>
      <c r="GG69" s="123"/>
      <c r="GH69" s="123"/>
      <c r="GI69" s="123"/>
      <c r="GJ69" s="123"/>
      <c r="GK69" s="123"/>
      <c r="GL69" s="123"/>
      <c r="GM69" s="123"/>
      <c r="GN69" s="123"/>
      <c r="GO69" s="123"/>
      <c r="GP69" s="123"/>
      <c r="GQ69" s="123"/>
      <c r="GR69" s="123"/>
      <c r="GS69" s="123"/>
      <c r="GT69" s="123"/>
      <c r="GU69" s="123"/>
      <c r="GV69" s="123"/>
      <c r="GW69" s="123"/>
      <c r="GX69" s="123"/>
      <c r="GY69" s="123"/>
      <c r="GZ69" s="123"/>
      <c r="HA69" s="123"/>
      <c r="HB69" s="123"/>
      <c r="HC69" s="123"/>
      <c r="HD69" s="123"/>
      <c r="HE69" s="123"/>
      <c r="HF69" s="123"/>
      <c r="HG69" s="123"/>
      <c r="HH69" s="123"/>
      <c r="HI69" s="123"/>
      <c r="HJ69" s="123"/>
    </row>
    <row r="70" spans="1:218" s="126" customFormat="1" ht="109.5" customHeight="1" x14ac:dyDescent="0.25">
      <c r="A70" s="125" t="s">
        <v>98</v>
      </c>
      <c r="B70" s="125"/>
      <c r="C70" s="125"/>
      <c r="D70" s="125"/>
      <c r="E70" s="125"/>
      <c r="F70" s="125"/>
      <c r="G70" s="125"/>
      <c r="H70" s="125"/>
      <c r="I70" s="125"/>
    </row>
    <row r="71" spans="1:218" s="126" customFormat="1" ht="22.9" customHeight="1" x14ac:dyDescent="0.25">
      <c r="A71" s="127" t="s">
        <v>99</v>
      </c>
      <c r="B71" s="127"/>
      <c r="C71" s="127"/>
      <c r="D71" s="127"/>
      <c r="E71" s="127"/>
      <c r="F71" s="127"/>
      <c r="G71" s="127"/>
      <c r="H71" s="127"/>
      <c r="I71" s="127"/>
    </row>
    <row r="72" spans="1:218" s="126" customFormat="1" ht="118.15" customHeight="1" x14ac:dyDescent="0.25">
      <c r="A72" s="128">
        <v>1</v>
      </c>
      <c r="B72" s="128" t="s">
        <v>100</v>
      </c>
      <c r="C72" s="129" t="s">
        <v>101</v>
      </c>
      <c r="D72" s="129"/>
      <c r="E72" s="129"/>
      <c r="F72" s="130" t="s">
        <v>102</v>
      </c>
      <c r="G72" s="131"/>
      <c r="H72" s="132"/>
      <c r="I72" s="128" t="s">
        <v>103</v>
      </c>
    </row>
    <row r="73" spans="1:218" s="126" customFormat="1" ht="140.44999999999999" customHeight="1" x14ac:dyDescent="0.25">
      <c r="A73" s="128">
        <v>2</v>
      </c>
      <c r="B73" s="128" t="s">
        <v>104</v>
      </c>
      <c r="C73" s="129" t="s">
        <v>105</v>
      </c>
      <c r="D73" s="129"/>
      <c r="E73" s="129"/>
      <c r="F73" s="130" t="s">
        <v>106</v>
      </c>
      <c r="G73" s="131"/>
      <c r="H73" s="132"/>
      <c r="I73" s="128" t="s">
        <v>107</v>
      </c>
      <c r="J73" s="126" t="s">
        <v>108</v>
      </c>
    </row>
    <row r="74" spans="1:218" s="126" customFormat="1" ht="92.45" customHeight="1" x14ac:dyDescent="0.25">
      <c r="A74" s="128">
        <v>3</v>
      </c>
      <c r="B74" s="128" t="s">
        <v>109</v>
      </c>
      <c r="C74" s="129" t="s">
        <v>110</v>
      </c>
      <c r="D74" s="129"/>
      <c r="E74" s="129"/>
      <c r="F74" s="130" t="s">
        <v>111</v>
      </c>
      <c r="G74" s="131"/>
      <c r="H74" s="132"/>
      <c r="I74" s="128" t="s">
        <v>107</v>
      </c>
    </row>
    <row r="75" spans="1:218" s="126" customFormat="1" ht="92.45" customHeight="1" x14ac:dyDescent="0.25">
      <c r="A75" s="128"/>
      <c r="B75" s="128" t="s">
        <v>112</v>
      </c>
      <c r="C75" s="129" t="s">
        <v>113</v>
      </c>
      <c r="D75" s="129"/>
      <c r="E75" s="129"/>
      <c r="F75" s="130"/>
      <c r="G75" s="131"/>
      <c r="H75" s="132"/>
      <c r="I75" s="128"/>
    </row>
    <row r="76" spans="1:218" s="126" customFormat="1" ht="68.45" customHeight="1" x14ac:dyDescent="0.25">
      <c r="A76" s="133" t="s">
        <v>114</v>
      </c>
      <c r="B76" s="133"/>
      <c r="C76" s="133"/>
      <c r="D76" s="133"/>
      <c r="E76" s="133"/>
      <c r="F76" s="133"/>
      <c r="G76" s="133"/>
      <c r="H76" s="133"/>
      <c r="I76" s="133"/>
    </row>
    <row r="77" spans="1:218" s="134" customFormat="1" ht="52.5" customHeight="1" x14ac:dyDescent="0.25">
      <c r="A77" s="125" t="s">
        <v>115</v>
      </c>
      <c r="B77" s="125"/>
      <c r="C77" s="125"/>
      <c r="D77" s="125"/>
      <c r="E77" s="125"/>
      <c r="F77" s="125"/>
      <c r="G77" s="125"/>
      <c r="H77" s="125"/>
      <c r="I77" s="125"/>
    </row>
    <row r="78" spans="1:218" s="134" customFormat="1" ht="88.5" customHeight="1" x14ac:dyDescent="0.25">
      <c r="A78" s="125" t="s">
        <v>116</v>
      </c>
      <c r="B78" s="125"/>
      <c r="C78" s="125"/>
      <c r="D78" s="125"/>
      <c r="E78" s="125"/>
      <c r="F78" s="125"/>
      <c r="G78" s="125"/>
      <c r="H78" s="125"/>
      <c r="I78" s="125"/>
    </row>
    <row r="79" spans="1:218" s="124" customFormat="1" ht="33" customHeight="1" x14ac:dyDescent="0.25">
      <c r="A79" s="135"/>
      <c r="B79" s="136"/>
      <c r="C79" s="135"/>
      <c r="D79" s="137"/>
      <c r="E79" s="137"/>
      <c r="F79" s="137"/>
      <c r="G79" s="137"/>
      <c r="H79" s="137"/>
      <c r="I79" s="137"/>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3"/>
      <c r="FX79" s="123"/>
      <c r="FY79" s="123"/>
      <c r="FZ79" s="123"/>
      <c r="GA79" s="123"/>
      <c r="GB79" s="123"/>
      <c r="GC79" s="123"/>
      <c r="GD79" s="123"/>
      <c r="GE79" s="123"/>
      <c r="GF79" s="123"/>
      <c r="GG79" s="123"/>
      <c r="GH79" s="123"/>
      <c r="GI79" s="123"/>
      <c r="GJ79" s="123"/>
      <c r="GK79" s="123"/>
      <c r="GL79" s="123"/>
      <c r="GM79" s="123"/>
      <c r="GN79" s="123"/>
      <c r="GO79" s="123"/>
      <c r="GP79" s="123"/>
      <c r="GQ79" s="123"/>
      <c r="GR79" s="123"/>
      <c r="GS79" s="123"/>
      <c r="GT79" s="123"/>
      <c r="GU79" s="123"/>
      <c r="GV79" s="123"/>
      <c r="GW79" s="123"/>
      <c r="GX79" s="123"/>
      <c r="GY79" s="123"/>
      <c r="GZ79" s="123"/>
      <c r="HA79" s="123"/>
      <c r="HB79" s="123"/>
      <c r="HC79" s="123"/>
      <c r="HD79" s="123"/>
      <c r="HE79" s="123"/>
      <c r="HF79" s="123"/>
      <c r="HG79" s="123"/>
      <c r="HH79" s="123"/>
      <c r="HI79" s="123"/>
      <c r="HJ79" s="123"/>
    </row>
    <row r="80" spans="1:218" s="83" customFormat="1" ht="17.25" customHeight="1" x14ac:dyDescent="0.2">
      <c r="A80" s="83" t="s">
        <v>117</v>
      </c>
      <c r="C80" s="138"/>
      <c r="G80" s="139" t="s">
        <v>118</v>
      </c>
      <c r="H80" s="139"/>
      <c r="I80" s="139"/>
    </row>
    <row r="81" spans="1:218" s="83" customFormat="1" ht="17.25" customHeight="1" x14ac:dyDescent="0.2">
      <c r="A81" s="139" t="s">
        <v>119</v>
      </c>
      <c r="B81" s="139"/>
      <c r="C81" s="139"/>
      <c r="G81" s="139" t="s">
        <v>120</v>
      </c>
      <c r="H81" s="139"/>
      <c r="I81" s="139"/>
    </row>
    <row r="82" spans="1:218" s="83" customFormat="1" ht="17.25" customHeight="1" x14ac:dyDescent="0.2">
      <c r="A82" s="139" t="s">
        <v>121</v>
      </c>
      <c r="B82" s="139"/>
      <c r="C82" s="139"/>
      <c r="G82" s="139" t="s">
        <v>122</v>
      </c>
      <c r="H82" s="139"/>
      <c r="I82" s="139"/>
    </row>
    <row r="83" spans="1:218" x14ac:dyDescent="0.25">
      <c r="A83" s="140"/>
      <c r="B83" s="140"/>
      <c r="C83" s="141"/>
      <c r="D83" s="140"/>
      <c r="E83" s="140"/>
      <c r="F83" s="142"/>
      <c r="G83" s="142"/>
      <c r="H83" s="142"/>
      <c r="I83" s="142"/>
    </row>
    <row r="84" spans="1:218" x14ac:dyDescent="0.25">
      <c r="G84" s="143"/>
      <c r="H84" s="143"/>
      <c r="I84" s="143"/>
    </row>
    <row r="89" spans="1:218" s="62" customFormat="1" x14ac:dyDescent="0.25">
      <c r="A89" s="63"/>
      <c r="B89" s="63"/>
      <c r="C89" s="2"/>
      <c r="D89" s="144"/>
      <c r="E89" s="144"/>
      <c r="F89" s="144"/>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row>
    <row r="90" spans="1:218" s="62" customFormat="1" x14ac:dyDescent="0.25">
      <c r="A90" s="63"/>
      <c r="B90" s="63"/>
      <c r="C90" s="2"/>
      <c r="D90" s="144"/>
      <c r="E90" s="144"/>
      <c r="F90" s="144"/>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row>
    <row r="91" spans="1:218" s="62" customFormat="1" x14ac:dyDescent="0.25">
      <c r="A91" s="63"/>
      <c r="B91" s="63"/>
      <c r="C91" s="2"/>
      <c r="D91" s="144"/>
      <c r="E91" s="144"/>
      <c r="F91" s="144"/>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row>
  </sheetData>
  <mergeCells count="77">
    <mergeCell ref="G84:I84"/>
    <mergeCell ref="D89:F89"/>
    <mergeCell ref="D90:F90"/>
    <mergeCell ref="D91:F91"/>
    <mergeCell ref="A78:I78"/>
    <mergeCell ref="G80:I80"/>
    <mergeCell ref="A81:C81"/>
    <mergeCell ref="G81:I81"/>
    <mergeCell ref="A82:C82"/>
    <mergeCell ref="G82:I82"/>
    <mergeCell ref="C74:E74"/>
    <mergeCell ref="F74:H74"/>
    <mergeCell ref="C75:E75"/>
    <mergeCell ref="F75:H75"/>
    <mergeCell ref="A76:I76"/>
    <mergeCell ref="A77:I77"/>
    <mergeCell ref="A70:I70"/>
    <mergeCell ref="A71:I71"/>
    <mergeCell ref="C72:E72"/>
    <mergeCell ref="F72:H72"/>
    <mergeCell ref="C73:E73"/>
    <mergeCell ref="F73:H73"/>
    <mergeCell ref="A64:I64"/>
    <mergeCell ref="A65:I65"/>
    <mergeCell ref="D66:I66"/>
    <mergeCell ref="D67:I67"/>
    <mergeCell ref="A68:I68"/>
    <mergeCell ref="D69:I69"/>
    <mergeCell ref="B54:H54"/>
    <mergeCell ref="B55:H55"/>
    <mergeCell ref="B56:H56"/>
    <mergeCell ref="B57:H57"/>
    <mergeCell ref="A60:I60"/>
    <mergeCell ref="A63:I63"/>
    <mergeCell ref="A48:I48"/>
    <mergeCell ref="B49:H49"/>
    <mergeCell ref="B50:H50"/>
    <mergeCell ref="B51:H51"/>
    <mergeCell ref="B52:H52"/>
    <mergeCell ref="B53:H53"/>
    <mergeCell ref="A44:C44"/>
    <mergeCell ref="D44:E44"/>
    <mergeCell ref="F44:G44"/>
    <mergeCell ref="H44:I44"/>
    <mergeCell ref="A45:E45"/>
    <mergeCell ref="F45:G45"/>
    <mergeCell ref="H45:I45"/>
    <mergeCell ref="H32:I32"/>
    <mergeCell ref="A42:E42"/>
    <mergeCell ref="F42:G42"/>
    <mergeCell ref="H42:I42"/>
    <mergeCell ref="A43:C43"/>
    <mergeCell ref="D43:E43"/>
    <mergeCell ref="F43:G43"/>
    <mergeCell ref="H43:I43"/>
    <mergeCell ref="H6:I6"/>
    <mergeCell ref="C19:C26"/>
    <mergeCell ref="A31:I31"/>
    <mergeCell ref="A32:A33"/>
    <mergeCell ref="B32:B33"/>
    <mergeCell ref="C32:C33"/>
    <mergeCell ref="D32:D33"/>
    <mergeCell ref="E32:E33"/>
    <mergeCell ref="F32:F33"/>
    <mergeCell ref="G32:G33"/>
    <mergeCell ref="A6:A7"/>
    <mergeCell ref="B6:B7"/>
    <mergeCell ref="C6:C7"/>
    <mergeCell ref="D6:D7"/>
    <mergeCell ref="E6:E7"/>
    <mergeCell ref="F6:G6"/>
    <mergeCell ref="A1:I1"/>
    <mergeCell ref="C2:E2"/>
    <mergeCell ref="F2:G2"/>
    <mergeCell ref="A3:I3"/>
    <mergeCell ref="A4:I4"/>
    <mergeCell ref="A5:I5"/>
  </mergeCells>
  <pageMargins left="0.25" right="0.25" top="0.25" bottom="0.25" header="0.35433070866141703" footer="0.511811023622047"/>
  <pageSetup paperSize="9" scale="79" orientation="portrait" r:id="rId1"/>
  <rowBreaks count="3" manualBreakCount="3">
    <brk id="30" max="8" man="1"/>
    <brk id="46" max="8" man="1"/>
    <brk id="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1A36E-CB0A-42A0-A77C-8BB76525DC1E}">
  <dimension ref="A1:N29"/>
  <sheetViews>
    <sheetView workbookViewId="0">
      <selection activeCell="U19" sqref="U19"/>
    </sheetView>
  </sheetViews>
  <sheetFormatPr defaultRowHeight="16.5" x14ac:dyDescent="0.25"/>
  <cols>
    <col min="1" max="2" width="9.140625" style="146"/>
    <col min="3" max="3" width="10.28515625" style="146" customWidth="1"/>
    <col min="4" max="6" width="9.140625" style="146"/>
    <col min="7" max="8" width="9.42578125" style="146" bestFit="1" customWidth="1"/>
    <col min="9" max="9" width="3.42578125" style="146" customWidth="1"/>
    <col min="10" max="10" width="9.42578125" style="146" bestFit="1" customWidth="1"/>
    <col min="11" max="11" width="9.140625" style="146"/>
    <col min="12" max="12" width="13.140625" style="146" bestFit="1" customWidth="1"/>
    <col min="13" max="13" width="9.42578125" style="146" bestFit="1" customWidth="1"/>
    <col min="14" max="18" width="9.140625" style="146"/>
    <col min="19" max="19" width="9.28515625" style="146" bestFit="1" customWidth="1"/>
    <col min="20" max="16384" width="9.140625" style="146"/>
  </cols>
  <sheetData>
    <row r="1" spans="1:14" x14ac:dyDescent="0.25">
      <c r="A1" s="145" t="s">
        <v>123</v>
      </c>
      <c r="B1" s="145"/>
      <c r="C1" s="145"/>
      <c r="D1" s="145"/>
      <c r="E1" s="145"/>
      <c r="F1" s="145"/>
      <c r="G1" s="145"/>
      <c r="H1" s="145"/>
      <c r="I1" s="145"/>
      <c r="J1" s="145"/>
      <c r="K1" s="145"/>
      <c r="L1" s="145"/>
      <c r="M1" s="145"/>
      <c r="N1" s="145"/>
    </row>
    <row r="2" spans="1:14" x14ac:dyDescent="0.25">
      <c r="F2" s="147"/>
      <c r="G2" s="147"/>
    </row>
    <row r="3" spans="1:14" ht="27.75" customHeight="1" x14ac:dyDescent="0.25">
      <c r="A3" s="145" t="s">
        <v>124</v>
      </c>
      <c r="B3" s="145"/>
      <c r="C3" s="145"/>
      <c r="D3" s="145"/>
      <c r="E3" s="145"/>
      <c r="F3" s="145"/>
      <c r="G3" s="145"/>
      <c r="H3" s="145"/>
      <c r="I3" s="145"/>
      <c r="J3" s="145"/>
      <c r="K3" s="145"/>
      <c r="L3" s="145"/>
      <c r="M3" s="145"/>
      <c r="N3" s="145"/>
    </row>
    <row r="4" spans="1:14" ht="18.75" customHeight="1" x14ac:dyDescent="0.25"/>
    <row r="5" spans="1:14" x14ac:dyDescent="0.25">
      <c r="A5" s="148"/>
    </row>
    <row r="6" spans="1:14" x14ac:dyDescent="0.25">
      <c r="A6" s="149"/>
      <c r="B6" s="149"/>
      <c r="C6" s="149"/>
      <c r="D6" s="149"/>
      <c r="E6" s="149"/>
      <c r="F6" s="149"/>
      <c r="G6" s="149"/>
      <c r="H6" s="149"/>
      <c r="I6" s="149"/>
    </row>
    <row r="7" spans="1:14" x14ac:dyDescent="0.25">
      <c r="A7" s="150"/>
      <c r="B7" s="150"/>
      <c r="C7" s="151"/>
      <c r="D7" s="152"/>
      <c r="E7" s="152"/>
      <c r="F7" s="152"/>
      <c r="G7" s="152"/>
      <c r="H7" s="152"/>
      <c r="I7" s="152"/>
      <c r="J7" s="153"/>
      <c r="K7" s="153"/>
      <c r="L7" s="153"/>
      <c r="M7" s="153"/>
      <c r="N7" s="153"/>
    </row>
    <row r="8" spans="1:14" x14ac:dyDescent="0.25">
      <c r="A8" s="149"/>
      <c r="B8" s="149"/>
      <c r="C8" s="149"/>
      <c r="D8" s="149"/>
      <c r="E8" s="149"/>
      <c r="F8" s="149"/>
      <c r="G8" s="149">
        <v>3.2</v>
      </c>
      <c r="H8" s="149"/>
      <c r="I8" s="149"/>
      <c r="M8" s="149">
        <v>0.8</v>
      </c>
    </row>
    <row r="9" spans="1:14" x14ac:dyDescent="0.25">
      <c r="A9" s="149"/>
      <c r="B9" s="149"/>
      <c r="C9" s="149"/>
      <c r="D9" s="149"/>
      <c r="E9" s="149"/>
      <c r="F9" s="149"/>
      <c r="G9" s="149"/>
      <c r="H9" s="149"/>
      <c r="I9" s="149"/>
    </row>
    <row r="10" spans="1:14" x14ac:dyDescent="0.25">
      <c r="A10" s="154"/>
    </row>
    <row r="12" spans="1:14" x14ac:dyDescent="0.25">
      <c r="A12" s="155"/>
      <c r="B12" s="155"/>
      <c r="C12" s="156"/>
      <c r="D12" s="157"/>
      <c r="E12" s="157"/>
      <c r="F12" s="157"/>
      <c r="H12" s="157"/>
      <c r="I12" s="157"/>
      <c r="J12" s="157"/>
      <c r="K12" s="157"/>
      <c r="L12" s="157">
        <v>3712</v>
      </c>
      <c r="M12" s="158">
        <v>350</v>
      </c>
      <c r="N12" s="159" t="s">
        <v>125</v>
      </c>
    </row>
    <row r="13" spans="1:14" ht="12" customHeight="1" x14ac:dyDescent="0.25">
      <c r="F13" s="160"/>
      <c r="G13" s="161"/>
      <c r="M13" s="147" t="s">
        <v>126</v>
      </c>
      <c r="N13" s="147"/>
    </row>
    <row r="14" spans="1:14" ht="12" customHeight="1" x14ac:dyDescent="0.25">
      <c r="F14" s="160"/>
      <c r="G14" s="161"/>
      <c r="M14" s="155"/>
      <c r="N14" s="155"/>
    </row>
    <row r="15" spans="1:14" ht="12" customHeight="1" x14ac:dyDescent="0.25">
      <c r="F15" s="160"/>
      <c r="G15" s="161"/>
      <c r="M15" s="155"/>
      <c r="N15" s="155"/>
    </row>
    <row r="16" spans="1:14" ht="34.5" customHeight="1" x14ac:dyDescent="0.25">
      <c r="F16" s="160"/>
      <c r="G16" s="160"/>
      <c r="H16" s="162" t="s">
        <v>125</v>
      </c>
      <c r="I16" s="163" t="s">
        <v>127</v>
      </c>
      <c r="J16" s="162" t="s">
        <v>128</v>
      </c>
      <c r="K16" s="164" t="s">
        <v>129</v>
      </c>
      <c r="L16" s="165" t="s">
        <v>130</v>
      </c>
    </row>
    <row r="17" spans="1:14" ht="34.5" customHeight="1" x14ac:dyDescent="0.25">
      <c r="C17" s="155"/>
      <c r="D17" s="155"/>
      <c r="E17" s="155"/>
      <c r="F17" s="155"/>
      <c r="G17" s="155"/>
      <c r="H17" s="164">
        <v>350</v>
      </c>
      <c r="I17" s="164" t="s">
        <v>127</v>
      </c>
      <c r="J17" s="166">
        <v>0.8</v>
      </c>
      <c r="K17" s="164" t="s">
        <v>129</v>
      </c>
      <c r="L17" s="167">
        <f>J17*H17</f>
        <v>280</v>
      </c>
    </row>
    <row r="18" spans="1:14" ht="34.5" customHeight="1" x14ac:dyDescent="0.25">
      <c r="C18" s="155"/>
      <c r="D18" s="155"/>
      <c r="E18" s="155"/>
      <c r="F18" s="155"/>
      <c r="G18" s="155"/>
      <c r="H18" s="164">
        <v>4062</v>
      </c>
      <c r="I18" s="164" t="s">
        <v>127</v>
      </c>
      <c r="J18" s="168">
        <v>3.2</v>
      </c>
      <c r="K18" s="164" t="s">
        <v>129</v>
      </c>
      <c r="L18" s="169">
        <f>J18*H18</f>
        <v>12998.400000000001</v>
      </c>
      <c r="N18" s="155"/>
    </row>
    <row r="19" spans="1:14" ht="34.5" customHeight="1" x14ac:dyDescent="0.25">
      <c r="H19" s="170"/>
      <c r="I19" s="171"/>
      <c r="J19" s="171"/>
      <c r="K19" s="172"/>
      <c r="L19" s="173">
        <f>SUM(L17:L18)</f>
        <v>13278.400000000001</v>
      </c>
    </row>
    <row r="20" spans="1:14" x14ac:dyDescent="0.25">
      <c r="D20" s="174"/>
      <c r="E20" s="174"/>
      <c r="F20" s="174"/>
      <c r="G20" s="157"/>
      <c r="H20" s="175"/>
      <c r="I20" s="175"/>
      <c r="J20" s="147"/>
      <c r="K20" s="147"/>
      <c r="L20" s="147"/>
    </row>
    <row r="21" spans="1:14" x14ac:dyDescent="0.25">
      <c r="B21" s="176" t="s">
        <v>131</v>
      </c>
      <c r="C21" s="176"/>
      <c r="D21" s="177" t="s">
        <v>132</v>
      </c>
      <c r="E21" s="177"/>
      <c r="F21" s="177"/>
      <c r="G21" s="158"/>
      <c r="H21" s="178" t="s">
        <v>129</v>
      </c>
      <c r="I21" s="177" t="s">
        <v>133</v>
      </c>
      <c r="J21" s="179"/>
      <c r="K21" s="179"/>
    </row>
    <row r="22" spans="1:14" x14ac:dyDescent="0.25">
      <c r="D22" s="174" t="s">
        <v>134</v>
      </c>
      <c r="E22" s="174"/>
      <c r="F22" s="174"/>
      <c r="G22" s="157"/>
      <c r="H22" s="178"/>
      <c r="I22" s="147" t="s">
        <v>135</v>
      </c>
      <c r="J22" s="147"/>
      <c r="K22" s="147"/>
    </row>
    <row r="23" spans="1:14" ht="17.25" thickBot="1" x14ac:dyDescent="0.3">
      <c r="C23" s="180"/>
      <c r="D23" s="181"/>
      <c r="E23" s="181"/>
      <c r="F23" s="181"/>
      <c r="G23" s="181"/>
      <c r="H23" s="181"/>
      <c r="I23" s="181"/>
      <c r="J23" s="182"/>
      <c r="K23" s="182"/>
      <c r="L23" s="183"/>
    </row>
    <row r="24" spans="1:14" ht="17.25" thickBot="1" x14ac:dyDescent="0.3">
      <c r="A24" s="158"/>
      <c r="B24" s="158"/>
      <c r="C24" s="180"/>
      <c r="D24" s="184" t="s">
        <v>136</v>
      </c>
      <c r="E24" s="185"/>
      <c r="F24" s="186" t="s">
        <v>129</v>
      </c>
      <c r="G24" s="187">
        <v>3.1300000000000001E-2</v>
      </c>
      <c r="H24" s="188"/>
      <c r="I24" s="189"/>
      <c r="J24" s="174"/>
      <c r="K24" s="174"/>
      <c r="L24" s="174"/>
      <c r="M24" s="158"/>
      <c r="N24" s="158"/>
    </row>
    <row r="26" spans="1:14" ht="22.5" customHeight="1" x14ac:dyDescent="0.25">
      <c r="J26" s="155"/>
      <c r="K26" s="190"/>
    </row>
    <row r="27" spans="1:14" x14ac:dyDescent="0.25">
      <c r="A27" s="191" t="s">
        <v>137</v>
      </c>
      <c r="B27" s="191"/>
      <c r="C27" s="191"/>
      <c r="D27" s="191"/>
      <c r="E27" s="158"/>
      <c r="F27" s="192"/>
      <c r="G27" s="192"/>
      <c r="H27" s="192"/>
      <c r="I27" s="192"/>
      <c r="J27" s="191" t="s">
        <v>138</v>
      </c>
      <c r="K27" s="191"/>
      <c r="L27" s="191"/>
      <c r="M27" s="191"/>
    </row>
    <row r="28" spans="1:14" x14ac:dyDescent="0.25">
      <c r="A28" s="191" t="s">
        <v>139</v>
      </c>
      <c r="B28" s="191"/>
      <c r="C28" s="191"/>
      <c r="D28" s="191"/>
      <c r="E28" s="158"/>
      <c r="F28" s="192"/>
      <c r="G28" s="192"/>
      <c r="H28" s="192"/>
      <c r="I28" s="192"/>
      <c r="J28" s="191" t="s">
        <v>140</v>
      </c>
      <c r="K28" s="191"/>
      <c r="L28" s="191"/>
      <c r="M28" s="191"/>
    </row>
    <row r="29" spans="1:14" x14ac:dyDescent="0.25">
      <c r="A29" s="191" t="s">
        <v>141</v>
      </c>
      <c r="B29" s="191"/>
      <c r="C29" s="191"/>
      <c r="D29" s="191"/>
      <c r="E29" s="158"/>
      <c r="F29" s="192"/>
      <c r="G29" s="192"/>
      <c r="H29" s="192"/>
      <c r="I29" s="192"/>
      <c r="J29" s="191" t="s">
        <v>142</v>
      </c>
      <c r="K29" s="191"/>
      <c r="L29" s="191"/>
      <c r="M29" s="191"/>
    </row>
  </sheetData>
  <mergeCells count="23">
    <mergeCell ref="A28:D28"/>
    <mergeCell ref="J28:M28"/>
    <mergeCell ref="A29:D29"/>
    <mergeCell ref="J29:M29"/>
    <mergeCell ref="C23:C24"/>
    <mergeCell ref="D24:E24"/>
    <mergeCell ref="G24:H24"/>
    <mergeCell ref="J24:L24"/>
    <mergeCell ref="A27:D27"/>
    <mergeCell ref="J27:M27"/>
    <mergeCell ref="B21:C21"/>
    <mergeCell ref="D21:F21"/>
    <mergeCell ref="H21:H22"/>
    <mergeCell ref="I21:K21"/>
    <mergeCell ref="D22:F22"/>
    <mergeCell ref="I22:K22"/>
    <mergeCell ref="A1:N1"/>
    <mergeCell ref="F2:G2"/>
    <mergeCell ref="A3:N3"/>
    <mergeCell ref="M13:N13"/>
    <mergeCell ref="H19:K19"/>
    <mergeCell ref="D20:F20"/>
    <mergeCell ref="J20:L20"/>
  </mergeCells>
  <pageMargins left="0.7" right="0.7" top="0.75" bottom="0.75" header="0.3" footer="0.3"/>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0D07-681E-4B31-8092-49E892723F37}">
  <dimension ref="A1:H34"/>
  <sheetViews>
    <sheetView tabSelected="1" topLeftCell="A16" workbookViewId="0">
      <selection activeCell="K34" sqref="K34"/>
    </sheetView>
  </sheetViews>
  <sheetFormatPr defaultRowHeight="12.75" x14ac:dyDescent="0.2"/>
  <cols>
    <col min="1" max="2" width="9.140625" style="204"/>
    <col min="3" max="3" width="27.7109375" style="204" customWidth="1"/>
    <col min="4" max="16384" width="9.140625" style="204"/>
  </cols>
  <sheetData>
    <row r="1" spans="1:8" s="193" customFormat="1" x14ac:dyDescent="0.2">
      <c r="A1" s="202" t="s">
        <v>143</v>
      </c>
      <c r="B1" s="202"/>
      <c r="C1" s="202"/>
      <c r="D1" s="202"/>
      <c r="E1" s="202"/>
      <c r="F1" s="202"/>
      <c r="G1" s="202"/>
      <c r="H1" s="202"/>
    </row>
    <row r="2" spans="1:8" s="193" customFormat="1" x14ac:dyDescent="0.2">
      <c r="A2" s="194" t="s">
        <v>144</v>
      </c>
      <c r="B2" s="194"/>
      <c r="C2" s="194"/>
      <c r="D2" s="194"/>
      <c r="E2" s="194"/>
      <c r="F2" s="194"/>
      <c r="G2" s="194"/>
      <c r="H2" s="194"/>
    </row>
    <row r="3" spans="1:8" s="193" customFormat="1" x14ac:dyDescent="0.2"/>
    <row r="4" spans="1:8" x14ac:dyDescent="0.2">
      <c r="A4" s="203" t="s">
        <v>145</v>
      </c>
      <c r="B4" s="203"/>
      <c r="C4" s="203"/>
      <c r="D4" s="203"/>
      <c r="E4" s="203"/>
      <c r="F4" s="203"/>
      <c r="G4" s="203"/>
      <c r="H4" s="203"/>
    </row>
    <row r="5" spans="1:8" ht="31.5" customHeight="1" x14ac:dyDescent="0.2">
      <c r="A5" s="205" t="s">
        <v>146</v>
      </c>
      <c r="B5" s="206"/>
      <c r="C5" s="206"/>
      <c r="D5" s="206"/>
      <c r="E5" s="206"/>
      <c r="F5" s="206"/>
      <c r="G5" s="206"/>
      <c r="H5" s="206"/>
    </row>
    <row r="6" spans="1:8" ht="27.75" customHeight="1" x14ac:dyDescent="0.2">
      <c r="A6" s="207">
        <v>1</v>
      </c>
      <c r="B6" s="201" t="s">
        <v>147</v>
      </c>
      <c r="C6" s="201"/>
      <c r="D6" s="201"/>
      <c r="E6" s="210" t="s">
        <v>148</v>
      </c>
      <c r="F6" s="210"/>
      <c r="G6" s="210"/>
      <c r="H6" s="210"/>
    </row>
    <row r="7" spans="1:8" ht="27.75" customHeight="1" x14ac:dyDescent="0.2">
      <c r="A7" s="207">
        <v>2</v>
      </c>
      <c r="B7" s="201" t="s">
        <v>149</v>
      </c>
      <c r="C7" s="201"/>
      <c r="D7" s="201"/>
      <c r="E7" s="210" t="s">
        <v>168</v>
      </c>
      <c r="F7" s="210"/>
      <c r="G7" s="210"/>
      <c r="H7" s="210"/>
    </row>
    <row r="8" spans="1:8" ht="27.75" customHeight="1" x14ac:dyDescent="0.2">
      <c r="A8" s="207">
        <v>3</v>
      </c>
      <c r="B8" s="201" t="s">
        <v>150</v>
      </c>
      <c r="C8" s="201"/>
      <c r="D8" s="201"/>
      <c r="E8" s="210" t="s">
        <v>151</v>
      </c>
      <c r="F8" s="210"/>
      <c r="G8" s="210"/>
      <c r="H8" s="210"/>
    </row>
    <row r="9" spans="1:8" ht="27.75" customHeight="1" x14ac:dyDescent="0.2">
      <c r="A9" s="208">
        <v>4</v>
      </c>
      <c r="B9" s="201" t="s">
        <v>152</v>
      </c>
      <c r="C9" s="201"/>
      <c r="D9" s="201"/>
      <c r="E9" s="210" t="s">
        <v>153</v>
      </c>
      <c r="F9" s="210"/>
      <c r="G9" s="210"/>
      <c r="H9" s="210"/>
    </row>
    <row r="10" spans="1:8" ht="27.75" customHeight="1" x14ac:dyDescent="0.2">
      <c r="A10" s="208"/>
      <c r="B10" s="201"/>
      <c r="C10" s="201"/>
      <c r="D10" s="201"/>
      <c r="E10" s="210"/>
      <c r="F10" s="210"/>
      <c r="G10" s="210"/>
      <c r="H10" s="210"/>
    </row>
    <row r="11" spans="1:8" ht="27.75" customHeight="1" x14ac:dyDescent="0.2">
      <c r="A11" s="207">
        <v>5</v>
      </c>
      <c r="B11" s="201" t="s">
        <v>154</v>
      </c>
      <c r="C11" s="201"/>
      <c r="D11" s="201"/>
      <c r="E11" s="210" t="s">
        <v>169</v>
      </c>
      <c r="F11" s="210"/>
      <c r="G11" s="210"/>
      <c r="H11" s="210"/>
    </row>
    <row r="12" spans="1:8" ht="27.75" customHeight="1" x14ac:dyDescent="0.2">
      <c r="A12" s="207">
        <v>6</v>
      </c>
      <c r="B12" s="201" t="s">
        <v>155</v>
      </c>
      <c r="C12" s="201"/>
      <c r="D12" s="201"/>
      <c r="E12" s="210" t="s">
        <v>156</v>
      </c>
      <c r="F12" s="210"/>
      <c r="G12" s="210"/>
      <c r="H12" s="210"/>
    </row>
    <row r="13" spans="1:8" ht="27.75" customHeight="1" x14ac:dyDescent="0.2">
      <c r="A13" s="207">
        <v>7</v>
      </c>
      <c r="B13" s="201" t="s">
        <v>157</v>
      </c>
      <c r="C13" s="201"/>
      <c r="D13" s="201"/>
      <c r="E13" s="210" t="s">
        <v>170</v>
      </c>
      <c r="F13" s="210"/>
      <c r="G13" s="210"/>
      <c r="H13" s="210"/>
    </row>
    <row r="14" spans="1:8" ht="27.75" customHeight="1" x14ac:dyDescent="0.2">
      <c r="A14" s="205" t="s">
        <v>158</v>
      </c>
      <c r="B14" s="206"/>
      <c r="C14" s="206"/>
      <c r="D14" s="206"/>
      <c r="E14" s="206"/>
      <c r="F14" s="206"/>
      <c r="G14" s="206"/>
      <c r="H14" s="206"/>
    </row>
    <row r="15" spans="1:8" ht="27.75" customHeight="1" x14ac:dyDescent="0.2">
      <c r="A15" s="207">
        <v>1</v>
      </c>
      <c r="B15" s="201" t="s">
        <v>159</v>
      </c>
      <c r="C15" s="201"/>
      <c r="D15" s="201"/>
      <c r="E15" s="210" t="s">
        <v>160</v>
      </c>
      <c r="F15" s="210"/>
      <c r="G15" s="210"/>
      <c r="H15" s="210"/>
    </row>
    <row r="16" spans="1:8" ht="27.75" customHeight="1" x14ac:dyDescent="0.2">
      <c r="A16" s="207">
        <v>2</v>
      </c>
      <c r="B16" s="201" t="s">
        <v>161</v>
      </c>
      <c r="C16" s="201"/>
      <c r="D16" s="201"/>
      <c r="E16" s="210" t="s">
        <v>162</v>
      </c>
      <c r="F16" s="210"/>
      <c r="G16" s="210"/>
      <c r="H16" s="210"/>
    </row>
    <row r="17" spans="1:8" ht="27.75" customHeight="1" x14ac:dyDescent="0.2">
      <c r="A17" s="207">
        <v>3</v>
      </c>
      <c r="B17" s="201" t="s">
        <v>163</v>
      </c>
      <c r="C17" s="201"/>
      <c r="D17" s="201"/>
      <c r="E17" s="210" t="s">
        <v>156</v>
      </c>
      <c r="F17" s="210"/>
      <c r="G17" s="210"/>
      <c r="H17" s="210"/>
    </row>
    <row r="18" spans="1:8" ht="27.75" customHeight="1" x14ac:dyDescent="0.2">
      <c r="A18" s="207">
        <v>4</v>
      </c>
      <c r="B18" s="201" t="s">
        <v>150</v>
      </c>
      <c r="C18" s="201"/>
      <c r="D18" s="201"/>
      <c r="E18" s="210" t="s">
        <v>171</v>
      </c>
      <c r="F18" s="210"/>
      <c r="G18" s="210"/>
      <c r="H18" s="210"/>
    </row>
    <row r="19" spans="1:8" ht="27.75" customHeight="1" x14ac:dyDescent="0.2">
      <c r="A19" s="207">
        <v>5</v>
      </c>
      <c r="B19" s="201" t="s">
        <v>164</v>
      </c>
      <c r="C19" s="201"/>
      <c r="D19" s="201"/>
      <c r="E19" s="210" t="s">
        <v>165</v>
      </c>
      <c r="F19" s="210"/>
      <c r="G19" s="210"/>
      <c r="H19" s="210"/>
    </row>
    <row r="20" spans="1:8" ht="27.75" customHeight="1" x14ac:dyDescent="0.2">
      <c r="A20" s="207">
        <v>6</v>
      </c>
      <c r="B20" s="201" t="s">
        <v>166</v>
      </c>
      <c r="C20" s="201"/>
      <c r="D20" s="201"/>
      <c r="E20" s="211" t="s">
        <v>167</v>
      </c>
      <c r="F20" s="211"/>
      <c r="G20" s="211"/>
      <c r="H20" s="211"/>
    </row>
    <row r="21" spans="1:8" s="209" customFormat="1" ht="23.25" customHeight="1" x14ac:dyDescent="0.25">
      <c r="A21" s="195" t="s">
        <v>172</v>
      </c>
      <c r="B21" s="195"/>
      <c r="C21" s="195"/>
      <c r="D21" s="195"/>
      <c r="E21" s="195"/>
      <c r="F21" s="195"/>
      <c r="G21" s="195"/>
      <c r="H21" s="195"/>
    </row>
    <row r="22" spans="1:8" s="209" customFormat="1" ht="77.25" customHeight="1" x14ac:dyDescent="0.25">
      <c r="A22" s="196">
        <v>1</v>
      </c>
      <c r="B22" s="215" t="s">
        <v>173</v>
      </c>
      <c r="C22" s="216"/>
      <c r="D22" s="217"/>
      <c r="E22" s="212" t="s">
        <v>178</v>
      </c>
      <c r="F22" s="213"/>
      <c r="G22" s="213"/>
      <c r="H22" s="214"/>
    </row>
    <row r="23" spans="1:8" s="209" customFormat="1" ht="16.899999999999999" customHeight="1" x14ac:dyDescent="0.25">
      <c r="A23" s="196">
        <v>2</v>
      </c>
      <c r="B23" s="215" t="s">
        <v>149</v>
      </c>
      <c r="C23" s="216"/>
      <c r="D23" s="217"/>
      <c r="E23" s="212" t="s">
        <v>179</v>
      </c>
      <c r="F23" s="213"/>
      <c r="G23" s="213"/>
      <c r="H23" s="214"/>
    </row>
    <row r="24" spans="1:8" s="209" customFormat="1" ht="16.899999999999999" customHeight="1" x14ac:dyDescent="0.25">
      <c r="A24" s="196">
        <v>3</v>
      </c>
      <c r="B24" s="215" t="s">
        <v>174</v>
      </c>
      <c r="C24" s="216"/>
      <c r="D24" s="217"/>
      <c r="E24" s="212" t="s">
        <v>110</v>
      </c>
      <c r="F24" s="213"/>
      <c r="G24" s="213"/>
      <c r="H24" s="214"/>
    </row>
    <row r="25" spans="1:8" s="209" customFormat="1" ht="16.899999999999999" customHeight="1" x14ac:dyDescent="0.25">
      <c r="A25" s="196">
        <v>4</v>
      </c>
      <c r="B25" s="215" t="s">
        <v>150</v>
      </c>
      <c r="C25" s="216"/>
      <c r="D25" s="217"/>
      <c r="E25" s="212" t="s">
        <v>180</v>
      </c>
      <c r="F25" s="213"/>
      <c r="G25" s="213"/>
      <c r="H25" s="214"/>
    </row>
    <row r="26" spans="1:8" s="209" customFormat="1" ht="16.899999999999999" customHeight="1" x14ac:dyDescent="0.25">
      <c r="A26" s="196">
        <v>5</v>
      </c>
      <c r="B26" s="215" t="s">
        <v>175</v>
      </c>
      <c r="C26" s="216"/>
      <c r="D26" s="217"/>
      <c r="E26" s="212" t="s">
        <v>180</v>
      </c>
      <c r="F26" s="213"/>
      <c r="G26" s="213"/>
      <c r="H26" s="214"/>
    </row>
    <row r="27" spans="1:8" s="209" customFormat="1" ht="16.899999999999999" customHeight="1" x14ac:dyDescent="0.25">
      <c r="A27" s="196">
        <v>6</v>
      </c>
      <c r="B27" s="215" t="s">
        <v>176</v>
      </c>
      <c r="C27" s="216"/>
      <c r="D27" s="217"/>
      <c r="E27" s="212" t="s">
        <v>180</v>
      </c>
      <c r="F27" s="213"/>
      <c r="G27" s="213"/>
      <c r="H27" s="214"/>
    </row>
    <row r="28" spans="1:8" s="209" customFormat="1" ht="16.899999999999999" customHeight="1" x14ac:dyDescent="0.25">
      <c r="A28" s="196">
        <v>7</v>
      </c>
      <c r="B28" s="215" t="s">
        <v>177</v>
      </c>
      <c r="C28" s="216"/>
      <c r="D28" s="217"/>
      <c r="E28" s="212" t="s">
        <v>180</v>
      </c>
      <c r="F28" s="213"/>
      <c r="G28" s="213"/>
      <c r="H28" s="214"/>
    </row>
    <row r="29" spans="1:8" s="209" customFormat="1" ht="14.25" x14ac:dyDescent="0.25">
      <c r="A29" s="199"/>
      <c r="B29" s="199"/>
      <c r="C29" s="199"/>
      <c r="D29" s="199"/>
      <c r="E29" s="199"/>
      <c r="F29" s="199"/>
      <c r="G29" s="199"/>
      <c r="H29" s="199"/>
    </row>
    <row r="30" spans="1:8" s="209" customFormat="1" ht="53.45" customHeight="1" x14ac:dyDescent="0.25">
      <c r="A30" s="200" t="s">
        <v>181</v>
      </c>
      <c r="B30" s="200"/>
      <c r="C30" s="200"/>
      <c r="D30" s="200"/>
      <c r="E30" s="200"/>
      <c r="F30" s="200"/>
      <c r="G30" s="200"/>
      <c r="H30" s="200"/>
    </row>
    <row r="31" spans="1:8" s="209" customFormat="1" ht="37.5" customHeight="1" x14ac:dyDescent="0.25">
      <c r="A31" s="197"/>
      <c r="B31" s="197"/>
      <c r="C31" s="197"/>
      <c r="D31" s="197"/>
      <c r="E31" s="197"/>
      <c r="F31" s="197"/>
      <c r="G31" s="197"/>
      <c r="H31" s="197"/>
    </row>
    <row r="32" spans="1:8" s="198" customFormat="1" ht="17.25" customHeight="1" x14ac:dyDescent="0.2">
      <c r="A32" s="139" t="s">
        <v>117</v>
      </c>
      <c r="B32" s="139"/>
      <c r="C32" s="139"/>
      <c r="E32" s="139" t="s">
        <v>118</v>
      </c>
      <c r="F32" s="139"/>
      <c r="G32" s="139"/>
      <c r="H32" s="139"/>
    </row>
    <row r="33" spans="1:8" s="198" customFormat="1" ht="17.25" customHeight="1" x14ac:dyDescent="0.2">
      <c r="A33" s="139" t="s">
        <v>119</v>
      </c>
      <c r="B33" s="139"/>
      <c r="C33" s="139"/>
      <c r="E33" s="139" t="s">
        <v>120</v>
      </c>
      <c r="F33" s="139"/>
      <c r="G33" s="139"/>
      <c r="H33" s="139"/>
    </row>
    <row r="34" spans="1:8" s="198" customFormat="1" ht="17.25" customHeight="1" x14ac:dyDescent="0.2">
      <c r="A34" s="139" t="s">
        <v>121</v>
      </c>
      <c r="B34" s="139"/>
      <c r="C34" s="139"/>
      <c r="E34" s="139" t="s">
        <v>122</v>
      </c>
      <c r="F34" s="139"/>
      <c r="G34" s="139"/>
      <c r="H34" s="139"/>
    </row>
  </sheetData>
  <mergeCells count="55">
    <mergeCell ref="E22:H22"/>
    <mergeCell ref="E23:H23"/>
    <mergeCell ref="E24:H24"/>
    <mergeCell ref="E25:H25"/>
    <mergeCell ref="E26:H26"/>
    <mergeCell ref="B24:D24"/>
    <mergeCell ref="B25:D25"/>
    <mergeCell ref="B26:D26"/>
    <mergeCell ref="B27:D27"/>
    <mergeCell ref="B28:D28"/>
    <mergeCell ref="A33:C33"/>
    <mergeCell ref="E33:H33"/>
    <mergeCell ref="A34:C34"/>
    <mergeCell ref="E34:H34"/>
    <mergeCell ref="A29:H29"/>
    <mergeCell ref="A30:H30"/>
    <mergeCell ref="A32:C32"/>
    <mergeCell ref="E32:H32"/>
    <mergeCell ref="E28:H28"/>
    <mergeCell ref="E27:H27"/>
    <mergeCell ref="A21:H21"/>
    <mergeCell ref="B22:D22"/>
    <mergeCell ref="B23:D23"/>
    <mergeCell ref="B18:D18"/>
    <mergeCell ref="E18:H18"/>
    <mergeCell ref="B19:D19"/>
    <mergeCell ref="E19:H19"/>
    <mergeCell ref="B20:D20"/>
    <mergeCell ref="E20:H20"/>
    <mergeCell ref="A14:H14"/>
    <mergeCell ref="B15:D15"/>
    <mergeCell ref="E15:H15"/>
    <mergeCell ref="B16:D16"/>
    <mergeCell ref="E16:H16"/>
    <mergeCell ref="B17:D17"/>
    <mergeCell ref="E17:H17"/>
    <mergeCell ref="B11:D11"/>
    <mergeCell ref="E11:H11"/>
    <mergeCell ref="B12:D12"/>
    <mergeCell ref="E12:H12"/>
    <mergeCell ref="B13:D13"/>
    <mergeCell ref="E13:H13"/>
    <mergeCell ref="B7:D7"/>
    <mergeCell ref="E7:H7"/>
    <mergeCell ref="B8:D8"/>
    <mergeCell ref="E8:H8"/>
    <mergeCell ref="A9:A10"/>
    <mergeCell ref="B9:D10"/>
    <mergeCell ref="E9:H10"/>
    <mergeCell ref="A1:H1"/>
    <mergeCell ref="A2:H2"/>
    <mergeCell ref="A4:H4"/>
    <mergeCell ref="A5:H5"/>
    <mergeCell ref="B6:D6"/>
    <mergeCell ref="E6:H6"/>
  </mergeCells>
  <pageMargins left="0.7" right="0.7" top="0.75" bottom="0.75" header="0.3" footer="0.3"/>
  <pageSetup paperSize="9" scale="86" orientation="portrait" verticalDpi="0"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3712 KVA HT INST SULIBELE ( (4)</vt:lpstr>
      <vt:lpstr>hsk AFTER</vt:lpstr>
      <vt:lpstr>Sheet2 (9)</vt:lpstr>
      <vt:lpstr>'3712 KVA HT INST SULIBELE (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2025-07-14T09:04:15Z</dcterms:created>
  <dcterms:modified xsi:type="dcterms:W3CDTF">2025-07-14T10:18:50Z</dcterms:modified>
</cp:coreProperties>
</file>