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70418A68-F5E1-472E-B901-E8C8EE494122}" xr6:coauthVersionLast="47" xr6:coauthVersionMax="47" xr10:uidLastSave="{00000000-0000-0000-0000-000000000000}"/>
  <bookViews>
    <workbookView xWindow="-120" yWindow="-120" windowWidth="29040" windowHeight="15720" xr2:uid="{C6BF5663-5DDF-44CE-8C01-E1B3DD4A9848}"/>
  </bookViews>
  <sheets>
    <sheet name="MBR-LT1-F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<sst xmlns="http://schemas.openxmlformats.org/spreadsheetml/2006/main" count="275" uniqueCount="145">
  <si>
    <t>MALEBENNUR SUB-DIVISION LT1 MNR AVG , FROM  MAY-25 TO JUNE-25 (NON-RAPDRP)</t>
  </si>
  <si>
    <t>SL.NO</t>
  </si>
  <si>
    <t>NAME</t>
  </si>
  <si>
    <t>Service Station Name</t>
  </si>
  <si>
    <t>RR No</t>
  </si>
  <si>
    <t>Account ID</t>
  </si>
  <si>
    <t>Month Year</t>
  </si>
  <si>
    <t>Reason Code</t>
  </si>
  <si>
    <t>SYSTEM UNITS</t>
  </si>
  <si>
    <t>AVG UNITS</t>
  </si>
  <si>
    <t>DIFF UNITS</t>
  </si>
  <si>
    <t>ASC</t>
  </si>
  <si>
    <t>FAC</t>
  </si>
  <si>
    <t>TOTAL ASC</t>
  </si>
  <si>
    <t>AVG-CONSIDERED ,  MONTH/YEAR</t>
  </si>
  <si>
    <t>ASC CODE</t>
  </si>
  <si>
    <t>SAVITHRAMMA</t>
  </si>
  <si>
    <t>MBR</t>
  </si>
  <si>
    <t>GDHL106</t>
  </si>
  <si>
    <t>400081</t>
  </si>
  <si>
    <t>MNR</t>
  </si>
  <si>
    <t>MAR-25 TO MAY-25</t>
  </si>
  <si>
    <t>HANUMANTAPPA</t>
  </si>
  <si>
    <t>HRHLKJ46</t>
  </si>
  <si>
    <t>414805</t>
  </si>
  <si>
    <t>SMT SHANTAMMA</t>
  </si>
  <si>
    <t>HUL24148</t>
  </si>
  <si>
    <t>3290909</t>
  </si>
  <si>
    <t>DL/MNR</t>
  </si>
  <si>
    <t>JAN-25 TO MAR-25</t>
  </si>
  <si>
    <t>KUMBARAGONDHI</t>
  </si>
  <si>
    <t>IGKJ17</t>
  </si>
  <si>
    <t>402873</t>
  </si>
  <si>
    <t>NOR/MNR</t>
  </si>
  <si>
    <t>MNR-AVG</t>
  </si>
  <si>
    <t>SRI P.D.O  GRAMA PANCHAYATHI</t>
  </si>
  <si>
    <t>JL26730</t>
  </si>
  <si>
    <t>3923300</t>
  </si>
  <si>
    <t>B.SHANTHAPPA</t>
  </si>
  <si>
    <t>KBL182</t>
  </si>
  <si>
    <t>405079</t>
  </si>
  <si>
    <t>DEC-24 TO APR-25</t>
  </si>
  <si>
    <t>HANUMAMMA</t>
  </si>
  <si>
    <t>KBL241</t>
  </si>
  <si>
    <t>404479</t>
  </si>
  <si>
    <t>ERAPPA</t>
  </si>
  <si>
    <t>KBL446</t>
  </si>
  <si>
    <t>405601</t>
  </si>
  <si>
    <t>SRI B SHAMBULINGAPPA SO LATE B SANTHAPPA</t>
  </si>
  <si>
    <t>KBL44666</t>
  </si>
  <si>
    <t>5568449</t>
  </si>
  <si>
    <t>D SHEKERAPPA</t>
  </si>
  <si>
    <t>KNBL161</t>
  </si>
  <si>
    <t>401155</t>
  </si>
  <si>
    <t>NOR</t>
  </si>
  <si>
    <t>JUL-24 TO SEP-24</t>
  </si>
  <si>
    <t>SRI N.NINGAPPA</t>
  </si>
  <si>
    <t>KNBL22489</t>
  </si>
  <si>
    <t>395527</t>
  </si>
  <si>
    <t>SEP-24 TO NOV-24</t>
  </si>
  <si>
    <t>HANUMANTHAPPA HABANNA</t>
  </si>
  <si>
    <t>KNBL237</t>
  </si>
  <si>
    <t>394570</t>
  </si>
  <si>
    <t>SRI.PRASANNACHARI S O NAGENDRA</t>
  </si>
  <si>
    <t>MB18668</t>
  </si>
  <si>
    <t>414631</t>
  </si>
  <si>
    <t>FEB-25 TO APR-25</t>
  </si>
  <si>
    <t>SRI DISHAD BEE</t>
  </si>
  <si>
    <t>MB19460</t>
  </si>
  <si>
    <t>390933</t>
  </si>
  <si>
    <t>SYAD JAAKIR</t>
  </si>
  <si>
    <t>MB19461</t>
  </si>
  <si>
    <t>391127</t>
  </si>
  <si>
    <t>SRI SADIHULLA</t>
  </si>
  <si>
    <t>MB19464</t>
  </si>
  <si>
    <t>391509</t>
  </si>
  <si>
    <t>SRI SYED HAFEEZ</t>
  </si>
  <si>
    <t>MB21100</t>
  </si>
  <si>
    <t>393111</t>
  </si>
  <si>
    <t>MB21102</t>
  </si>
  <si>
    <t>392725</t>
  </si>
  <si>
    <t>SMT SAJIDABI</t>
  </si>
  <si>
    <t>MB21411</t>
  </si>
  <si>
    <t>393417</t>
  </si>
  <si>
    <t>SMT KOTRAMMA</t>
  </si>
  <si>
    <t>MB22556</t>
  </si>
  <si>
    <t>394641</t>
  </si>
  <si>
    <t>DEC-24 TO FEB-25</t>
  </si>
  <si>
    <t>MADARSAB</t>
  </si>
  <si>
    <t>MB25482</t>
  </si>
  <si>
    <t>3372614</t>
  </si>
  <si>
    <t>SERAJAKNN S O BUDENSAB</t>
  </si>
  <si>
    <t>MB2676</t>
  </si>
  <si>
    <t>405204</t>
  </si>
  <si>
    <t>K MOHAMED ALI</t>
  </si>
  <si>
    <t>MB2978</t>
  </si>
  <si>
    <t>407043</t>
  </si>
  <si>
    <t>BABUSAB</t>
  </si>
  <si>
    <t>MB2979</t>
  </si>
  <si>
    <t>411581</t>
  </si>
  <si>
    <t>SRI K KESVACHAR</t>
  </si>
  <si>
    <t>MB33644</t>
  </si>
  <si>
    <t>4340519</t>
  </si>
  <si>
    <t>SHRI ZABIULLA</t>
  </si>
  <si>
    <t>MB3396</t>
  </si>
  <si>
    <t>410713</t>
  </si>
  <si>
    <t>SRI SYED IBRAHIM S.H.</t>
  </si>
  <si>
    <t>MB36204</t>
  </si>
  <si>
    <t>4669154</t>
  </si>
  <si>
    <t>PRESIDENT M.B.ABDUL</t>
  </si>
  <si>
    <t>MB3732</t>
  </si>
  <si>
    <t>404613</t>
  </si>
  <si>
    <t>SMT NAZIMA BANU WO ISRAR AHAMED</t>
  </si>
  <si>
    <t>MB42660</t>
  </si>
  <si>
    <t>5319975</t>
  </si>
  <si>
    <t>SRI P B RAMESH SO P BASAPPA</t>
  </si>
  <si>
    <t>MB45926</t>
  </si>
  <si>
    <t>5689173</t>
  </si>
  <si>
    <t>MAHABOOB E KOUSER WO SHAMSEER ALI</t>
  </si>
  <si>
    <t>MB46508</t>
  </si>
  <si>
    <t>5748719</t>
  </si>
  <si>
    <t>SRIM.B.PATIL</t>
  </si>
  <si>
    <t>NDT23837</t>
  </si>
  <si>
    <t>3277792</t>
  </si>
  <si>
    <t>VENKATESHAPPA</t>
  </si>
  <si>
    <t>RGGMB3213</t>
  </si>
  <si>
    <t>413186</t>
  </si>
  <si>
    <t>VINODAMMA</t>
  </si>
  <si>
    <t>RGGMB6204</t>
  </si>
  <si>
    <t>413102</t>
  </si>
  <si>
    <t>LAKSHMAMMA</t>
  </si>
  <si>
    <t>RGGNDT193</t>
  </si>
  <si>
    <t>407087</t>
  </si>
  <si>
    <t>HANUMANTHAPPA</t>
  </si>
  <si>
    <t>RGGYMB28334</t>
  </si>
  <si>
    <t>4154043</t>
  </si>
  <si>
    <t>GOURAMMA</t>
  </si>
  <si>
    <t>RGGYMB28665</t>
  </si>
  <si>
    <t>4153984</t>
  </si>
  <si>
    <t>NOV-24 TO JAN-25</t>
  </si>
  <si>
    <t>M GADIIGEYA</t>
  </si>
  <si>
    <t>WB21</t>
  </si>
  <si>
    <t>396993</t>
  </si>
  <si>
    <t>TOTAL</t>
  </si>
  <si>
    <t>ಎಮ್‌ ಎನ್‌ ಆರ್‌  ಮಾಪಕಗಳ  ವಿವರ ಲಗತ್ತಿಸಿದ್ದು,  ಇವುಗಳಿಗೆ  ಸರಾಸರಿ ಬೇಡಿಕೆ  ಗಣಕ ಯಂತ್ರದಲದಲ್ಲಿ ತಪ್ಪಾಗಿದ್ದು   ಸರಿಪಡಿಸಲು  ಈ ಮೂಲಕ ಕೊರಲಾಗಿದೆ.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</si>
</sst>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 Light"/>
      <family val="1"/>
      <scheme val="major"/>
    </font>
    <font>
      <sz val="11"/>
      <color rgb="FF000000"/>
      <name val="Calibri"/>
      <family val="2"/>
    </font>
    <font>
      <sz val="9"/>
      <color rgb="FF000000"/>
      <name val="Calibri Light"/>
      <family val="1"/>
      <scheme val="major"/>
    </font>
    <font>
      <sz val="9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b/>
      <sz val="10"/>
      <color rgb="FF000000"/>
      <name val="Calibri Light"/>
      <family val="1"/>
      <scheme val="major"/>
    </font>
    <font>
      <sz val="12"/>
      <color theme="1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wrapText="1"/>
    </xf>
    <xf numFmtId="0" fontId="4" fillId="0" borderId="0" applyBorder="0"/>
    <xf numFmtId="0" fontId="1" fillId="0" borderId="0"/>
  </cellStyleXfs>
  <cellXfs count="31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7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4" fillId="0" borderId="0" xfId="2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3" borderId="4" xfId="3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4">
    <cellStyle name="Normal" xfId="0" builtinId="0"/>
    <cellStyle name="Normal 2" xfId="1" xr:uid="{3D898975-560C-426C-AEAA-58699AAF5E2C}"/>
    <cellStyle name="Normal 3" xfId="2" xr:uid="{D0EB94CE-7DFA-4725-8C85-62BAD220D4C3}"/>
    <cellStyle name="Normal 3 2" xfId="3" xr:uid="{0F1C290D-A5A6-468E-9A1F-05B79FEBEF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1285875</xdr:colOff>
          <xdr:row>0</xdr:row>
          <xdr:rowOff>9525</xdr:rowOff>
        </xdr:from>
        <xdr:to>
          <xdr:col>1</xdr:col>
          <xdr:colOff>1543050</xdr:colOff>
          <xdr:row>0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D130165-0B70-48B7-B848-ACF2255EAD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FFCC99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433B-EF26-4705-BAE1-47A45A5EE725}">
  <sheetPr>
    <tabColor rgb="FFFF0000"/>
  </sheetPr>
  <dimension ref="A1:O98"/>
  <sheetViews>
    <sheetView tabSelected="1" topLeftCell="A54" workbookViewId="0">
      <selection activeCell="T74" sqref="T74"/>
    </sheetView>
  </sheetViews>
  <sheetFormatPr defaultRowHeight="15" x14ac:dyDescent="0.25"/>
  <cols>
    <col min="1" max="1" width="4.7109375" style="2" bestFit="1" customWidth="1"/>
    <col min="2" max="2" width="38.140625" style="2" bestFit="1" customWidth="1"/>
    <col min="3" max="3" width="6.28515625" style="2" bestFit="1" customWidth="1"/>
    <col min="4" max="4" width="13.140625" style="2" bestFit="1" customWidth="1"/>
    <col min="5" max="5" width="13.140625" style="25" customWidth="1"/>
    <col min="6" max="6" width="6.7109375" style="2" bestFit="1" customWidth="1"/>
    <col min="7" max="7" width="8.7109375" style="2" bestFit="1" customWidth="1"/>
    <col min="8" max="8" width="6.42578125" style="2" bestFit="1" customWidth="1"/>
    <col min="9" max="10" width="5.42578125" style="2" bestFit="1" customWidth="1"/>
    <col min="11" max="11" width="9" style="2" bestFit="1" customWidth="1"/>
    <col min="12" max="12" width="6" style="2" bestFit="1" customWidth="1"/>
    <col min="13" max="13" width="6.7109375" style="2" bestFit="1" customWidth="1"/>
    <col min="14" max="14" width="16.140625" style="2" bestFit="1" customWidth="1"/>
    <col min="15" max="15" width="5.7109375" style="2" bestFit="1" customWidth="1"/>
    <col min="16" max="16384" width="9.140625" style="2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3.7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x14ac:dyDescent="0.25">
      <c r="A3" s="4">
        <v>1</v>
      </c>
      <c r="B3" s="5" t="s">
        <v>16</v>
      </c>
      <c r="C3" s="4" t="s">
        <v>17</v>
      </c>
      <c r="D3" s="6" t="s">
        <v>18</v>
      </c>
      <c r="E3" s="7" t="s">
        <v>19</v>
      </c>
      <c r="F3" s="8">
        <v>45809</v>
      </c>
      <c r="G3" s="9" t="s">
        <v>20</v>
      </c>
      <c r="H3" s="9">
        <v>14</v>
      </c>
      <c r="I3" s="4">
        <v>35</v>
      </c>
      <c r="J3" s="9">
        <v>21</v>
      </c>
      <c r="K3" s="10">
        <f>J3*5.8*1.09</f>
        <v>132.762</v>
      </c>
      <c r="L3" s="10">
        <f>J3*0.36</f>
        <v>7.56</v>
      </c>
      <c r="M3" s="4">
        <v>277</v>
      </c>
      <c r="N3" s="4" t="s">
        <v>21</v>
      </c>
      <c r="O3" s="9">
        <v>2</v>
      </c>
    </row>
    <row r="4" spans="1:15" x14ac:dyDescent="0.25">
      <c r="A4" s="4"/>
      <c r="B4" s="5"/>
      <c r="C4" s="4"/>
      <c r="D4" s="6"/>
      <c r="E4" s="11"/>
      <c r="F4" s="8">
        <v>45839</v>
      </c>
      <c r="G4" s="9" t="s">
        <v>20</v>
      </c>
      <c r="H4" s="9">
        <v>14</v>
      </c>
      <c r="I4" s="4"/>
      <c r="J4" s="9">
        <v>21</v>
      </c>
      <c r="K4" s="10">
        <f>J4*5.8*1.09</f>
        <v>132.762</v>
      </c>
      <c r="L4" s="10">
        <f>J4*0.19</f>
        <v>3.99</v>
      </c>
      <c r="M4" s="4"/>
      <c r="N4" s="4"/>
      <c r="O4" s="9">
        <v>2</v>
      </c>
    </row>
    <row r="5" spans="1:15" x14ac:dyDescent="0.25">
      <c r="A5" s="4">
        <v>2</v>
      </c>
      <c r="B5" s="5" t="s">
        <v>22</v>
      </c>
      <c r="C5" s="4" t="s">
        <v>17</v>
      </c>
      <c r="D5" s="6" t="s">
        <v>23</v>
      </c>
      <c r="E5" s="7" t="s">
        <v>24</v>
      </c>
      <c r="F5" s="8">
        <v>45809</v>
      </c>
      <c r="G5" s="9" t="s">
        <v>20</v>
      </c>
      <c r="H5" s="9">
        <v>44</v>
      </c>
      <c r="I5" s="4">
        <v>102</v>
      </c>
      <c r="J5" s="9">
        <v>58</v>
      </c>
      <c r="K5" s="10">
        <f>J5*5.8*1.09</f>
        <v>366.67599999999999</v>
      </c>
      <c r="L5" s="10">
        <f>J5*0.36</f>
        <v>20.88</v>
      </c>
      <c r="M5" s="4">
        <v>765</v>
      </c>
      <c r="N5" s="4" t="s">
        <v>21</v>
      </c>
      <c r="O5" s="9">
        <v>2</v>
      </c>
    </row>
    <row r="6" spans="1:15" x14ac:dyDescent="0.25">
      <c r="A6" s="4"/>
      <c r="B6" s="5"/>
      <c r="C6" s="4"/>
      <c r="D6" s="6"/>
      <c r="E6" s="11"/>
      <c r="F6" s="8">
        <v>45839</v>
      </c>
      <c r="G6" s="9" t="s">
        <v>20</v>
      </c>
      <c r="H6" s="9">
        <v>44</v>
      </c>
      <c r="I6" s="4"/>
      <c r="J6" s="9">
        <v>58</v>
      </c>
      <c r="K6" s="10">
        <f>J6*5.8*1.09</f>
        <v>366.67599999999999</v>
      </c>
      <c r="L6" s="10">
        <f>J6*0.19</f>
        <v>11.02</v>
      </c>
      <c r="M6" s="4"/>
      <c r="N6" s="4"/>
      <c r="O6" s="9">
        <v>2</v>
      </c>
    </row>
    <row r="7" spans="1:15" x14ac:dyDescent="0.25">
      <c r="A7" s="4">
        <v>3</v>
      </c>
      <c r="B7" s="5" t="s">
        <v>25</v>
      </c>
      <c r="C7" s="4" t="s">
        <v>17</v>
      </c>
      <c r="D7" s="6" t="s">
        <v>26</v>
      </c>
      <c r="E7" s="7" t="s">
        <v>27</v>
      </c>
      <c r="F7" s="8">
        <v>45748</v>
      </c>
      <c r="G7" s="9" t="s">
        <v>28</v>
      </c>
      <c r="H7" s="9">
        <v>57</v>
      </c>
      <c r="I7" s="4">
        <v>63</v>
      </c>
      <c r="J7" s="9">
        <v>6</v>
      </c>
      <c r="K7" s="10">
        <f t="shared" ref="K7" si="0">J7*5.9*1.09</f>
        <v>38.586000000000006</v>
      </c>
      <c r="L7" s="10">
        <f>J7*0.17</f>
        <v>1.02</v>
      </c>
      <c r="M7" s="4">
        <v>159</v>
      </c>
      <c r="N7" s="4" t="s">
        <v>29</v>
      </c>
      <c r="O7" s="9">
        <v>2</v>
      </c>
    </row>
    <row r="8" spans="1:15" x14ac:dyDescent="0.25">
      <c r="A8" s="4"/>
      <c r="B8" s="5"/>
      <c r="C8" s="4"/>
      <c r="D8" s="6"/>
      <c r="E8" s="12"/>
      <c r="F8" s="8">
        <v>45778</v>
      </c>
      <c r="G8" s="9" t="s">
        <v>28</v>
      </c>
      <c r="H8" s="9">
        <v>57</v>
      </c>
      <c r="I8" s="4"/>
      <c r="J8" s="9">
        <v>6</v>
      </c>
      <c r="K8" s="10">
        <f>J8*5.8*1.09</f>
        <v>37.932000000000002</v>
      </c>
      <c r="L8" s="10">
        <f>J8*0.3</f>
        <v>1.7999999999999998</v>
      </c>
      <c r="M8" s="4"/>
      <c r="N8" s="4"/>
      <c r="O8" s="9">
        <v>2</v>
      </c>
    </row>
    <row r="9" spans="1:15" x14ac:dyDescent="0.25">
      <c r="A9" s="4"/>
      <c r="B9" s="5"/>
      <c r="C9" s="4"/>
      <c r="D9" s="6"/>
      <c r="E9" s="12"/>
      <c r="F9" s="8">
        <v>45809</v>
      </c>
      <c r="G9" s="9" t="s">
        <v>20</v>
      </c>
      <c r="H9" s="9">
        <v>57</v>
      </c>
      <c r="I9" s="4"/>
      <c r="J9" s="9">
        <v>6</v>
      </c>
      <c r="K9" s="9">
        <f>J9*5.8*1.09</f>
        <v>37.932000000000002</v>
      </c>
      <c r="L9" s="10">
        <f>J9*0.36</f>
        <v>2.16</v>
      </c>
      <c r="M9" s="4"/>
      <c r="N9" s="4"/>
      <c r="O9" s="9">
        <v>2</v>
      </c>
    </row>
    <row r="10" spans="1:15" x14ac:dyDescent="0.25">
      <c r="A10" s="4"/>
      <c r="B10" s="5"/>
      <c r="C10" s="4"/>
      <c r="D10" s="6"/>
      <c r="E10" s="11"/>
      <c r="F10" s="8">
        <v>45839</v>
      </c>
      <c r="G10" s="9" t="s">
        <v>20</v>
      </c>
      <c r="H10" s="9">
        <v>57</v>
      </c>
      <c r="I10" s="4"/>
      <c r="J10" s="9">
        <v>6</v>
      </c>
      <c r="K10" s="9">
        <f>J10*5.8*1.09</f>
        <v>37.932000000000002</v>
      </c>
      <c r="L10" s="10">
        <f>J10*0.19</f>
        <v>1.1400000000000001</v>
      </c>
      <c r="M10" s="4"/>
      <c r="N10" s="4"/>
      <c r="O10" s="9">
        <v>2</v>
      </c>
    </row>
    <row r="11" spans="1:15" x14ac:dyDescent="0.25">
      <c r="A11" s="4">
        <v>4</v>
      </c>
      <c r="B11" s="5" t="s">
        <v>30</v>
      </c>
      <c r="C11" s="5" t="s">
        <v>17</v>
      </c>
      <c r="D11" s="6" t="s">
        <v>31</v>
      </c>
      <c r="E11" s="7" t="s">
        <v>32</v>
      </c>
      <c r="F11" s="8">
        <v>45717</v>
      </c>
      <c r="G11" s="9" t="s">
        <v>33</v>
      </c>
      <c r="H11" s="9">
        <v>0</v>
      </c>
      <c r="I11" s="4">
        <v>108</v>
      </c>
      <c r="J11" s="9">
        <v>108</v>
      </c>
      <c r="K11" s="10">
        <f t="shared" ref="K11:K12" si="1">J11*5.9*1.09</f>
        <v>694.54800000000012</v>
      </c>
      <c r="L11" s="10">
        <f>J11*0.22</f>
        <v>23.76</v>
      </c>
      <c r="M11" s="4">
        <v>1431</v>
      </c>
      <c r="N11" s="4" t="s">
        <v>34</v>
      </c>
      <c r="O11" s="9">
        <v>2</v>
      </c>
    </row>
    <row r="12" spans="1:15" x14ac:dyDescent="0.25">
      <c r="A12" s="4"/>
      <c r="B12" s="5"/>
      <c r="C12" s="5"/>
      <c r="D12" s="6"/>
      <c r="E12" s="11"/>
      <c r="F12" s="8">
        <v>45748</v>
      </c>
      <c r="G12" s="9" t="s">
        <v>33</v>
      </c>
      <c r="H12" s="9">
        <v>0</v>
      </c>
      <c r="I12" s="4"/>
      <c r="J12" s="9">
        <v>108</v>
      </c>
      <c r="K12" s="10">
        <f t="shared" si="1"/>
        <v>694.54800000000012</v>
      </c>
      <c r="L12" s="10">
        <f>J12*0.17</f>
        <v>18.360000000000003</v>
      </c>
      <c r="M12" s="4"/>
      <c r="N12" s="4"/>
      <c r="O12" s="9">
        <v>2</v>
      </c>
    </row>
    <row r="13" spans="1:15" x14ac:dyDescent="0.25">
      <c r="A13" s="4">
        <v>5</v>
      </c>
      <c r="B13" s="5" t="s">
        <v>35</v>
      </c>
      <c r="C13" s="4" t="s">
        <v>17</v>
      </c>
      <c r="D13" s="6" t="s">
        <v>36</v>
      </c>
      <c r="E13" s="7" t="s">
        <v>37</v>
      </c>
      <c r="F13" s="8">
        <v>45809</v>
      </c>
      <c r="G13" s="9" t="s">
        <v>20</v>
      </c>
      <c r="H13" s="9">
        <v>43</v>
      </c>
      <c r="I13" s="4">
        <v>178</v>
      </c>
      <c r="J13" s="9">
        <v>135</v>
      </c>
      <c r="K13" s="9">
        <f t="shared" ref="K13:K22" si="2">J13*5.8*1.09</f>
        <v>853.47</v>
      </c>
      <c r="L13" s="10">
        <f>J13*0.36</f>
        <v>48.6</v>
      </c>
      <c r="M13" s="4">
        <v>1781</v>
      </c>
      <c r="N13" s="4" t="s">
        <v>21</v>
      </c>
      <c r="O13" s="9">
        <v>2</v>
      </c>
    </row>
    <row r="14" spans="1:15" x14ac:dyDescent="0.25">
      <c r="A14" s="4"/>
      <c r="B14" s="5"/>
      <c r="C14" s="4"/>
      <c r="D14" s="6"/>
      <c r="E14" s="11"/>
      <c r="F14" s="8">
        <v>45839</v>
      </c>
      <c r="G14" s="9" t="s">
        <v>20</v>
      </c>
      <c r="H14" s="9">
        <v>43</v>
      </c>
      <c r="I14" s="4"/>
      <c r="J14" s="9">
        <v>135</v>
      </c>
      <c r="K14" s="9">
        <f t="shared" si="2"/>
        <v>853.47</v>
      </c>
      <c r="L14" s="10">
        <f>J14*0.19</f>
        <v>25.65</v>
      </c>
      <c r="M14" s="4"/>
      <c r="N14" s="4"/>
      <c r="O14" s="9">
        <v>2</v>
      </c>
    </row>
    <row r="15" spans="1:15" x14ac:dyDescent="0.25">
      <c r="A15" s="4">
        <v>6</v>
      </c>
      <c r="B15" s="5" t="s">
        <v>38</v>
      </c>
      <c r="C15" s="4" t="s">
        <v>17</v>
      </c>
      <c r="D15" s="6" t="s">
        <v>39</v>
      </c>
      <c r="E15" s="7" t="s">
        <v>40</v>
      </c>
      <c r="F15" s="8">
        <v>45778</v>
      </c>
      <c r="G15" s="9" t="s">
        <v>20</v>
      </c>
      <c r="H15" s="9">
        <v>6</v>
      </c>
      <c r="I15" s="4">
        <v>24</v>
      </c>
      <c r="J15" s="9">
        <v>18</v>
      </c>
      <c r="K15" s="10">
        <f t="shared" si="2"/>
        <v>113.79599999999999</v>
      </c>
      <c r="L15" s="10">
        <f>J15*0.3</f>
        <v>5.3999999999999995</v>
      </c>
      <c r="M15" s="4">
        <v>357</v>
      </c>
      <c r="N15" s="4" t="s">
        <v>41</v>
      </c>
      <c r="O15" s="9">
        <v>2</v>
      </c>
    </row>
    <row r="16" spans="1:15" x14ac:dyDescent="0.25">
      <c r="A16" s="4"/>
      <c r="B16" s="5"/>
      <c r="C16" s="4"/>
      <c r="D16" s="6"/>
      <c r="E16" s="12"/>
      <c r="F16" s="8">
        <v>45809</v>
      </c>
      <c r="G16" s="9" t="s">
        <v>20</v>
      </c>
      <c r="H16" s="9">
        <v>6</v>
      </c>
      <c r="I16" s="4"/>
      <c r="J16" s="9">
        <v>18</v>
      </c>
      <c r="K16" s="9">
        <f t="shared" si="2"/>
        <v>113.79599999999999</v>
      </c>
      <c r="L16" s="10">
        <f>J16*0.36</f>
        <v>6.4799999999999995</v>
      </c>
      <c r="M16" s="4"/>
      <c r="N16" s="4"/>
      <c r="O16" s="9">
        <v>2</v>
      </c>
    </row>
    <row r="17" spans="1:15" x14ac:dyDescent="0.25">
      <c r="A17" s="4"/>
      <c r="B17" s="5"/>
      <c r="C17" s="4"/>
      <c r="D17" s="6"/>
      <c r="E17" s="11"/>
      <c r="F17" s="8">
        <v>45839</v>
      </c>
      <c r="G17" s="9" t="s">
        <v>20</v>
      </c>
      <c r="H17" s="9">
        <v>6</v>
      </c>
      <c r="I17" s="4"/>
      <c r="J17" s="9">
        <v>18</v>
      </c>
      <c r="K17" s="9">
        <f t="shared" si="2"/>
        <v>113.79599999999999</v>
      </c>
      <c r="L17" s="10">
        <f>J17*0.19</f>
        <v>3.42</v>
      </c>
      <c r="M17" s="4"/>
      <c r="N17" s="4"/>
      <c r="O17" s="9">
        <v>2</v>
      </c>
    </row>
    <row r="18" spans="1:15" x14ac:dyDescent="0.25">
      <c r="A18" s="9">
        <v>7</v>
      </c>
      <c r="B18" s="13" t="s">
        <v>42</v>
      </c>
      <c r="C18" s="9" t="s">
        <v>17</v>
      </c>
      <c r="D18" s="14" t="s">
        <v>43</v>
      </c>
      <c r="E18" s="14" t="s">
        <v>44</v>
      </c>
      <c r="F18" s="8">
        <v>45748</v>
      </c>
      <c r="G18" s="9" t="s">
        <v>33</v>
      </c>
      <c r="H18" s="9">
        <v>8</v>
      </c>
      <c r="I18" s="9">
        <v>44</v>
      </c>
      <c r="J18" s="9">
        <v>36</v>
      </c>
      <c r="K18" s="9">
        <f t="shared" si="2"/>
        <v>227.59199999999998</v>
      </c>
      <c r="L18" s="10">
        <f>J18*0.17</f>
        <v>6.12</v>
      </c>
      <c r="M18" s="9">
        <v>234</v>
      </c>
      <c r="N18" s="9" t="s">
        <v>34</v>
      </c>
      <c r="O18" s="9">
        <v>2</v>
      </c>
    </row>
    <row r="19" spans="1:15" x14ac:dyDescent="0.25">
      <c r="A19" s="4">
        <v>8</v>
      </c>
      <c r="B19" s="5" t="s">
        <v>45</v>
      </c>
      <c r="C19" s="5" t="s">
        <v>17</v>
      </c>
      <c r="D19" s="6" t="s">
        <v>46</v>
      </c>
      <c r="E19" s="7" t="s">
        <v>47</v>
      </c>
      <c r="F19" s="8">
        <v>45809</v>
      </c>
      <c r="G19" s="9" t="s">
        <v>20</v>
      </c>
      <c r="H19" s="9">
        <v>75</v>
      </c>
      <c r="I19" s="9"/>
      <c r="J19" s="9">
        <v>14</v>
      </c>
      <c r="K19" s="9">
        <f t="shared" si="2"/>
        <v>88.50800000000001</v>
      </c>
      <c r="L19" s="10">
        <f>J19*0.36</f>
        <v>5.04</v>
      </c>
      <c r="M19" s="4">
        <v>185</v>
      </c>
      <c r="N19" s="4" t="s">
        <v>21</v>
      </c>
      <c r="O19" s="9">
        <v>2</v>
      </c>
    </row>
    <row r="20" spans="1:15" x14ac:dyDescent="0.25">
      <c r="A20" s="4"/>
      <c r="B20" s="5"/>
      <c r="C20" s="5"/>
      <c r="D20" s="6"/>
      <c r="E20" s="11"/>
      <c r="F20" s="8">
        <v>45839</v>
      </c>
      <c r="G20" s="9" t="s">
        <v>20</v>
      </c>
      <c r="H20" s="9">
        <v>75</v>
      </c>
      <c r="I20" s="9">
        <v>89</v>
      </c>
      <c r="J20" s="9">
        <v>14</v>
      </c>
      <c r="K20" s="9">
        <f t="shared" si="2"/>
        <v>88.50800000000001</v>
      </c>
      <c r="L20" s="10">
        <f>J20*0.19</f>
        <v>2.66</v>
      </c>
      <c r="M20" s="4"/>
      <c r="N20" s="4"/>
      <c r="O20" s="9">
        <v>2</v>
      </c>
    </row>
    <row r="21" spans="1:15" x14ac:dyDescent="0.25">
      <c r="A21" s="9">
        <v>9</v>
      </c>
      <c r="B21" s="13" t="s">
        <v>48</v>
      </c>
      <c r="C21" s="9" t="s">
        <v>17</v>
      </c>
      <c r="D21" s="14" t="s">
        <v>49</v>
      </c>
      <c r="E21" s="14" t="s">
        <v>50</v>
      </c>
      <c r="F21" s="8">
        <v>45778</v>
      </c>
      <c r="G21" s="9" t="s">
        <v>33</v>
      </c>
      <c r="H21" s="9">
        <v>64</v>
      </c>
      <c r="I21" s="9">
        <v>163</v>
      </c>
      <c r="J21" s="9">
        <v>99</v>
      </c>
      <c r="K21" s="9">
        <f t="shared" si="2"/>
        <v>625.87799999999993</v>
      </c>
      <c r="L21" s="10">
        <f>J21*0.3</f>
        <v>29.7</v>
      </c>
      <c r="M21" s="9">
        <v>656</v>
      </c>
      <c r="N21" s="9" t="s">
        <v>34</v>
      </c>
      <c r="O21" s="9">
        <v>2</v>
      </c>
    </row>
    <row r="22" spans="1:15" x14ac:dyDescent="0.25">
      <c r="A22" s="15">
        <v>10</v>
      </c>
      <c r="B22" s="16" t="s">
        <v>51</v>
      </c>
      <c r="C22" s="15" t="s">
        <v>17</v>
      </c>
      <c r="D22" s="17" t="s">
        <v>52</v>
      </c>
      <c r="E22" s="7" t="s">
        <v>53</v>
      </c>
      <c r="F22" s="8">
        <v>45809</v>
      </c>
      <c r="G22" s="10" t="s">
        <v>54</v>
      </c>
      <c r="H22" s="10">
        <v>4</v>
      </c>
      <c r="I22" s="15">
        <v>72</v>
      </c>
      <c r="J22" s="10">
        <v>68</v>
      </c>
      <c r="K22" s="9">
        <f t="shared" si="2"/>
        <v>429.89600000000002</v>
      </c>
      <c r="L22" s="10">
        <f>J22*0.36</f>
        <v>24.48</v>
      </c>
      <c r="M22" s="15">
        <v>897</v>
      </c>
      <c r="N22" s="15" t="s">
        <v>55</v>
      </c>
      <c r="O22" s="10">
        <v>2</v>
      </c>
    </row>
    <row r="23" spans="1:15" x14ac:dyDescent="0.25">
      <c r="A23" s="15"/>
      <c r="B23" s="16"/>
      <c r="C23" s="15"/>
      <c r="D23" s="17"/>
      <c r="E23" s="11"/>
      <c r="F23" s="8">
        <v>45839</v>
      </c>
      <c r="G23" s="10" t="s">
        <v>54</v>
      </c>
      <c r="H23" s="10">
        <v>4</v>
      </c>
      <c r="I23" s="15"/>
      <c r="J23" s="10">
        <v>68</v>
      </c>
      <c r="K23" s="10">
        <f>J23*5.8*1.09</f>
        <v>429.89600000000002</v>
      </c>
      <c r="L23" s="10">
        <f>J23*0.19</f>
        <v>12.92</v>
      </c>
      <c r="M23" s="15"/>
      <c r="N23" s="15"/>
      <c r="O23" s="10">
        <v>2</v>
      </c>
    </row>
    <row r="24" spans="1:15" x14ac:dyDescent="0.25">
      <c r="A24" s="15">
        <v>11</v>
      </c>
      <c r="B24" s="16" t="s">
        <v>56</v>
      </c>
      <c r="C24" s="15" t="s">
        <v>17</v>
      </c>
      <c r="D24" s="17" t="s">
        <v>57</v>
      </c>
      <c r="E24" s="7" t="s">
        <v>58</v>
      </c>
      <c r="F24" s="8">
        <v>45809</v>
      </c>
      <c r="G24" s="10" t="s">
        <v>54</v>
      </c>
      <c r="H24" s="10">
        <v>32</v>
      </c>
      <c r="I24" s="15">
        <v>48</v>
      </c>
      <c r="J24" s="10">
        <v>12</v>
      </c>
      <c r="K24" s="10">
        <f t="shared" ref="K24" si="3">J24*5.9*1.09</f>
        <v>77.172000000000011</v>
      </c>
      <c r="L24" s="10">
        <f>J24*0.36</f>
        <v>4.32</v>
      </c>
      <c r="M24" s="15">
        <v>160</v>
      </c>
      <c r="N24" s="15" t="s">
        <v>59</v>
      </c>
      <c r="O24" s="10">
        <v>2</v>
      </c>
    </row>
    <row r="25" spans="1:15" x14ac:dyDescent="0.25">
      <c r="A25" s="15"/>
      <c r="B25" s="16"/>
      <c r="C25" s="15"/>
      <c r="D25" s="17"/>
      <c r="E25" s="11"/>
      <c r="F25" s="8">
        <v>45839</v>
      </c>
      <c r="G25" s="10" t="s">
        <v>20</v>
      </c>
      <c r="H25" s="10">
        <v>36</v>
      </c>
      <c r="I25" s="15"/>
      <c r="J25" s="10">
        <v>12</v>
      </c>
      <c r="K25" s="10">
        <f>J25*5.8*1.09</f>
        <v>75.864000000000004</v>
      </c>
      <c r="L25" s="10">
        <f>J25*0.19</f>
        <v>2.2800000000000002</v>
      </c>
      <c r="M25" s="15"/>
      <c r="N25" s="15"/>
      <c r="O25" s="10">
        <v>2</v>
      </c>
    </row>
    <row r="26" spans="1:15" ht="15" customHeight="1" x14ac:dyDescent="0.25">
      <c r="A26" s="15">
        <v>12</v>
      </c>
      <c r="B26" s="16" t="s">
        <v>60</v>
      </c>
      <c r="C26" s="15" t="s">
        <v>17</v>
      </c>
      <c r="D26" s="17" t="s">
        <v>61</v>
      </c>
      <c r="E26" s="7" t="s">
        <v>62</v>
      </c>
      <c r="F26" s="8">
        <v>45809</v>
      </c>
      <c r="G26" s="10" t="s">
        <v>20</v>
      </c>
      <c r="H26" s="10">
        <v>84</v>
      </c>
      <c r="I26" s="15">
        <v>100</v>
      </c>
      <c r="J26" s="10">
        <v>16</v>
      </c>
      <c r="K26" s="10">
        <f t="shared" ref="K26" si="4">J26*5.9*1.09</f>
        <v>102.89600000000002</v>
      </c>
      <c r="L26" s="10">
        <f>J26*0.36</f>
        <v>5.76</v>
      </c>
      <c r="M26" s="15">
        <v>213</v>
      </c>
      <c r="N26" s="15" t="s">
        <v>55</v>
      </c>
      <c r="O26" s="10">
        <v>2</v>
      </c>
    </row>
    <row r="27" spans="1:15" x14ac:dyDescent="0.25">
      <c r="A27" s="15"/>
      <c r="B27" s="16"/>
      <c r="C27" s="15"/>
      <c r="D27" s="17"/>
      <c r="E27" s="11"/>
      <c r="F27" s="8">
        <v>45839</v>
      </c>
      <c r="G27" s="10" t="s">
        <v>20</v>
      </c>
      <c r="H27" s="10">
        <v>84</v>
      </c>
      <c r="I27" s="15"/>
      <c r="J27" s="10">
        <v>16</v>
      </c>
      <c r="K27" s="10">
        <f>J27*5.8*1.09</f>
        <v>101.152</v>
      </c>
      <c r="L27" s="10">
        <f>J27*0.19</f>
        <v>3.04</v>
      </c>
      <c r="M27" s="15"/>
      <c r="N27" s="15"/>
      <c r="O27" s="10">
        <v>2</v>
      </c>
    </row>
    <row r="28" spans="1:15" x14ac:dyDescent="0.25">
      <c r="A28" s="9">
        <v>13</v>
      </c>
      <c r="B28" s="13" t="s">
        <v>63</v>
      </c>
      <c r="C28" s="9" t="s">
        <v>17</v>
      </c>
      <c r="D28" s="14" t="s">
        <v>64</v>
      </c>
      <c r="E28" s="14" t="s">
        <v>65</v>
      </c>
      <c r="F28" s="8">
        <v>45778</v>
      </c>
      <c r="G28" s="9" t="s">
        <v>20</v>
      </c>
      <c r="H28" s="9">
        <v>46</v>
      </c>
      <c r="I28" s="9">
        <v>83</v>
      </c>
      <c r="J28" s="9">
        <v>37</v>
      </c>
      <c r="K28" s="9">
        <f t="shared" ref="K28:K36" si="5">J28*5.8*1.09</f>
        <v>233.91400000000002</v>
      </c>
      <c r="L28" s="10">
        <f>J28*0.3</f>
        <v>11.1</v>
      </c>
      <c r="M28" s="9">
        <v>245</v>
      </c>
      <c r="N28" s="9" t="s">
        <v>66</v>
      </c>
      <c r="O28" s="9">
        <v>2</v>
      </c>
    </row>
    <row r="29" spans="1:15" x14ac:dyDescent="0.25">
      <c r="A29" s="9">
        <v>14</v>
      </c>
      <c r="B29" s="13" t="s">
        <v>67</v>
      </c>
      <c r="C29" s="9" t="s">
        <v>17</v>
      </c>
      <c r="D29" s="14" t="s">
        <v>68</v>
      </c>
      <c r="E29" s="14" t="s">
        <v>69</v>
      </c>
      <c r="F29" s="8">
        <v>45778</v>
      </c>
      <c r="G29" s="9" t="s">
        <v>33</v>
      </c>
      <c r="H29" s="9">
        <v>3</v>
      </c>
      <c r="I29" s="9">
        <v>66</v>
      </c>
      <c r="J29" s="9">
        <v>63</v>
      </c>
      <c r="K29" s="9">
        <f t="shared" si="5"/>
        <v>398.286</v>
      </c>
      <c r="L29" s="10">
        <f>J29*0.3</f>
        <v>18.899999999999999</v>
      </c>
      <c r="M29" s="9">
        <v>417</v>
      </c>
      <c r="N29" s="9" t="s">
        <v>34</v>
      </c>
      <c r="O29" s="9">
        <v>2</v>
      </c>
    </row>
    <row r="30" spans="1:15" x14ac:dyDescent="0.25">
      <c r="A30" s="9">
        <v>15</v>
      </c>
      <c r="B30" s="13" t="s">
        <v>70</v>
      </c>
      <c r="C30" s="9" t="s">
        <v>17</v>
      </c>
      <c r="D30" s="14" t="s">
        <v>71</v>
      </c>
      <c r="E30" s="14" t="s">
        <v>72</v>
      </c>
      <c r="F30" s="8">
        <v>45778</v>
      </c>
      <c r="G30" s="9" t="s">
        <v>33</v>
      </c>
      <c r="H30" s="9">
        <v>0</v>
      </c>
      <c r="I30" s="9">
        <v>22</v>
      </c>
      <c r="J30" s="9">
        <v>22</v>
      </c>
      <c r="K30" s="9">
        <f t="shared" si="5"/>
        <v>139.084</v>
      </c>
      <c r="L30" s="10">
        <f>J30*0.3</f>
        <v>6.6</v>
      </c>
      <c r="M30" s="9">
        <v>146</v>
      </c>
      <c r="N30" s="9" t="s">
        <v>34</v>
      </c>
      <c r="O30" s="9">
        <v>2</v>
      </c>
    </row>
    <row r="31" spans="1:15" x14ac:dyDescent="0.25">
      <c r="A31" s="9">
        <v>16</v>
      </c>
      <c r="B31" s="13" t="s">
        <v>73</v>
      </c>
      <c r="C31" s="9" t="s">
        <v>17</v>
      </c>
      <c r="D31" s="14" t="s">
        <v>74</v>
      </c>
      <c r="E31" s="14" t="s">
        <v>75</v>
      </c>
      <c r="F31" s="8">
        <v>45748</v>
      </c>
      <c r="G31" s="9" t="s">
        <v>33</v>
      </c>
      <c r="H31" s="9">
        <v>0</v>
      </c>
      <c r="I31" s="9">
        <v>32</v>
      </c>
      <c r="J31" s="9">
        <v>32</v>
      </c>
      <c r="K31" s="10">
        <f t="shared" ref="K31" si="6">J31*5.9*1.09</f>
        <v>205.79200000000003</v>
      </c>
      <c r="L31" s="10">
        <f>J31*0.17</f>
        <v>5.44</v>
      </c>
      <c r="M31" s="9">
        <v>211</v>
      </c>
      <c r="N31" s="9" t="s">
        <v>34</v>
      </c>
      <c r="O31" s="9">
        <v>2</v>
      </c>
    </row>
    <row r="32" spans="1:15" x14ac:dyDescent="0.25">
      <c r="A32" s="9">
        <v>17</v>
      </c>
      <c r="B32" s="13" t="s">
        <v>76</v>
      </c>
      <c r="C32" s="9" t="s">
        <v>17</v>
      </c>
      <c r="D32" s="14" t="s">
        <v>77</v>
      </c>
      <c r="E32" s="14" t="s">
        <v>78</v>
      </c>
      <c r="F32" s="8">
        <v>45778</v>
      </c>
      <c r="G32" s="9" t="s">
        <v>33</v>
      </c>
      <c r="H32" s="9">
        <v>0</v>
      </c>
      <c r="I32" s="9">
        <v>68</v>
      </c>
      <c r="J32" s="9">
        <v>68</v>
      </c>
      <c r="K32" s="9">
        <f t="shared" si="5"/>
        <v>429.89600000000002</v>
      </c>
      <c r="L32" s="10">
        <f>J32*0.3</f>
        <v>20.399999999999999</v>
      </c>
      <c r="M32" s="9">
        <v>450</v>
      </c>
      <c r="N32" s="9" t="s">
        <v>34</v>
      </c>
      <c r="O32" s="9">
        <v>2</v>
      </c>
    </row>
    <row r="33" spans="1:15" x14ac:dyDescent="0.25">
      <c r="A33" s="9">
        <v>18</v>
      </c>
      <c r="B33" s="13" t="s">
        <v>76</v>
      </c>
      <c r="C33" s="9" t="s">
        <v>17</v>
      </c>
      <c r="D33" s="14" t="s">
        <v>79</v>
      </c>
      <c r="E33" s="14" t="s">
        <v>80</v>
      </c>
      <c r="F33" s="8">
        <v>45778</v>
      </c>
      <c r="G33" s="9" t="s">
        <v>33</v>
      </c>
      <c r="H33" s="9">
        <v>0</v>
      </c>
      <c r="I33" s="9">
        <v>55</v>
      </c>
      <c r="J33" s="9">
        <v>55</v>
      </c>
      <c r="K33" s="9">
        <f t="shared" si="5"/>
        <v>347.71000000000004</v>
      </c>
      <c r="L33" s="10">
        <f>J33*0.3</f>
        <v>16.5</v>
      </c>
      <c r="M33" s="9">
        <v>364</v>
      </c>
      <c r="N33" s="9" t="s">
        <v>34</v>
      </c>
      <c r="O33" s="9">
        <v>2</v>
      </c>
    </row>
    <row r="34" spans="1:15" x14ac:dyDescent="0.25">
      <c r="A34" s="9">
        <v>19</v>
      </c>
      <c r="B34" s="13" t="s">
        <v>81</v>
      </c>
      <c r="C34" s="9" t="s">
        <v>17</v>
      </c>
      <c r="D34" s="14" t="s">
        <v>82</v>
      </c>
      <c r="E34" s="14" t="s">
        <v>83</v>
      </c>
      <c r="F34" s="8">
        <v>45809</v>
      </c>
      <c r="G34" s="9" t="s">
        <v>20</v>
      </c>
      <c r="H34" s="9">
        <v>58</v>
      </c>
      <c r="I34" s="9">
        <v>93</v>
      </c>
      <c r="J34" s="9">
        <v>35</v>
      </c>
      <c r="K34" s="9">
        <f t="shared" si="5"/>
        <v>221.27</v>
      </c>
      <c r="L34" s="10">
        <f>J34*0.36</f>
        <v>12.6</v>
      </c>
      <c r="M34" s="9">
        <v>234</v>
      </c>
      <c r="N34" s="9" t="s">
        <v>21</v>
      </c>
      <c r="O34" s="9">
        <v>2</v>
      </c>
    </row>
    <row r="35" spans="1:15" x14ac:dyDescent="0.25">
      <c r="A35" s="15">
        <v>20</v>
      </c>
      <c r="B35" s="18" t="s">
        <v>84</v>
      </c>
      <c r="C35" s="15" t="s">
        <v>17</v>
      </c>
      <c r="D35" s="17" t="s">
        <v>85</v>
      </c>
      <c r="E35" s="19" t="s">
        <v>86</v>
      </c>
      <c r="F35" s="8">
        <v>45778</v>
      </c>
      <c r="G35" s="10" t="s">
        <v>20</v>
      </c>
      <c r="H35" s="10">
        <v>107</v>
      </c>
      <c r="I35" s="15">
        <v>173</v>
      </c>
      <c r="J35" s="10">
        <v>66</v>
      </c>
      <c r="K35" s="9">
        <f t="shared" si="5"/>
        <v>417.25200000000007</v>
      </c>
      <c r="L35" s="10">
        <f>J35*0.3</f>
        <v>19.8</v>
      </c>
      <c r="M35" s="15">
        <v>878</v>
      </c>
      <c r="N35" s="15" t="s">
        <v>87</v>
      </c>
      <c r="O35" s="10">
        <v>2</v>
      </c>
    </row>
    <row r="36" spans="1:15" x14ac:dyDescent="0.25">
      <c r="A36" s="15"/>
      <c r="B36" s="18"/>
      <c r="C36" s="15"/>
      <c r="D36" s="17"/>
      <c r="E36" s="20"/>
      <c r="F36" s="8">
        <v>45809</v>
      </c>
      <c r="G36" s="10" t="s">
        <v>20</v>
      </c>
      <c r="H36" s="9">
        <v>107</v>
      </c>
      <c r="I36" s="15"/>
      <c r="J36" s="9">
        <v>66</v>
      </c>
      <c r="K36" s="9">
        <f t="shared" si="5"/>
        <v>417.25200000000007</v>
      </c>
      <c r="L36" s="10">
        <f>J36*0.36</f>
        <v>23.759999999999998</v>
      </c>
      <c r="M36" s="15"/>
      <c r="N36" s="15"/>
      <c r="O36" s="9">
        <v>2</v>
      </c>
    </row>
    <row r="37" spans="1:15" x14ac:dyDescent="0.25">
      <c r="A37" s="4">
        <v>21</v>
      </c>
      <c r="B37" s="5" t="s">
        <v>88</v>
      </c>
      <c r="C37" s="15" t="s">
        <v>17</v>
      </c>
      <c r="D37" s="6" t="s">
        <v>89</v>
      </c>
      <c r="E37" s="19" t="s">
        <v>90</v>
      </c>
      <c r="F37" s="8">
        <v>45717</v>
      </c>
      <c r="G37" s="9" t="s">
        <v>33</v>
      </c>
      <c r="H37" s="9">
        <v>0</v>
      </c>
      <c r="I37" s="9">
        <v>70</v>
      </c>
      <c r="J37" s="9">
        <v>70</v>
      </c>
      <c r="K37" s="10">
        <f t="shared" ref="K37:K38" si="7">J37*5.9*1.09</f>
        <v>450.17</v>
      </c>
      <c r="L37" s="10">
        <f>J37*0.22</f>
        <v>15.4</v>
      </c>
      <c r="M37" s="4">
        <v>928</v>
      </c>
      <c r="N37" s="4" t="s">
        <v>34</v>
      </c>
      <c r="O37" s="9">
        <v>2</v>
      </c>
    </row>
    <row r="38" spans="1:15" x14ac:dyDescent="0.25">
      <c r="A38" s="4"/>
      <c r="B38" s="5"/>
      <c r="C38" s="15"/>
      <c r="D38" s="6"/>
      <c r="E38" s="20"/>
      <c r="F38" s="8">
        <v>45748</v>
      </c>
      <c r="G38" s="9" t="s">
        <v>33</v>
      </c>
      <c r="H38" s="9">
        <v>0</v>
      </c>
      <c r="I38" s="9"/>
      <c r="J38" s="9">
        <v>70</v>
      </c>
      <c r="K38" s="10">
        <f t="shared" si="7"/>
        <v>450.17</v>
      </c>
      <c r="L38" s="10">
        <f>J38*0.17</f>
        <v>11.9</v>
      </c>
      <c r="M38" s="4"/>
      <c r="N38" s="4"/>
      <c r="O38" s="9">
        <v>2</v>
      </c>
    </row>
    <row r="39" spans="1:15" x14ac:dyDescent="0.25">
      <c r="A39" s="4">
        <v>22</v>
      </c>
      <c r="B39" s="5" t="s">
        <v>91</v>
      </c>
      <c r="C39" s="15" t="s">
        <v>17</v>
      </c>
      <c r="D39" s="6" t="s">
        <v>92</v>
      </c>
      <c r="E39" s="19" t="s">
        <v>93</v>
      </c>
      <c r="F39" s="8">
        <v>45778</v>
      </c>
      <c r="G39" s="9" t="s">
        <v>33</v>
      </c>
      <c r="H39" s="9">
        <v>6</v>
      </c>
      <c r="I39" s="4">
        <v>82</v>
      </c>
      <c r="J39" s="9">
        <v>76</v>
      </c>
      <c r="K39" s="9">
        <f t="shared" ref="K39:K40" si="8">J39*5.8*1.09</f>
        <v>480.47200000000004</v>
      </c>
      <c r="L39" s="10">
        <f>J39*0.3</f>
        <v>22.8</v>
      </c>
      <c r="M39" s="4">
        <v>557</v>
      </c>
      <c r="N39" s="4" t="s">
        <v>34</v>
      </c>
      <c r="O39" s="9">
        <v>2</v>
      </c>
    </row>
    <row r="40" spans="1:15" x14ac:dyDescent="0.25">
      <c r="A40" s="4"/>
      <c r="B40" s="5"/>
      <c r="C40" s="15"/>
      <c r="D40" s="6"/>
      <c r="E40" s="20"/>
      <c r="F40" s="8">
        <v>45809</v>
      </c>
      <c r="G40" s="9" t="s">
        <v>20</v>
      </c>
      <c r="H40" s="9">
        <v>74</v>
      </c>
      <c r="I40" s="4"/>
      <c r="J40" s="9">
        <v>8</v>
      </c>
      <c r="K40" s="9">
        <f t="shared" si="8"/>
        <v>50.576000000000001</v>
      </c>
      <c r="L40" s="10">
        <f>J40*0.36</f>
        <v>2.88</v>
      </c>
      <c r="M40" s="4"/>
      <c r="N40" s="4"/>
      <c r="O40" s="9">
        <v>2</v>
      </c>
    </row>
    <row r="41" spans="1:15" x14ac:dyDescent="0.25">
      <c r="A41" s="9">
        <v>23</v>
      </c>
      <c r="B41" s="13" t="s">
        <v>94</v>
      </c>
      <c r="C41" s="9" t="s">
        <v>17</v>
      </c>
      <c r="D41" s="14" t="s">
        <v>95</v>
      </c>
      <c r="E41" s="21" t="s">
        <v>96</v>
      </c>
      <c r="F41" s="8">
        <v>45839</v>
      </c>
      <c r="G41" s="10" t="s">
        <v>20</v>
      </c>
      <c r="H41" s="9">
        <v>99</v>
      </c>
      <c r="I41" s="9">
        <v>120</v>
      </c>
      <c r="J41" s="9">
        <v>21</v>
      </c>
      <c r="K41" s="10">
        <f>J41*5.8*1.09</f>
        <v>132.762</v>
      </c>
      <c r="L41" s="10">
        <f>J41*0.19</f>
        <v>3.99</v>
      </c>
      <c r="M41" s="9">
        <v>137</v>
      </c>
      <c r="N41" s="9" t="s">
        <v>34</v>
      </c>
      <c r="O41" s="9">
        <v>2</v>
      </c>
    </row>
    <row r="42" spans="1:15" x14ac:dyDescent="0.25">
      <c r="A42" s="4">
        <v>24</v>
      </c>
      <c r="B42" s="5" t="s">
        <v>97</v>
      </c>
      <c r="C42" s="15" t="s">
        <v>17</v>
      </c>
      <c r="D42" s="6" t="s">
        <v>98</v>
      </c>
      <c r="E42" s="19" t="s">
        <v>99</v>
      </c>
      <c r="F42" s="8">
        <v>45809</v>
      </c>
      <c r="G42" s="10" t="s">
        <v>20</v>
      </c>
      <c r="H42" s="9">
        <v>110</v>
      </c>
      <c r="I42" s="4">
        <v>188</v>
      </c>
      <c r="J42" s="9">
        <v>78</v>
      </c>
      <c r="K42" s="9">
        <f t="shared" ref="K42" si="9">J42*5.8*1.09</f>
        <v>493.11599999999999</v>
      </c>
      <c r="L42" s="10">
        <f>J42*0.36</f>
        <v>28.08</v>
      </c>
      <c r="M42" s="4">
        <v>1029</v>
      </c>
      <c r="N42" s="4" t="s">
        <v>21</v>
      </c>
      <c r="O42" s="9">
        <v>2</v>
      </c>
    </row>
    <row r="43" spans="1:15" x14ac:dyDescent="0.25">
      <c r="A43" s="4"/>
      <c r="B43" s="5"/>
      <c r="C43" s="15"/>
      <c r="D43" s="6"/>
      <c r="E43" s="20"/>
      <c r="F43" s="8">
        <v>45839</v>
      </c>
      <c r="G43" s="10" t="s">
        <v>20</v>
      </c>
      <c r="H43" s="9">
        <v>110</v>
      </c>
      <c r="I43" s="4"/>
      <c r="J43" s="9">
        <v>78</v>
      </c>
      <c r="K43" s="10">
        <f>J43*5.8*1.09</f>
        <v>493.11599999999999</v>
      </c>
      <c r="L43" s="10">
        <f>J43*0.19</f>
        <v>14.82</v>
      </c>
      <c r="M43" s="4"/>
      <c r="N43" s="4"/>
      <c r="O43" s="9">
        <v>2</v>
      </c>
    </row>
    <row r="44" spans="1:15" x14ac:dyDescent="0.25">
      <c r="A44" s="9">
        <v>25</v>
      </c>
      <c r="B44" s="13" t="s">
        <v>100</v>
      </c>
      <c r="C44" s="9" t="s">
        <v>17</v>
      </c>
      <c r="D44" s="14" t="s">
        <v>101</v>
      </c>
      <c r="E44" s="21" t="s">
        <v>102</v>
      </c>
      <c r="F44" s="8">
        <v>45839</v>
      </c>
      <c r="G44" s="10" t="s">
        <v>20</v>
      </c>
      <c r="H44" s="9">
        <v>76</v>
      </c>
      <c r="I44" s="9">
        <v>92</v>
      </c>
      <c r="J44" s="9">
        <v>16</v>
      </c>
      <c r="K44" s="10">
        <f>J44*5.8*1.09</f>
        <v>101.152</v>
      </c>
      <c r="L44" s="10">
        <f>J44*0.19</f>
        <v>3.04</v>
      </c>
      <c r="M44" s="9">
        <v>104</v>
      </c>
      <c r="N44" s="9" t="s">
        <v>34</v>
      </c>
      <c r="O44" s="9">
        <v>2</v>
      </c>
    </row>
    <row r="45" spans="1:15" x14ac:dyDescent="0.25">
      <c r="A45" s="15">
        <v>26</v>
      </c>
      <c r="B45" s="16" t="s">
        <v>103</v>
      </c>
      <c r="C45" s="15" t="s">
        <v>17</v>
      </c>
      <c r="D45" s="17" t="s">
        <v>104</v>
      </c>
      <c r="E45" s="7" t="s">
        <v>105</v>
      </c>
      <c r="F45" s="8">
        <v>45809</v>
      </c>
      <c r="G45" s="10" t="s">
        <v>20</v>
      </c>
      <c r="H45" s="10">
        <v>39</v>
      </c>
      <c r="I45" s="15">
        <v>70</v>
      </c>
      <c r="J45" s="10">
        <v>31</v>
      </c>
      <c r="K45" s="9">
        <f t="shared" ref="K45" si="10">J45*5.8*1.09</f>
        <v>195.982</v>
      </c>
      <c r="L45" s="10">
        <f>J45*0.36</f>
        <v>11.16</v>
      </c>
      <c r="M45" s="15">
        <v>403</v>
      </c>
      <c r="N45" s="15" t="s">
        <v>34</v>
      </c>
      <c r="O45" s="10">
        <v>2</v>
      </c>
    </row>
    <row r="46" spans="1:15" x14ac:dyDescent="0.25">
      <c r="A46" s="15"/>
      <c r="B46" s="16"/>
      <c r="C46" s="15"/>
      <c r="D46" s="17"/>
      <c r="E46" s="11"/>
      <c r="F46" s="8">
        <v>45839</v>
      </c>
      <c r="G46" s="10" t="s">
        <v>20</v>
      </c>
      <c r="H46" s="10">
        <v>40</v>
      </c>
      <c r="I46" s="15"/>
      <c r="J46" s="10">
        <v>30</v>
      </c>
      <c r="K46" s="10">
        <f>J46*5.8*1.09</f>
        <v>189.66000000000003</v>
      </c>
      <c r="L46" s="10">
        <f>J46*0.19</f>
        <v>5.7</v>
      </c>
      <c r="M46" s="15"/>
      <c r="N46" s="15"/>
      <c r="O46" s="10">
        <v>2</v>
      </c>
    </row>
    <row r="47" spans="1:15" x14ac:dyDescent="0.25">
      <c r="A47" s="4">
        <v>27</v>
      </c>
      <c r="B47" s="5" t="s">
        <v>106</v>
      </c>
      <c r="C47" s="15" t="s">
        <v>17</v>
      </c>
      <c r="D47" s="6" t="s">
        <v>107</v>
      </c>
      <c r="E47" s="7" t="s">
        <v>108</v>
      </c>
      <c r="F47" s="8">
        <v>45778</v>
      </c>
      <c r="G47" s="10" t="s">
        <v>20</v>
      </c>
      <c r="H47" s="9">
        <v>9</v>
      </c>
      <c r="I47" s="4">
        <v>43</v>
      </c>
      <c r="J47" s="9">
        <v>34</v>
      </c>
      <c r="K47" s="9">
        <f t="shared" ref="K47:K48" si="11">J47*5.8*1.09</f>
        <v>214.94800000000001</v>
      </c>
      <c r="L47" s="10">
        <f>J47*0.3</f>
        <v>10.199999999999999</v>
      </c>
      <c r="M47" s="4">
        <v>661</v>
      </c>
      <c r="N47" s="4" t="s">
        <v>66</v>
      </c>
      <c r="O47" s="9">
        <v>2</v>
      </c>
    </row>
    <row r="48" spans="1:15" x14ac:dyDescent="0.25">
      <c r="A48" s="4"/>
      <c r="B48" s="5"/>
      <c r="C48" s="15"/>
      <c r="D48" s="6"/>
      <c r="E48" s="12"/>
      <c r="F48" s="8">
        <v>45809</v>
      </c>
      <c r="G48" s="10" t="s">
        <v>20</v>
      </c>
      <c r="H48" s="9">
        <v>10</v>
      </c>
      <c r="I48" s="4"/>
      <c r="J48" s="9">
        <v>33</v>
      </c>
      <c r="K48" s="9">
        <f t="shared" si="11"/>
        <v>208.62600000000003</v>
      </c>
      <c r="L48" s="10">
        <f>J48*0.36</f>
        <v>11.879999999999999</v>
      </c>
      <c r="M48" s="4"/>
      <c r="N48" s="4"/>
      <c r="O48" s="9">
        <v>2</v>
      </c>
    </row>
    <row r="49" spans="1:15" x14ac:dyDescent="0.25">
      <c r="A49" s="4"/>
      <c r="B49" s="5"/>
      <c r="C49" s="15"/>
      <c r="D49" s="6"/>
      <c r="E49" s="11"/>
      <c r="F49" s="8">
        <v>45839</v>
      </c>
      <c r="G49" s="10" t="s">
        <v>20</v>
      </c>
      <c r="H49" s="9">
        <v>10</v>
      </c>
      <c r="I49" s="4"/>
      <c r="J49" s="9">
        <v>33</v>
      </c>
      <c r="K49" s="10">
        <f>J49*5.8*1.09</f>
        <v>208.62600000000003</v>
      </c>
      <c r="L49" s="10">
        <f>J49*0.19</f>
        <v>6.2700000000000005</v>
      </c>
      <c r="M49" s="4"/>
      <c r="N49" s="4"/>
      <c r="O49" s="9">
        <v>2</v>
      </c>
    </row>
    <row r="50" spans="1:15" x14ac:dyDescent="0.25">
      <c r="A50" s="9">
        <v>28</v>
      </c>
      <c r="B50" s="13" t="s">
        <v>109</v>
      </c>
      <c r="C50" s="9" t="s">
        <v>17</v>
      </c>
      <c r="D50" s="14" t="s">
        <v>110</v>
      </c>
      <c r="E50" s="14" t="s">
        <v>111</v>
      </c>
      <c r="F50" s="8">
        <v>45778</v>
      </c>
      <c r="G50" s="10" t="s">
        <v>20</v>
      </c>
      <c r="H50" s="9">
        <v>9</v>
      </c>
      <c r="I50" s="9">
        <v>27</v>
      </c>
      <c r="J50" s="9">
        <v>18</v>
      </c>
      <c r="K50" s="9">
        <f>J50*5.8*1.09</f>
        <v>113.79599999999999</v>
      </c>
      <c r="L50" s="10">
        <f>J50*0.3</f>
        <v>5.3999999999999995</v>
      </c>
      <c r="M50" s="9">
        <v>119</v>
      </c>
      <c r="N50" s="9" t="s">
        <v>34</v>
      </c>
      <c r="O50" s="9">
        <v>2</v>
      </c>
    </row>
    <row r="51" spans="1:15" x14ac:dyDescent="0.25">
      <c r="A51" s="9">
        <v>29</v>
      </c>
      <c r="B51" s="13" t="s">
        <v>112</v>
      </c>
      <c r="C51" s="9" t="s">
        <v>17</v>
      </c>
      <c r="D51" s="14" t="s">
        <v>113</v>
      </c>
      <c r="E51" s="14" t="s">
        <v>114</v>
      </c>
      <c r="F51" s="8">
        <v>45809</v>
      </c>
      <c r="G51" s="10" t="s">
        <v>20</v>
      </c>
      <c r="H51" s="9">
        <v>105</v>
      </c>
      <c r="I51" s="9">
        <v>180</v>
      </c>
      <c r="J51" s="9">
        <v>75</v>
      </c>
      <c r="K51" s="9">
        <f t="shared" ref="K51:K54" si="12">J51*5.8*1.09</f>
        <v>474.15000000000003</v>
      </c>
      <c r="L51" s="10">
        <f>J51*0.36</f>
        <v>27</v>
      </c>
      <c r="M51" s="9">
        <v>501</v>
      </c>
      <c r="N51" s="9" t="s">
        <v>21</v>
      </c>
      <c r="O51" s="9">
        <v>2</v>
      </c>
    </row>
    <row r="52" spans="1:15" x14ac:dyDescent="0.25">
      <c r="A52" s="9">
        <v>30</v>
      </c>
      <c r="B52" s="13" t="s">
        <v>115</v>
      </c>
      <c r="C52" s="9" t="s">
        <v>17</v>
      </c>
      <c r="D52" s="14" t="s">
        <v>116</v>
      </c>
      <c r="E52" s="14" t="s">
        <v>117</v>
      </c>
      <c r="F52" s="8">
        <v>45748</v>
      </c>
      <c r="G52" s="9" t="s">
        <v>33</v>
      </c>
      <c r="H52" s="9">
        <v>7</v>
      </c>
      <c r="I52" s="9">
        <v>56</v>
      </c>
      <c r="J52" s="9">
        <v>49</v>
      </c>
      <c r="K52" s="9">
        <f t="shared" si="12"/>
        <v>309.77800000000002</v>
      </c>
      <c r="L52" s="10">
        <f>J52*0.17</f>
        <v>8.33</v>
      </c>
      <c r="M52" s="9">
        <v>318</v>
      </c>
      <c r="N52" s="9" t="s">
        <v>29</v>
      </c>
      <c r="O52" s="9">
        <v>2</v>
      </c>
    </row>
    <row r="53" spans="1:15" x14ac:dyDescent="0.25">
      <c r="A53" s="4">
        <v>31</v>
      </c>
      <c r="B53" s="5" t="s">
        <v>118</v>
      </c>
      <c r="C53" s="4" t="s">
        <v>17</v>
      </c>
      <c r="D53" s="6" t="s">
        <v>119</v>
      </c>
      <c r="E53" s="7" t="s">
        <v>120</v>
      </c>
      <c r="F53" s="8">
        <v>45778</v>
      </c>
      <c r="G53" s="10" t="s">
        <v>20</v>
      </c>
      <c r="H53" s="9">
        <v>104</v>
      </c>
      <c r="I53" s="4">
        <v>240</v>
      </c>
      <c r="J53" s="9">
        <v>136</v>
      </c>
      <c r="K53" s="9">
        <f t="shared" si="12"/>
        <v>859.79200000000003</v>
      </c>
      <c r="L53" s="10">
        <f>J53*0.3</f>
        <v>40.799999999999997</v>
      </c>
      <c r="M53" s="4">
        <v>2695</v>
      </c>
      <c r="N53" s="4" t="s">
        <v>66</v>
      </c>
      <c r="O53" s="9">
        <v>2</v>
      </c>
    </row>
    <row r="54" spans="1:15" x14ac:dyDescent="0.25">
      <c r="A54" s="4"/>
      <c r="B54" s="5"/>
      <c r="C54" s="4"/>
      <c r="D54" s="6"/>
      <c r="E54" s="12"/>
      <c r="F54" s="8">
        <v>45809</v>
      </c>
      <c r="G54" s="10" t="s">
        <v>20</v>
      </c>
      <c r="H54" s="9">
        <v>104</v>
      </c>
      <c r="I54" s="4"/>
      <c r="J54" s="9">
        <v>136</v>
      </c>
      <c r="K54" s="9">
        <f t="shared" si="12"/>
        <v>859.79200000000003</v>
      </c>
      <c r="L54" s="10">
        <f>J54*0.36</f>
        <v>48.96</v>
      </c>
      <c r="M54" s="4"/>
      <c r="N54" s="4"/>
      <c r="O54" s="9">
        <v>2</v>
      </c>
    </row>
    <row r="55" spans="1:15" x14ac:dyDescent="0.25">
      <c r="A55" s="4"/>
      <c r="B55" s="5"/>
      <c r="C55" s="4"/>
      <c r="D55" s="6"/>
      <c r="E55" s="11"/>
      <c r="F55" s="8">
        <v>45839</v>
      </c>
      <c r="G55" s="10" t="s">
        <v>20</v>
      </c>
      <c r="H55" s="9">
        <v>104</v>
      </c>
      <c r="I55" s="4"/>
      <c r="J55" s="9">
        <v>136</v>
      </c>
      <c r="K55" s="10">
        <f>J55*5.8*1.09</f>
        <v>859.79200000000003</v>
      </c>
      <c r="L55" s="10">
        <f>J55*0.19</f>
        <v>25.84</v>
      </c>
      <c r="M55" s="4"/>
      <c r="N55" s="4"/>
      <c r="O55" s="9">
        <v>2</v>
      </c>
    </row>
    <row r="56" spans="1:15" x14ac:dyDescent="0.25">
      <c r="A56" s="15">
        <v>32</v>
      </c>
      <c r="B56" s="16" t="s">
        <v>121</v>
      </c>
      <c r="C56" s="15" t="s">
        <v>17</v>
      </c>
      <c r="D56" s="17" t="s">
        <v>122</v>
      </c>
      <c r="E56" s="7" t="s">
        <v>123</v>
      </c>
      <c r="F56" s="8">
        <v>45809</v>
      </c>
      <c r="G56" s="10" t="s">
        <v>20</v>
      </c>
      <c r="H56" s="10">
        <v>40</v>
      </c>
      <c r="I56" s="15">
        <v>55</v>
      </c>
      <c r="J56" s="10">
        <v>15</v>
      </c>
      <c r="K56" s="9">
        <f t="shared" ref="K56" si="13">J56*5.8*1.09</f>
        <v>94.830000000000013</v>
      </c>
      <c r="L56" s="10">
        <f>J56*0.36</f>
        <v>5.3999999999999995</v>
      </c>
      <c r="M56" s="15">
        <v>198</v>
      </c>
      <c r="N56" s="15" t="s">
        <v>55</v>
      </c>
      <c r="O56" s="10">
        <v>2</v>
      </c>
    </row>
    <row r="57" spans="1:15" x14ac:dyDescent="0.25">
      <c r="A57" s="15"/>
      <c r="B57" s="16"/>
      <c r="C57" s="15"/>
      <c r="D57" s="17"/>
      <c r="E57" s="11"/>
      <c r="F57" s="8">
        <v>45839</v>
      </c>
      <c r="G57" s="10" t="s">
        <v>20</v>
      </c>
      <c r="H57" s="10">
        <v>40</v>
      </c>
      <c r="I57" s="15"/>
      <c r="J57" s="10">
        <v>15</v>
      </c>
      <c r="K57" s="10">
        <f>J57*5.8*1.09</f>
        <v>94.830000000000013</v>
      </c>
      <c r="L57" s="10">
        <f>J57*0.19</f>
        <v>2.85</v>
      </c>
      <c r="M57" s="15"/>
      <c r="N57" s="15"/>
      <c r="O57" s="10">
        <v>2</v>
      </c>
    </row>
    <row r="58" spans="1:15" x14ac:dyDescent="0.25">
      <c r="A58" s="4">
        <v>33</v>
      </c>
      <c r="B58" s="5" t="s">
        <v>124</v>
      </c>
      <c r="C58" s="15" t="s">
        <v>17</v>
      </c>
      <c r="D58" s="6" t="s">
        <v>125</v>
      </c>
      <c r="E58" s="19" t="s">
        <v>126</v>
      </c>
      <c r="F58" s="8">
        <v>45717</v>
      </c>
      <c r="G58" s="9" t="s">
        <v>33</v>
      </c>
      <c r="H58" s="9">
        <v>1</v>
      </c>
      <c r="I58" s="4">
        <v>37</v>
      </c>
      <c r="J58" s="9">
        <v>36</v>
      </c>
      <c r="K58" s="10">
        <f t="shared" ref="K58:K59" si="14">J58*5.9*1.09</f>
        <v>231.51600000000002</v>
      </c>
      <c r="L58" s="10">
        <f>J58*0.22</f>
        <v>7.92</v>
      </c>
      <c r="M58" s="4">
        <v>709</v>
      </c>
      <c r="N58" s="4" t="s">
        <v>34</v>
      </c>
      <c r="O58" s="10">
        <v>2</v>
      </c>
    </row>
    <row r="59" spans="1:15" x14ac:dyDescent="0.25">
      <c r="A59" s="4"/>
      <c r="B59" s="5"/>
      <c r="C59" s="15"/>
      <c r="D59" s="6"/>
      <c r="E59" s="22"/>
      <c r="F59" s="8">
        <v>45748</v>
      </c>
      <c r="G59" s="9" t="s">
        <v>33</v>
      </c>
      <c r="H59" s="9">
        <v>3</v>
      </c>
      <c r="I59" s="4"/>
      <c r="J59" s="9">
        <v>34</v>
      </c>
      <c r="K59" s="10">
        <f t="shared" si="14"/>
        <v>218.65400000000005</v>
      </c>
      <c r="L59" s="10">
        <f>J59*0.17</f>
        <v>5.78</v>
      </c>
      <c r="M59" s="4"/>
      <c r="N59" s="4"/>
      <c r="O59" s="10">
        <v>2</v>
      </c>
    </row>
    <row r="60" spans="1:15" x14ac:dyDescent="0.25">
      <c r="A60" s="4"/>
      <c r="B60" s="5"/>
      <c r="C60" s="15"/>
      <c r="D60" s="6"/>
      <c r="E60" s="20"/>
      <c r="F60" s="8">
        <v>45778</v>
      </c>
      <c r="G60" s="9" t="s">
        <v>33</v>
      </c>
      <c r="H60" s="9">
        <v>0</v>
      </c>
      <c r="I60" s="4"/>
      <c r="J60" s="9">
        <v>37</v>
      </c>
      <c r="K60" s="9">
        <f t="shared" ref="K60:K61" si="15">J60*5.8*1.09</f>
        <v>233.91400000000002</v>
      </c>
      <c r="L60" s="10">
        <f>J60*0.3</f>
        <v>11.1</v>
      </c>
      <c r="M60" s="4"/>
      <c r="N60" s="4"/>
      <c r="O60" s="10">
        <v>2</v>
      </c>
    </row>
    <row r="61" spans="1:15" x14ac:dyDescent="0.25">
      <c r="A61" s="4">
        <v>34</v>
      </c>
      <c r="B61" s="5" t="s">
        <v>127</v>
      </c>
      <c r="C61" s="15" t="s">
        <v>17</v>
      </c>
      <c r="D61" s="6" t="s">
        <v>128</v>
      </c>
      <c r="E61" s="19" t="s">
        <v>129</v>
      </c>
      <c r="F61" s="8">
        <v>45809</v>
      </c>
      <c r="G61" s="10" t="s">
        <v>20</v>
      </c>
      <c r="H61" s="9">
        <v>30</v>
      </c>
      <c r="I61" s="4">
        <v>48</v>
      </c>
      <c r="J61" s="9">
        <v>18</v>
      </c>
      <c r="K61" s="9">
        <f t="shared" si="15"/>
        <v>113.79599999999999</v>
      </c>
      <c r="L61" s="10">
        <f>J61*0.36</f>
        <v>6.4799999999999995</v>
      </c>
      <c r="M61" s="4">
        <v>237</v>
      </c>
      <c r="N61" s="4" t="s">
        <v>21</v>
      </c>
      <c r="O61" s="9">
        <v>2</v>
      </c>
    </row>
    <row r="62" spans="1:15" x14ac:dyDescent="0.25">
      <c r="A62" s="4"/>
      <c r="B62" s="5"/>
      <c r="C62" s="15"/>
      <c r="D62" s="6"/>
      <c r="E62" s="20"/>
      <c r="F62" s="8">
        <v>45839</v>
      </c>
      <c r="G62" s="10" t="s">
        <v>20</v>
      </c>
      <c r="H62" s="9">
        <v>30</v>
      </c>
      <c r="I62" s="4"/>
      <c r="J62" s="9">
        <v>18</v>
      </c>
      <c r="K62" s="10">
        <f>J62*5.8*1.09</f>
        <v>113.79599999999999</v>
      </c>
      <c r="L62" s="10">
        <f>J62*0.19</f>
        <v>3.42</v>
      </c>
      <c r="M62" s="4"/>
      <c r="N62" s="4"/>
      <c r="O62" s="9">
        <v>2</v>
      </c>
    </row>
    <row r="63" spans="1:15" x14ac:dyDescent="0.25">
      <c r="A63" s="15">
        <v>35</v>
      </c>
      <c r="B63" s="16" t="s">
        <v>130</v>
      </c>
      <c r="C63" s="15" t="s">
        <v>17</v>
      </c>
      <c r="D63" s="17" t="s">
        <v>131</v>
      </c>
      <c r="E63" s="7" t="s">
        <v>132</v>
      </c>
      <c r="F63" s="8">
        <v>45809</v>
      </c>
      <c r="G63" s="10" t="s">
        <v>20</v>
      </c>
      <c r="H63" s="10">
        <v>34</v>
      </c>
      <c r="I63" s="15">
        <v>45</v>
      </c>
      <c r="J63" s="10">
        <v>11</v>
      </c>
      <c r="K63" s="9">
        <f t="shared" ref="K63" si="16">J63*5.8*1.09</f>
        <v>69.542000000000002</v>
      </c>
      <c r="L63" s="10">
        <f>J63*0.36</f>
        <v>3.96</v>
      </c>
      <c r="M63" s="15">
        <v>145</v>
      </c>
      <c r="N63" s="15" t="s">
        <v>59</v>
      </c>
      <c r="O63" s="10">
        <v>2</v>
      </c>
    </row>
    <row r="64" spans="1:15" x14ac:dyDescent="0.25">
      <c r="A64" s="15"/>
      <c r="B64" s="16"/>
      <c r="C64" s="15"/>
      <c r="D64" s="17"/>
      <c r="E64" s="11"/>
      <c r="F64" s="8">
        <v>45839</v>
      </c>
      <c r="G64" s="10" t="s">
        <v>20</v>
      </c>
      <c r="H64" s="10">
        <v>34</v>
      </c>
      <c r="I64" s="15"/>
      <c r="J64" s="10">
        <v>11</v>
      </c>
      <c r="K64" s="10">
        <f>J64*5.8*1.09</f>
        <v>69.542000000000002</v>
      </c>
      <c r="L64" s="10">
        <f>J64*0.19</f>
        <v>2.09</v>
      </c>
      <c r="M64" s="15"/>
      <c r="N64" s="15"/>
      <c r="O64" s="10">
        <v>2</v>
      </c>
    </row>
    <row r="65" spans="1:15" x14ac:dyDescent="0.25">
      <c r="A65" s="9">
        <v>36</v>
      </c>
      <c r="B65" s="13" t="s">
        <v>133</v>
      </c>
      <c r="C65" s="9" t="s">
        <v>17</v>
      </c>
      <c r="D65" s="14" t="s">
        <v>134</v>
      </c>
      <c r="E65" s="14" t="s">
        <v>135</v>
      </c>
      <c r="F65" s="8">
        <v>45778</v>
      </c>
      <c r="G65" s="9" t="s">
        <v>33</v>
      </c>
      <c r="H65" s="9">
        <v>0</v>
      </c>
      <c r="I65" s="9">
        <v>163</v>
      </c>
      <c r="J65" s="9">
        <v>163</v>
      </c>
      <c r="K65" s="9">
        <f t="shared" ref="K65:K66" si="17">J65*5.8*1.09</f>
        <v>1030.4860000000001</v>
      </c>
      <c r="L65" s="10">
        <f>J65*0.3</f>
        <v>48.9</v>
      </c>
      <c r="M65" s="9">
        <v>1079</v>
      </c>
      <c r="N65" s="9" t="s">
        <v>34</v>
      </c>
      <c r="O65" s="9">
        <v>2</v>
      </c>
    </row>
    <row r="66" spans="1:15" x14ac:dyDescent="0.25">
      <c r="A66" s="15">
        <v>37</v>
      </c>
      <c r="B66" s="16" t="s">
        <v>136</v>
      </c>
      <c r="C66" s="15" t="s">
        <v>17</v>
      </c>
      <c r="D66" s="17" t="s">
        <v>137</v>
      </c>
      <c r="E66" s="7" t="s">
        <v>138</v>
      </c>
      <c r="F66" s="8">
        <v>45809</v>
      </c>
      <c r="G66" s="10" t="s">
        <v>20</v>
      </c>
      <c r="H66" s="10">
        <v>33</v>
      </c>
      <c r="I66" s="15">
        <v>40</v>
      </c>
      <c r="J66" s="10">
        <v>7</v>
      </c>
      <c r="K66" s="9">
        <f t="shared" si="17"/>
        <v>44.254000000000005</v>
      </c>
      <c r="L66" s="10">
        <f>J66*0.36</f>
        <v>2.52</v>
      </c>
      <c r="M66" s="15">
        <v>92</v>
      </c>
      <c r="N66" s="15" t="s">
        <v>139</v>
      </c>
      <c r="O66" s="10">
        <v>2</v>
      </c>
    </row>
    <row r="67" spans="1:15" x14ac:dyDescent="0.25">
      <c r="A67" s="15"/>
      <c r="B67" s="16"/>
      <c r="C67" s="15"/>
      <c r="D67" s="17"/>
      <c r="E67" s="11"/>
      <c r="F67" s="8">
        <v>45839</v>
      </c>
      <c r="G67" s="10" t="s">
        <v>20</v>
      </c>
      <c r="H67" s="10">
        <v>33</v>
      </c>
      <c r="I67" s="15"/>
      <c r="J67" s="10">
        <v>7</v>
      </c>
      <c r="K67" s="10">
        <f>J67*5.8*1.09</f>
        <v>44.254000000000005</v>
      </c>
      <c r="L67" s="10">
        <f>J67*0.19</f>
        <v>1.33</v>
      </c>
      <c r="M67" s="15"/>
      <c r="N67" s="15"/>
      <c r="O67" s="10">
        <v>2</v>
      </c>
    </row>
    <row r="68" spans="1:15" x14ac:dyDescent="0.25">
      <c r="A68" s="15">
        <v>38</v>
      </c>
      <c r="B68" s="5" t="s">
        <v>140</v>
      </c>
      <c r="C68" s="15" t="s">
        <v>17</v>
      </c>
      <c r="D68" s="6" t="s">
        <v>141</v>
      </c>
      <c r="E68" s="7" t="s">
        <v>142</v>
      </c>
      <c r="F68" s="8">
        <v>45809</v>
      </c>
      <c r="G68" s="10" t="s">
        <v>20</v>
      </c>
      <c r="H68" s="9">
        <v>88</v>
      </c>
      <c r="I68" s="4">
        <v>106</v>
      </c>
      <c r="J68" s="9">
        <v>18</v>
      </c>
      <c r="K68" s="9">
        <f t="shared" ref="K68" si="18">J68*5.8*1.09</f>
        <v>113.79599999999999</v>
      </c>
      <c r="L68" s="10">
        <f>J68*0.36</f>
        <v>6.4799999999999995</v>
      </c>
      <c r="M68" s="4">
        <v>237</v>
      </c>
      <c r="N68" s="4" t="s">
        <v>21</v>
      </c>
      <c r="O68" s="9">
        <v>2</v>
      </c>
    </row>
    <row r="69" spans="1:15" x14ac:dyDescent="0.25">
      <c r="A69" s="15"/>
      <c r="B69" s="5"/>
      <c r="C69" s="15"/>
      <c r="D69" s="6"/>
      <c r="E69" s="11"/>
      <c r="F69" s="8">
        <v>45839</v>
      </c>
      <c r="G69" s="10" t="s">
        <v>20</v>
      </c>
      <c r="H69" s="9">
        <v>88</v>
      </c>
      <c r="I69" s="4"/>
      <c r="J69" s="9">
        <v>18</v>
      </c>
      <c r="K69" s="10">
        <f>J69*5.8*1.09</f>
        <v>113.79599999999999</v>
      </c>
      <c r="L69" s="10">
        <f>J69*0.19</f>
        <v>3.42</v>
      </c>
      <c r="M69" s="4"/>
      <c r="N69" s="4"/>
      <c r="O69" s="9">
        <v>2</v>
      </c>
    </row>
    <row r="70" spans="1:15" x14ac:dyDescent="0.25">
      <c r="A70" s="23" t="s">
        <v>143</v>
      </c>
      <c r="B70" s="23"/>
      <c r="C70" s="23"/>
      <c r="D70" s="23"/>
      <c r="E70" s="14"/>
      <c r="F70" s="23"/>
      <c r="G70" s="23"/>
      <c r="H70" s="23"/>
      <c r="I70" s="23"/>
      <c r="J70" s="23"/>
      <c r="K70" s="23"/>
      <c r="L70" s="23"/>
      <c r="M70" s="24">
        <v>20209</v>
      </c>
      <c r="N70" s="9"/>
      <c r="O70" s="9"/>
    </row>
    <row r="71" spans="1:15" s="25" customFormat="1" x14ac:dyDescent="0.25">
      <c r="E71" s="26"/>
    </row>
    <row r="72" spans="1:15" s="25" customFormat="1" x14ac:dyDescent="0.25">
      <c r="E72" s="26"/>
    </row>
    <row r="73" spans="1:15" ht="17.25" x14ac:dyDescent="0.25">
      <c r="B73" s="27" t="s">
        <v>144</v>
      </c>
      <c r="E73" s="28"/>
    </row>
    <row r="74" spans="1:15" x14ac:dyDescent="0.25">
      <c r="E74" s="29"/>
    </row>
    <row r="75" spans="1:15" x14ac:dyDescent="0.25">
      <c r="E75" s="26"/>
    </row>
    <row r="76" spans="1:15" x14ac:dyDescent="0.25">
      <c r="E76" s="26"/>
    </row>
    <row r="77" spans="1:15" x14ac:dyDescent="0.25">
      <c r="E77" s="26"/>
    </row>
    <row r="78" spans="1:15" x14ac:dyDescent="0.25">
      <c r="E78" s="26"/>
    </row>
    <row r="79" spans="1:15" x14ac:dyDescent="0.25">
      <c r="E79" s="26"/>
    </row>
    <row r="80" spans="1:15" x14ac:dyDescent="0.25">
      <c r="E80" s="26"/>
    </row>
    <row r="81" spans="5:5" x14ac:dyDescent="0.25">
      <c r="E81" s="26"/>
    </row>
    <row r="82" spans="5:5" x14ac:dyDescent="0.25">
      <c r="E82" s="26"/>
    </row>
    <row r="83" spans="5:5" x14ac:dyDescent="0.25">
      <c r="E83" s="26"/>
    </row>
    <row r="84" spans="5:5" x14ac:dyDescent="0.25">
      <c r="E84" s="29"/>
    </row>
    <row r="85" spans="5:5" x14ac:dyDescent="0.25">
      <c r="E85" s="29"/>
    </row>
    <row r="86" spans="5:5" x14ac:dyDescent="0.25">
      <c r="E86" s="26"/>
    </row>
    <row r="87" spans="5:5" x14ac:dyDescent="0.25">
      <c r="E87" s="26"/>
    </row>
    <row r="88" spans="5:5" x14ac:dyDescent="0.25">
      <c r="E88" s="26"/>
    </row>
    <row r="89" spans="5:5" x14ac:dyDescent="0.25">
      <c r="E89" s="26"/>
    </row>
    <row r="90" spans="5:5" x14ac:dyDescent="0.25">
      <c r="E90" s="26"/>
    </row>
    <row r="91" spans="5:5" x14ac:dyDescent="0.25">
      <c r="E91" s="29"/>
    </row>
    <row r="92" spans="5:5" x14ac:dyDescent="0.25">
      <c r="E92" s="29"/>
    </row>
    <row r="93" spans="5:5" x14ac:dyDescent="0.25">
      <c r="E93" s="26"/>
    </row>
    <row r="94" spans="5:5" x14ac:dyDescent="0.25">
      <c r="E94" s="29"/>
    </row>
    <row r="95" spans="5:5" x14ac:dyDescent="0.25">
      <c r="E95" s="29"/>
    </row>
    <row r="96" spans="5:5" x14ac:dyDescent="0.25">
      <c r="E96" s="26"/>
    </row>
    <row r="97" spans="5:5" x14ac:dyDescent="0.25">
      <c r="E97" s="26"/>
    </row>
    <row r="98" spans="5:5" x14ac:dyDescent="0.25">
      <c r="E98" s="30"/>
    </row>
  </sheetData>
  <mergeCells count="183">
    <mergeCell ref="M66:M67"/>
    <mergeCell ref="N66:N67"/>
    <mergeCell ref="A68:A69"/>
    <mergeCell ref="B68:B69"/>
    <mergeCell ref="C68:C69"/>
    <mergeCell ref="D68:D69"/>
    <mergeCell ref="E68:E69"/>
    <mergeCell ref="I68:I69"/>
    <mergeCell ref="M68:M69"/>
    <mergeCell ref="N68:N69"/>
    <mergeCell ref="A66:A67"/>
    <mergeCell ref="B66:B67"/>
    <mergeCell ref="C66:C67"/>
    <mergeCell ref="D66:D67"/>
    <mergeCell ref="E66:E67"/>
    <mergeCell ref="I66:I67"/>
    <mergeCell ref="M61:M62"/>
    <mergeCell ref="N61:N62"/>
    <mergeCell ref="A63:A64"/>
    <mergeCell ref="B63:B64"/>
    <mergeCell ref="C63:C64"/>
    <mergeCell ref="D63:D64"/>
    <mergeCell ref="E63:E64"/>
    <mergeCell ref="I63:I64"/>
    <mergeCell ref="M63:M64"/>
    <mergeCell ref="N63:N64"/>
    <mergeCell ref="A61:A62"/>
    <mergeCell ref="B61:B62"/>
    <mergeCell ref="C61:C62"/>
    <mergeCell ref="D61:D62"/>
    <mergeCell ref="E61:E62"/>
    <mergeCell ref="I61:I62"/>
    <mergeCell ref="M56:M57"/>
    <mergeCell ref="N56:N57"/>
    <mergeCell ref="A58:A60"/>
    <mergeCell ref="B58:B60"/>
    <mergeCell ref="C58:C60"/>
    <mergeCell ref="D58:D60"/>
    <mergeCell ref="E58:E60"/>
    <mergeCell ref="I58:I60"/>
    <mergeCell ref="M58:M60"/>
    <mergeCell ref="N58:N60"/>
    <mergeCell ref="A56:A57"/>
    <mergeCell ref="B56:B57"/>
    <mergeCell ref="C56:C57"/>
    <mergeCell ref="D56:D57"/>
    <mergeCell ref="E56:E57"/>
    <mergeCell ref="I56:I57"/>
    <mergeCell ref="M47:M49"/>
    <mergeCell ref="N47:N49"/>
    <mergeCell ref="A53:A55"/>
    <mergeCell ref="B53:B55"/>
    <mergeCell ref="C53:C55"/>
    <mergeCell ref="D53:D55"/>
    <mergeCell ref="E53:E55"/>
    <mergeCell ref="I53:I55"/>
    <mergeCell ref="M53:M55"/>
    <mergeCell ref="N53:N55"/>
    <mergeCell ref="A47:A49"/>
    <mergeCell ref="B47:B49"/>
    <mergeCell ref="C47:C49"/>
    <mergeCell ref="D47:D49"/>
    <mergeCell ref="E47:E49"/>
    <mergeCell ref="I47:I49"/>
    <mergeCell ref="M42:M43"/>
    <mergeCell ref="N42:N43"/>
    <mergeCell ref="A45:A46"/>
    <mergeCell ref="B45:B46"/>
    <mergeCell ref="C45:C46"/>
    <mergeCell ref="D45:D46"/>
    <mergeCell ref="E45:E46"/>
    <mergeCell ref="I45:I46"/>
    <mergeCell ref="M45:M46"/>
    <mergeCell ref="N45:N46"/>
    <mergeCell ref="A42:A43"/>
    <mergeCell ref="B42:B43"/>
    <mergeCell ref="C42:C43"/>
    <mergeCell ref="D42:D43"/>
    <mergeCell ref="E42:E43"/>
    <mergeCell ref="I42:I43"/>
    <mergeCell ref="N37:N38"/>
    <mergeCell ref="A39:A40"/>
    <mergeCell ref="B39:B40"/>
    <mergeCell ref="C39:C40"/>
    <mergeCell ref="D39:D40"/>
    <mergeCell ref="E39:E40"/>
    <mergeCell ref="I39:I40"/>
    <mergeCell ref="M39:M40"/>
    <mergeCell ref="N39:N40"/>
    <mergeCell ref="A37:A38"/>
    <mergeCell ref="B37:B38"/>
    <mergeCell ref="C37:C38"/>
    <mergeCell ref="D37:D38"/>
    <mergeCell ref="E37:E38"/>
    <mergeCell ref="M37:M38"/>
    <mergeCell ref="M26:M27"/>
    <mergeCell ref="N26:N27"/>
    <mergeCell ref="A35:A36"/>
    <mergeCell ref="B35:B36"/>
    <mergeCell ref="C35:C36"/>
    <mergeCell ref="D35:D36"/>
    <mergeCell ref="E35:E36"/>
    <mergeCell ref="I35:I36"/>
    <mergeCell ref="M35:M36"/>
    <mergeCell ref="N35:N36"/>
    <mergeCell ref="A26:A27"/>
    <mergeCell ref="B26:B27"/>
    <mergeCell ref="C26:C27"/>
    <mergeCell ref="D26:D27"/>
    <mergeCell ref="E26:E27"/>
    <mergeCell ref="I26:I27"/>
    <mergeCell ref="M22:M23"/>
    <mergeCell ref="N22:N23"/>
    <mergeCell ref="A24:A25"/>
    <mergeCell ref="B24:B25"/>
    <mergeCell ref="C24:C25"/>
    <mergeCell ref="D24:D25"/>
    <mergeCell ref="E24:E25"/>
    <mergeCell ref="I24:I25"/>
    <mergeCell ref="M24:M25"/>
    <mergeCell ref="N24:N25"/>
    <mergeCell ref="A22:A23"/>
    <mergeCell ref="B22:B23"/>
    <mergeCell ref="C22:C23"/>
    <mergeCell ref="D22:D23"/>
    <mergeCell ref="E22:E23"/>
    <mergeCell ref="I22:I23"/>
    <mergeCell ref="M15:M17"/>
    <mergeCell ref="N15:N17"/>
    <mergeCell ref="A19:A20"/>
    <mergeCell ref="B19:B20"/>
    <mergeCell ref="C19:C20"/>
    <mergeCell ref="D19:D20"/>
    <mergeCell ref="E19:E20"/>
    <mergeCell ref="M19:M20"/>
    <mergeCell ref="N19:N20"/>
    <mergeCell ref="A15:A17"/>
    <mergeCell ref="B15:B17"/>
    <mergeCell ref="C15:C17"/>
    <mergeCell ref="D15:D17"/>
    <mergeCell ref="E15:E17"/>
    <mergeCell ref="I15:I17"/>
    <mergeCell ref="M11:M12"/>
    <mergeCell ref="N11:N12"/>
    <mergeCell ref="A13:A14"/>
    <mergeCell ref="B13:B14"/>
    <mergeCell ref="C13:C14"/>
    <mergeCell ref="D13:D14"/>
    <mergeCell ref="E13:E14"/>
    <mergeCell ref="I13:I14"/>
    <mergeCell ref="M13:M14"/>
    <mergeCell ref="N13:N14"/>
    <mergeCell ref="A11:A12"/>
    <mergeCell ref="B11:B12"/>
    <mergeCell ref="C11:C12"/>
    <mergeCell ref="D11:D12"/>
    <mergeCell ref="E11:E12"/>
    <mergeCell ref="I11:I12"/>
    <mergeCell ref="M5:M6"/>
    <mergeCell ref="N5:N6"/>
    <mergeCell ref="A7:A10"/>
    <mergeCell ref="B7:B10"/>
    <mergeCell ref="C7:C10"/>
    <mergeCell ref="D7:D10"/>
    <mergeCell ref="E7:E10"/>
    <mergeCell ref="I7:I10"/>
    <mergeCell ref="M7:M10"/>
    <mergeCell ref="N7:N10"/>
    <mergeCell ref="A5:A6"/>
    <mergeCell ref="B5:B6"/>
    <mergeCell ref="C5:C6"/>
    <mergeCell ref="D5:D6"/>
    <mergeCell ref="E5:E6"/>
    <mergeCell ref="I5:I6"/>
    <mergeCell ref="A1:O1"/>
    <mergeCell ref="A3:A4"/>
    <mergeCell ref="B3:B4"/>
    <mergeCell ref="C3:C4"/>
    <mergeCell ref="D3:D4"/>
    <mergeCell ref="E3:E4"/>
    <mergeCell ref="I3:I4"/>
    <mergeCell ref="M3:M4"/>
    <mergeCell ref="N3:N4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1285875</xdr:colOff>
                <xdr:row>0</xdr:row>
                <xdr:rowOff>9525</xdr:rowOff>
              </from>
              <to>
                <xdr:col>1</xdr:col>
                <xdr:colOff>1543050</xdr:colOff>
                <xdr:row>0</xdr:row>
                <xdr:rowOff>152400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MBR-LT1-FINAL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2025-08-21T09:36:18Z</dcterms:created>
  <dcterms:modified xsi:type="dcterms:W3CDTF">2025-08-21T09:37:10Z</dcterms:modified>
</cp:coreProperties>
</file>