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3840" windowWidth="20730" windowHeight="8490" tabRatio="665" firstSheet="6" activeTab="7"/>
  </bookViews>
  <sheets>
    <sheet name="Annexure II" sheetId="1" state="hidden" r:id="rId1"/>
    <sheet name="Annexure I-SEP-24 " sheetId="8" state="hidden" r:id="rId2"/>
    <sheet name="Annexure II Oct" sheetId="11" state="hidden" r:id="rId3"/>
    <sheet name="Annexure I-Oct-24" sheetId="10" state="hidden" r:id="rId4"/>
    <sheet name="SRTPV Details " sheetId="17" state="hidden" r:id="rId5"/>
    <sheet name="SRTPV Details  (2)" sheetId="18" state="hidden" r:id="rId6"/>
    <sheet name="SRTPV Details Feb-2025" sheetId="19" r:id="rId7"/>
    <sheet name="SRTPV Details Feb-2025 (2)" sheetId="20" r:id="rId8"/>
  </sheets>
  <externalReferences>
    <externalReference r:id="rId9"/>
  </externalReferences>
  <definedNames>
    <definedName name="_xlnm._FilterDatabase" localSheetId="0" hidden="1">'Annexure II'!$A$4:$R$6</definedName>
    <definedName name="_xlnm._FilterDatabase" localSheetId="2" hidden="1">'Annexure II Oct'!$A$4:$R$6</definedName>
    <definedName name="_xlnm._FilterDatabase" localSheetId="3" hidden="1">'Annexure I-Oct-24'!$T$6:$T$169</definedName>
    <definedName name="_xlnm._FilterDatabase" localSheetId="1" hidden="1">'Annexure I-SEP-24 '!$A$5:$V$145</definedName>
    <definedName name="_xlnm._FilterDatabase" localSheetId="4" hidden="1">'SRTPV Details '!$I$4:$J$137</definedName>
    <definedName name="_xlnm._FilterDatabase" localSheetId="5" hidden="1">'SRTPV Details  (2)'!$I$4:$J$130</definedName>
    <definedName name="_xlnm._FilterDatabase" localSheetId="6" hidden="1">'SRTPV Details Feb-2025'!$I$4:$J$130</definedName>
    <definedName name="_xlnm._FilterDatabase" localSheetId="7" hidden="1">'SRTPV Details Feb-2025 (2)'!$I$4:$J$36</definedName>
    <definedName name="_xlnm.Print_Area" localSheetId="3">'Annexure I-Oct-24'!$A$2:$V$168</definedName>
    <definedName name="_xlnm.Print_Area" localSheetId="1">'Annexure I-SEP-24 '!$A$1:$V$162</definedName>
    <definedName name="_xlnm.Print_Titles" localSheetId="3">'Annexure I-Oct-24'!$4:$4</definedName>
    <definedName name="_xlnm.Print_Titles" localSheetId="1">'Annexure I-SEP-24 '!$4:$4</definedName>
    <definedName name="_xlnm.Print_Titles" localSheetId="4">'SRTPV Details '!$1:$4</definedName>
    <definedName name="_xlnm.Print_Titles" localSheetId="5">'SRTPV Details  (2)'!$1:$4</definedName>
    <definedName name="_xlnm.Print_Titles" localSheetId="6">'SRTPV Details Feb-2025'!$1:$4</definedName>
    <definedName name="_xlnm.Print_Titles" localSheetId="7">'SRTPV Details Feb-2025 (2)'!$1:$4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9" i="20" l="1"/>
  <c r="M39" i="20"/>
  <c r="L39" i="20"/>
  <c r="K39" i="20"/>
  <c r="J39" i="20"/>
  <c r="I39" i="20"/>
  <c r="H39" i="20"/>
  <c r="I188" i="19" l="1"/>
  <c r="J188" i="19"/>
  <c r="K188" i="19"/>
  <c r="L188" i="19"/>
  <c r="M188" i="19"/>
  <c r="N188" i="19"/>
  <c r="H188" i="19"/>
  <c r="O131" i="18" l="1"/>
  <c r="N131" i="18"/>
  <c r="M131" i="18"/>
  <c r="L131" i="18"/>
  <c r="K131" i="18"/>
  <c r="J131" i="18"/>
  <c r="I131" i="18"/>
  <c r="H131" i="18"/>
  <c r="I185" i="17" l="1"/>
  <c r="J185" i="17"/>
  <c r="K185" i="17"/>
  <c r="L185" i="17"/>
  <c r="M185" i="17"/>
  <c r="N185" i="17"/>
  <c r="O185" i="17"/>
  <c r="H185" i="17"/>
  <c r="L5" i="11" l="1"/>
  <c r="U123" i="10"/>
  <c r="S123" i="10"/>
  <c r="X8" i="8" l="1"/>
  <c r="X9" i="8"/>
  <c r="X10" i="8"/>
  <c r="X11" i="8"/>
  <c r="X12" i="8"/>
  <c r="X13" i="8"/>
  <c r="X14" i="8"/>
  <c r="X15" i="8"/>
  <c r="X16" i="8"/>
  <c r="X17" i="8"/>
  <c r="X18" i="8"/>
  <c r="X19" i="8"/>
  <c r="X20" i="8"/>
  <c r="X21" i="8"/>
  <c r="X22" i="8"/>
  <c r="X23" i="8"/>
  <c r="X24" i="8"/>
  <c r="X25" i="8"/>
  <c r="X26" i="8"/>
  <c r="X27" i="8"/>
  <c r="X28" i="8"/>
  <c r="X29" i="8"/>
  <c r="X30" i="8"/>
  <c r="X31" i="8"/>
  <c r="X32" i="8"/>
  <c r="X33" i="8"/>
  <c r="X34" i="8"/>
  <c r="X35" i="8"/>
  <c r="X36" i="8"/>
  <c r="X37" i="8"/>
  <c r="X38" i="8"/>
  <c r="X39" i="8"/>
  <c r="X40" i="8"/>
  <c r="X41" i="8"/>
  <c r="X42" i="8"/>
  <c r="X43" i="8"/>
  <c r="X44" i="8"/>
  <c r="X45" i="8"/>
  <c r="X46" i="8"/>
  <c r="X47" i="8"/>
  <c r="X48" i="8"/>
  <c r="X49" i="8"/>
  <c r="X50" i="8"/>
  <c r="X51" i="8"/>
  <c r="X52" i="8"/>
  <c r="X53" i="8"/>
  <c r="X54" i="8"/>
  <c r="X55" i="8"/>
  <c r="X56" i="8"/>
  <c r="X57" i="8"/>
  <c r="X58" i="8"/>
  <c r="X59" i="8"/>
  <c r="X60" i="8"/>
  <c r="X61" i="8"/>
  <c r="X62" i="8"/>
  <c r="X63" i="8"/>
  <c r="X64" i="8"/>
  <c r="X65" i="8"/>
  <c r="X66" i="8"/>
  <c r="X67" i="8"/>
  <c r="X68" i="8"/>
  <c r="X69" i="8"/>
  <c r="X70" i="8"/>
  <c r="X71" i="8"/>
  <c r="X72" i="8"/>
  <c r="X73" i="8"/>
  <c r="X74" i="8"/>
  <c r="X75" i="8"/>
  <c r="X76" i="8"/>
  <c r="X77" i="8"/>
  <c r="X78" i="8"/>
  <c r="X79" i="8"/>
  <c r="X80" i="8"/>
  <c r="X81" i="8"/>
  <c r="X82" i="8"/>
  <c r="X83" i="8"/>
  <c r="X84" i="8"/>
  <c r="X85" i="8"/>
  <c r="X86" i="8"/>
  <c r="X87" i="8"/>
  <c r="X88" i="8"/>
  <c r="X89" i="8"/>
  <c r="X90" i="8"/>
  <c r="X91" i="8"/>
  <c r="X92" i="8"/>
  <c r="X93" i="8"/>
  <c r="X94" i="8"/>
  <c r="X95" i="8"/>
  <c r="X96" i="8"/>
  <c r="X97" i="8"/>
  <c r="X98" i="8"/>
  <c r="X99" i="8"/>
  <c r="X100" i="8"/>
  <c r="X101" i="8"/>
  <c r="X102" i="8"/>
  <c r="X103" i="8"/>
  <c r="X104" i="8"/>
  <c r="X105" i="8"/>
  <c r="X106" i="8"/>
  <c r="X107" i="8"/>
  <c r="X108" i="8"/>
  <c r="X109" i="8"/>
  <c r="X110" i="8"/>
  <c r="X111" i="8"/>
  <c r="X112" i="8"/>
  <c r="X113" i="8"/>
  <c r="X114" i="8"/>
  <c r="X115" i="8"/>
  <c r="X116" i="8"/>
  <c r="X117" i="8"/>
  <c r="X118" i="8"/>
  <c r="X119" i="8"/>
  <c r="X120" i="8"/>
  <c r="X121" i="8"/>
  <c r="X122" i="8"/>
  <c r="X123" i="8"/>
  <c r="X124" i="8"/>
  <c r="X125" i="8"/>
  <c r="X126" i="8"/>
  <c r="X127" i="8"/>
  <c r="X128" i="8"/>
  <c r="X129" i="8"/>
  <c r="X130" i="8"/>
  <c r="X131" i="8"/>
  <c r="X132" i="8"/>
  <c r="X133" i="8"/>
  <c r="X134" i="8"/>
  <c r="X135" i="8"/>
  <c r="X136" i="8"/>
  <c r="X137" i="8"/>
  <c r="X138" i="8"/>
  <c r="X139" i="8"/>
  <c r="X140" i="8"/>
  <c r="X141" i="8"/>
  <c r="X142" i="8"/>
  <c r="X143" i="8"/>
  <c r="X144" i="8"/>
  <c r="X145" i="8"/>
  <c r="X146" i="8"/>
  <c r="X147" i="8"/>
  <c r="X148" i="8"/>
  <c r="X149" i="8"/>
  <c r="X150" i="8"/>
  <c r="X151" i="8"/>
  <c r="X152" i="8"/>
  <c r="X153" i="8"/>
  <c r="X154" i="8"/>
  <c r="X155" i="8"/>
  <c r="X156" i="8"/>
  <c r="X157" i="8"/>
  <c r="X158" i="8"/>
  <c r="X159" i="8"/>
  <c r="X160" i="8"/>
  <c r="X161" i="8"/>
  <c r="X162" i="8"/>
  <c r="X163" i="8"/>
  <c r="X164" i="8"/>
  <c r="X165" i="8"/>
  <c r="X166" i="8"/>
  <c r="X167" i="8"/>
  <c r="X168" i="8"/>
  <c r="X169" i="8"/>
  <c r="X7" i="8"/>
  <c r="S7" i="10"/>
  <c r="O169" i="10" l="1"/>
  <c r="U122" i="10"/>
  <c r="S122" i="10"/>
  <c r="T125" i="10" l="1"/>
  <c r="S125" i="10"/>
  <c r="L6" i="11" l="1"/>
  <c r="K6" i="11"/>
  <c r="J6" i="11"/>
  <c r="I6" i="11"/>
  <c r="H6" i="11" s="1"/>
  <c r="G6" i="11"/>
  <c r="M5" i="11"/>
  <c r="M6" i="11" s="1"/>
  <c r="U142" i="10" l="1"/>
  <c r="U114" i="10"/>
  <c r="U113" i="10"/>
  <c r="T105" i="10"/>
  <c r="U80" i="10"/>
  <c r="U68" i="10"/>
  <c r="U48" i="10"/>
  <c r="U44" i="10"/>
  <c r="U20" i="10"/>
  <c r="U14" i="10"/>
  <c r="U29" i="10"/>
  <c r="U124" i="10" l="1"/>
  <c r="S124" i="10"/>
  <c r="U37" i="10"/>
  <c r="P169" i="10"/>
  <c r="N5" i="11" s="1"/>
  <c r="N6" i="11" s="1"/>
  <c r="Q169" i="10"/>
  <c r="O5" i="11" s="1"/>
  <c r="O6" i="11" s="1"/>
  <c r="R169" i="10"/>
  <c r="P5" i="11" s="1"/>
  <c r="P6" i="11" s="1"/>
  <c r="T168" i="10"/>
  <c r="S168" i="10"/>
  <c r="U167" i="10"/>
  <c r="S167" i="10"/>
  <c r="U166" i="10"/>
  <c r="S166" i="10"/>
  <c r="U160" i="10"/>
  <c r="U135" i="10"/>
  <c r="U165" i="10" l="1"/>
  <c r="S165" i="10"/>
  <c r="U164" i="10"/>
  <c r="S164" i="10"/>
  <c r="U163" i="10"/>
  <c r="S163" i="10"/>
  <c r="U162" i="10"/>
  <c r="S162" i="10"/>
  <c r="S160" i="10"/>
  <c r="T161" i="10"/>
  <c r="S161" i="10"/>
  <c r="U159" i="10"/>
  <c r="S159" i="10"/>
  <c r="U158" i="10"/>
  <c r="S158" i="10"/>
  <c r="U157" i="10"/>
  <c r="S157" i="10"/>
  <c r="U156" i="10"/>
  <c r="S156" i="10"/>
  <c r="T155" i="10"/>
  <c r="S155" i="10"/>
  <c r="U154" i="10"/>
  <c r="S154" i="10"/>
  <c r="U153" i="10"/>
  <c r="S153" i="10"/>
  <c r="U152" i="10"/>
  <c r="S152" i="10"/>
  <c r="U151" i="10"/>
  <c r="S151" i="10"/>
  <c r="U150" i="10"/>
  <c r="S150" i="10"/>
  <c r="U149" i="10"/>
  <c r="S149" i="10"/>
  <c r="U148" i="10"/>
  <c r="S148" i="10"/>
  <c r="U147" i="10"/>
  <c r="S147" i="10"/>
  <c r="U146" i="10"/>
  <c r="S146" i="10"/>
  <c r="U145" i="10"/>
  <c r="S145" i="10"/>
  <c r="T144" i="10"/>
  <c r="S144" i="10"/>
  <c r="T143" i="10"/>
  <c r="S143" i="10"/>
  <c r="S142" i="10"/>
  <c r="U141" i="10"/>
  <c r="S141" i="10"/>
  <c r="U140" i="10"/>
  <c r="S140" i="10"/>
  <c r="U139" i="10"/>
  <c r="S139" i="10"/>
  <c r="T138" i="10"/>
  <c r="S138" i="10"/>
  <c r="T137" i="10"/>
  <c r="S137" i="10"/>
  <c r="U136" i="10"/>
  <c r="S136" i="10"/>
  <c r="S135" i="10"/>
  <c r="U134" i="10"/>
  <c r="S134" i="10"/>
  <c r="U133" i="10"/>
  <c r="S133" i="10"/>
  <c r="T132" i="10"/>
  <c r="S132" i="10"/>
  <c r="U131" i="10"/>
  <c r="S131" i="10"/>
  <c r="U130" i="10"/>
  <c r="S130" i="10"/>
  <c r="U129" i="10"/>
  <c r="S129" i="10"/>
  <c r="T128" i="10"/>
  <c r="S128" i="10"/>
  <c r="T127" i="10"/>
  <c r="S127" i="10"/>
  <c r="U126" i="10"/>
  <c r="S126" i="10"/>
  <c r="U118" i="10"/>
  <c r="S118" i="10"/>
  <c r="T119" i="10"/>
  <c r="S119" i="10"/>
  <c r="T120" i="10"/>
  <c r="S120" i="10"/>
  <c r="U121" i="10"/>
  <c r="S121" i="10"/>
  <c r="T112" i="10"/>
  <c r="S112" i="10"/>
  <c r="T111" i="10"/>
  <c r="S111" i="10"/>
  <c r="U110" i="10"/>
  <c r="S110" i="10"/>
  <c r="U109" i="10"/>
  <c r="S109" i="10"/>
  <c r="T117" i="10"/>
  <c r="S117" i="10"/>
  <c r="U116" i="10"/>
  <c r="S116" i="10"/>
  <c r="T115" i="10"/>
  <c r="S115" i="10"/>
  <c r="S114" i="10"/>
  <c r="S113" i="10"/>
  <c r="T108" i="10"/>
  <c r="S108" i="10"/>
  <c r="T107" i="10"/>
  <c r="S107" i="10"/>
  <c r="U106" i="10"/>
  <c r="S106" i="10"/>
  <c r="S105" i="10"/>
  <c r="U104" i="10"/>
  <c r="S104" i="10"/>
  <c r="U101" i="10"/>
  <c r="S101" i="10"/>
  <c r="T102" i="10"/>
  <c r="S102" i="10"/>
  <c r="U100" i="10"/>
  <c r="S100" i="10"/>
  <c r="T98" i="10"/>
  <c r="S98" i="10"/>
  <c r="T97" i="10"/>
  <c r="S97" i="10"/>
  <c r="T95" i="10"/>
  <c r="S95" i="10"/>
  <c r="U99" i="10"/>
  <c r="S99" i="10"/>
  <c r="U103" i="10"/>
  <c r="S103" i="10"/>
  <c r="T96" i="10"/>
  <c r="S96" i="10"/>
  <c r="T92" i="10"/>
  <c r="S92" i="10"/>
  <c r="T93" i="10"/>
  <c r="S93" i="10"/>
  <c r="U94" i="10"/>
  <c r="S94" i="10"/>
  <c r="T91" i="10"/>
  <c r="S91" i="10"/>
  <c r="T90" i="10"/>
  <c r="S90" i="10"/>
  <c r="T88" i="10"/>
  <c r="S88" i="10"/>
  <c r="U89" i="10"/>
  <c r="S89" i="10"/>
  <c r="U87" i="10"/>
  <c r="S87" i="10"/>
  <c r="T83" i="10"/>
  <c r="S83" i="10"/>
  <c r="T84" i="10"/>
  <c r="S84" i="10"/>
  <c r="T85" i="10"/>
  <c r="S85" i="10"/>
  <c r="U86" i="10"/>
  <c r="S86" i="10"/>
  <c r="U82" i="10"/>
  <c r="S82" i="10"/>
  <c r="T81" i="10"/>
  <c r="S81" i="10"/>
  <c r="S80" i="10"/>
  <c r="U79" i="10"/>
  <c r="S79" i="10"/>
  <c r="U78" i="10"/>
  <c r="S78" i="10"/>
  <c r="U77" i="10"/>
  <c r="S77" i="10"/>
  <c r="U76" i="10"/>
  <c r="S76" i="10"/>
  <c r="U75" i="10"/>
  <c r="S75" i="10"/>
  <c r="U74" i="10"/>
  <c r="S74" i="10"/>
  <c r="U73" i="10"/>
  <c r="S73" i="10"/>
  <c r="U72" i="10"/>
  <c r="S72" i="10"/>
  <c r="T71" i="10"/>
  <c r="S71" i="10"/>
  <c r="T70" i="10"/>
  <c r="S70" i="10"/>
  <c r="U69" i="10"/>
  <c r="S69" i="10"/>
  <c r="S68" i="10"/>
  <c r="T67" i="10"/>
  <c r="S67" i="10"/>
  <c r="S66" i="10"/>
  <c r="U65" i="10"/>
  <c r="S65" i="10"/>
  <c r="U64" i="10"/>
  <c r="S64" i="10"/>
  <c r="U63" i="10"/>
  <c r="S63" i="10"/>
  <c r="U62" i="10"/>
  <c r="S62" i="10"/>
  <c r="U61" i="10"/>
  <c r="S61" i="10"/>
  <c r="U60" i="10"/>
  <c r="S60" i="10"/>
  <c r="U59" i="10"/>
  <c r="S59" i="10"/>
  <c r="U58" i="10"/>
  <c r="S58" i="10"/>
  <c r="U57" i="10"/>
  <c r="S57" i="10"/>
  <c r="U56" i="10"/>
  <c r="S56" i="10"/>
  <c r="U55" i="10"/>
  <c r="S55" i="10"/>
  <c r="T54" i="10"/>
  <c r="S54" i="10"/>
  <c r="U53" i="10"/>
  <c r="S53" i="10"/>
  <c r="U52" i="10"/>
  <c r="S52" i="10"/>
  <c r="U51" i="10"/>
  <c r="S51" i="10"/>
  <c r="U50" i="10"/>
  <c r="S50" i="10"/>
  <c r="T49" i="10"/>
  <c r="S49" i="10"/>
  <c r="S48" i="10"/>
  <c r="T47" i="10"/>
  <c r="S47" i="10"/>
  <c r="T46" i="10"/>
  <c r="S46" i="10"/>
  <c r="T45" i="10"/>
  <c r="S45" i="10"/>
  <c r="S44" i="10"/>
  <c r="U43" i="10"/>
  <c r="S43" i="10"/>
  <c r="U42" i="10"/>
  <c r="S42" i="10"/>
  <c r="T41" i="10"/>
  <c r="S41" i="10"/>
  <c r="U40" i="10"/>
  <c r="S40" i="10"/>
  <c r="U39" i="10"/>
  <c r="S39" i="10"/>
  <c r="U38" i="10"/>
  <c r="S38" i="10"/>
  <c r="S37" i="10"/>
  <c r="U36" i="10"/>
  <c r="S36" i="10"/>
  <c r="U35" i="10"/>
  <c r="S35" i="10"/>
  <c r="T34" i="10"/>
  <c r="S34" i="10"/>
  <c r="U33" i="10"/>
  <c r="S33" i="10"/>
  <c r="U32" i="10"/>
  <c r="S32" i="10"/>
  <c r="U31" i="10"/>
  <c r="S31" i="10"/>
  <c r="U30" i="10"/>
  <c r="S30" i="10"/>
  <c r="S29" i="10"/>
  <c r="T28" i="10"/>
  <c r="S28" i="10"/>
  <c r="U27" i="10"/>
  <c r="S27" i="10"/>
  <c r="T26" i="10"/>
  <c r="S26" i="10"/>
  <c r="T25" i="10"/>
  <c r="S25" i="10"/>
  <c r="U24" i="10"/>
  <c r="S24" i="10"/>
  <c r="T23" i="10"/>
  <c r="S23" i="10"/>
  <c r="U22" i="10"/>
  <c r="S22" i="10"/>
  <c r="U21" i="10"/>
  <c r="S21" i="10"/>
  <c r="S20" i="10"/>
  <c r="U19" i="10"/>
  <c r="S19" i="10"/>
  <c r="T18" i="10"/>
  <c r="S18" i="10"/>
  <c r="T17" i="10"/>
  <c r="S17" i="10"/>
  <c r="T16" i="10"/>
  <c r="S16" i="10"/>
  <c r="T15" i="10"/>
  <c r="S15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T169" i="10" l="1"/>
  <c r="R5" i="11" s="1"/>
  <c r="R6" i="11" s="1"/>
  <c r="U169" i="10"/>
  <c r="S169" i="10"/>
  <c r="Q5" i="11" s="1"/>
  <c r="Q6" i="11" s="1"/>
  <c r="T138" i="8"/>
  <c r="U105" i="8"/>
  <c r="U56" i="8"/>
  <c r="U24" i="8"/>
  <c r="U153" i="8" l="1"/>
  <c r="T131" i="8"/>
  <c r="T102" i="8"/>
  <c r="T14" i="8"/>
  <c r="T49" i="8" l="1"/>
  <c r="T20" i="8"/>
  <c r="T26" i="8"/>
  <c r="O162" i="8" l="1"/>
  <c r="P162" i="8" l="1"/>
  <c r="Q162" i="8"/>
  <c r="R162" i="8"/>
  <c r="S121" i="8"/>
  <c r="S120" i="8"/>
  <c r="S119" i="8"/>
  <c r="S118" i="8"/>
  <c r="S117" i="8"/>
  <c r="S116" i="8"/>
  <c r="S115" i="8"/>
  <c r="S114" i="8"/>
  <c r="S113" i="8"/>
  <c r="S112" i="8"/>
  <c r="S111" i="8"/>
  <c r="S110" i="8"/>
  <c r="U112" i="8"/>
  <c r="U114" i="8"/>
  <c r="U115" i="8"/>
  <c r="U118" i="8"/>
  <c r="U121" i="8"/>
  <c r="T109" i="8"/>
  <c r="T110" i="8"/>
  <c r="T111" i="8"/>
  <c r="T113" i="8"/>
  <c r="T116" i="8"/>
  <c r="T117" i="8"/>
  <c r="T119" i="8"/>
  <c r="T120" i="8"/>
  <c r="S109" i="8"/>
  <c r="T48" i="8"/>
  <c r="T94" i="8"/>
  <c r="T44" i="8"/>
  <c r="T67" i="8"/>
  <c r="T37" i="8"/>
  <c r="T23" i="8"/>
  <c r="T34" i="8"/>
  <c r="U43" i="8"/>
  <c r="U30" i="8"/>
  <c r="T29" i="8"/>
  <c r="U40" i="8"/>
  <c r="T157" i="8"/>
  <c r="T108" i="8" l="1"/>
  <c r="S108" i="8"/>
  <c r="M5" i="1" l="1"/>
  <c r="P5" i="1"/>
  <c r="O5" i="1"/>
  <c r="N5" i="1"/>
  <c r="U161" i="8"/>
  <c r="S161" i="8"/>
  <c r="U160" i="8"/>
  <c r="S160" i="8"/>
  <c r="U159" i="8"/>
  <c r="S159" i="8"/>
  <c r="U158" i="8"/>
  <c r="S158" i="8"/>
  <c r="S157" i="8"/>
  <c r="T156" i="8"/>
  <c r="S156" i="8"/>
  <c r="U155" i="8"/>
  <c r="S155" i="8"/>
  <c r="U154" i="8"/>
  <c r="S154" i="8"/>
  <c r="S153" i="8"/>
  <c r="U152" i="8"/>
  <c r="S152" i="8"/>
  <c r="T151" i="8"/>
  <c r="S151" i="8"/>
  <c r="U150" i="8"/>
  <c r="S150" i="8"/>
  <c r="U149" i="8"/>
  <c r="S149" i="8"/>
  <c r="U148" i="8"/>
  <c r="S148" i="8"/>
  <c r="U147" i="8"/>
  <c r="S147" i="8"/>
  <c r="U146" i="8"/>
  <c r="S146" i="8"/>
  <c r="U145" i="8"/>
  <c r="S145" i="8"/>
  <c r="U144" i="8"/>
  <c r="S144" i="8"/>
  <c r="U143" i="8"/>
  <c r="S143" i="8"/>
  <c r="U142" i="8"/>
  <c r="S142" i="8"/>
  <c r="U141" i="8"/>
  <c r="S141" i="8"/>
  <c r="T140" i="8"/>
  <c r="S140" i="8"/>
  <c r="T139" i="8"/>
  <c r="S139" i="8"/>
  <c r="S138" i="8"/>
  <c r="U137" i="8"/>
  <c r="S137" i="8"/>
  <c r="U136" i="8"/>
  <c r="S136" i="8"/>
  <c r="U135" i="8"/>
  <c r="S135" i="8"/>
  <c r="T134" i="8"/>
  <c r="S134" i="8"/>
  <c r="T133" i="8"/>
  <c r="S133" i="8"/>
  <c r="U132" i="8"/>
  <c r="S132" i="8"/>
  <c r="S131" i="8"/>
  <c r="U130" i="8"/>
  <c r="S130" i="8"/>
  <c r="U129" i="8"/>
  <c r="S129" i="8"/>
  <c r="T128" i="8"/>
  <c r="S128" i="8"/>
  <c r="U127" i="8"/>
  <c r="S127" i="8"/>
  <c r="U126" i="8"/>
  <c r="S126" i="8"/>
  <c r="U125" i="8"/>
  <c r="S125" i="8"/>
  <c r="T124" i="8"/>
  <c r="S124" i="8"/>
  <c r="T123" i="8"/>
  <c r="S123" i="8"/>
  <c r="U122" i="8"/>
  <c r="S122" i="8"/>
  <c r="T107" i="8"/>
  <c r="S107" i="8"/>
  <c r="U106" i="8"/>
  <c r="S106" i="8"/>
  <c r="S105" i="8"/>
  <c r="U104" i="8"/>
  <c r="S104" i="8"/>
  <c r="U103" i="8"/>
  <c r="S103" i="8"/>
  <c r="S102" i="8"/>
  <c r="U101" i="8"/>
  <c r="S101" i="8"/>
  <c r="T100" i="8"/>
  <c r="S100" i="8"/>
  <c r="T99" i="8"/>
  <c r="S99" i="8"/>
  <c r="T98" i="8"/>
  <c r="S98" i="8"/>
  <c r="U97" i="8"/>
  <c r="S97" i="8"/>
  <c r="U96" i="8"/>
  <c r="S96" i="8"/>
  <c r="T95" i="8"/>
  <c r="S95" i="8"/>
  <c r="S94" i="8"/>
  <c r="T93" i="8"/>
  <c r="S93" i="8"/>
  <c r="U92" i="8"/>
  <c r="S92" i="8"/>
  <c r="T91" i="8"/>
  <c r="S91" i="8"/>
  <c r="T90" i="8"/>
  <c r="S90" i="8"/>
  <c r="T89" i="8"/>
  <c r="S89" i="8"/>
  <c r="U88" i="8"/>
  <c r="S88" i="8"/>
  <c r="U87" i="8"/>
  <c r="S87" i="8"/>
  <c r="T86" i="8"/>
  <c r="S86" i="8"/>
  <c r="T85" i="8"/>
  <c r="S85" i="8"/>
  <c r="T84" i="8"/>
  <c r="S84" i="8"/>
  <c r="U83" i="8"/>
  <c r="S83" i="8"/>
  <c r="U82" i="8"/>
  <c r="S82" i="8"/>
  <c r="T81" i="8"/>
  <c r="S81" i="8"/>
  <c r="T80" i="8"/>
  <c r="S80" i="8"/>
  <c r="U79" i="8"/>
  <c r="S79" i="8"/>
  <c r="U78" i="8"/>
  <c r="S78" i="8"/>
  <c r="U77" i="8"/>
  <c r="S77" i="8"/>
  <c r="U76" i="8"/>
  <c r="S76" i="8"/>
  <c r="U75" i="8"/>
  <c r="S75" i="8"/>
  <c r="U74" i="8"/>
  <c r="S74" i="8"/>
  <c r="U73" i="8"/>
  <c r="S73" i="8"/>
  <c r="U72" i="8"/>
  <c r="S72" i="8"/>
  <c r="T71" i="8"/>
  <c r="S71" i="8"/>
  <c r="T70" i="8"/>
  <c r="S70" i="8"/>
  <c r="U69" i="8"/>
  <c r="S69" i="8"/>
  <c r="T68" i="8"/>
  <c r="S68" i="8"/>
  <c r="S67" i="8"/>
  <c r="S66" i="8"/>
  <c r="U65" i="8"/>
  <c r="S65" i="8"/>
  <c r="U64" i="8"/>
  <c r="S64" i="8"/>
  <c r="U63" i="8"/>
  <c r="S63" i="8"/>
  <c r="U62" i="8"/>
  <c r="S62" i="8"/>
  <c r="U61" i="8"/>
  <c r="S61" i="8"/>
  <c r="U60" i="8"/>
  <c r="S60" i="8"/>
  <c r="U59" i="8"/>
  <c r="S59" i="8"/>
  <c r="U58" i="8"/>
  <c r="S58" i="8"/>
  <c r="U57" i="8"/>
  <c r="S57" i="8"/>
  <c r="S56" i="8"/>
  <c r="U55" i="8"/>
  <c r="S55" i="8"/>
  <c r="T54" i="8"/>
  <c r="S54" i="8"/>
  <c r="U53" i="8"/>
  <c r="S53" i="8"/>
  <c r="U52" i="8"/>
  <c r="S52" i="8"/>
  <c r="U51" i="8"/>
  <c r="S51" i="8"/>
  <c r="U50" i="8"/>
  <c r="S50" i="8"/>
  <c r="S49" i="8"/>
  <c r="S48" i="8"/>
  <c r="T47" i="8"/>
  <c r="S47" i="8"/>
  <c r="T46" i="8"/>
  <c r="S46" i="8"/>
  <c r="T45" i="8"/>
  <c r="S45" i="8"/>
  <c r="S44" i="8"/>
  <c r="S43" i="8"/>
  <c r="U42" i="8"/>
  <c r="S42" i="8"/>
  <c r="T41" i="8"/>
  <c r="S41" i="8"/>
  <c r="S40" i="8"/>
  <c r="U39" i="8"/>
  <c r="S39" i="8"/>
  <c r="U38" i="8"/>
  <c r="S38" i="8"/>
  <c r="S37" i="8"/>
  <c r="U36" i="8"/>
  <c r="S36" i="8"/>
  <c r="U35" i="8"/>
  <c r="S35" i="8"/>
  <c r="S34" i="8"/>
  <c r="U33" i="8"/>
  <c r="S33" i="8"/>
  <c r="U32" i="8"/>
  <c r="S32" i="8"/>
  <c r="U31" i="8"/>
  <c r="S31" i="8"/>
  <c r="S30" i="8"/>
  <c r="S29" i="8"/>
  <c r="T28" i="8"/>
  <c r="S28" i="8"/>
  <c r="U27" i="8"/>
  <c r="S27" i="8"/>
  <c r="S26" i="8"/>
  <c r="T25" i="8"/>
  <c r="S25" i="8"/>
  <c r="S24" i="8"/>
  <c r="S23" i="8"/>
  <c r="U22" i="8"/>
  <c r="S22" i="8"/>
  <c r="U21" i="8"/>
  <c r="S21" i="8"/>
  <c r="S20" i="8"/>
  <c r="U19" i="8"/>
  <c r="S19" i="8"/>
  <c r="T18" i="8"/>
  <c r="S18" i="8"/>
  <c r="T17" i="8"/>
  <c r="S17" i="8"/>
  <c r="T16" i="8"/>
  <c r="S16" i="8"/>
  <c r="T15" i="8"/>
  <c r="S15" i="8"/>
  <c r="S14" i="8"/>
  <c r="T13" i="8"/>
  <c r="S13" i="8"/>
  <c r="T12" i="8"/>
  <c r="S12" i="8"/>
  <c r="T11" i="8"/>
  <c r="S11" i="8"/>
  <c r="T10" i="8"/>
  <c r="S10" i="8"/>
  <c r="T9" i="8"/>
  <c r="S9" i="8"/>
  <c r="T8" i="8"/>
  <c r="S8" i="8"/>
  <c r="T7" i="8"/>
  <c r="S7" i="8"/>
  <c r="T162" i="8" l="1"/>
  <c r="R5" i="1" s="1"/>
  <c r="S162" i="8"/>
  <c r="Q5" i="1" s="1"/>
  <c r="U162" i="8"/>
  <c r="L6" i="1"/>
  <c r="N6" i="1" l="1"/>
  <c r="O6" i="1"/>
  <c r="P6" i="1"/>
  <c r="Q6" i="1"/>
  <c r="M6" i="1"/>
  <c r="K6" i="1" l="1"/>
  <c r="J6" i="1"/>
  <c r="I6" i="1"/>
  <c r="H6" i="1" s="1"/>
  <c r="G6" i="1"/>
  <c r="R6" i="1"/>
</calcChain>
</file>

<file path=xl/sharedStrings.xml><?xml version="1.0" encoding="utf-8"?>
<sst xmlns="http://schemas.openxmlformats.org/spreadsheetml/2006/main" count="4260" uniqueCount="546">
  <si>
    <t>Sl No</t>
  </si>
  <si>
    <t>Zone</t>
  </si>
  <si>
    <t>Circle</t>
  </si>
  <si>
    <t>Division</t>
  </si>
  <si>
    <t>SubDivision</t>
  </si>
  <si>
    <t>Total 
Input 
Energy</t>
  </si>
  <si>
    <t>Installed Capacity</t>
  </si>
  <si>
    <t>Generated Units</t>
  </si>
  <si>
    <t>Energy Exported</t>
  </si>
  <si>
    <t>Energy Imported</t>
  </si>
  <si>
    <t>Input Energy</t>
  </si>
  <si>
    <t>Generated units</t>
  </si>
  <si>
    <t>BRAZ</t>
  </si>
  <si>
    <t>BRC</t>
  </si>
  <si>
    <t>NELAMANGALA</t>
  </si>
  <si>
    <t>Total</t>
  </si>
  <si>
    <t>Gross Metering</t>
  </si>
  <si>
    <t>Net Metering</t>
  </si>
  <si>
    <t>RR No</t>
  </si>
  <si>
    <t>Sub Division</t>
  </si>
  <si>
    <t>Sanctioned Load in KW</t>
  </si>
  <si>
    <t>Sanctioned Load in KVA</t>
  </si>
  <si>
    <t>Solar Installed In KWP</t>
  </si>
  <si>
    <t>Reading Date
DD/MM/YY</t>
  </si>
  <si>
    <t>Net Export</t>
  </si>
  <si>
    <t>Net Import</t>
  </si>
  <si>
    <t>PPA Rate</t>
  </si>
  <si>
    <r>
      <t>Tariff</t>
    </r>
    <r>
      <rPr>
        <b/>
        <sz val="10"/>
        <rFont val="Bookman Old Style"/>
        <family val="1"/>
      </rPr>
      <t xml:space="preserve">
LT2,3,5
HT2,3,4</t>
    </r>
  </si>
  <si>
    <t>Input
Considered</t>
  </si>
  <si>
    <t>Annexure I</t>
  </si>
  <si>
    <t>Annexure II</t>
  </si>
  <si>
    <t>Note :  1) RR No details submitted in Annexure I() should tally to the figures submitted in Annexure II</t>
  </si>
  <si>
    <t>No Of Installations</t>
  </si>
  <si>
    <t>Billing Type
(Gross/Net)</t>
  </si>
  <si>
    <t>NP3546</t>
  </si>
  <si>
    <t>LT3l</t>
  </si>
  <si>
    <t>24KW</t>
  </si>
  <si>
    <t>NP2636</t>
  </si>
  <si>
    <t>LT3ll</t>
  </si>
  <si>
    <t>5KW</t>
  </si>
  <si>
    <t>NP2637</t>
  </si>
  <si>
    <t>NL17950</t>
  </si>
  <si>
    <t>12KW</t>
  </si>
  <si>
    <t>MSNP5590</t>
  </si>
  <si>
    <t>20KW</t>
  </si>
  <si>
    <t>NP6080</t>
  </si>
  <si>
    <t>10KW</t>
  </si>
  <si>
    <t>NP6090</t>
  </si>
  <si>
    <t>NL869</t>
  </si>
  <si>
    <t>3KW</t>
  </si>
  <si>
    <t>NL5783</t>
  </si>
  <si>
    <t>2KW</t>
  </si>
  <si>
    <t>NL25</t>
  </si>
  <si>
    <t>AEH12580</t>
  </si>
  <si>
    <t>MSNP6034</t>
  </si>
  <si>
    <t>36KW</t>
  </si>
  <si>
    <t>NP1550</t>
  </si>
  <si>
    <t>15KW</t>
  </si>
  <si>
    <t>NL123082</t>
  </si>
  <si>
    <t>AEH13</t>
  </si>
  <si>
    <t>4.76KW</t>
  </si>
  <si>
    <t>NP3679</t>
  </si>
  <si>
    <t>50KW</t>
  </si>
  <si>
    <t>NL129196</t>
  </si>
  <si>
    <t>8KW</t>
  </si>
  <si>
    <t>NP5674</t>
  </si>
  <si>
    <t>LT5b(40-67HP)</t>
  </si>
  <si>
    <t>40HP</t>
  </si>
  <si>
    <t>NL96365</t>
  </si>
  <si>
    <t>3.48KW</t>
  </si>
  <si>
    <t>NL100455</t>
  </si>
  <si>
    <t>NP7108</t>
  </si>
  <si>
    <t>LT5B</t>
  </si>
  <si>
    <t>18HP</t>
  </si>
  <si>
    <t>NP3839</t>
  </si>
  <si>
    <t>60HP</t>
  </si>
  <si>
    <t>NP4618</t>
  </si>
  <si>
    <t>NP1356</t>
  </si>
  <si>
    <t>NL12869</t>
  </si>
  <si>
    <t>0.800W</t>
  </si>
  <si>
    <t>MSNP4841</t>
  </si>
  <si>
    <t>60KW</t>
  </si>
  <si>
    <t>NP7306</t>
  </si>
  <si>
    <t>10HP</t>
  </si>
  <si>
    <t>NL137926</t>
  </si>
  <si>
    <t>MSNP5169</t>
  </si>
  <si>
    <t>LT3I</t>
  </si>
  <si>
    <t>MSNP4614</t>
  </si>
  <si>
    <t>AEH13111</t>
  </si>
  <si>
    <t>6KW</t>
  </si>
  <si>
    <t>AEH13801</t>
  </si>
  <si>
    <t>NP668</t>
  </si>
  <si>
    <t>NP3114</t>
  </si>
  <si>
    <t>LT3(i)</t>
  </si>
  <si>
    <t>NP2531</t>
  </si>
  <si>
    <t>LT5b</t>
  </si>
  <si>
    <t>10.44KW/14hp</t>
  </si>
  <si>
    <t>AEH3502</t>
  </si>
  <si>
    <t>NL56881</t>
  </si>
  <si>
    <t>LT3(I)R</t>
  </si>
  <si>
    <t>NL153742</t>
  </si>
  <si>
    <t>NL147559</t>
  </si>
  <si>
    <t>NL140853</t>
  </si>
  <si>
    <t>NL112130</t>
  </si>
  <si>
    <t>NL100140</t>
  </si>
  <si>
    <t>NL152510</t>
  </si>
  <si>
    <t>LT3ii</t>
  </si>
  <si>
    <t>NL129205</t>
  </si>
  <si>
    <t>NL141234</t>
  </si>
  <si>
    <t>NL109587</t>
  </si>
  <si>
    <t>7.5KW</t>
  </si>
  <si>
    <t>NL109589</t>
  </si>
  <si>
    <t>NL162517</t>
  </si>
  <si>
    <t>3kW</t>
  </si>
  <si>
    <t>NCL164339</t>
  </si>
  <si>
    <t>17kw</t>
  </si>
  <si>
    <t>MSNL148999</t>
  </si>
  <si>
    <t>75kw</t>
  </si>
  <si>
    <t>MSNL149228</t>
  </si>
  <si>
    <t>50kw</t>
  </si>
  <si>
    <t>MSNL149458</t>
  </si>
  <si>
    <t>25kw</t>
  </si>
  <si>
    <t>MSNL150893</t>
  </si>
  <si>
    <t>40kw</t>
  </si>
  <si>
    <t>MSNL150558</t>
  </si>
  <si>
    <t>23kw</t>
  </si>
  <si>
    <t>MSNL150322</t>
  </si>
  <si>
    <t>42kw</t>
  </si>
  <si>
    <t>MSNL150145</t>
  </si>
  <si>
    <t>MSNL149916</t>
  </si>
  <si>
    <t>47kw</t>
  </si>
  <si>
    <t>MSNL149688</t>
  </si>
  <si>
    <t>NP5534</t>
  </si>
  <si>
    <t>LT-3</t>
  </si>
  <si>
    <t>NL165450</t>
  </si>
  <si>
    <t>3kw</t>
  </si>
  <si>
    <t>NL165076</t>
  </si>
  <si>
    <t>10kw</t>
  </si>
  <si>
    <t>NL53333</t>
  </si>
  <si>
    <t>NL165740</t>
  </si>
  <si>
    <t>NL164281</t>
  </si>
  <si>
    <t>NL156852</t>
  </si>
  <si>
    <t>NP5038</t>
  </si>
  <si>
    <t>RNHT385</t>
  </si>
  <si>
    <t>HT2All</t>
  </si>
  <si>
    <t>200KVA</t>
  </si>
  <si>
    <t>RNHT298</t>
  </si>
  <si>
    <t>HT2Bll</t>
  </si>
  <si>
    <t>90KVA</t>
  </si>
  <si>
    <t>RNHT368</t>
  </si>
  <si>
    <t>125KVA</t>
  </si>
  <si>
    <t>NELHT86</t>
  </si>
  <si>
    <t>550KVA</t>
  </si>
  <si>
    <t>RNHT157</t>
  </si>
  <si>
    <t>RNHT232</t>
  </si>
  <si>
    <t>400KVA</t>
  </si>
  <si>
    <t>RNHT80</t>
  </si>
  <si>
    <t>NHT485</t>
  </si>
  <si>
    <t>HT2©(ll)</t>
  </si>
  <si>
    <t>70KVA</t>
  </si>
  <si>
    <t>NHT512</t>
  </si>
  <si>
    <t>300KVA</t>
  </si>
  <si>
    <t>NHT502</t>
  </si>
  <si>
    <t>350KVA</t>
  </si>
  <si>
    <t>RNHT321</t>
  </si>
  <si>
    <t>100KVA</t>
  </si>
  <si>
    <t>RNHT269</t>
  </si>
  <si>
    <t>RNHT486</t>
  </si>
  <si>
    <t>NHT503</t>
  </si>
  <si>
    <t>RNHT70</t>
  </si>
  <si>
    <t>RNHT21</t>
  </si>
  <si>
    <t>1200KVA</t>
  </si>
  <si>
    <t>RNHT108</t>
  </si>
  <si>
    <t>80KVA</t>
  </si>
  <si>
    <t>NHT476</t>
  </si>
  <si>
    <t>NHT517</t>
  </si>
  <si>
    <t>NHT538</t>
  </si>
  <si>
    <t>RNHT34</t>
  </si>
  <si>
    <t>850KVA</t>
  </si>
  <si>
    <t>RNHT222</t>
  </si>
  <si>
    <t>950KVA</t>
  </si>
  <si>
    <t>NHT550</t>
  </si>
  <si>
    <t>150KVA</t>
  </si>
  <si>
    <t>NHT523</t>
  </si>
  <si>
    <t>NHT515</t>
  </si>
  <si>
    <t>170KVA</t>
  </si>
  <si>
    <t>NHT545</t>
  </si>
  <si>
    <t>HT2ACii</t>
  </si>
  <si>
    <t>RNHT427</t>
  </si>
  <si>
    <t>RNHT104</t>
  </si>
  <si>
    <t>RNHT397</t>
  </si>
  <si>
    <t>NHT558</t>
  </si>
  <si>
    <t>500KVA</t>
  </si>
  <si>
    <t>RNHT449</t>
  </si>
  <si>
    <t>1950KVA</t>
  </si>
  <si>
    <t>NET</t>
  </si>
  <si>
    <t>GROSS METERING</t>
  </si>
  <si>
    <t>NET METERING</t>
  </si>
  <si>
    <t>TOTAL</t>
  </si>
  <si>
    <t>99HP</t>
  </si>
  <si>
    <t>68KW</t>
  </si>
  <si>
    <t>MSNL163010</t>
  </si>
  <si>
    <t>MSNL163255</t>
  </si>
  <si>
    <t>43KW</t>
  </si>
  <si>
    <t>MSNL163499</t>
  </si>
  <si>
    <t>35KW</t>
  </si>
  <si>
    <t>MSNL163751</t>
  </si>
  <si>
    <t>MSNL163998</t>
  </si>
  <si>
    <t>MSNL164241</t>
  </si>
  <si>
    <t>48KW</t>
  </si>
  <si>
    <t>NP7370</t>
  </si>
  <si>
    <t>40KW</t>
  </si>
  <si>
    <t>2500KVA</t>
  </si>
  <si>
    <t>HT-2(a)</t>
  </si>
  <si>
    <t>710KVA</t>
  </si>
  <si>
    <t>1260KVA</t>
  </si>
  <si>
    <t>HT2A(b)i</t>
  </si>
  <si>
    <t>RNHT472</t>
  </si>
  <si>
    <t>75KVA</t>
  </si>
  <si>
    <t>Govt</t>
  </si>
  <si>
    <t>NHT549</t>
  </si>
  <si>
    <t>NL112024</t>
  </si>
  <si>
    <t>NP4010</t>
  </si>
  <si>
    <t>NL138843</t>
  </si>
  <si>
    <t>14KW</t>
  </si>
  <si>
    <t>21KW</t>
  </si>
  <si>
    <r>
      <rPr>
        <sz val="14"/>
        <color theme="0"/>
        <rFont val="Calibri"/>
        <family val="2"/>
        <scheme val="minor"/>
      </rPr>
      <t xml:space="preserve">Note : </t>
    </r>
    <r>
      <rPr>
        <sz val="14"/>
        <color theme="1"/>
        <rFont val="Calibri"/>
        <family val="2"/>
        <scheme val="minor"/>
      </rPr>
      <t xml:space="preserve"> 2) Sub Tariff details are not required</t>
    </r>
  </si>
  <si>
    <r>
      <rPr>
        <sz val="14"/>
        <color theme="0"/>
        <rFont val="Calibri"/>
        <family val="2"/>
        <scheme val="minor"/>
      </rPr>
      <t xml:space="preserve">Note : </t>
    </r>
    <r>
      <rPr>
        <sz val="14"/>
        <color theme="1"/>
        <rFont val="Calibri"/>
        <family val="2"/>
        <scheme val="minor"/>
      </rPr>
      <t xml:space="preserve"> 3) Separate Sheet Shall Be submitted for each Division</t>
    </r>
  </si>
  <si>
    <t>RNHT347</t>
  </si>
  <si>
    <t>NHT568</t>
  </si>
  <si>
    <t>NHT528</t>
  </si>
  <si>
    <t>NP1696</t>
  </si>
  <si>
    <t>NL121969</t>
  </si>
  <si>
    <t>NL132214</t>
  </si>
  <si>
    <t>AEH14819</t>
  </si>
  <si>
    <t>NL167000</t>
  </si>
  <si>
    <t>HT-2(b)</t>
  </si>
  <si>
    <t>275KVA</t>
  </si>
  <si>
    <t>1KW+12.5HP</t>
  </si>
  <si>
    <t>NL170981</t>
  </si>
  <si>
    <t>NL153580</t>
  </si>
  <si>
    <t>NHT567</t>
  </si>
  <si>
    <t>320KVA</t>
  </si>
  <si>
    <t>MSNL139208</t>
  </si>
  <si>
    <t>MSNL139209</t>
  </si>
  <si>
    <t>AEH16333</t>
  </si>
  <si>
    <t>AEH16332</t>
  </si>
  <si>
    <t>MSNL173080</t>
  </si>
  <si>
    <t>MSNL172689</t>
  </si>
  <si>
    <t>NL172950</t>
  </si>
  <si>
    <t>4KW</t>
  </si>
  <si>
    <t>AEH9639</t>
  </si>
  <si>
    <t>NP7808</t>
  </si>
  <si>
    <t>LT-5</t>
  </si>
  <si>
    <t>50HP</t>
  </si>
  <si>
    <t>LT1A(l)</t>
  </si>
  <si>
    <t>NL140448</t>
  </si>
  <si>
    <t>NL173107</t>
  </si>
  <si>
    <t>RNHT74</t>
  </si>
  <si>
    <t>450KVA</t>
  </si>
  <si>
    <t>NP8019</t>
  </si>
  <si>
    <t>LT6C</t>
  </si>
  <si>
    <t>149KW</t>
  </si>
  <si>
    <t>NL173326</t>
  </si>
  <si>
    <t>NP7011</t>
  </si>
  <si>
    <t>30HP</t>
  </si>
  <si>
    <t>NHT510</t>
  </si>
  <si>
    <t>150KAV</t>
  </si>
  <si>
    <t>NP2674</t>
  </si>
  <si>
    <t>66HP</t>
  </si>
  <si>
    <t>NL124554</t>
  </si>
  <si>
    <t>LT-1</t>
  </si>
  <si>
    <t>NHT507</t>
  </si>
  <si>
    <t>NL176861</t>
  </si>
  <si>
    <t>AEH14306</t>
  </si>
  <si>
    <t>NL20052</t>
  </si>
  <si>
    <t>LT-2</t>
  </si>
  <si>
    <t>NL172953</t>
  </si>
  <si>
    <t>AEH16284</t>
  </si>
  <si>
    <t>AEH16285</t>
  </si>
  <si>
    <t>NL166877</t>
  </si>
  <si>
    <t>NL156407</t>
  </si>
  <si>
    <t>AEH15774</t>
  </si>
  <si>
    <t>AEH1224</t>
  </si>
  <si>
    <t>AEH11615</t>
  </si>
  <si>
    <t>80KW</t>
  </si>
  <si>
    <t>NL140239</t>
  </si>
  <si>
    <t>AEH14251</t>
  </si>
  <si>
    <t>NL178766</t>
  </si>
  <si>
    <t>NL123062</t>
  </si>
  <si>
    <t>NL155413</t>
  </si>
  <si>
    <t>SRTPV Input Energy for the month FROM  AUG-24</t>
  </si>
  <si>
    <t>SRTPV Input Energy for the month of  Sep-2024</t>
  </si>
  <si>
    <t>HT2A</t>
  </si>
  <si>
    <t>RNHT110</t>
  </si>
  <si>
    <t>600KVA</t>
  </si>
  <si>
    <t>RNHT179</t>
  </si>
  <si>
    <t>NHT576</t>
  </si>
  <si>
    <t>NL162486</t>
  </si>
  <si>
    <t>SRTPV Input Energy for the month of  Oct-2024</t>
  </si>
  <si>
    <t>SRTPV Input Energy for the month FROM  Oct-24</t>
  </si>
  <si>
    <t>NL164343</t>
  </si>
  <si>
    <t>NL168291</t>
  </si>
  <si>
    <t>LT-1(a)-U</t>
  </si>
  <si>
    <t>NL126338</t>
  </si>
  <si>
    <t>NP777</t>
  </si>
  <si>
    <t xml:space="preserve">LT-3(a)-U </t>
  </si>
  <si>
    <t>14 KW</t>
  </si>
  <si>
    <t>AEH898</t>
  </si>
  <si>
    <t>NHT580</t>
  </si>
  <si>
    <t>HT2b</t>
  </si>
  <si>
    <t>NHT579</t>
  </si>
  <si>
    <t>NHT586</t>
  </si>
  <si>
    <t>250KVA</t>
  </si>
  <si>
    <t>MSNL173032</t>
  </si>
  <si>
    <t>NL132198</t>
  </si>
  <si>
    <t>NL178869</t>
  </si>
  <si>
    <t>NL84111</t>
  </si>
  <si>
    <t>MSNL181499</t>
  </si>
  <si>
    <t>NL174452</t>
  </si>
  <si>
    <t>NP4866</t>
  </si>
  <si>
    <t xml:space="preserve">LT-3(a)-R </t>
  </si>
  <si>
    <t>NL129681</t>
  </si>
  <si>
    <t>AEH675</t>
  </si>
  <si>
    <t>NL181067</t>
  </si>
  <si>
    <t>NL182651</t>
  </si>
  <si>
    <t>NL183744</t>
  </si>
  <si>
    <t>R.R.No.</t>
  </si>
  <si>
    <t>Sanctioned Load
In KW/KVA</t>
  </si>
  <si>
    <t>Solar Installed
in KWP</t>
  </si>
  <si>
    <t>Sl.No.</t>
  </si>
  <si>
    <t>Tariff</t>
  </si>
  <si>
    <t xml:space="preserve">CONSUMER NAME </t>
  </si>
  <si>
    <t>SUB DIV</t>
  </si>
  <si>
    <t>Sri Srinivasgowda</t>
  </si>
  <si>
    <t>Sri shruthi suraksha</t>
  </si>
  <si>
    <t>Sri Mahadeva</t>
  </si>
  <si>
    <t xml:space="preserve">Smt JAYAMALA  D/O OMAIAH  NARAYANAPPANA PALYA   </t>
  </si>
  <si>
    <t>Smt Lalitha Prakash</t>
  </si>
  <si>
    <t>Sri Satheesha</t>
  </si>
  <si>
    <t xml:space="preserve">Sri Suresh.N </t>
  </si>
  <si>
    <t>B.R Prasanna</t>
  </si>
  <si>
    <t>B.K Anantharamu</t>
  </si>
  <si>
    <t>H.C Byeregowda,Danojipalya.</t>
  </si>
  <si>
    <t>M S MAHESH HARDWERPIAPAES PLD S/O RAJANNA V V PURA  NELAMANGALA TALUK - - - -   9686550519</t>
  </si>
  <si>
    <t>Sri Ravi.S , NNT, layout, Nelamangala Town.</t>
  </si>
  <si>
    <t>Nagaraju, Nelamangala Town</t>
  </si>
  <si>
    <t>CIVIL JUDGE JUNIOR, DIVISION, SONDEKOPPA.</t>
  </si>
  <si>
    <t>Gerald Stephen joseph,Chikkabidarakallu.</t>
  </si>
  <si>
    <t>R.jyothi, W/o B.Shemanth Kumar, Thotadaguddadahalli.</t>
  </si>
  <si>
    <t>C.D.P.O, Kuduregere, Colony, Alur Gramapanchayath</t>
  </si>
  <si>
    <t xml:space="preserve"> B.S Sathyanarayana Shetty, Pete beed Nelamangala Town.</t>
  </si>
  <si>
    <t>Raoul Chittiyappa, Bavikere.Nelamangala.</t>
  </si>
  <si>
    <t>NARASIMHAMURTHY,BOMMASHETTAHALLI</t>
  </si>
  <si>
    <t>MYSTICS APPEARALS INDIA LTD,BASAVANAHALLI.</t>
  </si>
  <si>
    <t xml:space="preserve"> HEAD MASTER GOVT PRIMARY SCHOOL, CHIKKABIDARAKALLU</t>
  </si>
  <si>
    <t>SUNIL R SHETTY, MAKALI.</t>
  </si>
  <si>
    <t>Jyothi.R w/o Hemanth Kumar BS  58 Thotadaguddada halli</t>
  </si>
  <si>
    <t>KARIVARADHAIAH B DODDAKARIYAPPA   BOODIHAL     NELAMANAGALA (T)  562123 9448273547</t>
  </si>
  <si>
    <t>SUNIL R.SHETTY MARUTHI SHOWROOM  BYPASS ROAD      0 9538965846</t>
  </si>
  <si>
    <t xml:space="preserve">SRI VIJAYAKUMAR PODDAR,MADANAYAKANAHALLI. BYPASS ROAD MARUTHI SHOWROOM </t>
  </si>
  <si>
    <t xml:space="preserve">SUMITHRA M, RAMACHANDRA H C  CHIKKABIDARAKALLU.  MARUTHI SHOWROOM ,BYPASS ROAD </t>
  </si>
  <si>
    <t xml:space="preserve">M S EXTENSION OFFICER BACKWARD CLASSESS,     PETE BEEDI, ELAMANGALA.BYPASS ROAD,      MARUTHI SHOWROOM  </t>
  </si>
  <si>
    <t>VIGNESWARA TRADERS PETROL BUNK ALUR POST  9900199103</t>
  </si>
  <si>
    <t>I O C LTDPVT, RAYAN NAGARA, NELMANGALA.</t>
  </si>
  <si>
    <t>N.R Thimmappa  s/o Late Rangappa Mallasandra</t>
  </si>
  <si>
    <t>MRUTHUNJAYA.K S  S/O RAMA LINGAIAH VIJAYANAGARA</t>
  </si>
  <si>
    <t xml:space="preserve">SECRECTORY  T.BEGURU PANCHAYTHI NELAMANGALA </t>
  </si>
  <si>
    <t>Sri  SHANTHARAMA NO:- 27 HANUMANTHASAGARA   DASANAPURA Hobli</t>
  </si>
  <si>
    <t xml:space="preserve">CHANDRASHEKAR D R &amp; VEENA B T CHIKKABIDRUKALLU     </t>
  </si>
  <si>
    <t xml:space="preserve">R CHANDRASHEKARA  RAMACHANDRAIAH R  SRIKANTHAPURA   </t>
  </si>
  <si>
    <t xml:space="preserve">GITANJALI BHUTANI ATUL SAROOP  CHIKKABIDARUKALLU   </t>
  </si>
  <si>
    <t xml:space="preserve">K.N.SRILAKSHMI SRIDHARA.Y.S  SIDDANAHOSAHALLI   </t>
  </si>
  <si>
    <t xml:space="preserve">SIDDESHWARA     DASANAPURA (H)   </t>
  </si>
  <si>
    <t xml:space="preserve">K. RADHAKRISHNAN NAMBIAR V.P R  CHIKKABIDARAKALLU   </t>
  </si>
  <si>
    <t>PANCHAYAT DEVELOPMENT OFFICER PRESIDENT  BOODIHAL</t>
  </si>
  <si>
    <t xml:space="preserve">ASST EXECUTIVE ENGINEER NELAMANGALA      0 </t>
  </si>
  <si>
    <t xml:space="preserve">ASST EXECUTIVE ENGINEER  NELAMANGALA      </t>
  </si>
  <si>
    <t xml:space="preserve">Girish.H C s/o H Chikkabyrappa No:17 Srikantapura </t>
  </si>
  <si>
    <t>M/S SREE ANNAPOORENESHWARI  SERVICES  MADANAYAKANAHALL</t>
  </si>
  <si>
    <t xml:space="preserve">JINDAL ALUMINIUM LIMITED GPA M/S PRESTIGE SOUTH CITY HOLDING CHIKKABIDARUKALLU </t>
  </si>
  <si>
    <t xml:space="preserve">  INDIAN OIL CORPORATION LTD NIL  BOODIHAL       9449889508</t>
  </si>
  <si>
    <t xml:space="preserve"> ARUNKUMAR S N SO NARASIMHAPPA S B  NO:29 MADANAYAKANAHALLI </t>
  </si>
  <si>
    <t xml:space="preserve"> M THIMMARASAIAH SO LATE MARIYAPPA   MADANAYAKANAHALLI</t>
  </si>
  <si>
    <t>S.BAGAYAVATHI   W/O ANANDARAMA UDUPA.ARISHINAKUNTE ADARASHANAGARA - - - -   7245256589</t>
  </si>
  <si>
    <t xml:space="preserve">PRAVEEN KUMAR K SO KARIYANNA GOWDA  NO:47 SHIVANAPURA   </t>
  </si>
  <si>
    <t xml:space="preserve">YAJNANARAYANA E N UDUPA  S/O NAGABHUDHANA UDUPA E S  NO:35 PILLAHALLI     </t>
  </si>
  <si>
    <t xml:space="preserve">SURESHA NARASIMHAN   BYRASANDRA   </t>
  </si>
  <si>
    <t xml:space="preserve">M S HINDUSTAN PETROLIUM CORPORATION LIMITED   MALLARABANAVADI     </t>
  </si>
  <si>
    <t>JINDAL ALUMINIUM LIMITED GPA M/S PRESTIGE SOUTH CITY HOLDING</t>
  </si>
  <si>
    <t>M/S SRI LAKSHMI VENKATESHWARA FUEL STASTION PVT LTD  MOHAN B   SY NO:09 MAKALI   DASANAPURA (H)    BANGALORE NORTH   562123 9886656981</t>
  </si>
  <si>
    <t>M/s LUWA INDIA PVT Ltd</t>
  </si>
  <si>
    <t>H.S Padmaraju</t>
  </si>
  <si>
    <t xml:space="preserve">H.M Ramachandra </t>
  </si>
  <si>
    <t>Sri S. Shailendrababu</t>
  </si>
  <si>
    <t>M/s Densokirloskar,VishweShwarapura</t>
  </si>
  <si>
    <t>Poornima Babu, Huskur</t>
  </si>
  <si>
    <t>S.ShailendraBabu, Aluru</t>
  </si>
  <si>
    <t>Smt Jayanti, Narayana, Dasanapura</t>
  </si>
  <si>
    <t xml:space="preserve">A V venugopal S/o Venkatappa Adakamaranahalli. </t>
  </si>
  <si>
    <t>H.B.CHETHAN, BOODHIHALL.</t>
  </si>
  <si>
    <t>NARASIMHAMURTHY,Hyadalu.</t>
  </si>
  <si>
    <t>M/s Prestress Steel PVT LTD , Kemapalinganahalli.</t>
  </si>
  <si>
    <t>Sankhla Vinyl Private Limited,  JODI HANUMANAPALYA .</t>
  </si>
  <si>
    <t xml:space="preserve">M S Lakshmi Ranganat Trust kalyanamantapa  COMMERCIAL COMPLEX   sadashivanagara </t>
  </si>
  <si>
    <t>M/S MANAGING DIRECTOR B.M.T.C DIVISIONAL WORK SHOP,DASANAPURA  MD HALLI UNIT,NELAMANGALA SUB DVN      0 7760991175</t>
  </si>
  <si>
    <t>YADLAPATHI RANGARAO LATE SUBBARAO   NO:548/757 ,THONACHINAKUPPE BHOODHIL (GP)  , NELAMANGALA(T)        0 0</t>
  </si>
  <si>
    <t xml:space="preserve">TOIT BREWERIES PVT LTD Malonagathihalli </t>
  </si>
  <si>
    <t xml:space="preserve">M S SARTORIUS STEDIM  JAKKASANDRA,  INDIA PRIVATE LIMITED. JAKKASANDRA, INDIA PRIVATE LIMITED. NELAMANGALA, </t>
  </si>
  <si>
    <t>M S Briliant Printer pvt Ltd Mallrabanavadi NO-2</t>
  </si>
  <si>
    <t xml:space="preserve">M/S SRI SHANKARAGRO FOODSPVT L A C SIDDALINGAIAH  JHANVI INDUSTRIAL LAYOUT HANCHIPURA </t>
  </si>
  <si>
    <t xml:space="preserve">N R NAGARATHNA  577/28/1.28/2 ,HANCHIPURA VILLAGE   </t>
  </si>
  <si>
    <t xml:space="preserve">MAHESH GOPALAKRISHNA SHETTY G P SHETTY  GORINABELE </t>
  </si>
  <si>
    <t xml:space="preserve">SDM EDUCATIONAL  SOCIETY  D SURENDRA KUMAR  , MAHADEVAPURA </t>
  </si>
  <si>
    <t>M S MARVEL TECHNOGY TOOLSPLTD jahnavi industrial layout  OM-2,HANCHIPURA      0 9845431322</t>
  </si>
  <si>
    <t xml:space="preserve">H S MAHADEV  DASANAPURA, MAKALI,  </t>
  </si>
  <si>
    <t>METROOF INDUSTRIES VEERANANJIPURA</t>
  </si>
  <si>
    <t xml:space="preserve">HUBNER INTERFACE SYSTEMS ,MALONAGATHIHALLI </t>
  </si>
  <si>
    <t xml:space="preserve">S KONGOVI ELECTRONICS PVT LTD KUKKANAHALLI </t>
  </si>
  <si>
    <t>SWATHI SUKUMAR D/O S SUKUMAR   0 9845020381</t>
  </si>
  <si>
    <t xml:space="preserve">MADAVAN KESAVAN HARIDAS GODREJ GOLD COUNTRY  </t>
  </si>
  <si>
    <t>INDU H SAVANTH</t>
  </si>
  <si>
    <t>VIKRAM SHASTRY</t>
  </si>
  <si>
    <t>BHARATH PETROLEUM CORPORATION</t>
  </si>
  <si>
    <t>21 KW</t>
  </si>
  <si>
    <t>RAVI.N.A ASHWATARAMAIAH  MADAVARA</t>
  </si>
  <si>
    <t>8 KW</t>
  </si>
  <si>
    <t>REKHA H S THIRTHALINGAPPA</t>
  </si>
  <si>
    <t>10 KW</t>
  </si>
  <si>
    <t xml:space="preserve">PREETHI PATIL MAHESHA T  ADARSHANAGARA </t>
  </si>
  <si>
    <t>3 KW</t>
  </si>
  <si>
    <t>SRINIVASA HIGHWAY SERVICE</t>
  </si>
  <si>
    <t>12.50 HP+1 KW</t>
  </si>
  <si>
    <t>R DAYANANDA SWAMY AND B N SUJATHA</t>
  </si>
  <si>
    <t>5 KW</t>
  </si>
  <si>
    <t xml:space="preserve">SOWMYA N   NO:- 238/633 ADARSHANAGARA </t>
  </si>
  <si>
    <t xml:space="preserve">SIDDAGANGAIAH LATE SIDDALINGAIAH   NO 45 LAKSHMI PURA       </t>
  </si>
  <si>
    <t>15 KW</t>
  </si>
  <si>
    <t>JAYASHEELA B L</t>
  </si>
  <si>
    <t xml:space="preserve">JAYANJINAPPA LATE H.NARASIMHAIAH  NAGAROOR  </t>
  </si>
  <si>
    <t xml:space="preserve">RAMESH D S AND SUMA A S NO:54 ANNAPOORNESHWARI </t>
  </si>
  <si>
    <t>4 KW</t>
  </si>
  <si>
    <t xml:space="preserve">SHIVAKUMAR   SY NO::38/2 39/1 KATHA NO:256/1076-1079B-1078-7079-1092-1093-1092B-1093 ARISINAKUNTE </t>
  </si>
  <si>
    <t>PRADEEP KUMAR S T SURESH   SHIVANAPURA   DASANAPURA</t>
  </si>
  <si>
    <t xml:space="preserve">NARAYANA MURTHY   NO:10 SONDEKOPPA   DASANAPURA </t>
  </si>
  <si>
    <t xml:space="preserve">HEMANTH KUMAR B S NO:22 THOTADAGUDDADAHALLI  DASANAPURA </t>
  </si>
  <si>
    <t>50 HP</t>
  </si>
  <si>
    <t>M/S CHEK POWER PRIVATE LIMITED</t>
  </si>
  <si>
    <t>149 KW</t>
  </si>
  <si>
    <t xml:space="preserve">GIRISH G GANGAPPA  NAGARURU   </t>
  </si>
  <si>
    <t>30 HP</t>
  </si>
  <si>
    <t xml:space="preserve">S B RAMAPRASAD NO:05 CHIKKABIDARUKALLU  DASANAPURA </t>
  </si>
  <si>
    <t>ARATHIVENKATESHANS OREVATHIVEN</t>
  </si>
  <si>
    <t>MULTIPLEX BIO-TECH PVT LTD</t>
  </si>
  <si>
    <t>66 HP</t>
  </si>
  <si>
    <t xml:space="preserve">LAKSHMI DEVI B K PARSHWANATH N R   MARUTHI LAYOUT </t>
  </si>
  <si>
    <t>CHANDRASHEKHAR R NO:4708/9/4709/10 CHANNAPPA BADAVANE</t>
  </si>
  <si>
    <t>SUJATHA K W/O KRISHNAPPA V   ANANTHAPURA</t>
  </si>
  <si>
    <t>KRISHNAPPA S/O VEERAIAH ADAKAMARANA HALLI</t>
  </si>
  <si>
    <t>24 KW</t>
  </si>
  <si>
    <t xml:space="preserve">M S PARIPOORNA SANAT NO 91, ARJUNBETTAHAL  KASABA(H) GOLLAHALLI </t>
  </si>
  <si>
    <t>80 KW</t>
  </si>
  <si>
    <t xml:space="preserve"> RAMESH BABU RAMAKRISAHNA REDDY   NO:18 SRIKANTAPURA   DASANAPURA </t>
  </si>
  <si>
    <t xml:space="preserve">VIPIN K CHAWLA PREM SAGAR CHAWLA  NAGARURU      </t>
  </si>
  <si>
    <t xml:space="preserve">A.V.SRINIVASA A.V.RAMAN  ARJUNABETTAHALLI      </t>
  </si>
  <si>
    <t>K.S.RAMAPRASAD K SHESHADRI  #63/9 ARJUNABETTAHALLI(V) GOLLAHALLI</t>
  </si>
  <si>
    <t>R RAVINDRAKUMAR AND K BHARATHI RAVINDRAKUMAR</t>
  </si>
  <si>
    <t xml:space="preserve">DINESH SHEETY NAGRUR   </t>
  </si>
  <si>
    <t>BHAGYAMMA SHIVARAMAIAH  NAGAROOR</t>
  </si>
  <si>
    <t xml:space="preserve">IRAPPA  KADADALLI NO:21 THOTADAGUDDADAHALLI  DASANAPURA HOBLI    </t>
  </si>
  <si>
    <t xml:space="preserve">CHITRA H S WO KSHIRASAGAR S K NO:14 KAMMASANDRA   DASANAPURA </t>
  </si>
  <si>
    <t>2 KW</t>
  </si>
  <si>
    <t xml:space="preserve">GOWRAMMA W/O LINGAIAH  </t>
  </si>
  <si>
    <t>JAGADISH H N SY NO:-16/5 MADANAYAKANAHALLI  DASANAPURA</t>
  </si>
  <si>
    <t>6 KW</t>
  </si>
  <si>
    <t xml:space="preserve">DR GIRIDHAR KAMALAPUR  SY NO:55/2  ARALESANDRA   KASABA </t>
  </si>
  <si>
    <t>RAGHUNATH BANAVATHI NARASAPPA NO:818/222 NAGARURU</t>
  </si>
  <si>
    <t xml:space="preserve">MAHESH S SO SRINIVASA NO:17 GANGONDANAHALLI  DASANAPURA </t>
  </si>
  <si>
    <t xml:space="preserve">CHANDRASHEKAR P SO PUTTALINGAIAH N NO:06 GOWDAHALLI  </t>
  </si>
  <si>
    <t>PAVAN KUMAR G A MALLAPURA</t>
  </si>
  <si>
    <t xml:space="preserve">A M SAMEEULLA BIN AMANULLA CHIKKABIDARAKALLU </t>
  </si>
  <si>
    <t xml:space="preserve">SRI.RAGHUNANDHAN S/O SRINATHA KOTE BEEDI - - - </t>
  </si>
  <si>
    <t>VIDYA HARISH SHETTY SY NO:219/* MANTHANAKURCHI   KASABA</t>
  </si>
  <si>
    <t>30 KW</t>
  </si>
  <si>
    <t>DEEPAK CHAUDHARY &amp;</t>
  </si>
  <si>
    <t xml:space="preserve">KAVITHA S NO:-11 MADAVARA   DASANAPURA </t>
  </si>
  <si>
    <t xml:space="preserve">SHANTAMMA W/O HALAPPA  LAKSHMIPURA      </t>
  </si>
  <si>
    <t>VIJAY KUMAR PODDAR AND PRAVEEN PODDAR</t>
  </si>
  <si>
    <t>30  KW</t>
  </si>
  <si>
    <t xml:space="preserve">SURENDRA SHETTY NO:-03 ALURU  DASANAPURA HOBLI     </t>
  </si>
  <si>
    <t>5  KW</t>
  </si>
  <si>
    <t>BHARATH PETROLIUM CORPORATION</t>
  </si>
  <si>
    <t>45  KW</t>
  </si>
  <si>
    <t>PRIYANKA SURESH</t>
  </si>
  <si>
    <t>3  KW</t>
  </si>
  <si>
    <t>LAKSHMINARAYANA SHETTY</t>
  </si>
  <si>
    <t xml:space="preserve">SUMANA N H NO:-7178/40 SADASHIVANAGARA      </t>
  </si>
  <si>
    <t>10  KW</t>
  </si>
  <si>
    <t xml:space="preserve">DR MANJUNATH S  NO:-12 SUBHASHNAGARA      NELAMANGALA </t>
  </si>
  <si>
    <t>17  KW</t>
  </si>
  <si>
    <t xml:space="preserve">VINAYA R NO:-409 KATHA NO:192/409 NNT LAYOUT VAJARAHALLI       </t>
  </si>
  <si>
    <t>6  KW</t>
  </si>
  <si>
    <t>M/S VAIBHAV PRINTPACK</t>
  </si>
  <si>
    <t>TOTALENERGIES MARKETING INDIA</t>
  </si>
  <si>
    <t>CALCUTTA TUBE CENTRE</t>
  </si>
  <si>
    <t xml:space="preserve">ROOPESH KUMAR G S/O K G GIDDAGOWDA   SY NO:53/2A  ,MADANAYAKANAHALLI </t>
  </si>
  <si>
    <t xml:space="preserve">A V VENUGOPAL LATE A G VENKATAPPA   /1 12/5 12/6   ,NO:13 14 14/1 ADAKIMARANAHALLI </t>
  </si>
  <si>
    <t xml:space="preserve">TEXPORT SYNDICATE PVT LTD BANK  MADANAYAKANAHALLI TUMKUR ROAD </t>
  </si>
  <si>
    <t xml:space="preserve">S K LOGISTICS BIPIN NEMCHAND SHAH  SY NO 72 MADANAYAKANAHALLI      </t>
  </si>
  <si>
    <t xml:space="preserve">M A F COLTHING PVT LTD, FAIZAL YUNUS JAIWALA  INDUSTRY GARMENTS  ADAKEMARANAHALLI, NELAMANGALA. </t>
  </si>
  <si>
    <t xml:space="preserve">MS EXCEL METAL ENGIN NARAYANAN PV  SY NO149 MALLARABANAVADI      </t>
  </si>
  <si>
    <t xml:space="preserve">BIESSE INDIA PRIVATE LIMITED JAKKASANDRA  SURVEY NO32, </t>
  </si>
  <si>
    <t xml:space="preserve">LVS VENTURES LAKSHMIPATHY K  NO:3943/139/2 ,NAGAR </t>
  </si>
  <si>
    <t>NARASIMHAMURTHY V &amp;RAMASWAMY V</t>
  </si>
  <si>
    <t>M/S SUVARNA SILK HOUSE</t>
  </si>
  <si>
    <t>RAMAN THERMOSETS PVT LTD</t>
  </si>
  <si>
    <t>14HP</t>
  </si>
  <si>
    <t>Account ID</t>
  </si>
  <si>
    <t>18.89 KW</t>
  </si>
  <si>
    <t>Import</t>
  </si>
  <si>
    <t>IR</t>
  </si>
  <si>
    <t>FR</t>
  </si>
  <si>
    <t>Export</t>
  </si>
  <si>
    <t xml:space="preserve">SRTPV Generation Meter </t>
  </si>
  <si>
    <t>Constant</t>
  </si>
  <si>
    <t>710 KVA</t>
  </si>
  <si>
    <t>NHT524</t>
  </si>
  <si>
    <t>PRADEEP KUMAR B S H B SHIVAMURTHY</t>
  </si>
  <si>
    <t>100 KVA</t>
  </si>
  <si>
    <t>MNR</t>
  </si>
  <si>
    <t>Statement Showing SRTPV Details of Nelamangala Sub Dvn</t>
  </si>
  <si>
    <t>x</t>
  </si>
  <si>
    <t>RNHT296</t>
  </si>
  <si>
    <t>HT2B</t>
  </si>
  <si>
    <t xml:space="preserve">M S TRIDENT AUTOMOBILES BUDIHAL NO:66/1 NELMANGAL </t>
  </si>
  <si>
    <t xml:space="preserve">Statement Showing SRTPV Details as on Feb 2025 </t>
  </si>
  <si>
    <t>NP8307</t>
  </si>
  <si>
    <t>LT5</t>
  </si>
  <si>
    <t>VARUN BAJAJ AND UMA BAJAJ HUCHANAPALYA</t>
  </si>
  <si>
    <t>150HP</t>
  </si>
  <si>
    <t>NP8281</t>
  </si>
  <si>
    <t xml:space="preserve">M/S TIRUMALA STEEL NO:-4/5 HUCHANAPALYA </t>
  </si>
  <si>
    <t>125 HP</t>
  </si>
  <si>
    <t xml:space="preserve">VARUN BAJAJ AND UMA BAJAJ HUCHANAPALYA DASANAPURA </t>
  </si>
  <si>
    <t>150 HP</t>
  </si>
  <si>
    <t xml:space="preserve">M/S TIRUMALA STEEL NO:-4/5 HUCHANAPALYA DASANAPURA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</si>
</sst>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6"/>
      <color theme="1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0"/>
      <color theme="1"/>
      <name val="Bookman Old Style"/>
      <family val="1"/>
    </font>
    <font>
      <b/>
      <sz val="14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b/>
      <sz val="10"/>
      <name val="Bookman Old Style"/>
      <family val="1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4"/>
      <name val="Arial"/>
      <family val="2"/>
    </font>
    <font>
      <sz val="16"/>
      <name val="Arial"/>
      <family val="2"/>
    </font>
    <font>
      <sz val="16"/>
      <color theme="3"/>
      <name val="Calibri"/>
      <family val="2"/>
      <scheme val="minor"/>
    </font>
    <font>
      <sz val="14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Bookman Old Style"/>
      <family val="1"/>
    </font>
    <font>
      <sz val="18"/>
      <name val="Bookman Old Style"/>
      <family val="1"/>
    </font>
    <font>
      <sz val="18"/>
      <name val="Calibri"/>
      <family val="2"/>
      <scheme val="minor"/>
    </font>
    <font>
      <sz val="8"/>
      <name val="Arial"/>
      <family val="2"/>
    </font>
    <font>
      <sz val="12"/>
      <name val="Bookman Old Style"/>
      <family val="1"/>
    </font>
    <font>
      <sz val="14"/>
      <color theme="1"/>
      <name val="Bookman Old Style"/>
      <family val="1"/>
    </font>
    <font>
      <sz val="14"/>
      <name val="Bookman Old Style"/>
      <family val="1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FB243"/>
      </left>
      <right style="thin">
        <color rgb="FF000000"/>
      </right>
      <top style="medium">
        <color rgb="FF7FB243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13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right" vertical="center"/>
    </xf>
    <xf numFmtId="2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vertical="center" wrapText="1"/>
    </xf>
    <xf numFmtId="0" fontId="17" fillId="3" borderId="2" xfId="1" applyFont="1" applyFill="1" applyBorder="1" applyAlignment="1">
      <alignment vertical="center" wrapText="1"/>
    </xf>
    <xf numFmtId="0" fontId="18" fillId="0" borderId="2" xfId="0" applyFont="1" applyBorder="1"/>
    <xf numFmtId="0" fontId="20" fillId="3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14" fillId="0" borderId="0" xfId="0" applyFont="1"/>
    <xf numFmtId="0" fontId="14" fillId="0" borderId="2" xfId="0" applyFont="1" applyBorder="1"/>
    <xf numFmtId="1" fontId="1" fillId="2" borderId="2" xfId="0" applyNumberFormat="1" applyFont="1" applyFill="1" applyBorder="1" applyAlignment="1">
      <alignment horizontal="center" vertical="center"/>
    </xf>
    <xf numFmtId="17" fontId="1" fillId="2" borderId="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4" fillId="0" borderId="0" xfId="0" applyFont="1" applyBorder="1"/>
    <xf numFmtId="0" fontId="10" fillId="0" borderId="0" xfId="0" applyFont="1"/>
    <xf numFmtId="0" fontId="21" fillId="0" borderId="0" xfId="0" applyFont="1"/>
    <xf numFmtId="0" fontId="22" fillId="0" borderId="2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/>
    </xf>
    <xf numFmtId="0" fontId="23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5" fillId="3" borderId="4" xfId="1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/>
    </xf>
    <xf numFmtId="0" fontId="21" fillId="0" borderId="0" xfId="0" applyFont="1" applyBorder="1"/>
    <xf numFmtId="0" fontId="24" fillId="3" borderId="2" xfId="1" applyFont="1" applyFill="1" applyBorder="1" applyAlignment="1">
      <alignment horizontal="left" vertical="center" wrapText="1"/>
    </xf>
    <xf numFmtId="0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/>
    <xf numFmtId="0" fontId="0" fillId="0" borderId="6" xfId="0" applyBorder="1" applyAlignment="1">
      <alignment horizontal="center" vertical="center"/>
    </xf>
    <xf numFmtId="0" fontId="18" fillId="4" borderId="7" xfId="0" applyFont="1" applyFill="1" applyBorder="1" applyAlignment="1">
      <alignment vertical="center" wrapText="1"/>
    </xf>
    <xf numFmtId="0" fontId="19" fillId="0" borderId="6" xfId="0" applyFont="1" applyBorder="1"/>
    <xf numFmtId="0" fontId="13" fillId="3" borderId="6" xfId="0" applyFont="1" applyFill="1" applyBorder="1" applyAlignment="1">
      <alignment horizontal="left" vertical="center"/>
    </xf>
    <xf numFmtId="0" fontId="14" fillId="0" borderId="6" xfId="0" applyFont="1" applyBorder="1"/>
    <xf numFmtId="0" fontId="23" fillId="3" borderId="6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vertical="center" wrapText="1"/>
    </xf>
    <xf numFmtId="0" fontId="19" fillId="0" borderId="0" xfId="0" applyFont="1"/>
    <xf numFmtId="0" fontId="14" fillId="3" borderId="2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left" vertical="center" wrapText="1"/>
    </xf>
    <xf numFmtId="0" fontId="28" fillId="0" borderId="0" xfId="0" applyFont="1"/>
    <xf numFmtId="0" fontId="29" fillId="0" borderId="0" xfId="0" applyFont="1" applyFill="1" applyBorder="1" applyAlignment="1">
      <alignment vertical="center"/>
    </xf>
    <xf numFmtId="0" fontId="30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32" fillId="3" borderId="2" xfId="1" applyFont="1" applyFill="1" applyBorder="1" applyAlignment="1">
      <alignment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1" fillId="3" borderId="2" xfId="0" applyFont="1" applyFill="1" applyBorder="1" applyAlignment="1">
      <alignment horizontal="left" vertical="center"/>
    </xf>
    <xf numFmtId="0" fontId="31" fillId="3" borderId="5" xfId="0" applyFont="1" applyFill="1" applyBorder="1" applyAlignment="1">
      <alignment horizontal="left" vertical="center"/>
    </xf>
    <xf numFmtId="0" fontId="31" fillId="3" borderId="6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left" vertical="center"/>
    </xf>
    <xf numFmtId="0" fontId="10" fillId="0" borderId="2" xfId="0" applyFont="1" applyBorder="1"/>
    <xf numFmtId="0" fontId="37" fillId="3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0" xfId="0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17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3" borderId="2" xfId="0" applyNumberForma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right" vertical="center"/>
    </xf>
    <xf numFmtId="1" fontId="7" fillId="0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/>
    <xf numFmtId="0" fontId="18" fillId="3" borderId="0" xfId="0" applyFont="1" applyFill="1" applyAlignment="1">
      <alignment vertical="center"/>
    </xf>
    <xf numFmtId="0" fontId="19" fillId="3" borderId="2" xfId="0" applyNumberFormat="1" applyFont="1" applyFill="1" applyBorder="1" applyAlignment="1">
      <alignment horizontal="center" vertical="center"/>
    </xf>
    <xf numFmtId="0" fontId="19" fillId="3" borderId="2" xfId="0" applyFont="1" applyFill="1" applyBorder="1"/>
    <xf numFmtId="0" fontId="14" fillId="3" borderId="2" xfId="0" applyFont="1" applyFill="1" applyBorder="1"/>
    <xf numFmtId="0" fontId="14" fillId="3" borderId="0" xfId="0" applyFont="1" applyFill="1"/>
    <xf numFmtId="2" fontId="10" fillId="0" borderId="2" xfId="0" applyNumberFormat="1" applyFont="1" applyBorder="1" applyAlignment="1">
      <alignment horizontal="center" vertical="center"/>
    </xf>
    <xf numFmtId="0" fontId="31" fillId="2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8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39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1" fillId="3" borderId="0" xfId="0" applyFont="1" applyFill="1"/>
    <xf numFmtId="0" fontId="11" fillId="3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 vertical="center"/>
    </xf>
    <xf numFmtId="1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9" fillId="3" borderId="2" xfId="0" applyFont="1" applyFill="1" applyBorder="1" applyAlignment="1">
      <alignment horizontal="center" vertical="center" wrapText="1"/>
    </xf>
    <xf numFmtId="0" fontId="40" fillId="3" borderId="8" xfId="0" applyFont="1" applyFill="1" applyBorder="1" applyAlignment="1">
      <alignment horizontal="center" vertical="center" wrapText="1"/>
    </xf>
    <xf numFmtId="0" fontId="40" fillId="3" borderId="0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makumari.D.R/EA-24-25/INPUT%20ENERGY%20Nel%20Sub%20Div%20SEPT%20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TCL ABSTRACT "/>
      <sheetName val="DVN WISE "/>
      <sheetName val="Sheet1"/>
      <sheetName val="OPEN ACCESS"/>
      <sheetName val="WHEELD ENERGY"/>
      <sheetName val="IPP"/>
      <sheetName val="BRAZ Export"/>
      <sheetName val="BMAZ Import"/>
      <sheetName val="BRAZ Import"/>
      <sheetName val="BMAZ EXPORT"/>
      <sheetName val="Sheet2"/>
    </sheetNames>
    <sheetDataSet>
      <sheetData sheetId="0"/>
      <sheetData sheetId="1"/>
      <sheetData sheetId="2"/>
      <sheetData sheetId="3"/>
      <sheetData sheetId="4"/>
      <sheetData sheetId="5">
        <row r="1">
          <cell r="L1" t="str">
            <v>Annexure  82-1</v>
          </cell>
        </row>
        <row r="7">
          <cell r="B7" t="str">
            <v>NP3546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35"/>
  <sheetViews>
    <sheetView topLeftCell="F1" workbookViewId="0">
      <selection activeCell="D180" sqref="D180"/>
    </sheetView>
  </sheetViews>
  <sheetFormatPr defaultRowHeight="15" x14ac:dyDescent="0.25"/>
  <cols>
    <col min="1" max="2" width="9.140625" style="1"/>
    <col min="3" max="3" width="16.140625" style="1" customWidth="1"/>
    <col min="4" max="4" width="22.85546875" style="1" customWidth="1"/>
    <col min="5" max="5" width="38.140625" style="1" bestFit="1" customWidth="1"/>
    <col min="6" max="6" width="15.5703125" style="1" customWidth="1"/>
    <col min="7" max="7" width="13.28515625" style="1" customWidth="1"/>
    <col min="8" max="8" width="15.7109375" style="1" customWidth="1"/>
    <col min="9" max="9" width="14.7109375" style="1" bestFit="1" customWidth="1"/>
    <col min="10" max="10" width="13.28515625" style="1" customWidth="1"/>
    <col min="11" max="12" width="15.5703125" style="1" customWidth="1"/>
    <col min="13" max="13" width="15" style="1" customWidth="1"/>
    <col min="14" max="14" width="15.85546875" style="1" customWidth="1"/>
    <col min="15" max="15" width="16" style="1" customWidth="1"/>
    <col min="16" max="16" width="17.140625" style="1" customWidth="1"/>
    <col min="17" max="17" width="16" style="1" customWidth="1"/>
    <col min="18" max="18" width="17.5703125" style="1" customWidth="1"/>
    <col min="19" max="16384" width="9.140625" style="1"/>
  </cols>
  <sheetData>
    <row r="1" spans="1:18" ht="30.75" customHeight="1" x14ac:dyDescent="0.25">
      <c r="A1" s="120" t="s">
        <v>30</v>
      </c>
      <c r="B1" s="120"/>
      <c r="C1" s="9"/>
      <c r="D1" s="9"/>
      <c r="E1" s="9"/>
      <c r="F1" s="9"/>
      <c r="G1" s="9" t="s">
        <v>291</v>
      </c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x14ac:dyDescent="0.25">
      <c r="A2" s="121" t="s">
        <v>0</v>
      </c>
      <c r="B2" s="121" t="s">
        <v>1</v>
      </c>
      <c r="C2" s="121" t="s">
        <v>2</v>
      </c>
      <c r="D2" s="121" t="s">
        <v>3</v>
      </c>
      <c r="E2" s="122" t="s">
        <v>4</v>
      </c>
      <c r="F2" s="2"/>
      <c r="G2" s="118" t="s">
        <v>16</v>
      </c>
      <c r="H2" s="118"/>
      <c r="I2" s="118"/>
      <c r="J2" s="118"/>
      <c r="K2" s="118"/>
      <c r="L2" s="3"/>
      <c r="M2" s="118" t="s">
        <v>17</v>
      </c>
      <c r="N2" s="118"/>
      <c r="O2" s="118"/>
      <c r="P2" s="118"/>
      <c r="Q2" s="118"/>
      <c r="R2" s="119" t="s">
        <v>5</v>
      </c>
    </row>
    <row r="3" spans="1:18" s="5" customFormat="1" ht="54" customHeight="1" x14ac:dyDescent="0.25">
      <c r="A3" s="121"/>
      <c r="B3" s="121"/>
      <c r="C3" s="121"/>
      <c r="D3" s="121"/>
      <c r="E3" s="122"/>
      <c r="F3" s="4" t="s">
        <v>32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32</v>
      </c>
      <c r="M3" s="4" t="s">
        <v>6</v>
      </c>
      <c r="N3" s="4" t="s">
        <v>11</v>
      </c>
      <c r="O3" s="4" t="s">
        <v>8</v>
      </c>
      <c r="P3" s="4" t="s">
        <v>9</v>
      </c>
      <c r="Q3" s="4" t="s">
        <v>10</v>
      </c>
      <c r="R3" s="119"/>
    </row>
    <row r="4" spans="1:18" s="5" customFormat="1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  <c r="O4" s="11">
        <v>15</v>
      </c>
      <c r="P4" s="11">
        <v>16</v>
      </c>
      <c r="Q4" s="11">
        <v>17</v>
      </c>
      <c r="R4" s="11">
        <v>18</v>
      </c>
    </row>
    <row r="5" spans="1:18" s="15" customFormat="1" ht="48.75" customHeight="1" x14ac:dyDescent="0.25">
      <c r="A5" s="30">
        <v>45139</v>
      </c>
      <c r="B5" s="12" t="s">
        <v>12</v>
      </c>
      <c r="C5" s="13" t="s">
        <v>13</v>
      </c>
      <c r="D5" s="13" t="s">
        <v>14</v>
      </c>
      <c r="E5" s="13" t="s">
        <v>14</v>
      </c>
      <c r="F5" s="13"/>
      <c r="G5" s="14"/>
      <c r="H5" s="14"/>
      <c r="I5" s="14"/>
      <c r="J5" s="14"/>
      <c r="K5" s="14"/>
      <c r="L5" s="14">
        <v>155</v>
      </c>
      <c r="M5" s="29">
        <f>'Annexure I-SEP-24 '!O162</f>
        <v>19706.820000000007</v>
      </c>
      <c r="N5" s="29">
        <f>'Annexure I-SEP-24 '!P162</f>
        <v>1924945.9</v>
      </c>
      <c r="O5" s="29">
        <f>'Annexure I-SEP-24 '!Q162</f>
        <v>1044269.6499999999</v>
      </c>
      <c r="P5" s="29">
        <f>'Annexure I-SEP-24 '!R162</f>
        <v>3368533.15</v>
      </c>
      <c r="Q5" s="29">
        <f>'Annexure I-SEP-24 '!S162</f>
        <v>1044269.6499999999</v>
      </c>
      <c r="R5" s="29">
        <f>'Annexure I-SEP-24 '!T162</f>
        <v>713955.64999999991</v>
      </c>
    </row>
    <row r="6" spans="1:18" ht="18" x14ac:dyDescent="0.25">
      <c r="A6" s="6"/>
      <c r="B6" s="6"/>
      <c r="C6" s="6"/>
      <c r="D6" s="6"/>
      <c r="E6" s="6" t="s">
        <v>15</v>
      </c>
      <c r="F6" s="6"/>
      <c r="G6" s="7">
        <f>SUM(G5:G5)</f>
        <v>0</v>
      </c>
      <c r="H6" s="7">
        <f>+I6</f>
        <v>0</v>
      </c>
      <c r="I6" s="7">
        <f>SUM(I5:I5)</f>
        <v>0</v>
      </c>
      <c r="J6" s="7">
        <f>SUM(J5:J5)</f>
        <v>0</v>
      </c>
      <c r="K6" s="7">
        <f>SUM(K5:K5)</f>
        <v>0</v>
      </c>
      <c r="L6" s="7">
        <f t="shared" ref="L6:R6" si="0">SUM(L4:L5)</f>
        <v>167</v>
      </c>
      <c r="M6" s="7">
        <f t="shared" si="0"/>
        <v>19719.820000000007</v>
      </c>
      <c r="N6" s="7">
        <f t="shared" si="0"/>
        <v>1924959.9</v>
      </c>
      <c r="O6" s="7">
        <f t="shared" si="0"/>
        <v>1044284.6499999999</v>
      </c>
      <c r="P6" s="7">
        <f t="shared" si="0"/>
        <v>3368549.15</v>
      </c>
      <c r="Q6" s="7">
        <f t="shared" si="0"/>
        <v>1044286.6499999999</v>
      </c>
      <c r="R6" s="7">
        <f t="shared" si="0"/>
        <v>713973.64999999991</v>
      </c>
    </row>
    <row r="7" spans="1:18" x14ac:dyDescent="0.25">
      <c r="H7" s="8"/>
      <c r="I7" s="8"/>
      <c r="Q7" s="8"/>
      <c r="R7" s="8"/>
    </row>
    <row r="8" spans="1:18" x14ac:dyDescent="0.25">
      <c r="H8" s="8"/>
      <c r="I8" s="8"/>
      <c r="Q8" s="8"/>
      <c r="R8" s="8"/>
    </row>
    <row r="9" spans="1:18" x14ac:dyDescent="0.25">
      <c r="H9" s="8"/>
      <c r="I9" s="8"/>
      <c r="Q9" s="8"/>
      <c r="R9" s="8"/>
    </row>
    <row r="10" spans="1:18" x14ac:dyDescent="0.25"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 x14ac:dyDescent="0.25"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8" x14ac:dyDescent="0.25"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x14ac:dyDescent="0.25"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8" x14ac:dyDescent="0.25"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8" x14ac:dyDescent="0.25"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18" x14ac:dyDescent="0.25"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9" spans="7:18" x14ac:dyDescent="0.25"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7:18" x14ac:dyDescent="0.25"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7:18" x14ac:dyDescent="0.25"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7:18" x14ac:dyDescent="0.25"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7:18" x14ac:dyDescent="0.25"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5" spans="7:18" x14ac:dyDescent="0.25"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7:18" x14ac:dyDescent="0.25"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7:18" x14ac:dyDescent="0.25"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7:18" x14ac:dyDescent="0.25"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32" spans="7:18" x14ac:dyDescent="0.25"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7:18" x14ac:dyDescent="0.25"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7:18" x14ac:dyDescent="0.25"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7:18" x14ac:dyDescent="0.25"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</sheetData>
  <autoFilter ref="A4:R6"/>
  <mergeCells count="9">
    <mergeCell ref="G2:K2"/>
    <mergeCell ref="M2:Q2"/>
    <mergeCell ref="R2:R3"/>
    <mergeCell ref="A1:B1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173"/>
  <sheetViews>
    <sheetView zoomScale="73" zoomScaleNormal="73" workbookViewId="0">
      <pane ySplit="5" topLeftCell="A144" activePane="bottomLeft" state="frozen"/>
      <selection activeCell="D180" sqref="D180"/>
      <selection pane="bottomLeft" activeCell="D180" sqref="D180"/>
    </sheetView>
  </sheetViews>
  <sheetFormatPr defaultRowHeight="23.25" x14ac:dyDescent="0.35"/>
  <cols>
    <col min="1" max="1" width="9.140625" style="55"/>
    <col min="2" max="2" width="16.7109375" customWidth="1"/>
    <col min="3" max="3" width="18" customWidth="1"/>
    <col min="4" max="4" width="23" style="59" customWidth="1"/>
    <col min="5" max="5" width="9" customWidth="1"/>
    <col min="6" max="6" width="12.85546875" customWidth="1"/>
    <col min="7" max="8" width="13.7109375" customWidth="1"/>
    <col min="9" max="9" width="10.7109375" customWidth="1"/>
    <col min="10" max="10" width="11.42578125" hidden="1" customWidth="1"/>
    <col min="11" max="11" width="14.85546875" hidden="1" customWidth="1"/>
    <col min="12" max="12" width="12.140625" hidden="1" customWidth="1"/>
    <col min="13" max="13" width="13" hidden="1" customWidth="1"/>
    <col min="14" max="14" width="9.140625" hidden="1" customWidth="1"/>
    <col min="15" max="15" width="13.28515625" style="34" customWidth="1"/>
    <col min="16" max="16" width="16.5703125" style="34" customWidth="1"/>
    <col min="17" max="17" width="14" style="34" customWidth="1"/>
    <col min="18" max="18" width="15.42578125" style="34" customWidth="1"/>
    <col min="19" max="19" width="14" style="34" customWidth="1"/>
    <col min="20" max="20" width="15.5703125" style="34" customWidth="1"/>
    <col min="21" max="21" width="13.85546875" style="34" customWidth="1"/>
    <col min="23" max="23" width="11" customWidth="1"/>
    <col min="24" max="24" width="13.42578125" customWidth="1"/>
  </cols>
  <sheetData>
    <row r="1" spans="1:24" ht="3.75" customHeight="1" x14ac:dyDescent="0.35"/>
    <row r="2" spans="1:24" x14ac:dyDescent="0.35">
      <c r="A2" s="123" t="s">
        <v>29</v>
      </c>
      <c r="B2" s="123"/>
      <c r="F2" s="124" t="s">
        <v>292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24" s="1" customFormat="1" ht="30.75" customHeight="1" x14ac:dyDescent="0.25">
      <c r="A3" s="65"/>
      <c r="C3" s="10"/>
      <c r="D3" s="60"/>
      <c r="E3" s="10"/>
      <c r="F3" s="10"/>
      <c r="G3" s="10"/>
      <c r="H3" s="10"/>
      <c r="I3" s="10"/>
      <c r="J3" s="125" t="s">
        <v>196</v>
      </c>
      <c r="K3" s="125"/>
      <c r="L3" s="125"/>
      <c r="M3" s="125"/>
      <c r="N3" s="125"/>
      <c r="O3" s="125" t="s">
        <v>197</v>
      </c>
      <c r="P3" s="125"/>
      <c r="Q3" s="125"/>
      <c r="R3" s="125"/>
      <c r="S3" s="125"/>
      <c r="T3" s="125" t="s">
        <v>198</v>
      </c>
      <c r="U3" s="125"/>
      <c r="V3" s="125"/>
    </row>
    <row r="4" spans="1:24" s="5" customFormat="1" ht="60" x14ac:dyDescent="0.25">
      <c r="A4" s="64" t="s">
        <v>0</v>
      </c>
      <c r="B4" s="78" t="s">
        <v>3</v>
      </c>
      <c r="C4" s="78" t="s">
        <v>19</v>
      </c>
      <c r="D4" s="61" t="s">
        <v>18</v>
      </c>
      <c r="E4" s="78" t="s">
        <v>33</v>
      </c>
      <c r="F4" s="78" t="s">
        <v>27</v>
      </c>
      <c r="G4" s="78" t="s">
        <v>23</v>
      </c>
      <c r="H4" s="78" t="s">
        <v>20</v>
      </c>
      <c r="I4" s="78" t="s">
        <v>21</v>
      </c>
      <c r="J4" s="78" t="s">
        <v>22</v>
      </c>
      <c r="K4" s="78" t="s">
        <v>7</v>
      </c>
      <c r="L4" s="78" t="s">
        <v>8</v>
      </c>
      <c r="M4" s="78" t="s">
        <v>9</v>
      </c>
      <c r="N4" s="78" t="s">
        <v>10</v>
      </c>
      <c r="O4" s="81" t="s">
        <v>6</v>
      </c>
      <c r="P4" s="66" t="s">
        <v>11</v>
      </c>
      <c r="Q4" s="66" t="s">
        <v>8</v>
      </c>
      <c r="R4" s="66" t="s">
        <v>9</v>
      </c>
      <c r="S4" s="66" t="s">
        <v>28</v>
      </c>
      <c r="T4" s="66" t="s">
        <v>24</v>
      </c>
      <c r="U4" s="66" t="s">
        <v>25</v>
      </c>
      <c r="V4" s="73" t="s">
        <v>26</v>
      </c>
    </row>
    <row r="5" spans="1:24" x14ac:dyDescent="0.25">
      <c r="A5" s="67">
        <v>1</v>
      </c>
      <c r="B5" s="23">
        <v>2</v>
      </c>
      <c r="C5" s="23">
        <v>3</v>
      </c>
      <c r="D5" s="62">
        <v>4</v>
      </c>
      <c r="E5" s="23">
        <v>5</v>
      </c>
      <c r="F5" s="23">
        <v>6</v>
      </c>
      <c r="G5" s="23">
        <v>7</v>
      </c>
      <c r="H5" s="23">
        <v>8</v>
      </c>
      <c r="I5" s="23">
        <v>9</v>
      </c>
      <c r="J5" s="23">
        <v>10</v>
      </c>
      <c r="K5" s="23">
        <v>11</v>
      </c>
      <c r="L5" s="23">
        <v>12</v>
      </c>
      <c r="M5" s="23">
        <v>13</v>
      </c>
      <c r="N5" s="23">
        <v>14</v>
      </c>
      <c r="O5" s="35">
        <v>15</v>
      </c>
      <c r="P5" s="35">
        <v>16</v>
      </c>
      <c r="Q5" s="35">
        <v>17</v>
      </c>
      <c r="R5" s="35">
        <v>18</v>
      </c>
      <c r="S5" s="35">
        <v>19</v>
      </c>
      <c r="T5" s="35">
        <v>20</v>
      </c>
      <c r="U5" s="35">
        <v>21</v>
      </c>
      <c r="V5" s="23">
        <v>22</v>
      </c>
    </row>
    <row r="6" spans="1:24" ht="9.75" customHeight="1" x14ac:dyDescent="0.25">
      <c r="A6" s="67"/>
      <c r="B6" s="23"/>
      <c r="C6" s="23"/>
      <c r="D6" s="62"/>
      <c r="E6" s="23"/>
      <c r="F6" s="23"/>
      <c r="G6" s="23"/>
      <c r="H6" s="23"/>
      <c r="I6" s="23"/>
      <c r="J6" s="23"/>
      <c r="K6" s="23"/>
      <c r="L6" s="23"/>
      <c r="M6" s="23"/>
      <c r="N6" s="23"/>
      <c r="O6" s="35"/>
      <c r="P6" s="35"/>
      <c r="Q6" s="35"/>
      <c r="R6" s="35"/>
      <c r="S6" s="35"/>
      <c r="T6" s="35"/>
      <c r="U6" s="35"/>
      <c r="V6" s="23"/>
    </row>
    <row r="7" spans="1:24" x14ac:dyDescent="0.25">
      <c r="A7" s="68">
        <v>1</v>
      </c>
      <c r="B7" s="24" t="s">
        <v>14</v>
      </c>
      <c r="C7" s="24" t="s">
        <v>14</v>
      </c>
      <c r="D7" s="70" t="s">
        <v>34</v>
      </c>
      <c r="E7" s="24" t="s">
        <v>195</v>
      </c>
      <c r="F7" s="16" t="s">
        <v>35</v>
      </c>
      <c r="G7" s="25">
        <v>45301</v>
      </c>
      <c r="H7" s="36" t="s">
        <v>36</v>
      </c>
      <c r="I7" s="26"/>
      <c r="J7" s="24"/>
      <c r="K7" s="24"/>
      <c r="L7" s="24"/>
      <c r="M7" s="24"/>
      <c r="N7" s="24"/>
      <c r="O7" s="37">
        <v>450</v>
      </c>
      <c r="P7" s="38">
        <v>44384</v>
      </c>
      <c r="Q7" s="37">
        <v>43750</v>
      </c>
      <c r="R7" s="37">
        <v>1050</v>
      </c>
      <c r="S7" s="37">
        <f>Q7</f>
        <v>43750</v>
      </c>
      <c r="T7" s="39">
        <f>Q7-R7</f>
        <v>42700</v>
      </c>
      <c r="U7" s="37">
        <v>0</v>
      </c>
      <c r="V7" s="18">
        <v>9.56</v>
      </c>
      <c r="X7" t="str">
        <f>+IFERROR(D7,[1]IPP!$B$7)</f>
        <v>NP3546</v>
      </c>
    </row>
    <row r="8" spans="1:24" x14ac:dyDescent="0.25">
      <c r="A8" s="68">
        <v>2</v>
      </c>
      <c r="B8" s="24" t="s">
        <v>14</v>
      </c>
      <c r="C8" s="24" t="s">
        <v>14</v>
      </c>
      <c r="D8" s="70" t="s">
        <v>37</v>
      </c>
      <c r="E8" s="24" t="s">
        <v>195</v>
      </c>
      <c r="F8" s="16" t="s">
        <v>38</v>
      </c>
      <c r="G8" s="25">
        <v>45301</v>
      </c>
      <c r="H8" s="36" t="s">
        <v>39</v>
      </c>
      <c r="I8" s="26"/>
      <c r="J8" s="24"/>
      <c r="K8" s="24"/>
      <c r="L8" s="24"/>
      <c r="M8" s="24"/>
      <c r="N8" s="24"/>
      <c r="O8" s="37">
        <v>500</v>
      </c>
      <c r="P8" s="38">
        <v>50976</v>
      </c>
      <c r="Q8" s="37">
        <v>49750</v>
      </c>
      <c r="R8" s="37">
        <v>1250</v>
      </c>
      <c r="S8" s="37">
        <f t="shared" ref="S8:S72" si="0">Q8</f>
        <v>49750</v>
      </c>
      <c r="T8" s="39">
        <f t="shared" ref="T8:T71" si="1">Q8-R8</f>
        <v>48500</v>
      </c>
      <c r="U8" s="37">
        <v>0</v>
      </c>
      <c r="V8" s="18">
        <v>9.56</v>
      </c>
      <c r="X8" t="str">
        <f>+IFERROR(D8,[1]IPP!$B$7)</f>
        <v>NP2636</v>
      </c>
    </row>
    <row r="9" spans="1:24" x14ac:dyDescent="0.25">
      <c r="A9" s="68">
        <v>3</v>
      </c>
      <c r="B9" s="24" t="s">
        <v>14</v>
      </c>
      <c r="C9" s="24" t="s">
        <v>14</v>
      </c>
      <c r="D9" s="70" t="s">
        <v>40</v>
      </c>
      <c r="E9" s="24" t="s">
        <v>195</v>
      </c>
      <c r="F9" s="16" t="s">
        <v>38</v>
      </c>
      <c r="G9" s="25">
        <v>45301</v>
      </c>
      <c r="H9" s="36" t="s">
        <v>39</v>
      </c>
      <c r="I9" s="26"/>
      <c r="J9" s="24"/>
      <c r="K9" s="24"/>
      <c r="L9" s="24"/>
      <c r="M9" s="24"/>
      <c r="N9" s="24"/>
      <c r="O9" s="37">
        <v>500</v>
      </c>
      <c r="P9" s="38">
        <v>51920</v>
      </c>
      <c r="Q9" s="37">
        <v>51000</v>
      </c>
      <c r="R9" s="37">
        <v>1000</v>
      </c>
      <c r="S9" s="37">
        <f t="shared" si="0"/>
        <v>51000</v>
      </c>
      <c r="T9" s="39">
        <f t="shared" si="1"/>
        <v>50000</v>
      </c>
      <c r="U9" s="37">
        <v>0</v>
      </c>
      <c r="V9" s="18">
        <v>9.56</v>
      </c>
      <c r="X9" t="str">
        <f>+IFERROR(D9,[1]IPP!$B$7)</f>
        <v>NP2637</v>
      </c>
    </row>
    <row r="10" spans="1:24" x14ac:dyDescent="0.25">
      <c r="A10" s="68">
        <v>4</v>
      </c>
      <c r="B10" s="24" t="s">
        <v>14</v>
      </c>
      <c r="C10" s="24" t="s">
        <v>14</v>
      </c>
      <c r="D10" s="70" t="s">
        <v>41</v>
      </c>
      <c r="E10" s="24" t="s">
        <v>195</v>
      </c>
      <c r="F10" s="16" t="s">
        <v>35</v>
      </c>
      <c r="G10" s="25">
        <v>45301</v>
      </c>
      <c r="H10" s="36" t="s">
        <v>42</v>
      </c>
      <c r="I10" s="26"/>
      <c r="J10" s="24"/>
      <c r="K10" s="24"/>
      <c r="L10" s="24"/>
      <c r="M10" s="24"/>
      <c r="N10" s="24"/>
      <c r="O10" s="37">
        <v>495</v>
      </c>
      <c r="P10" s="38">
        <v>53216</v>
      </c>
      <c r="Q10" s="37">
        <v>52200</v>
      </c>
      <c r="R10" s="37">
        <v>1200</v>
      </c>
      <c r="S10" s="37">
        <f t="shared" si="0"/>
        <v>52200</v>
      </c>
      <c r="T10" s="39">
        <f t="shared" si="1"/>
        <v>51000</v>
      </c>
      <c r="U10" s="37">
        <v>0</v>
      </c>
      <c r="V10" s="18">
        <v>9.56</v>
      </c>
      <c r="X10" t="str">
        <f>+IFERROR(D10,[1]IPP!$B$7)</f>
        <v>NL17950</v>
      </c>
    </row>
    <row r="11" spans="1:24" x14ac:dyDescent="0.25">
      <c r="A11" s="68">
        <v>5</v>
      </c>
      <c r="B11" s="24" t="s">
        <v>14</v>
      </c>
      <c r="C11" s="24" t="s">
        <v>14</v>
      </c>
      <c r="D11" s="70" t="s">
        <v>43</v>
      </c>
      <c r="E11" s="24" t="s">
        <v>195</v>
      </c>
      <c r="F11" s="16" t="s">
        <v>38</v>
      </c>
      <c r="G11" s="25">
        <v>45301</v>
      </c>
      <c r="H11" s="36" t="s">
        <v>44</v>
      </c>
      <c r="I11" s="26"/>
      <c r="J11" s="24"/>
      <c r="K11" s="24"/>
      <c r="L11" s="24"/>
      <c r="M11" s="24"/>
      <c r="N11" s="24"/>
      <c r="O11" s="37">
        <v>1000</v>
      </c>
      <c r="P11" s="38">
        <v>96064</v>
      </c>
      <c r="Q11" s="37">
        <v>95000</v>
      </c>
      <c r="R11" s="37">
        <v>1500</v>
      </c>
      <c r="S11" s="37">
        <f t="shared" si="0"/>
        <v>95000</v>
      </c>
      <c r="T11" s="39">
        <f t="shared" si="1"/>
        <v>93500</v>
      </c>
      <c r="U11" s="37">
        <v>0</v>
      </c>
      <c r="V11" s="18">
        <v>5.2</v>
      </c>
      <c r="X11" t="str">
        <f>+IFERROR(D11,[1]IPP!$B$7)</f>
        <v>MSNP5590</v>
      </c>
    </row>
    <row r="12" spans="1:24" x14ac:dyDescent="0.25">
      <c r="A12" s="68">
        <v>6</v>
      </c>
      <c r="B12" s="24" t="s">
        <v>14</v>
      </c>
      <c r="C12" s="24" t="s">
        <v>14</v>
      </c>
      <c r="D12" s="70" t="s">
        <v>45</v>
      </c>
      <c r="E12" s="24" t="s">
        <v>195</v>
      </c>
      <c r="F12" s="16" t="s">
        <v>38</v>
      </c>
      <c r="G12" s="25">
        <v>45301</v>
      </c>
      <c r="H12" s="36" t="s">
        <v>46</v>
      </c>
      <c r="I12" s="26"/>
      <c r="J12" s="24"/>
      <c r="K12" s="24"/>
      <c r="L12" s="24"/>
      <c r="M12" s="24"/>
      <c r="N12" s="24"/>
      <c r="O12" s="37">
        <v>1000</v>
      </c>
      <c r="P12" s="38">
        <v>98650</v>
      </c>
      <c r="Q12" s="37">
        <v>98400</v>
      </c>
      <c r="R12" s="37">
        <v>4800</v>
      </c>
      <c r="S12" s="37">
        <f t="shared" si="0"/>
        <v>98400</v>
      </c>
      <c r="T12" s="39">
        <f t="shared" si="1"/>
        <v>93600</v>
      </c>
      <c r="U12" s="37">
        <v>0</v>
      </c>
      <c r="V12" s="18">
        <v>5.2</v>
      </c>
      <c r="X12" t="str">
        <f>+IFERROR(D12,[1]IPP!$B$7)</f>
        <v>NP6080</v>
      </c>
    </row>
    <row r="13" spans="1:24" x14ac:dyDescent="0.25">
      <c r="A13" s="68">
        <v>7</v>
      </c>
      <c r="B13" s="24" t="s">
        <v>14</v>
      </c>
      <c r="C13" s="24" t="s">
        <v>14</v>
      </c>
      <c r="D13" s="70" t="s">
        <v>47</v>
      </c>
      <c r="E13" s="24" t="s">
        <v>195</v>
      </c>
      <c r="F13" s="16" t="s">
        <v>38</v>
      </c>
      <c r="G13" s="25">
        <v>45301</v>
      </c>
      <c r="H13" s="36" t="s">
        <v>46</v>
      </c>
      <c r="I13" s="26"/>
      <c r="J13" s="24"/>
      <c r="K13" s="24"/>
      <c r="L13" s="24"/>
      <c r="M13" s="24"/>
      <c r="N13" s="24"/>
      <c r="O13" s="37">
        <v>1000</v>
      </c>
      <c r="P13" s="38">
        <v>101088</v>
      </c>
      <c r="Q13" s="37">
        <v>94800</v>
      </c>
      <c r="R13" s="37">
        <v>6600</v>
      </c>
      <c r="S13" s="37">
        <f t="shared" si="0"/>
        <v>94800</v>
      </c>
      <c r="T13" s="39">
        <f t="shared" si="1"/>
        <v>88200</v>
      </c>
      <c r="U13" s="37">
        <v>0</v>
      </c>
      <c r="V13" s="18">
        <v>5.2</v>
      </c>
      <c r="X13" t="str">
        <f>+IFERROR(D13,[1]IPP!$B$7)</f>
        <v>NP6090</v>
      </c>
    </row>
    <row r="14" spans="1:24" x14ac:dyDescent="0.25">
      <c r="A14" s="68">
        <v>8</v>
      </c>
      <c r="B14" s="24" t="s">
        <v>14</v>
      </c>
      <c r="C14" s="24" t="s">
        <v>14</v>
      </c>
      <c r="D14" s="70" t="s">
        <v>48</v>
      </c>
      <c r="E14" s="24" t="s">
        <v>195</v>
      </c>
      <c r="F14" s="16" t="s">
        <v>35</v>
      </c>
      <c r="G14" s="25">
        <v>45301</v>
      </c>
      <c r="H14" s="36" t="s">
        <v>49</v>
      </c>
      <c r="I14" s="26"/>
      <c r="J14" s="24"/>
      <c r="K14" s="24"/>
      <c r="L14" s="24"/>
      <c r="M14" s="24"/>
      <c r="N14" s="24"/>
      <c r="O14" s="37">
        <v>4</v>
      </c>
      <c r="P14" s="38">
        <v>216</v>
      </c>
      <c r="Q14" s="37">
        <v>144</v>
      </c>
      <c r="R14" s="37">
        <v>85</v>
      </c>
      <c r="S14" s="37">
        <f t="shared" si="0"/>
        <v>144</v>
      </c>
      <c r="T14" s="39">
        <f t="shared" si="1"/>
        <v>59</v>
      </c>
      <c r="U14" s="37">
        <v>0</v>
      </c>
      <c r="V14" s="18">
        <v>9.56</v>
      </c>
      <c r="X14" t="str">
        <f>+IFERROR(D14,[1]IPP!$B$7)</f>
        <v>NL869</v>
      </c>
    </row>
    <row r="15" spans="1:24" x14ac:dyDescent="0.25">
      <c r="A15" s="68">
        <v>9</v>
      </c>
      <c r="B15" s="24" t="s">
        <v>14</v>
      </c>
      <c r="C15" s="24" t="s">
        <v>14</v>
      </c>
      <c r="D15" s="70" t="s">
        <v>50</v>
      </c>
      <c r="E15" s="24" t="s">
        <v>195</v>
      </c>
      <c r="F15" s="16" t="s">
        <v>35</v>
      </c>
      <c r="G15" s="25">
        <v>45301</v>
      </c>
      <c r="H15" s="36" t="s">
        <v>51</v>
      </c>
      <c r="I15" s="26"/>
      <c r="J15" s="24"/>
      <c r="K15" s="24"/>
      <c r="L15" s="24"/>
      <c r="M15" s="24"/>
      <c r="N15" s="24"/>
      <c r="O15" s="37">
        <v>4</v>
      </c>
      <c r="P15" s="38">
        <v>421</v>
      </c>
      <c r="Q15" s="37">
        <v>366</v>
      </c>
      <c r="R15" s="37">
        <v>79</v>
      </c>
      <c r="S15" s="37">
        <f t="shared" si="0"/>
        <v>366</v>
      </c>
      <c r="T15" s="39">
        <f t="shared" si="1"/>
        <v>287</v>
      </c>
      <c r="U15" s="37">
        <v>0</v>
      </c>
      <c r="V15" s="18">
        <v>9.56</v>
      </c>
      <c r="X15" t="str">
        <f>+IFERROR(D15,[1]IPP!$B$7)</f>
        <v>NL5783</v>
      </c>
    </row>
    <row r="16" spans="1:24" x14ac:dyDescent="0.25">
      <c r="A16" s="68">
        <v>10</v>
      </c>
      <c r="B16" s="24" t="s">
        <v>14</v>
      </c>
      <c r="C16" s="24" t="s">
        <v>14</v>
      </c>
      <c r="D16" s="70" t="s">
        <v>52</v>
      </c>
      <c r="E16" s="24" t="s">
        <v>195</v>
      </c>
      <c r="F16" s="16" t="s">
        <v>255</v>
      </c>
      <c r="G16" s="25">
        <v>45301</v>
      </c>
      <c r="H16" s="36" t="s">
        <v>46</v>
      </c>
      <c r="I16" s="26"/>
      <c r="J16" s="24"/>
      <c r="K16" s="24"/>
      <c r="L16" s="24"/>
      <c r="M16" s="24"/>
      <c r="N16" s="24"/>
      <c r="O16" s="37">
        <v>10</v>
      </c>
      <c r="P16" s="38">
        <v>961</v>
      </c>
      <c r="Q16" s="37">
        <v>952</v>
      </c>
      <c r="R16" s="37">
        <v>39</v>
      </c>
      <c r="S16" s="37">
        <f t="shared" si="0"/>
        <v>952</v>
      </c>
      <c r="T16" s="39">
        <f t="shared" si="1"/>
        <v>913</v>
      </c>
      <c r="U16" s="37">
        <v>0</v>
      </c>
      <c r="V16" s="18">
        <v>7.08</v>
      </c>
      <c r="X16" t="str">
        <f>+IFERROR(D16,[1]IPP!$B$7)</f>
        <v>NL25</v>
      </c>
    </row>
    <row r="17" spans="1:24" x14ac:dyDescent="0.25">
      <c r="A17" s="68">
        <v>11</v>
      </c>
      <c r="B17" s="24" t="s">
        <v>14</v>
      </c>
      <c r="C17" s="24" t="s">
        <v>14</v>
      </c>
      <c r="D17" s="70" t="s">
        <v>53</v>
      </c>
      <c r="E17" s="24" t="s">
        <v>195</v>
      </c>
      <c r="F17" s="16" t="s">
        <v>255</v>
      </c>
      <c r="G17" s="25">
        <v>45301</v>
      </c>
      <c r="H17" s="36" t="s">
        <v>51</v>
      </c>
      <c r="I17" s="26"/>
      <c r="J17" s="24"/>
      <c r="K17" s="24"/>
      <c r="L17" s="24"/>
      <c r="M17" s="24"/>
      <c r="N17" s="24"/>
      <c r="O17" s="37">
        <v>5</v>
      </c>
      <c r="P17" s="38">
        <v>283</v>
      </c>
      <c r="Q17" s="37">
        <v>285</v>
      </c>
      <c r="R17" s="37">
        <v>26</v>
      </c>
      <c r="S17" s="37">
        <f t="shared" si="0"/>
        <v>285</v>
      </c>
      <c r="T17" s="39">
        <f t="shared" si="1"/>
        <v>259</v>
      </c>
      <c r="U17" s="37">
        <v>0</v>
      </c>
      <c r="V17" s="18">
        <v>9.56</v>
      </c>
      <c r="X17" t="str">
        <f>+IFERROR(D17,[1]IPP!$B$7)</f>
        <v>AEH12580</v>
      </c>
    </row>
    <row r="18" spans="1:24" x14ac:dyDescent="0.25">
      <c r="A18" s="68">
        <v>12</v>
      </c>
      <c r="B18" s="24" t="s">
        <v>14</v>
      </c>
      <c r="C18" s="24" t="s">
        <v>14</v>
      </c>
      <c r="D18" s="70" t="s">
        <v>54</v>
      </c>
      <c r="E18" s="24" t="s">
        <v>195</v>
      </c>
      <c r="F18" s="16" t="s">
        <v>35</v>
      </c>
      <c r="G18" s="25">
        <v>45301</v>
      </c>
      <c r="H18" s="36" t="s">
        <v>55</v>
      </c>
      <c r="I18" s="26"/>
      <c r="J18" s="24"/>
      <c r="K18" s="24"/>
      <c r="L18" s="24"/>
      <c r="M18" s="24"/>
      <c r="N18" s="24"/>
      <c r="O18" s="37">
        <v>35.1</v>
      </c>
      <c r="P18" s="38">
        <v>3630</v>
      </c>
      <c r="Q18" s="37">
        <v>3300</v>
      </c>
      <c r="R18" s="37">
        <v>1020</v>
      </c>
      <c r="S18" s="37">
        <f t="shared" si="0"/>
        <v>3300</v>
      </c>
      <c r="T18" s="39">
        <f t="shared" si="1"/>
        <v>2280</v>
      </c>
      <c r="U18" s="37">
        <v>0</v>
      </c>
      <c r="V18" s="18">
        <v>3.56</v>
      </c>
      <c r="X18" t="str">
        <f>+IFERROR(D18,[1]IPP!$B$7)</f>
        <v>MSNP6034</v>
      </c>
    </row>
    <row r="19" spans="1:24" x14ac:dyDescent="0.25">
      <c r="A19" s="68">
        <v>13</v>
      </c>
      <c r="B19" s="24" t="s">
        <v>14</v>
      </c>
      <c r="C19" s="24" t="s">
        <v>14</v>
      </c>
      <c r="D19" s="70" t="s">
        <v>56</v>
      </c>
      <c r="E19" s="24" t="s">
        <v>195</v>
      </c>
      <c r="F19" s="16" t="s">
        <v>38</v>
      </c>
      <c r="G19" s="25">
        <v>45301</v>
      </c>
      <c r="H19" s="36" t="s">
        <v>57</v>
      </c>
      <c r="I19" s="26"/>
      <c r="J19" s="24"/>
      <c r="K19" s="24"/>
      <c r="L19" s="24"/>
      <c r="M19" s="24"/>
      <c r="N19" s="24"/>
      <c r="O19" s="37">
        <v>15</v>
      </c>
      <c r="P19" s="38">
        <v>1647</v>
      </c>
      <c r="Q19" s="37">
        <v>742</v>
      </c>
      <c r="R19" s="37">
        <v>2339.1999999999998</v>
      </c>
      <c r="S19" s="37">
        <f t="shared" si="0"/>
        <v>742</v>
      </c>
      <c r="T19" s="39">
        <v>0</v>
      </c>
      <c r="U19" s="37">
        <f t="shared" ref="U19:U77" si="2">R19-Q19</f>
        <v>1597.1999999999998</v>
      </c>
      <c r="V19" s="18">
        <v>6.61</v>
      </c>
      <c r="X19" t="str">
        <f>+IFERROR(D19,[1]IPP!$B$7)</f>
        <v>NP1550</v>
      </c>
    </row>
    <row r="20" spans="1:24" x14ac:dyDescent="0.25">
      <c r="A20" s="68">
        <v>14</v>
      </c>
      <c r="B20" s="24" t="s">
        <v>14</v>
      </c>
      <c r="C20" s="24" t="s">
        <v>14</v>
      </c>
      <c r="D20" s="70" t="s">
        <v>58</v>
      </c>
      <c r="E20" s="24" t="s">
        <v>195</v>
      </c>
      <c r="F20" s="16" t="s">
        <v>255</v>
      </c>
      <c r="G20" s="25">
        <v>45301</v>
      </c>
      <c r="H20" s="36" t="s">
        <v>51</v>
      </c>
      <c r="I20" s="26"/>
      <c r="J20" s="24"/>
      <c r="K20" s="24"/>
      <c r="L20" s="24"/>
      <c r="M20" s="24"/>
      <c r="N20" s="24"/>
      <c r="O20" s="37">
        <v>2</v>
      </c>
      <c r="P20" s="38">
        <v>143</v>
      </c>
      <c r="Q20" s="37">
        <v>109</v>
      </c>
      <c r="R20" s="37">
        <v>92</v>
      </c>
      <c r="S20" s="37">
        <f t="shared" si="0"/>
        <v>109</v>
      </c>
      <c r="T20" s="39">
        <f t="shared" si="1"/>
        <v>17</v>
      </c>
      <c r="U20" s="37">
        <v>0</v>
      </c>
      <c r="V20" s="18">
        <v>3.99</v>
      </c>
      <c r="X20" t="str">
        <f>+IFERROR(D20,[1]IPP!$B$7)</f>
        <v>NL123082</v>
      </c>
    </row>
    <row r="21" spans="1:24" x14ac:dyDescent="0.25">
      <c r="A21" s="68">
        <v>15</v>
      </c>
      <c r="B21" s="24" t="s">
        <v>14</v>
      </c>
      <c r="C21" s="24" t="s">
        <v>14</v>
      </c>
      <c r="D21" s="70" t="s">
        <v>59</v>
      </c>
      <c r="E21" s="24" t="s">
        <v>195</v>
      </c>
      <c r="F21" s="16" t="s">
        <v>255</v>
      </c>
      <c r="G21" s="25">
        <v>45301</v>
      </c>
      <c r="H21" s="36" t="s">
        <v>60</v>
      </c>
      <c r="I21" s="26"/>
      <c r="J21" s="24"/>
      <c r="K21" s="24"/>
      <c r="L21" s="24"/>
      <c r="M21" s="24"/>
      <c r="N21" s="24"/>
      <c r="O21" s="37">
        <v>4</v>
      </c>
      <c r="P21" s="38">
        <v>311</v>
      </c>
      <c r="Q21" s="37">
        <v>157</v>
      </c>
      <c r="R21" s="37">
        <v>282</v>
      </c>
      <c r="S21" s="37">
        <f t="shared" si="0"/>
        <v>157</v>
      </c>
      <c r="T21" s="39">
        <v>0</v>
      </c>
      <c r="U21" s="37">
        <f t="shared" si="2"/>
        <v>125</v>
      </c>
      <c r="V21" s="18">
        <v>3.56</v>
      </c>
      <c r="X21" t="str">
        <f>+IFERROR(D21,[1]IPP!$B$7)</f>
        <v>AEH13</v>
      </c>
    </row>
    <row r="22" spans="1:24" x14ac:dyDescent="0.25">
      <c r="A22" s="68">
        <v>16</v>
      </c>
      <c r="B22" s="24" t="s">
        <v>14</v>
      </c>
      <c r="C22" s="24" t="s">
        <v>14</v>
      </c>
      <c r="D22" s="70" t="s">
        <v>61</v>
      </c>
      <c r="E22" s="24" t="s">
        <v>195</v>
      </c>
      <c r="F22" s="16" t="s">
        <v>35</v>
      </c>
      <c r="G22" s="25">
        <v>45301</v>
      </c>
      <c r="H22" s="36" t="s">
        <v>62</v>
      </c>
      <c r="I22" s="26"/>
      <c r="J22" s="24"/>
      <c r="K22" s="24"/>
      <c r="L22" s="24"/>
      <c r="M22" s="24"/>
      <c r="N22" s="24"/>
      <c r="O22" s="37">
        <v>12</v>
      </c>
      <c r="P22" s="38">
        <v>1032</v>
      </c>
      <c r="Q22" s="37">
        <v>204.45</v>
      </c>
      <c r="R22" s="37">
        <v>1980</v>
      </c>
      <c r="S22" s="37">
        <f t="shared" si="0"/>
        <v>204.45</v>
      </c>
      <c r="T22" s="39">
        <v>0</v>
      </c>
      <c r="U22" s="37">
        <f t="shared" si="2"/>
        <v>1775.55</v>
      </c>
      <c r="V22" s="18">
        <v>3.56</v>
      </c>
      <c r="X22" t="str">
        <f>+IFERROR(D22,[1]IPP!$B$7)</f>
        <v>NP3679</v>
      </c>
    </row>
    <row r="23" spans="1:24" x14ac:dyDescent="0.25">
      <c r="A23" s="68">
        <v>17</v>
      </c>
      <c r="B23" s="24" t="s">
        <v>14</v>
      </c>
      <c r="C23" s="24" t="s">
        <v>14</v>
      </c>
      <c r="D23" s="70" t="s">
        <v>63</v>
      </c>
      <c r="E23" s="24" t="s">
        <v>195</v>
      </c>
      <c r="F23" s="16" t="s">
        <v>255</v>
      </c>
      <c r="G23" s="25">
        <v>45301</v>
      </c>
      <c r="H23" s="36" t="s">
        <v>64</v>
      </c>
      <c r="I23" s="26"/>
      <c r="J23" s="24"/>
      <c r="K23" s="24"/>
      <c r="L23" s="24"/>
      <c r="M23" s="24"/>
      <c r="N23" s="24"/>
      <c r="O23" s="37">
        <v>4.18</v>
      </c>
      <c r="P23" s="38">
        <v>426</v>
      </c>
      <c r="Q23" s="37">
        <v>384</v>
      </c>
      <c r="R23" s="37">
        <v>39</v>
      </c>
      <c r="S23" s="37">
        <f t="shared" si="0"/>
        <v>384</v>
      </c>
      <c r="T23" s="39">
        <f t="shared" si="1"/>
        <v>345</v>
      </c>
      <c r="U23" s="37">
        <v>0</v>
      </c>
      <c r="V23" s="18">
        <v>3.99</v>
      </c>
      <c r="X23" t="str">
        <f>+IFERROR(D23,[1]IPP!$B$7)</f>
        <v>NL129196</v>
      </c>
    </row>
    <row r="24" spans="1:24" x14ac:dyDescent="0.25">
      <c r="A24" s="68">
        <v>18</v>
      </c>
      <c r="B24" s="24" t="s">
        <v>14</v>
      </c>
      <c r="C24" s="24" t="s">
        <v>14</v>
      </c>
      <c r="D24" s="70" t="s">
        <v>65</v>
      </c>
      <c r="E24" s="24" t="s">
        <v>195</v>
      </c>
      <c r="F24" s="16" t="s">
        <v>66</v>
      </c>
      <c r="G24" s="25">
        <v>45301</v>
      </c>
      <c r="H24" s="36" t="s">
        <v>67</v>
      </c>
      <c r="I24" s="26"/>
      <c r="J24" s="24"/>
      <c r="K24" s="24"/>
      <c r="L24" s="24"/>
      <c r="M24" s="24"/>
      <c r="N24" s="24"/>
      <c r="O24" s="37">
        <v>11.1</v>
      </c>
      <c r="P24" s="38">
        <v>836</v>
      </c>
      <c r="Q24" s="37">
        <v>192</v>
      </c>
      <c r="R24" s="37">
        <v>2870</v>
      </c>
      <c r="S24" s="37">
        <f t="shared" si="0"/>
        <v>192</v>
      </c>
      <c r="T24" s="39">
        <v>0</v>
      </c>
      <c r="U24" s="37">
        <f t="shared" si="2"/>
        <v>2678</v>
      </c>
      <c r="V24" s="18">
        <v>3.07</v>
      </c>
      <c r="X24" t="str">
        <f>+IFERROR(D24,[1]IPP!$B$7)</f>
        <v>NP5674</v>
      </c>
    </row>
    <row r="25" spans="1:24" x14ac:dyDescent="0.25">
      <c r="A25" s="68">
        <v>19</v>
      </c>
      <c r="B25" s="24" t="s">
        <v>14</v>
      </c>
      <c r="C25" s="24" t="s">
        <v>14</v>
      </c>
      <c r="D25" s="70" t="s">
        <v>68</v>
      </c>
      <c r="E25" s="24" t="s">
        <v>195</v>
      </c>
      <c r="F25" s="16" t="s">
        <v>255</v>
      </c>
      <c r="G25" s="25">
        <v>45301</v>
      </c>
      <c r="H25" s="36" t="s">
        <v>69</v>
      </c>
      <c r="I25" s="26"/>
      <c r="J25" s="24"/>
      <c r="K25" s="24"/>
      <c r="L25" s="24"/>
      <c r="M25" s="24"/>
      <c r="N25" s="24"/>
      <c r="O25" s="37">
        <v>3</v>
      </c>
      <c r="P25" s="38">
        <v>217</v>
      </c>
      <c r="Q25" s="37">
        <v>200</v>
      </c>
      <c r="R25" s="37">
        <v>27</v>
      </c>
      <c r="S25" s="37">
        <f t="shared" si="0"/>
        <v>200</v>
      </c>
      <c r="T25" s="39">
        <f t="shared" si="1"/>
        <v>173</v>
      </c>
      <c r="U25" s="37">
        <v>0</v>
      </c>
      <c r="V25" s="18">
        <v>3.07</v>
      </c>
      <c r="X25" t="str">
        <f>+IFERROR(D25,[1]IPP!$B$7)</f>
        <v>NL96365</v>
      </c>
    </row>
    <row r="26" spans="1:24" x14ac:dyDescent="0.25">
      <c r="A26" s="68">
        <v>20</v>
      </c>
      <c r="B26" s="24" t="s">
        <v>14</v>
      </c>
      <c r="C26" s="24" t="s">
        <v>14</v>
      </c>
      <c r="D26" s="70" t="s">
        <v>70</v>
      </c>
      <c r="E26" s="24" t="s">
        <v>195</v>
      </c>
      <c r="F26" s="16" t="s">
        <v>35</v>
      </c>
      <c r="G26" s="25">
        <v>45301</v>
      </c>
      <c r="H26" s="36" t="s">
        <v>49</v>
      </c>
      <c r="I26" s="26"/>
      <c r="J26" s="24"/>
      <c r="K26" s="24"/>
      <c r="L26" s="24"/>
      <c r="M26" s="24"/>
      <c r="N26" s="24"/>
      <c r="O26" s="37">
        <v>3</v>
      </c>
      <c r="P26" s="38">
        <v>296</v>
      </c>
      <c r="Q26" s="37">
        <v>215</v>
      </c>
      <c r="R26" s="37">
        <v>118</v>
      </c>
      <c r="S26" s="37">
        <f t="shared" si="0"/>
        <v>215</v>
      </c>
      <c r="T26" s="39">
        <f t="shared" si="1"/>
        <v>97</v>
      </c>
      <c r="U26" s="37">
        <v>0</v>
      </c>
      <c r="V26" s="18">
        <v>3.07</v>
      </c>
      <c r="X26" t="str">
        <f>+IFERROR(D26,[1]IPP!$B$7)</f>
        <v>NL100455</v>
      </c>
    </row>
    <row r="27" spans="1:24" x14ac:dyDescent="0.25">
      <c r="A27" s="68">
        <v>21</v>
      </c>
      <c r="B27" s="24" t="s">
        <v>14</v>
      </c>
      <c r="C27" s="24" t="s">
        <v>14</v>
      </c>
      <c r="D27" s="70" t="s">
        <v>71</v>
      </c>
      <c r="E27" s="24" t="s">
        <v>195</v>
      </c>
      <c r="F27" s="16" t="s">
        <v>72</v>
      </c>
      <c r="G27" s="25">
        <v>45301</v>
      </c>
      <c r="H27" s="36" t="s">
        <v>73</v>
      </c>
      <c r="I27" s="26"/>
      <c r="J27" s="24"/>
      <c r="K27" s="24"/>
      <c r="L27" s="24"/>
      <c r="M27" s="24"/>
      <c r="N27" s="24"/>
      <c r="O27" s="37">
        <v>10.7</v>
      </c>
      <c r="P27" s="38">
        <v>599.79999999999995</v>
      </c>
      <c r="Q27" s="37">
        <v>589.20000000000005</v>
      </c>
      <c r="R27" s="37">
        <v>1025.5999999999999</v>
      </c>
      <c r="S27" s="37">
        <f t="shared" si="0"/>
        <v>589.20000000000005</v>
      </c>
      <c r="T27" s="39">
        <v>0</v>
      </c>
      <c r="U27" s="37">
        <f t="shared" si="2"/>
        <v>436.39999999999986</v>
      </c>
      <c r="V27" s="18">
        <v>3.07</v>
      </c>
      <c r="X27" t="str">
        <f>+IFERROR(D27,[1]IPP!$B$7)</f>
        <v>NP7108</v>
      </c>
    </row>
    <row r="28" spans="1:24" x14ac:dyDescent="0.25">
      <c r="A28" s="68">
        <v>22</v>
      </c>
      <c r="B28" s="24" t="s">
        <v>14</v>
      </c>
      <c r="C28" s="24" t="s">
        <v>14</v>
      </c>
      <c r="D28" s="70" t="s">
        <v>74</v>
      </c>
      <c r="E28" s="24" t="s">
        <v>195</v>
      </c>
      <c r="F28" s="16" t="s">
        <v>35</v>
      </c>
      <c r="G28" s="25">
        <v>45301</v>
      </c>
      <c r="H28" s="36" t="s">
        <v>75</v>
      </c>
      <c r="I28" s="26"/>
      <c r="J28" s="24"/>
      <c r="K28" s="24"/>
      <c r="L28" s="24"/>
      <c r="M28" s="24"/>
      <c r="N28" s="24"/>
      <c r="O28" s="37">
        <v>44</v>
      </c>
      <c r="P28" s="38">
        <v>6181</v>
      </c>
      <c r="Q28" s="37">
        <v>5324.55</v>
      </c>
      <c r="R28" s="37">
        <v>943.5</v>
      </c>
      <c r="S28" s="37">
        <f t="shared" si="0"/>
        <v>5324.55</v>
      </c>
      <c r="T28" s="39">
        <f t="shared" si="1"/>
        <v>4381.05</v>
      </c>
      <c r="U28" s="37">
        <v>0</v>
      </c>
      <c r="V28" s="18">
        <v>3.07</v>
      </c>
      <c r="X28" t="str">
        <f>+IFERROR(D28,[1]IPP!$B$7)</f>
        <v>NP3839</v>
      </c>
    </row>
    <row r="29" spans="1:24" x14ac:dyDescent="0.25">
      <c r="A29" s="68">
        <v>23</v>
      </c>
      <c r="B29" s="24" t="s">
        <v>14</v>
      </c>
      <c r="C29" s="24" t="s">
        <v>14</v>
      </c>
      <c r="D29" s="70" t="s">
        <v>76</v>
      </c>
      <c r="E29" s="24" t="s">
        <v>195</v>
      </c>
      <c r="F29" s="16" t="s">
        <v>38</v>
      </c>
      <c r="G29" s="25">
        <v>45301</v>
      </c>
      <c r="H29" s="36" t="s">
        <v>44</v>
      </c>
      <c r="I29" s="26"/>
      <c r="J29" s="24"/>
      <c r="K29" s="24"/>
      <c r="L29" s="24"/>
      <c r="M29" s="24"/>
      <c r="N29" s="24"/>
      <c r="O29" s="37">
        <v>20</v>
      </c>
      <c r="P29" s="38">
        <v>2769</v>
      </c>
      <c r="Q29" s="37">
        <v>1690.1</v>
      </c>
      <c r="R29" s="37">
        <v>1595.8</v>
      </c>
      <c r="S29" s="37">
        <f t="shared" si="0"/>
        <v>1690.1</v>
      </c>
      <c r="T29" s="39">
        <f t="shared" si="1"/>
        <v>94.299999999999955</v>
      </c>
      <c r="U29" s="37">
        <v>0</v>
      </c>
      <c r="V29" s="18">
        <v>3.07</v>
      </c>
      <c r="X29" t="str">
        <f>+IFERROR(D29,[1]IPP!$B$7)</f>
        <v>NP4618</v>
      </c>
    </row>
    <row r="30" spans="1:24" x14ac:dyDescent="0.25">
      <c r="A30" s="68">
        <v>24</v>
      </c>
      <c r="B30" s="24" t="s">
        <v>14</v>
      </c>
      <c r="C30" s="24" t="s">
        <v>14</v>
      </c>
      <c r="D30" s="70" t="s">
        <v>77</v>
      </c>
      <c r="E30" s="24" t="s">
        <v>195</v>
      </c>
      <c r="F30" s="16" t="s">
        <v>72</v>
      </c>
      <c r="G30" s="25">
        <v>45301</v>
      </c>
      <c r="H30" s="36" t="s">
        <v>199</v>
      </c>
      <c r="I30" s="26"/>
      <c r="J30" s="24"/>
      <c r="K30" s="24"/>
      <c r="L30" s="24"/>
      <c r="M30" s="24"/>
      <c r="N30" s="24"/>
      <c r="O30" s="37">
        <v>50</v>
      </c>
      <c r="P30" s="38">
        <v>60</v>
      </c>
      <c r="Q30" s="37">
        <v>0</v>
      </c>
      <c r="R30" s="37">
        <v>40</v>
      </c>
      <c r="S30" s="37">
        <f t="shared" si="0"/>
        <v>0</v>
      </c>
      <c r="T30" s="39">
        <v>0</v>
      </c>
      <c r="U30" s="37">
        <f t="shared" si="2"/>
        <v>40</v>
      </c>
      <c r="V30" s="18">
        <v>3.07</v>
      </c>
      <c r="X30" t="str">
        <f>+IFERROR(D30,[1]IPP!$B$7)</f>
        <v>NP1356</v>
      </c>
    </row>
    <row r="31" spans="1:24" x14ac:dyDescent="0.25">
      <c r="A31" s="68">
        <v>25</v>
      </c>
      <c r="B31" s="24" t="s">
        <v>14</v>
      </c>
      <c r="C31" s="24" t="s">
        <v>14</v>
      </c>
      <c r="D31" s="70" t="s">
        <v>78</v>
      </c>
      <c r="E31" s="24" t="s">
        <v>195</v>
      </c>
      <c r="F31" s="16" t="s">
        <v>255</v>
      </c>
      <c r="G31" s="25">
        <v>45301</v>
      </c>
      <c r="H31" s="36" t="s">
        <v>79</v>
      </c>
      <c r="I31" s="26"/>
      <c r="J31" s="24"/>
      <c r="K31" s="24"/>
      <c r="L31" s="24"/>
      <c r="M31" s="24"/>
      <c r="N31" s="24"/>
      <c r="O31" s="37">
        <v>5</v>
      </c>
      <c r="P31" s="38">
        <v>0</v>
      </c>
      <c r="Q31" s="37">
        <v>0</v>
      </c>
      <c r="R31" s="37">
        <v>125</v>
      </c>
      <c r="S31" s="37">
        <f t="shared" si="0"/>
        <v>0</v>
      </c>
      <c r="T31" s="39">
        <v>0</v>
      </c>
      <c r="U31" s="37">
        <f t="shared" si="2"/>
        <v>125</v>
      </c>
      <c r="V31" s="18">
        <v>9.56</v>
      </c>
      <c r="X31" t="str">
        <f>+IFERROR(D31,[1]IPP!$B$7)</f>
        <v>NL12869</v>
      </c>
    </row>
    <row r="32" spans="1:24" x14ac:dyDescent="0.25">
      <c r="A32" s="68">
        <v>26</v>
      </c>
      <c r="B32" s="24" t="s">
        <v>14</v>
      </c>
      <c r="C32" s="24" t="s">
        <v>14</v>
      </c>
      <c r="D32" s="70" t="s">
        <v>80</v>
      </c>
      <c r="E32" s="24" t="s">
        <v>195</v>
      </c>
      <c r="F32" s="16" t="s">
        <v>38</v>
      </c>
      <c r="G32" s="25">
        <v>45301</v>
      </c>
      <c r="H32" s="36" t="s">
        <v>81</v>
      </c>
      <c r="I32" s="26"/>
      <c r="J32" s="24"/>
      <c r="K32" s="24"/>
      <c r="L32" s="24"/>
      <c r="M32" s="24"/>
      <c r="N32" s="24"/>
      <c r="O32" s="37">
        <v>29.97</v>
      </c>
      <c r="P32" s="38">
        <v>3180</v>
      </c>
      <c r="Q32" s="37">
        <v>1485</v>
      </c>
      <c r="R32" s="37">
        <v>2010</v>
      </c>
      <c r="S32" s="37">
        <f t="shared" si="0"/>
        <v>1485</v>
      </c>
      <c r="T32" s="39">
        <v>0</v>
      </c>
      <c r="U32" s="37">
        <f t="shared" si="2"/>
        <v>525</v>
      </c>
      <c r="V32" s="18">
        <v>3.19</v>
      </c>
      <c r="X32" t="str">
        <f>+IFERROR(D32,[1]IPP!$B$7)</f>
        <v>MSNP4841</v>
      </c>
    </row>
    <row r="33" spans="1:24" x14ac:dyDescent="0.25">
      <c r="A33" s="68">
        <v>27</v>
      </c>
      <c r="B33" s="24" t="s">
        <v>14</v>
      </c>
      <c r="C33" s="24" t="s">
        <v>14</v>
      </c>
      <c r="D33" s="70" t="s">
        <v>82</v>
      </c>
      <c r="E33" s="24" t="s">
        <v>195</v>
      </c>
      <c r="F33" s="16" t="s">
        <v>72</v>
      </c>
      <c r="G33" s="25">
        <v>45301</v>
      </c>
      <c r="H33" s="36" t="s">
        <v>83</v>
      </c>
      <c r="I33" s="26"/>
      <c r="J33" s="24"/>
      <c r="K33" s="24"/>
      <c r="L33" s="24"/>
      <c r="M33" s="24"/>
      <c r="N33" s="24"/>
      <c r="O33" s="37">
        <v>7.0350000000000001</v>
      </c>
      <c r="P33" s="38">
        <v>497</v>
      </c>
      <c r="Q33" s="37">
        <v>113</v>
      </c>
      <c r="R33" s="37">
        <v>827</v>
      </c>
      <c r="S33" s="37">
        <f t="shared" si="0"/>
        <v>113</v>
      </c>
      <c r="T33" s="39">
        <v>0</v>
      </c>
      <c r="U33" s="37">
        <f t="shared" si="2"/>
        <v>714</v>
      </c>
      <c r="V33" s="18">
        <v>3.19</v>
      </c>
      <c r="X33" t="str">
        <f>+IFERROR(D33,[1]IPP!$B$7)</f>
        <v>NP7306</v>
      </c>
    </row>
    <row r="34" spans="1:24" x14ac:dyDescent="0.25">
      <c r="A34" s="68">
        <v>28</v>
      </c>
      <c r="B34" s="24" t="s">
        <v>14</v>
      </c>
      <c r="C34" s="24" t="s">
        <v>14</v>
      </c>
      <c r="D34" s="70" t="s">
        <v>84</v>
      </c>
      <c r="E34" s="24" t="s">
        <v>195</v>
      </c>
      <c r="F34" s="16" t="s">
        <v>255</v>
      </c>
      <c r="G34" s="25">
        <v>45301</v>
      </c>
      <c r="H34" s="36" t="s">
        <v>46</v>
      </c>
      <c r="I34" s="26"/>
      <c r="J34" s="24"/>
      <c r="K34" s="24"/>
      <c r="L34" s="24"/>
      <c r="M34" s="24"/>
      <c r="N34" s="24"/>
      <c r="O34" s="37">
        <v>10</v>
      </c>
      <c r="P34" s="38">
        <v>950</v>
      </c>
      <c r="Q34" s="37">
        <v>685.2</v>
      </c>
      <c r="R34" s="37">
        <v>452.8</v>
      </c>
      <c r="S34" s="37">
        <f t="shared" si="0"/>
        <v>685.2</v>
      </c>
      <c r="T34" s="39">
        <f t="shared" si="1"/>
        <v>232.40000000000003</v>
      </c>
      <c r="U34" s="37">
        <v>0</v>
      </c>
      <c r="V34" s="18">
        <v>2.76</v>
      </c>
      <c r="X34" t="str">
        <f>+IFERROR(D34,[1]IPP!$B$7)</f>
        <v>NL137926</v>
      </c>
    </row>
    <row r="35" spans="1:24" x14ac:dyDescent="0.25">
      <c r="A35" s="68">
        <v>29</v>
      </c>
      <c r="B35" s="24" t="s">
        <v>14</v>
      </c>
      <c r="C35" s="24" t="s">
        <v>14</v>
      </c>
      <c r="D35" s="70" t="s">
        <v>85</v>
      </c>
      <c r="E35" s="24" t="s">
        <v>195</v>
      </c>
      <c r="F35" s="16" t="s">
        <v>86</v>
      </c>
      <c r="G35" s="25">
        <v>45301</v>
      </c>
      <c r="H35" s="36" t="s">
        <v>200</v>
      </c>
      <c r="I35" s="26"/>
      <c r="J35" s="24"/>
      <c r="K35" s="24"/>
      <c r="L35" s="24"/>
      <c r="M35" s="24"/>
      <c r="N35" s="24"/>
      <c r="O35" s="37">
        <v>49.05</v>
      </c>
      <c r="P35" s="38">
        <v>6300</v>
      </c>
      <c r="Q35" s="37">
        <v>2400</v>
      </c>
      <c r="R35" s="37">
        <v>3340</v>
      </c>
      <c r="S35" s="37">
        <f t="shared" si="0"/>
        <v>2400</v>
      </c>
      <c r="T35" s="39">
        <v>0</v>
      </c>
      <c r="U35" s="37">
        <f t="shared" si="2"/>
        <v>940</v>
      </c>
      <c r="V35" s="18">
        <v>3.19</v>
      </c>
      <c r="X35" t="str">
        <f>+IFERROR(D35,[1]IPP!$B$7)</f>
        <v>MSNP5169</v>
      </c>
    </row>
    <row r="36" spans="1:24" x14ac:dyDescent="0.25">
      <c r="A36" s="68">
        <v>30</v>
      </c>
      <c r="B36" s="24" t="s">
        <v>14</v>
      </c>
      <c r="C36" s="24" t="s">
        <v>14</v>
      </c>
      <c r="D36" s="70" t="s">
        <v>87</v>
      </c>
      <c r="E36" s="24" t="s">
        <v>195</v>
      </c>
      <c r="F36" s="19" t="s">
        <v>38</v>
      </c>
      <c r="G36" s="25">
        <v>45301</v>
      </c>
      <c r="H36" s="43" t="s">
        <v>81</v>
      </c>
      <c r="I36" s="26"/>
      <c r="J36" s="24"/>
      <c r="K36" s="24"/>
      <c r="L36" s="24"/>
      <c r="M36" s="24"/>
      <c r="N36" s="24"/>
      <c r="O36" s="40">
        <v>45</v>
      </c>
      <c r="P36" s="38">
        <v>5160</v>
      </c>
      <c r="Q36" s="37">
        <v>2295</v>
      </c>
      <c r="R36" s="37">
        <v>4080</v>
      </c>
      <c r="S36" s="37">
        <f t="shared" si="0"/>
        <v>2295</v>
      </c>
      <c r="T36" s="39">
        <v>0</v>
      </c>
      <c r="U36" s="37">
        <f t="shared" si="2"/>
        <v>1785</v>
      </c>
      <c r="V36" s="18">
        <v>3.19</v>
      </c>
      <c r="X36" t="str">
        <f>+IFERROR(D36,[1]IPP!$B$7)</f>
        <v>MSNP4614</v>
      </c>
    </row>
    <row r="37" spans="1:24" x14ac:dyDescent="0.25">
      <c r="A37" s="68">
        <v>31</v>
      </c>
      <c r="B37" s="24" t="s">
        <v>14</v>
      </c>
      <c r="C37" s="24" t="s">
        <v>14</v>
      </c>
      <c r="D37" s="70" t="s">
        <v>88</v>
      </c>
      <c r="E37" s="24" t="s">
        <v>195</v>
      </c>
      <c r="F37" s="16" t="s">
        <v>255</v>
      </c>
      <c r="G37" s="25">
        <v>45301</v>
      </c>
      <c r="H37" s="43" t="s">
        <v>89</v>
      </c>
      <c r="I37" s="26"/>
      <c r="J37" s="24"/>
      <c r="K37" s="24"/>
      <c r="L37" s="24"/>
      <c r="M37" s="24"/>
      <c r="N37" s="24"/>
      <c r="O37" s="40">
        <v>5</v>
      </c>
      <c r="P37" s="38">
        <v>418</v>
      </c>
      <c r="Q37" s="37">
        <v>318</v>
      </c>
      <c r="R37" s="37">
        <v>108</v>
      </c>
      <c r="S37" s="37">
        <f t="shared" si="0"/>
        <v>318</v>
      </c>
      <c r="T37" s="39">
        <f t="shared" si="1"/>
        <v>210</v>
      </c>
      <c r="U37" s="37">
        <v>0</v>
      </c>
      <c r="V37" s="18">
        <v>4.0199999999999996</v>
      </c>
      <c r="X37" t="str">
        <f>+IFERROR(D37,[1]IPP!$B$7)</f>
        <v>AEH13111</v>
      </c>
    </row>
    <row r="38" spans="1:24" x14ac:dyDescent="0.25">
      <c r="A38" s="68">
        <v>32</v>
      </c>
      <c r="B38" s="24" t="s">
        <v>14</v>
      </c>
      <c r="C38" s="24" t="s">
        <v>14</v>
      </c>
      <c r="D38" s="70" t="s">
        <v>90</v>
      </c>
      <c r="E38" s="24" t="s">
        <v>195</v>
      </c>
      <c r="F38" s="16" t="s">
        <v>255</v>
      </c>
      <c r="G38" s="25">
        <v>45301</v>
      </c>
      <c r="H38" s="43" t="s">
        <v>64</v>
      </c>
      <c r="I38" s="26"/>
      <c r="J38" s="24"/>
      <c r="K38" s="24"/>
      <c r="L38" s="24"/>
      <c r="M38" s="24"/>
      <c r="N38" s="24"/>
      <c r="O38" s="40">
        <v>4.95</v>
      </c>
      <c r="P38" s="38">
        <v>841</v>
      </c>
      <c r="Q38" s="37">
        <v>8</v>
      </c>
      <c r="R38" s="37">
        <v>2052</v>
      </c>
      <c r="S38" s="37">
        <f t="shared" si="0"/>
        <v>8</v>
      </c>
      <c r="T38" s="39">
        <v>0</v>
      </c>
      <c r="U38" s="37">
        <f t="shared" si="2"/>
        <v>2044</v>
      </c>
      <c r="V38" s="18">
        <v>3.19</v>
      </c>
      <c r="X38" t="str">
        <f>+IFERROR(D38,[1]IPP!$B$7)</f>
        <v>AEH13801</v>
      </c>
    </row>
    <row r="39" spans="1:24" x14ac:dyDescent="0.25">
      <c r="A39" s="68">
        <v>33</v>
      </c>
      <c r="B39" s="24" t="s">
        <v>14</v>
      </c>
      <c r="C39" s="24" t="s">
        <v>14</v>
      </c>
      <c r="D39" s="70" t="s">
        <v>91</v>
      </c>
      <c r="E39" s="24" t="s">
        <v>195</v>
      </c>
      <c r="F39" s="16" t="s">
        <v>38</v>
      </c>
      <c r="G39" s="25">
        <v>45301</v>
      </c>
      <c r="H39" s="43">
        <v>18.89</v>
      </c>
      <c r="I39" s="26"/>
      <c r="J39" s="24"/>
      <c r="K39" s="24"/>
      <c r="L39" s="24"/>
      <c r="M39" s="24"/>
      <c r="N39" s="24"/>
      <c r="O39" s="40">
        <v>17</v>
      </c>
      <c r="P39" s="38">
        <v>845</v>
      </c>
      <c r="Q39" s="37">
        <v>520</v>
      </c>
      <c r="R39" s="37">
        <v>1930</v>
      </c>
      <c r="S39" s="37">
        <f t="shared" si="0"/>
        <v>520</v>
      </c>
      <c r="T39" s="39">
        <v>0</v>
      </c>
      <c r="U39" s="37">
        <f t="shared" si="2"/>
        <v>1410</v>
      </c>
      <c r="V39" s="18">
        <v>3.19</v>
      </c>
      <c r="X39" t="str">
        <f>+IFERROR(D39,[1]IPP!$B$7)</f>
        <v>NP668</v>
      </c>
    </row>
    <row r="40" spans="1:24" x14ac:dyDescent="0.25">
      <c r="A40" s="68">
        <v>34</v>
      </c>
      <c r="B40" s="24" t="s">
        <v>14</v>
      </c>
      <c r="C40" s="24" t="s">
        <v>14</v>
      </c>
      <c r="D40" s="70" t="s">
        <v>92</v>
      </c>
      <c r="E40" s="24" t="s">
        <v>195</v>
      </c>
      <c r="F40" s="16" t="s">
        <v>93</v>
      </c>
      <c r="G40" s="25">
        <v>45301</v>
      </c>
      <c r="H40" s="36" t="s">
        <v>57</v>
      </c>
      <c r="I40" s="26"/>
      <c r="J40" s="24"/>
      <c r="K40" s="24"/>
      <c r="L40" s="24"/>
      <c r="M40" s="24"/>
      <c r="N40" s="24"/>
      <c r="O40" s="37">
        <v>15</v>
      </c>
      <c r="P40" s="38">
        <v>1462</v>
      </c>
      <c r="Q40" s="37">
        <v>1136</v>
      </c>
      <c r="R40" s="37">
        <v>1139</v>
      </c>
      <c r="S40" s="37">
        <f t="shared" si="0"/>
        <v>1136</v>
      </c>
      <c r="T40" s="39">
        <v>0</v>
      </c>
      <c r="U40" s="37">
        <f t="shared" si="2"/>
        <v>3</v>
      </c>
      <c r="V40" s="18">
        <v>3.19</v>
      </c>
      <c r="X40" t="str">
        <f>+IFERROR(D40,[1]IPP!$B$7)</f>
        <v>NP3114</v>
      </c>
    </row>
    <row r="41" spans="1:24" x14ac:dyDescent="0.25">
      <c r="A41" s="68">
        <v>35</v>
      </c>
      <c r="B41" s="24" t="s">
        <v>14</v>
      </c>
      <c r="C41" s="24" t="s">
        <v>14</v>
      </c>
      <c r="D41" s="70" t="s">
        <v>94</v>
      </c>
      <c r="E41" s="24" t="s">
        <v>195</v>
      </c>
      <c r="F41" s="16" t="s">
        <v>95</v>
      </c>
      <c r="G41" s="25">
        <v>45301</v>
      </c>
      <c r="H41" s="36" t="s">
        <v>96</v>
      </c>
      <c r="I41" s="26"/>
      <c r="J41" s="24"/>
      <c r="K41" s="24"/>
      <c r="L41" s="24"/>
      <c r="M41" s="24"/>
      <c r="N41" s="24"/>
      <c r="O41" s="37">
        <v>10</v>
      </c>
      <c r="P41" s="38">
        <v>757.1</v>
      </c>
      <c r="Q41" s="37">
        <v>754.1</v>
      </c>
      <c r="R41" s="37">
        <v>10.5</v>
      </c>
      <c r="S41" s="37">
        <f t="shared" si="0"/>
        <v>754.1</v>
      </c>
      <c r="T41" s="39">
        <f t="shared" si="1"/>
        <v>743.6</v>
      </c>
      <c r="U41" s="37">
        <v>0</v>
      </c>
      <c r="V41" s="18">
        <v>7.08</v>
      </c>
      <c r="X41" t="str">
        <f>+IFERROR(D41,[1]IPP!$B$7)</f>
        <v>NP2531</v>
      </c>
    </row>
    <row r="42" spans="1:24" x14ac:dyDescent="0.25">
      <c r="A42" s="68">
        <v>36</v>
      </c>
      <c r="B42" s="24" t="s">
        <v>14</v>
      </c>
      <c r="C42" s="24" t="s">
        <v>14</v>
      </c>
      <c r="D42" s="70" t="s">
        <v>97</v>
      </c>
      <c r="E42" s="24" t="s">
        <v>195</v>
      </c>
      <c r="F42" s="16" t="s">
        <v>255</v>
      </c>
      <c r="G42" s="25">
        <v>45301</v>
      </c>
      <c r="H42" s="36" t="s">
        <v>49</v>
      </c>
      <c r="I42" s="26"/>
      <c r="J42" s="24"/>
      <c r="K42" s="24"/>
      <c r="L42" s="24"/>
      <c r="M42" s="24"/>
      <c r="N42" s="24"/>
      <c r="O42" s="37">
        <v>3</v>
      </c>
      <c r="P42" s="38">
        <v>304</v>
      </c>
      <c r="Q42" s="37">
        <v>195</v>
      </c>
      <c r="R42" s="37">
        <v>210</v>
      </c>
      <c r="S42" s="37">
        <f t="shared" si="0"/>
        <v>195</v>
      </c>
      <c r="T42" s="39">
        <v>0</v>
      </c>
      <c r="U42" s="37">
        <f t="shared" si="2"/>
        <v>15</v>
      </c>
      <c r="V42" s="18">
        <v>4.0199999999999996</v>
      </c>
      <c r="X42" t="str">
        <f>+IFERROR(D42,[1]IPP!$B$7)</f>
        <v>AEH3502</v>
      </c>
    </row>
    <row r="43" spans="1:24" x14ac:dyDescent="0.25">
      <c r="A43" s="68">
        <v>37</v>
      </c>
      <c r="B43" s="24" t="s">
        <v>14</v>
      </c>
      <c r="C43" s="24" t="s">
        <v>14</v>
      </c>
      <c r="D43" s="70" t="s">
        <v>98</v>
      </c>
      <c r="E43" s="24" t="s">
        <v>195</v>
      </c>
      <c r="F43" s="16" t="s">
        <v>99</v>
      </c>
      <c r="G43" s="25">
        <v>45301</v>
      </c>
      <c r="H43" s="36" t="s">
        <v>39</v>
      </c>
      <c r="I43" s="26"/>
      <c r="J43" s="24"/>
      <c r="K43" s="24"/>
      <c r="L43" s="24"/>
      <c r="M43" s="24"/>
      <c r="N43" s="24"/>
      <c r="O43" s="37">
        <v>4</v>
      </c>
      <c r="P43" s="38">
        <v>0</v>
      </c>
      <c r="Q43" s="37">
        <v>0</v>
      </c>
      <c r="R43" s="37">
        <v>175.2</v>
      </c>
      <c r="S43" s="37">
        <f t="shared" si="0"/>
        <v>0</v>
      </c>
      <c r="T43" s="39">
        <v>0</v>
      </c>
      <c r="U43" s="37">
        <f t="shared" si="2"/>
        <v>175.2</v>
      </c>
      <c r="V43" s="18">
        <v>3.19</v>
      </c>
      <c r="X43" t="str">
        <f>+IFERROR(D43,[1]IPP!$B$7)</f>
        <v>NL56881</v>
      </c>
    </row>
    <row r="44" spans="1:24" x14ac:dyDescent="0.25">
      <c r="A44" s="68">
        <v>38</v>
      </c>
      <c r="B44" s="24" t="s">
        <v>14</v>
      </c>
      <c r="C44" s="24" t="s">
        <v>14</v>
      </c>
      <c r="D44" s="70" t="s">
        <v>100</v>
      </c>
      <c r="E44" s="24" t="s">
        <v>195</v>
      </c>
      <c r="F44" s="16" t="s">
        <v>255</v>
      </c>
      <c r="G44" s="25">
        <v>45301</v>
      </c>
      <c r="H44" s="43" t="s">
        <v>49</v>
      </c>
      <c r="I44" s="26"/>
      <c r="J44" s="24"/>
      <c r="K44" s="24"/>
      <c r="L44" s="24"/>
      <c r="M44" s="24"/>
      <c r="N44" s="24"/>
      <c r="O44" s="37">
        <v>3</v>
      </c>
      <c r="P44" s="38">
        <v>298</v>
      </c>
      <c r="Q44" s="37">
        <v>209</v>
      </c>
      <c r="R44" s="37">
        <v>201</v>
      </c>
      <c r="S44" s="37">
        <f t="shared" si="0"/>
        <v>209</v>
      </c>
      <c r="T44" s="39">
        <f t="shared" si="1"/>
        <v>8</v>
      </c>
      <c r="U44" s="37">
        <v>0</v>
      </c>
      <c r="V44" s="18">
        <v>4.0199999999999996</v>
      </c>
      <c r="X44" t="str">
        <f>+IFERROR(D44,[1]IPP!$B$7)</f>
        <v>NL153742</v>
      </c>
    </row>
    <row r="45" spans="1:24" x14ac:dyDescent="0.25">
      <c r="A45" s="68">
        <v>39</v>
      </c>
      <c r="B45" s="24" t="s">
        <v>14</v>
      </c>
      <c r="C45" s="24" t="s">
        <v>14</v>
      </c>
      <c r="D45" s="70" t="s">
        <v>101</v>
      </c>
      <c r="E45" s="24" t="s">
        <v>195</v>
      </c>
      <c r="F45" s="16" t="s">
        <v>255</v>
      </c>
      <c r="G45" s="25">
        <v>45301</v>
      </c>
      <c r="H45" s="36" t="s">
        <v>64</v>
      </c>
      <c r="I45" s="26"/>
      <c r="J45" s="24"/>
      <c r="K45" s="24"/>
      <c r="L45" s="24"/>
      <c r="M45" s="24"/>
      <c r="N45" s="24"/>
      <c r="O45" s="37">
        <v>6.5</v>
      </c>
      <c r="P45" s="38">
        <v>760</v>
      </c>
      <c r="Q45" s="37">
        <v>595</v>
      </c>
      <c r="R45" s="37">
        <v>162</v>
      </c>
      <c r="S45" s="37">
        <f t="shared" si="0"/>
        <v>595</v>
      </c>
      <c r="T45" s="39">
        <f t="shared" si="1"/>
        <v>433</v>
      </c>
      <c r="U45" s="37">
        <v>0</v>
      </c>
      <c r="V45" s="18">
        <v>4.0199999999999996</v>
      </c>
      <c r="X45" t="str">
        <f>+IFERROR(D45,[1]IPP!$B$7)</f>
        <v>NL147559</v>
      </c>
    </row>
    <row r="46" spans="1:24" x14ac:dyDescent="0.25">
      <c r="A46" s="68">
        <v>40</v>
      </c>
      <c r="B46" s="24" t="s">
        <v>14</v>
      </c>
      <c r="C46" s="24" t="s">
        <v>14</v>
      </c>
      <c r="D46" s="70" t="s">
        <v>102</v>
      </c>
      <c r="E46" s="24" t="s">
        <v>195</v>
      </c>
      <c r="F46" s="16" t="s">
        <v>255</v>
      </c>
      <c r="G46" s="25">
        <v>45301</v>
      </c>
      <c r="H46" s="36" t="s">
        <v>39</v>
      </c>
      <c r="I46" s="26"/>
      <c r="J46" s="24"/>
      <c r="K46" s="24"/>
      <c r="L46" s="24"/>
      <c r="M46" s="24"/>
      <c r="N46" s="24"/>
      <c r="O46" s="37">
        <v>4.8899999999999997</v>
      </c>
      <c r="P46" s="38">
        <v>510</v>
      </c>
      <c r="Q46" s="37">
        <v>401</v>
      </c>
      <c r="R46" s="37">
        <v>247</v>
      </c>
      <c r="S46" s="37">
        <f t="shared" si="0"/>
        <v>401</v>
      </c>
      <c r="T46" s="39">
        <f t="shared" si="1"/>
        <v>154</v>
      </c>
      <c r="U46" s="37">
        <v>0</v>
      </c>
      <c r="V46" s="18">
        <v>4.0199999999999996</v>
      </c>
      <c r="X46" t="str">
        <f>+IFERROR(D46,[1]IPP!$B$7)</f>
        <v>NL140853</v>
      </c>
    </row>
    <row r="47" spans="1:24" x14ac:dyDescent="0.25">
      <c r="A47" s="68">
        <v>41</v>
      </c>
      <c r="B47" s="24" t="s">
        <v>14</v>
      </c>
      <c r="C47" s="24" t="s">
        <v>14</v>
      </c>
      <c r="D47" s="70" t="s">
        <v>103</v>
      </c>
      <c r="E47" s="24" t="s">
        <v>195</v>
      </c>
      <c r="F47" s="16" t="s">
        <v>255</v>
      </c>
      <c r="G47" s="25">
        <v>45301</v>
      </c>
      <c r="H47" s="36" t="s">
        <v>64</v>
      </c>
      <c r="I47" s="26"/>
      <c r="J47" s="24"/>
      <c r="K47" s="24"/>
      <c r="L47" s="24"/>
      <c r="M47" s="24"/>
      <c r="N47" s="24"/>
      <c r="O47" s="37">
        <v>3.82</v>
      </c>
      <c r="P47" s="38">
        <v>415</v>
      </c>
      <c r="Q47" s="37">
        <v>391</v>
      </c>
      <c r="R47" s="37">
        <v>311</v>
      </c>
      <c r="S47" s="37">
        <f t="shared" si="0"/>
        <v>391</v>
      </c>
      <c r="T47" s="39">
        <f t="shared" si="1"/>
        <v>80</v>
      </c>
      <c r="U47" s="37">
        <v>0</v>
      </c>
      <c r="V47" s="18">
        <v>4.0199999999999996</v>
      </c>
      <c r="X47" t="str">
        <f>+IFERROR(D47,[1]IPP!$B$7)</f>
        <v>NL112130</v>
      </c>
    </row>
    <row r="48" spans="1:24" x14ac:dyDescent="0.25">
      <c r="A48" s="68">
        <v>42</v>
      </c>
      <c r="B48" s="24" t="s">
        <v>14</v>
      </c>
      <c r="C48" s="24" t="s">
        <v>14</v>
      </c>
      <c r="D48" s="70" t="s">
        <v>104</v>
      </c>
      <c r="E48" s="24" t="s">
        <v>195</v>
      </c>
      <c r="F48" s="16" t="s">
        <v>255</v>
      </c>
      <c r="G48" s="25">
        <v>45301</v>
      </c>
      <c r="H48" s="36" t="s">
        <v>39</v>
      </c>
      <c r="I48" s="26"/>
      <c r="J48" s="24"/>
      <c r="K48" s="24"/>
      <c r="L48" s="24"/>
      <c r="M48" s="24"/>
      <c r="N48" s="24"/>
      <c r="O48" s="37">
        <v>5</v>
      </c>
      <c r="P48" s="38">
        <v>421</v>
      </c>
      <c r="Q48" s="37">
        <v>337</v>
      </c>
      <c r="R48" s="37">
        <v>216</v>
      </c>
      <c r="S48" s="37">
        <f t="shared" si="0"/>
        <v>337</v>
      </c>
      <c r="T48" s="39">
        <f t="shared" si="1"/>
        <v>121</v>
      </c>
      <c r="U48" s="37">
        <v>0</v>
      </c>
      <c r="V48" s="18">
        <v>4.0199999999999996</v>
      </c>
      <c r="X48" t="str">
        <f>+IFERROR(D48,[1]IPP!$B$7)</f>
        <v>NL100140</v>
      </c>
    </row>
    <row r="49" spans="1:24" x14ac:dyDescent="0.25">
      <c r="A49" s="68">
        <v>43</v>
      </c>
      <c r="B49" s="24" t="s">
        <v>14</v>
      </c>
      <c r="C49" s="24" t="s">
        <v>14</v>
      </c>
      <c r="D49" s="70" t="s">
        <v>105</v>
      </c>
      <c r="E49" s="24" t="s">
        <v>195</v>
      </c>
      <c r="F49" s="20" t="s">
        <v>106</v>
      </c>
      <c r="G49" s="25">
        <v>45301</v>
      </c>
      <c r="H49" s="36" t="s">
        <v>57</v>
      </c>
      <c r="I49" s="26"/>
      <c r="J49" s="24"/>
      <c r="K49" s="24"/>
      <c r="L49" s="24"/>
      <c r="M49" s="24"/>
      <c r="N49" s="24"/>
      <c r="O49" s="37">
        <v>15</v>
      </c>
      <c r="P49" s="38">
        <v>1738</v>
      </c>
      <c r="Q49" s="37">
        <v>754</v>
      </c>
      <c r="R49" s="37">
        <v>663</v>
      </c>
      <c r="S49" s="37">
        <f t="shared" si="0"/>
        <v>754</v>
      </c>
      <c r="T49" s="39">
        <f t="shared" si="1"/>
        <v>91</v>
      </c>
      <c r="U49" s="37">
        <v>0</v>
      </c>
      <c r="V49" s="18">
        <v>3.19</v>
      </c>
      <c r="X49" t="str">
        <f>+IFERROR(D49,[1]IPP!$B$7)</f>
        <v>NL152510</v>
      </c>
    </row>
    <row r="50" spans="1:24" x14ac:dyDescent="0.25">
      <c r="A50" s="68">
        <v>44</v>
      </c>
      <c r="B50" s="24" t="s">
        <v>14</v>
      </c>
      <c r="C50" s="24" t="s">
        <v>14</v>
      </c>
      <c r="D50" s="70" t="s">
        <v>107</v>
      </c>
      <c r="E50" s="24" t="s">
        <v>195</v>
      </c>
      <c r="F50" s="16" t="s">
        <v>255</v>
      </c>
      <c r="G50" s="25">
        <v>45301</v>
      </c>
      <c r="H50" s="36" t="s">
        <v>64</v>
      </c>
      <c r="I50" s="26"/>
      <c r="J50" s="24"/>
      <c r="K50" s="24"/>
      <c r="L50" s="24"/>
      <c r="M50" s="24"/>
      <c r="N50" s="24"/>
      <c r="O50" s="37">
        <v>5</v>
      </c>
      <c r="P50" s="38">
        <v>568</v>
      </c>
      <c r="Q50" s="37">
        <v>422</v>
      </c>
      <c r="R50" s="37">
        <v>426</v>
      </c>
      <c r="S50" s="37">
        <f t="shared" si="0"/>
        <v>422</v>
      </c>
      <c r="T50" s="39">
        <v>0</v>
      </c>
      <c r="U50" s="37">
        <f t="shared" si="2"/>
        <v>4</v>
      </c>
      <c r="V50" s="18">
        <v>4.0199999999999996</v>
      </c>
      <c r="X50" t="str">
        <f>+IFERROR(D50,[1]IPP!$B$7)</f>
        <v>NL129205</v>
      </c>
    </row>
    <row r="51" spans="1:24" x14ac:dyDescent="0.25">
      <c r="A51" s="68">
        <v>45</v>
      </c>
      <c r="B51" s="24" t="s">
        <v>14</v>
      </c>
      <c r="C51" s="24" t="s">
        <v>14</v>
      </c>
      <c r="D51" s="70" t="s">
        <v>108</v>
      </c>
      <c r="E51" s="24" t="s">
        <v>195</v>
      </c>
      <c r="F51" s="63" t="s">
        <v>106</v>
      </c>
      <c r="G51" s="25">
        <v>45301</v>
      </c>
      <c r="H51" s="36" t="s">
        <v>46</v>
      </c>
      <c r="I51" s="26"/>
      <c r="J51" s="24"/>
      <c r="K51" s="24"/>
      <c r="L51" s="24"/>
      <c r="M51" s="24"/>
      <c r="N51" s="24"/>
      <c r="O51" s="37">
        <v>9.9</v>
      </c>
      <c r="P51" s="38">
        <v>0</v>
      </c>
      <c r="Q51" s="37">
        <v>0</v>
      </c>
      <c r="R51" s="37">
        <v>261.7</v>
      </c>
      <c r="S51" s="37">
        <f t="shared" si="0"/>
        <v>0</v>
      </c>
      <c r="T51" s="39">
        <v>0</v>
      </c>
      <c r="U51" s="37">
        <f t="shared" si="2"/>
        <v>261.7</v>
      </c>
      <c r="V51" s="18">
        <v>3.19</v>
      </c>
      <c r="X51" t="str">
        <f>+IFERROR(D51,[1]IPP!$B$7)</f>
        <v>NL141234</v>
      </c>
    </row>
    <row r="52" spans="1:24" x14ac:dyDescent="0.25">
      <c r="A52" s="68">
        <v>46</v>
      </c>
      <c r="B52" s="24" t="s">
        <v>14</v>
      </c>
      <c r="C52" s="24" t="s">
        <v>14</v>
      </c>
      <c r="D52" s="70" t="s">
        <v>109</v>
      </c>
      <c r="E52" s="24" t="s">
        <v>195</v>
      </c>
      <c r="F52" s="16" t="s">
        <v>86</v>
      </c>
      <c r="G52" s="25">
        <v>45301</v>
      </c>
      <c r="H52" s="36" t="s">
        <v>110</v>
      </c>
      <c r="I52" s="26"/>
      <c r="J52" s="24"/>
      <c r="K52" s="24"/>
      <c r="L52" s="24"/>
      <c r="M52" s="24"/>
      <c r="N52" s="24"/>
      <c r="O52" s="37">
        <v>10</v>
      </c>
      <c r="P52" s="38">
        <v>18</v>
      </c>
      <c r="Q52" s="37">
        <v>0</v>
      </c>
      <c r="R52" s="37">
        <v>1568</v>
      </c>
      <c r="S52" s="37">
        <f t="shared" si="0"/>
        <v>0</v>
      </c>
      <c r="T52" s="39">
        <v>0</v>
      </c>
      <c r="U52" s="37">
        <f t="shared" si="2"/>
        <v>1568</v>
      </c>
      <c r="V52" s="18" t="s">
        <v>219</v>
      </c>
      <c r="X52" t="str">
        <f>+IFERROR(D52,[1]IPP!$B$7)</f>
        <v>NL109587</v>
      </c>
    </row>
    <row r="53" spans="1:24" x14ac:dyDescent="0.25">
      <c r="A53" s="68">
        <v>47</v>
      </c>
      <c r="B53" s="24" t="s">
        <v>14</v>
      </c>
      <c r="C53" s="24" t="s">
        <v>14</v>
      </c>
      <c r="D53" s="70" t="s">
        <v>111</v>
      </c>
      <c r="E53" s="24" t="s">
        <v>195</v>
      </c>
      <c r="F53" s="16" t="s">
        <v>86</v>
      </c>
      <c r="G53" s="25">
        <v>45301</v>
      </c>
      <c r="H53" s="43" t="s">
        <v>51</v>
      </c>
      <c r="I53" s="26"/>
      <c r="J53" s="24"/>
      <c r="K53" s="24"/>
      <c r="L53" s="24"/>
      <c r="M53" s="24"/>
      <c r="N53" s="24"/>
      <c r="O53" s="37">
        <v>10</v>
      </c>
      <c r="P53" s="38">
        <v>2</v>
      </c>
      <c r="Q53" s="37">
        <v>0</v>
      </c>
      <c r="R53" s="37">
        <v>1046</v>
      </c>
      <c r="S53" s="37">
        <f t="shared" si="0"/>
        <v>0</v>
      </c>
      <c r="T53" s="39">
        <v>0</v>
      </c>
      <c r="U53" s="37">
        <f t="shared" si="2"/>
        <v>1046</v>
      </c>
      <c r="V53" s="18" t="s">
        <v>219</v>
      </c>
      <c r="X53" t="str">
        <f>+IFERROR(D53,[1]IPP!$B$7)</f>
        <v>NL109589</v>
      </c>
    </row>
    <row r="54" spans="1:24" x14ac:dyDescent="0.25">
      <c r="A54" s="68">
        <v>48</v>
      </c>
      <c r="B54" s="24" t="s">
        <v>14</v>
      </c>
      <c r="C54" s="24" t="s">
        <v>14</v>
      </c>
      <c r="D54" s="70" t="s">
        <v>112</v>
      </c>
      <c r="E54" s="24" t="s">
        <v>195</v>
      </c>
      <c r="F54" s="16" t="s">
        <v>255</v>
      </c>
      <c r="G54" s="25">
        <v>45301</v>
      </c>
      <c r="H54" s="43" t="s">
        <v>113</v>
      </c>
      <c r="I54" s="26"/>
      <c r="J54" s="24"/>
      <c r="K54" s="24"/>
      <c r="L54" s="24"/>
      <c r="M54" s="24"/>
      <c r="N54" s="24"/>
      <c r="O54" s="37">
        <v>2.7</v>
      </c>
      <c r="P54" s="38">
        <v>156</v>
      </c>
      <c r="Q54" s="37">
        <v>110</v>
      </c>
      <c r="R54" s="37">
        <v>58</v>
      </c>
      <c r="S54" s="37">
        <f t="shared" si="0"/>
        <v>110</v>
      </c>
      <c r="T54" s="39">
        <f t="shared" si="1"/>
        <v>52</v>
      </c>
      <c r="U54" s="37">
        <v>0</v>
      </c>
      <c r="V54" s="18">
        <v>4.0199999999999996</v>
      </c>
      <c r="X54" t="str">
        <f>+IFERROR(D54,[1]IPP!$B$7)</f>
        <v>NL162517</v>
      </c>
    </row>
    <row r="55" spans="1:24" x14ac:dyDescent="0.25">
      <c r="A55" s="68">
        <v>49</v>
      </c>
      <c r="B55" s="24" t="s">
        <v>14</v>
      </c>
      <c r="C55" s="24" t="s">
        <v>14</v>
      </c>
      <c r="D55" s="70" t="s">
        <v>114</v>
      </c>
      <c r="E55" s="24" t="s">
        <v>195</v>
      </c>
      <c r="F55" s="16" t="s">
        <v>86</v>
      </c>
      <c r="G55" s="25">
        <v>45301</v>
      </c>
      <c r="H55" s="43" t="s">
        <v>115</v>
      </c>
      <c r="I55" s="26"/>
      <c r="J55" s="24"/>
      <c r="K55" s="24"/>
      <c r="L55" s="24"/>
      <c r="M55" s="24"/>
      <c r="N55" s="24"/>
      <c r="O55" s="37">
        <v>9.81</v>
      </c>
      <c r="P55" s="38">
        <v>843</v>
      </c>
      <c r="Q55" s="37">
        <v>416</v>
      </c>
      <c r="R55" s="37">
        <v>1774</v>
      </c>
      <c r="S55" s="37">
        <f t="shared" si="0"/>
        <v>416</v>
      </c>
      <c r="T55" s="39">
        <v>0</v>
      </c>
      <c r="U55" s="37">
        <f t="shared" si="2"/>
        <v>1358</v>
      </c>
      <c r="V55" s="18">
        <v>3.19</v>
      </c>
      <c r="X55" t="str">
        <f>+IFERROR(D55,[1]IPP!$B$7)</f>
        <v>NCL164339</v>
      </c>
    </row>
    <row r="56" spans="1:24" x14ac:dyDescent="0.25">
      <c r="A56" s="68">
        <v>50</v>
      </c>
      <c r="B56" s="24" t="s">
        <v>14</v>
      </c>
      <c r="C56" s="24" t="s">
        <v>14</v>
      </c>
      <c r="D56" s="70" t="s">
        <v>116</v>
      </c>
      <c r="E56" s="24" t="s">
        <v>195</v>
      </c>
      <c r="F56" s="16" t="s">
        <v>255</v>
      </c>
      <c r="G56" s="25">
        <v>45301</v>
      </c>
      <c r="H56" s="43" t="s">
        <v>117</v>
      </c>
      <c r="I56" s="26"/>
      <c r="J56" s="24"/>
      <c r="K56" s="24"/>
      <c r="L56" s="24"/>
      <c r="M56" s="24"/>
      <c r="N56" s="24"/>
      <c r="O56" s="40">
        <v>10.39</v>
      </c>
      <c r="P56" s="38">
        <v>362</v>
      </c>
      <c r="Q56" s="37">
        <v>0</v>
      </c>
      <c r="R56" s="37">
        <v>16530</v>
      </c>
      <c r="S56" s="37">
        <f t="shared" si="0"/>
        <v>0</v>
      </c>
      <c r="T56" s="39">
        <v>0</v>
      </c>
      <c r="U56" s="37">
        <f t="shared" si="2"/>
        <v>16530</v>
      </c>
      <c r="V56" s="18">
        <v>2.58</v>
      </c>
      <c r="X56" t="str">
        <f>+IFERROR(D56,[1]IPP!$B$7)</f>
        <v>MSNL148999</v>
      </c>
    </row>
    <row r="57" spans="1:24" x14ac:dyDescent="0.25">
      <c r="A57" s="68">
        <v>51</v>
      </c>
      <c r="B57" s="24" t="s">
        <v>14</v>
      </c>
      <c r="C57" s="24" t="s">
        <v>14</v>
      </c>
      <c r="D57" s="70" t="s">
        <v>118</v>
      </c>
      <c r="E57" s="24" t="s">
        <v>195</v>
      </c>
      <c r="F57" s="16" t="s">
        <v>255</v>
      </c>
      <c r="G57" s="25">
        <v>45301</v>
      </c>
      <c r="H57" s="43" t="s">
        <v>119</v>
      </c>
      <c r="I57" s="26"/>
      <c r="J57" s="24"/>
      <c r="K57" s="24"/>
      <c r="L57" s="24"/>
      <c r="M57" s="24"/>
      <c r="N57" s="24"/>
      <c r="O57" s="40">
        <v>10.39</v>
      </c>
      <c r="P57" s="38">
        <v>832</v>
      </c>
      <c r="Q57" s="37">
        <v>0</v>
      </c>
      <c r="R57" s="37">
        <v>14920</v>
      </c>
      <c r="S57" s="37">
        <f t="shared" si="0"/>
        <v>0</v>
      </c>
      <c r="T57" s="39">
        <v>0</v>
      </c>
      <c r="U57" s="37">
        <f t="shared" si="2"/>
        <v>14920</v>
      </c>
      <c r="V57" s="18">
        <v>2.58</v>
      </c>
      <c r="X57" t="str">
        <f>+IFERROR(D57,[1]IPP!$B$7)</f>
        <v>MSNL149228</v>
      </c>
    </row>
    <row r="58" spans="1:24" x14ac:dyDescent="0.25">
      <c r="A58" s="68">
        <v>52</v>
      </c>
      <c r="B58" s="24" t="s">
        <v>14</v>
      </c>
      <c r="C58" s="24" t="s">
        <v>14</v>
      </c>
      <c r="D58" s="70" t="s">
        <v>120</v>
      </c>
      <c r="E58" s="24" t="s">
        <v>195</v>
      </c>
      <c r="F58" s="16" t="s">
        <v>255</v>
      </c>
      <c r="G58" s="25">
        <v>45301</v>
      </c>
      <c r="H58" s="43" t="s">
        <v>121</v>
      </c>
      <c r="I58" s="26"/>
      <c r="J58" s="24"/>
      <c r="K58" s="24"/>
      <c r="L58" s="24"/>
      <c r="M58" s="24"/>
      <c r="N58" s="24"/>
      <c r="O58" s="40">
        <v>10.39</v>
      </c>
      <c r="P58" s="38">
        <v>730</v>
      </c>
      <c r="Q58" s="37">
        <v>0</v>
      </c>
      <c r="R58" s="37">
        <v>12060</v>
      </c>
      <c r="S58" s="37">
        <f t="shared" si="0"/>
        <v>0</v>
      </c>
      <c r="T58" s="39">
        <v>0</v>
      </c>
      <c r="U58" s="37">
        <f t="shared" si="2"/>
        <v>12060</v>
      </c>
      <c r="V58" s="18">
        <v>2.58</v>
      </c>
      <c r="X58" t="str">
        <f>+IFERROR(D58,[1]IPP!$B$7)</f>
        <v>MSNL149458</v>
      </c>
    </row>
    <row r="59" spans="1:24" x14ac:dyDescent="0.25">
      <c r="A59" s="68">
        <v>53</v>
      </c>
      <c r="B59" s="24" t="s">
        <v>14</v>
      </c>
      <c r="C59" s="24" t="s">
        <v>14</v>
      </c>
      <c r="D59" s="70" t="s">
        <v>122</v>
      </c>
      <c r="E59" s="24" t="s">
        <v>195</v>
      </c>
      <c r="F59" s="16" t="s">
        <v>255</v>
      </c>
      <c r="G59" s="25">
        <v>45301</v>
      </c>
      <c r="H59" s="43" t="s">
        <v>123</v>
      </c>
      <c r="I59" s="26"/>
      <c r="J59" s="24"/>
      <c r="K59" s="24"/>
      <c r="L59" s="24"/>
      <c r="M59" s="24"/>
      <c r="N59" s="24"/>
      <c r="O59" s="40">
        <v>10.39</v>
      </c>
      <c r="P59" s="38">
        <v>917</v>
      </c>
      <c r="Q59" s="37">
        <v>0.15</v>
      </c>
      <c r="R59" s="37">
        <v>9060</v>
      </c>
      <c r="S59" s="37">
        <f t="shared" si="0"/>
        <v>0.15</v>
      </c>
      <c r="T59" s="39">
        <v>0</v>
      </c>
      <c r="U59" s="37">
        <f t="shared" si="2"/>
        <v>9059.85</v>
      </c>
      <c r="V59" s="18">
        <v>2.58</v>
      </c>
      <c r="X59" t="str">
        <f>+IFERROR(D59,[1]IPP!$B$7)</f>
        <v>MSNL150893</v>
      </c>
    </row>
    <row r="60" spans="1:24" x14ac:dyDescent="0.25">
      <c r="A60" s="68">
        <v>54</v>
      </c>
      <c r="B60" s="24" t="s">
        <v>14</v>
      </c>
      <c r="C60" s="24" t="s">
        <v>14</v>
      </c>
      <c r="D60" s="70" t="s">
        <v>124</v>
      </c>
      <c r="E60" s="24" t="s">
        <v>195</v>
      </c>
      <c r="F60" s="16" t="s">
        <v>255</v>
      </c>
      <c r="G60" s="25">
        <v>45301</v>
      </c>
      <c r="H60" s="43" t="s">
        <v>125</v>
      </c>
      <c r="I60" s="26"/>
      <c r="J60" s="24"/>
      <c r="K60" s="24"/>
      <c r="L60" s="24"/>
      <c r="M60" s="24"/>
      <c r="N60" s="24"/>
      <c r="O60" s="40">
        <v>10.39</v>
      </c>
      <c r="P60" s="38">
        <v>1042</v>
      </c>
      <c r="Q60" s="37">
        <v>0</v>
      </c>
      <c r="R60" s="37">
        <v>4890</v>
      </c>
      <c r="S60" s="37">
        <f t="shared" si="0"/>
        <v>0</v>
      </c>
      <c r="T60" s="39">
        <v>0</v>
      </c>
      <c r="U60" s="37">
        <f t="shared" si="2"/>
        <v>4890</v>
      </c>
      <c r="V60" s="18">
        <v>2.58</v>
      </c>
      <c r="X60" t="str">
        <f>+IFERROR(D60,[1]IPP!$B$7)</f>
        <v>MSNL150558</v>
      </c>
    </row>
    <row r="61" spans="1:24" x14ac:dyDescent="0.25">
      <c r="A61" s="68">
        <v>55</v>
      </c>
      <c r="B61" s="24" t="s">
        <v>14</v>
      </c>
      <c r="C61" s="24" t="s">
        <v>14</v>
      </c>
      <c r="D61" s="70" t="s">
        <v>126</v>
      </c>
      <c r="E61" s="24" t="s">
        <v>195</v>
      </c>
      <c r="F61" s="16" t="s">
        <v>255</v>
      </c>
      <c r="G61" s="25">
        <v>45301</v>
      </c>
      <c r="H61" s="43" t="s">
        <v>127</v>
      </c>
      <c r="I61" s="26"/>
      <c r="J61" s="24"/>
      <c r="K61" s="24"/>
      <c r="L61" s="24"/>
      <c r="M61" s="24"/>
      <c r="N61" s="24"/>
      <c r="O61" s="40">
        <v>10.39</v>
      </c>
      <c r="P61" s="38">
        <v>1065</v>
      </c>
      <c r="Q61" s="37">
        <v>0</v>
      </c>
      <c r="R61" s="37">
        <v>11790</v>
      </c>
      <c r="S61" s="37">
        <f t="shared" si="0"/>
        <v>0</v>
      </c>
      <c r="T61" s="39">
        <v>0</v>
      </c>
      <c r="U61" s="37">
        <f t="shared" si="2"/>
        <v>11790</v>
      </c>
      <c r="V61" s="18">
        <v>2.58</v>
      </c>
      <c r="X61" t="str">
        <f>+IFERROR(D61,[1]IPP!$B$7)</f>
        <v>MSNL150322</v>
      </c>
    </row>
    <row r="62" spans="1:24" x14ac:dyDescent="0.25">
      <c r="A62" s="68">
        <v>56</v>
      </c>
      <c r="B62" s="24" t="s">
        <v>14</v>
      </c>
      <c r="C62" s="24" t="s">
        <v>14</v>
      </c>
      <c r="D62" s="70" t="s">
        <v>128</v>
      </c>
      <c r="E62" s="24" t="s">
        <v>195</v>
      </c>
      <c r="F62" s="16" t="s">
        <v>255</v>
      </c>
      <c r="G62" s="25">
        <v>45301</v>
      </c>
      <c r="H62" s="43" t="s">
        <v>119</v>
      </c>
      <c r="I62" s="26"/>
      <c r="J62" s="24"/>
      <c r="K62" s="24"/>
      <c r="L62" s="24"/>
      <c r="M62" s="24"/>
      <c r="N62" s="24"/>
      <c r="O62" s="40">
        <v>10.39</v>
      </c>
      <c r="P62" s="38">
        <v>952</v>
      </c>
      <c r="Q62" s="37">
        <v>0.2</v>
      </c>
      <c r="R62" s="37">
        <v>10220</v>
      </c>
      <c r="S62" s="37">
        <f t="shared" si="0"/>
        <v>0.2</v>
      </c>
      <c r="T62" s="39">
        <v>0</v>
      </c>
      <c r="U62" s="37">
        <f t="shared" si="2"/>
        <v>10219.799999999999</v>
      </c>
      <c r="V62" s="18">
        <v>2.58</v>
      </c>
      <c r="X62" t="str">
        <f>+IFERROR(D62,[1]IPP!$B$7)</f>
        <v>MSNL150145</v>
      </c>
    </row>
    <row r="63" spans="1:24" x14ac:dyDescent="0.25">
      <c r="A63" s="68">
        <v>57</v>
      </c>
      <c r="B63" s="24" t="s">
        <v>14</v>
      </c>
      <c r="C63" s="24" t="s">
        <v>14</v>
      </c>
      <c r="D63" s="70" t="s">
        <v>129</v>
      </c>
      <c r="E63" s="24" t="s">
        <v>195</v>
      </c>
      <c r="F63" s="16" t="s">
        <v>255</v>
      </c>
      <c r="G63" s="25">
        <v>45301</v>
      </c>
      <c r="H63" s="43" t="s">
        <v>130</v>
      </c>
      <c r="I63" s="26"/>
      <c r="J63" s="24"/>
      <c r="K63" s="24"/>
      <c r="L63" s="24"/>
      <c r="M63" s="24"/>
      <c r="N63" s="24"/>
      <c r="O63" s="40">
        <v>10.39</v>
      </c>
      <c r="P63" s="38">
        <v>1025</v>
      </c>
      <c r="Q63" s="37">
        <v>0</v>
      </c>
      <c r="R63" s="37">
        <v>11265</v>
      </c>
      <c r="S63" s="37">
        <f t="shared" si="0"/>
        <v>0</v>
      </c>
      <c r="T63" s="39">
        <v>0</v>
      </c>
      <c r="U63" s="37">
        <f t="shared" si="2"/>
        <v>11265</v>
      </c>
      <c r="V63" s="18">
        <v>2.58</v>
      </c>
      <c r="X63" t="str">
        <f>+IFERROR(D63,[1]IPP!$B$7)</f>
        <v>MSNL149916</v>
      </c>
    </row>
    <row r="64" spans="1:24" x14ac:dyDescent="0.25">
      <c r="A64" s="68">
        <v>58</v>
      </c>
      <c r="B64" s="24" t="s">
        <v>14</v>
      </c>
      <c r="C64" s="24" t="s">
        <v>14</v>
      </c>
      <c r="D64" s="70" t="s">
        <v>131</v>
      </c>
      <c r="E64" s="24" t="s">
        <v>195</v>
      </c>
      <c r="F64" s="16" t="s">
        <v>255</v>
      </c>
      <c r="G64" s="25">
        <v>45301</v>
      </c>
      <c r="H64" s="43" t="s">
        <v>117</v>
      </c>
      <c r="I64" s="26"/>
      <c r="J64" s="24"/>
      <c r="K64" s="24"/>
      <c r="L64" s="24"/>
      <c r="M64" s="24"/>
      <c r="N64" s="24"/>
      <c r="O64" s="40">
        <v>10.39</v>
      </c>
      <c r="P64" s="38">
        <v>1014</v>
      </c>
      <c r="Q64" s="37">
        <v>0</v>
      </c>
      <c r="R64" s="37">
        <v>9540</v>
      </c>
      <c r="S64" s="37">
        <f t="shared" si="0"/>
        <v>0</v>
      </c>
      <c r="T64" s="39">
        <v>0</v>
      </c>
      <c r="U64" s="37">
        <f t="shared" si="2"/>
        <v>9540</v>
      </c>
      <c r="V64" s="18">
        <v>2.58</v>
      </c>
      <c r="X64" t="str">
        <f>+IFERROR(D64,[1]IPP!$B$7)</f>
        <v>MSNL149688</v>
      </c>
    </row>
    <row r="65" spans="1:24" x14ac:dyDescent="0.25">
      <c r="A65" s="68">
        <v>59</v>
      </c>
      <c r="B65" s="24" t="s">
        <v>14</v>
      </c>
      <c r="C65" s="24" t="s">
        <v>14</v>
      </c>
      <c r="D65" s="70" t="s">
        <v>132</v>
      </c>
      <c r="E65" s="24" t="s">
        <v>195</v>
      </c>
      <c r="F65" s="21" t="s">
        <v>133</v>
      </c>
      <c r="G65" s="25">
        <v>45301</v>
      </c>
      <c r="H65" s="43" t="s">
        <v>121</v>
      </c>
      <c r="I65" s="26"/>
      <c r="J65" s="24"/>
      <c r="K65" s="24"/>
      <c r="L65" s="24"/>
      <c r="M65" s="24"/>
      <c r="N65" s="24"/>
      <c r="O65" s="40">
        <v>25</v>
      </c>
      <c r="P65" s="38">
        <v>3602</v>
      </c>
      <c r="Q65" s="37">
        <v>2703</v>
      </c>
      <c r="R65" s="37">
        <v>2874</v>
      </c>
      <c r="S65" s="37">
        <f t="shared" si="0"/>
        <v>2703</v>
      </c>
      <c r="T65" s="39">
        <v>0</v>
      </c>
      <c r="U65" s="37">
        <f t="shared" si="2"/>
        <v>171</v>
      </c>
      <c r="V65" s="18">
        <v>3.19</v>
      </c>
      <c r="X65" t="str">
        <f>+IFERROR(D65,[1]IPP!$B$7)</f>
        <v>NP5534</v>
      </c>
    </row>
    <row r="66" spans="1:24" x14ac:dyDescent="0.25">
      <c r="A66" s="68">
        <v>60</v>
      </c>
      <c r="B66" s="24" t="s">
        <v>14</v>
      </c>
      <c r="C66" s="24" t="s">
        <v>14</v>
      </c>
      <c r="D66" s="70" t="s">
        <v>134</v>
      </c>
      <c r="E66" s="24" t="s">
        <v>195</v>
      </c>
      <c r="F66" s="16" t="s">
        <v>255</v>
      </c>
      <c r="G66" s="25">
        <v>45301</v>
      </c>
      <c r="H66" s="43" t="s">
        <v>135</v>
      </c>
      <c r="I66" s="26"/>
      <c r="J66" s="24"/>
      <c r="K66" s="24"/>
      <c r="L66" s="24"/>
      <c r="M66" s="24"/>
      <c r="N66" s="24"/>
      <c r="O66" s="40">
        <v>2.8</v>
      </c>
      <c r="P66" s="38">
        <v>262</v>
      </c>
      <c r="Q66" s="37">
        <v>176</v>
      </c>
      <c r="R66" s="37">
        <v>174</v>
      </c>
      <c r="S66" s="37">
        <f t="shared" si="0"/>
        <v>176</v>
      </c>
      <c r="T66" s="39">
        <v>2</v>
      </c>
      <c r="U66" s="37">
        <v>0</v>
      </c>
      <c r="V66" s="18">
        <v>4.0199999999999996</v>
      </c>
      <c r="X66" t="str">
        <f>+IFERROR(D66,[1]IPP!$B$7)</f>
        <v>NL165450</v>
      </c>
    </row>
    <row r="67" spans="1:24" x14ac:dyDescent="0.25">
      <c r="A67" s="68">
        <v>61</v>
      </c>
      <c r="B67" s="24" t="s">
        <v>14</v>
      </c>
      <c r="C67" s="24" t="s">
        <v>14</v>
      </c>
      <c r="D67" s="70" t="s">
        <v>136</v>
      </c>
      <c r="E67" s="24" t="s">
        <v>195</v>
      </c>
      <c r="F67" s="16" t="s">
        <v>255</v>
      </c>
      <c r="G67" s="25">
        <v>45301</v>
      </c>
      <c r="H67" s="43" t="s">
        <v>137</v>
      </c>
      <c r="I67" s="26"/>
      <c r="J67" s="24"/>
      <c r="K67" s="24"/>
      <c r="L67" s="24"/>
      <c r="M67" s="24"/>
      <c r="N67" s="24"/>
      <c r="O67" s="40">
        <v>5.35</v>
      </c>
      <c r="P67" s="38">
        <v>547</v>
      </c>
      <c r="Q67" s="37">
        <v>436</v>
      </c>
      <c r="R67" s="37">
        <v>277</v>
      </c>
      <c r="S67" s="37">
        <f t="shared" si="0"/>
        <v>436</v>
      </c>
      <c r="T67" s="39">
        <f t="shared" si="1"/>
        <v>159</v>
      </c>
      <c r="U67" s="37">
        <v>0</v>
      </c>
      <c r="V67" s="18">
        <v>4.0199999999999996</v>
      </c>
      <c r="X67" t="str">
        <f>+IFERROR(D67,[1]IPP!$B$7)</f>
        <v>NL165076</v>
      </c>
    </row>
    <row r="68" spans="1:24" x14ac:dyDescent="0.25">
      <c r="A68" s="68">
        <v>62</v>
      </c>
      <c r="B68" s="24" t="s">
        <v>14</v>
      </c>
      <c r="C68" s="24" t="s">
        <v>14</v>
      </c>
      <c r="D68" s="70" t="s">
        <v>138</v>
      </c>
      <c r="E68" s="24" t="s">
        <v>195</v>
      </c>
      <c r="F68" s="16" t="s">
        <v>255</v>
      </c>
      <c r="G68" s="25">
        <v>45301</v>
      </c>
      <c r="H68" s="43" t="s">
        <v>49</v>
      </c>
      <c r="I68" s="26"/>
      <c r="J68" s="24"/>
      <c r="K68" s="24"/>
      <c r="L68" s="24"/>
      <c r="M68" s="24"/>
      <c r="N68" s="24"/>
      <c r="O68" s="40">
        <v>3</v>
      </c>
      <c r="P68" s="38">
        <v>342</v>
      </c>
      <c r="Q68" s="37">
        <v>260</v>
      </c>
      <c r="R68" s="37">
        <v>192</v>
      </c>
      <c r="S68" s="37">
        <f t="shared" si="0"/>
        <v>260</v>
      </c>
      <c r="T68" s="39">
        <f t="shared" si="1"/>
        <v>68</v>
      </c>
      <c r="U68" s="37">
        <v>0</v>
      </c>
      <c r="V68" s="18">
        <v>2.97</v>
      </c>
      <c r="X68" t="str">
        <f>+IFERROR(D68,[1]IPP!$B$7)</f>
        <v>NL53333</v>
      </c>
    </row>
    <row r="69" spans="1:24" x14ac:dyDescent="0.25">
      <c r="A69" s="68">
        <v>63</v>
      </c>
      <c r="B69" s="24" t="s">
        <v>14</v>
      </c>
      <c r="C69" s="24" t="s">
        <v>14</v>
      </c>
      <c r="D69" s="70" t="s">
        <v>139</v>
      </c>
      <c r="E69" s="24" t="s">
        <v>195</v>
      </c>
      <c r="F69" s="16" t="s">
        <v>255</v>
      </c>
      <c r="G69" s="25">
        <v>45301</v>
      </c>
      <c r="H69" s="43" t="s">
        <v>49</v>
      </c>
      <c r="I69" s="26"/>
      <c r="J69" s="24"/>
      <c r="K69" s="24"/>
      <c r="L69" s="24"/>
      <c r="M69" s="24"/>
      <c r="N69" s="24"/>
      <c r="O69" s="40">
        <v>2.7</v>
      </c>
      <c r="P69" s="38">
        <v>267</v>
      </c>
      <c r="Q69" s="37">
        <v>185</v>
      </c>
      <c r="R69" s="37">
        <v>207</v>
      </c>
      <c r="S69" s="37">
        <f t="shared" si="0"/>
        <v>185</v>
      </c>
      <c r="T69" s="39">
        <v>0</v>
      </c>
      <c r="U69" s="37">
        <f t="shared" si="2"/>
        <v>22</v>
      </c>
      <c r="V69" s="18">
        <v>3.61</v>
      </c>
      <c r="X69" t="str">
        <f>+IFERROR(D69,[1]IPP!$B$7)</f>
        <v>NL165740</v>
      </c>
    </row>
    <row r="70" spans="1:24" x14ac:dyDescent="0.25">
      <c r="A70" s="68">
        <v>64</v>
      </c>
      <c r="B70" s="24" t="s">
        <v>14</v>
      </c>
      <c r="C70" s="24" t="s">
        <v>14</v>
      </c>
      <c r="D70" s="70" t="s">
        <v>140</v>
      </c>
      <c r="E70" s="24" t="s">
        <v>195</v>
      </c>
      <c r="F70" s="16" t="s">
        <v>255</v>
      </c>
      <c r="G70" s="25">
        <v>45301</v>
      </c>
      <c r="H70" s="43" t="s">
        <v>49</v>
      </c>
      <c r="I70" s="26"/>
      <c r="J70" s="24"/>
      <c r="K70" s="24"/>
      <c r="L70" s="24"/>
      <c r="M70" s="24"/>
      <c r="N70" s="24"/>
      <c r="O70" s="40">
        <v>3</v>
      </c>
      <c r="P70" s="38">
        <v>331</v>
      </c>
      <c r="Q70" s="37">
        <v>300</v>
      </c>
      <c r="R70" s="37">
        <v>256</v>
      </c>
      <c r="S70" s="37">
        <f t="shared" si="0"/>
        <v>300</v>
      </c>
      <c r="T70" s="39">
        <f t="shared" si="1"/>
        <v>44</v>
      </c>
      <c r="U70" s="37">
        <v>0</v>
      </c>
      <c r="V70" s="18">
        <v>4.5</v>
      </c>
      <c r="X70" t="str">
        <f>+IFERROR(D70,[1]IPP!$B$7)</f>
        <v>NL164281</v>
      </c>
    </row>
    <row r="71" spans="1:24" x14ac:dyDescent="0.25">
      <c r="A71" s="68">
        <v>65</v>
      </c>
      <c r="B71" s="24" t="s">
        <v>14</v>
      </c>
      <c r="C71" s="24" t="s">
        <v>14</v>
      </c>
      <c r="D71" s="70" t="s">
        <v>141</v>
      </c>
      <c r="E71" s="24" t="s">
        <v>195</v>
      </c>
      <c r="F71" s="16" t="s">
        <v>255</v>
      </c>
      <c r="G71" s="25">
        <v>45301</v>
      </c>
      <c r="H71" s="43" t="s">
        <v>89</v>
      </c>
      <c r="I71" s="26"/>
      <c r="J71" s="24"/>
      <c r="K71" s="24"/>
      <c r="L71" s="24"/>
      <c r="M71" s="24"/>
      <c r="N71" s="24"/>
      <c r="O71" s="40">
        <v>5.4</v>
      </c>
      <c r="P71" s="38">
        <v>619</v>
      </c>
      <c r="Q71" s="37">
        <v>493.7</v>
      </c>
      <c r="R71" s="37">
        <v>97.3</v>
      </c>
      <c r="S71" s="37">
        <f t="shared" si="0"/>
        <v>493.7</v>
      </c>
      <c r="T71" s="39">
        <f t="shared" si="1"/>
        <v>396.4</v>
      </c>
      <c r="U71" s="37">
        <v>0</v>
      </c>
      <c r="V71" s="18">
        <v>4.5</v>
      </c>
      <c r="X71" t="str">
        <f>+IFERROR(D71,[1]IPP!$B$7)</f>
        <v>NL156852</v>
      </c>
    </row>
    <row r="72" spans="1:24" x14ac:dyDescent="0.25">
      <c r="A72" s="68">
        <v>66</v>
      </c>
      <c r="B72" s="24" t="s">
        <v>14</v>
      </c>
      <c r="C72" s="24" t="s">
        <v>14</v>
      </c>
      <c r="D72" s="70" t="s">
        <v>142</v>
      </c>
      <c r="E72" s="24" t="s">
        <v>195</v>
      </c>
      <c r="F72" s="21" t="s">
        <v>133</v>
      </c>
      <c r="G72" s="25">
        <v>45301</v>
      </c>
      <c r="H72" s="43" t="s">
        <v>57</v>
      </c>
      <c r="I72" s="26"/>
      <c r="J72" s="24"/>
      <c r="K72" s="24"/>
      <c r="L72" s="24"/>
      <c r="M72" s="24"/>
      <c r="N72" s="24"/>
      <c r="O72" s="40">
        <v>4.9000000000000004</v>
      </c>
      <c r="P72" s="38">
        <v>583</v>
      </c>
      <c r="Q72" s="37">
        <v>279</v>
      </c>
      <c r="R72" s="37">
        <v>1482.2</v>
      </c>
      <c r="S72" s="37">
        <f t="shared" si="0"/>
        <v>279</v>
      </c>
      <c r="T72" s="39">
        <v>0</v>
      </c>
      <c r="U72" s="37">
        <f t="shared" si="2"/>
        <v>1203.2</v>
      </c>
      <c r="V72" s="18">
        <v>3.74</v>
      </c>
      <c r="X72" t="str">
        <f>+IFERROR(D72,[1]IPP!$B$7)</f>
        <v>NP5038</v>
      </c>
    </row>
    <row r="73" spans="1:24" x14ac:dyDescent="0.25">
      <c r="A73" s="68">
        <v>67</v>
      </c>
      <c r="B73" s="24" t="s">
        <v>14</v>
      </c>
      <c r="C73" s="24" t="s">
        <v>14</v>
      </c>
      <c r="D73" s="70" t="s">
        <v>201</v>
      </c>
      <c r="E73" s="24" t="s">
        <v>195</v>
      </c>
      <c r="F73" s="16" t="s">
        <v>255</v>
      </c>
      <c r="G73" s="25">
        <v>45301</v>
      </c>
      <c r="H73" s="43" t="s">
        <v>121</v>
      </c>
      <c r="I73" s="17"/>
      <c r="J73" s="24"/>
      <c r="K73" s="24"/>
      <c r="L73" s="24"/>
      <c r="M73" s="24"/>
      <c r="N73" s="24"/>
      <c r="O73" s="40">
        <v>10.39</v>
      </c>
      <c r="P73" s="38">
        <v>989</v>
      </c>
      <c r="Q73" s="37">
        <v>0</v>
      </c>
      <c r="R73" s="37">
        <v>12675</v>
      </c>
      <c r="S73" s="37">
        <f t="shared" ref="S73:S161" si="3">Q73</f>
        <v>0</v>
      </c>
      <c r="T73" s="39">
        <v>0</v>
      </c>
      <c r="U73" s="37">
        <f t="shared" si="2"/>
        <v>12675</v>
      </c>
      <c r="V73" s="18">
        <v>3.37</v>
      </c>
      <c r="X73" t="str">
        <f>+IFERROR(D73,[1]IPP!$B$7)</f>
        <v>MSNL163010</v>
      </c>
    </row>
    <row r="74" spans="1:24" x14ac:dyDescent="0.25">
      <c r="A74" s="68">
        <v>68</v>
      </c>
      <c r="B74" s="24" t="s">
        <v>14</v>
      </c>
      <c r="C74" s="24" t="s">
        <v>14</v>
      </c>
      <c r="D74" s="70" t="s">
        <v>202</v>
      </c>
      <c r="E74" s="24" t="s">
        <v>195</v>
      </c>
      <c r="F74" s="16" t="s">
        <v>255</v>
      </c>
      <c r="G74" s="25">
        <v>45301</v>
      </c>
      <c r="H74" s="43" t="s">
        <v>203</v>
      </c>
      <c r="I74" s="17"/>
      <c r="J74" s="24"/>
      <c r="K74" s="24"/>
      <c r="L74" s="24"/>
      <c r="M74" s="24"/>
      <c r="N74" s="24"/>
      <c r="O74" s="40">
        <v>10.39</v>
      </c>
      <c r="P74" s="38">
        <v>956</v>
      </c>
      <c r="Q74" s="37">
        <v>0</v>
      </c>
      <c r="R74" s="37">
        <v>16620</v>
      </c>
      <c r="S74" s="37">
        <f t="shared" si="3"/>
        <v>0</v>
      </c>
      <c r="T74" s="39">
        <v>0</v>
      </c>
      <c r="U74" s="37">
        <f t="shared" si="2"/>
        <v>16620</v>
      </c>
      <c r="V74" s="18">
        <v>3.37</v>
      </c>
      <c r="X74" t="str">
        <f>+IFERROR(D74,[1]IPP!$B$7)</f>
        <v>MSNL163255</v>
      </c>
    </row>
    <row r="75" spans="1:24" x14ac:dyDescent="0.25">
      <c r="A75" s="68">
        <v>69</v>
      </c>
      <c r="B75" s="24" t="s">
        <v>14</v>
      </c>
      <c r="C75" s="24" t="s">
        <v>14</v>
      </c>
      <c r="D75" s="70" t="s">
        <v>204</v>
      </c>
      <c r="E75" s="24" t="s">
        <v>195</v>
      </c>
      <c r="F75" s="16" t="s">
        <v>255</v>
      </c>
      <c r="G75" s="25">
        <v>45301</v>
      </c>
      <c r="H75" s="43" t="s">
        <v>205</v>
      </c>
      <c r="I75" s="17"/>
      <c r="J75" s="24"/>
      <c r="K75" s="24"/>
      <c r="L75" s="24"/>
      <c r="M75" s="24"/>
      <c r="N75" s="24"/>
      <c r="O75" s="40">
        <v>10.39</v>
      </c>
      <c r="P75" s="38">
        <v>980</v>
      </c>
      <c r="Q75" s="37">
        <v>0</v>
      </c>
      <c r="R75" s="37">
        <v>15240</v>
      </c>
      <c r="S75" s="37">
        <f t="shared" si="3"/>
        <v>0</v>
      </c>
      <c r="T75" s="39">
        <v>0</v>
      </c>
      <c r="U75" s="37">
        <f t="shared" si="2"/>
        <v>15240</v>
      </c>
      <c r="V75" s="18">
        <v>3.37</v>
      </c>
      <c r="X75" t="str">
        <f>+IFERROR(D75,[1]IPP!$B$7)</f>
        <v>MSNL163499</v>
      </c>
    </row>
    <row r="76" spans="1:24" x14ac:dyDescent="0.25">
      <c r="A76" s="68">
        <v>70</v>
      </c>
      <c r="B76" s="24" t="s">
        <v>14</v>
      </c>
      <c r="C76" s="24" t="s">
        <v>14</v>
      </c>
      <c r="D76" s="70" t="s">
        <v>206</v>
      </c>
      <c r="E76" s="24" t="s">
        <v>195</v>
      </c>
      <c r="F76" s="16" t="s">
        <v>255</v>
      </c>
      <c r="G76" s="25">
        <v>45301</v>
      </c>
      <c r="H76" s="43" t="s">
        <v>55</v>
      </c>
      <c r="I76" s="22"/>
      <c r="J76" s="24"/>
      <c r="K76" s="24"/>
      <c r="L76" s="24"/>
      <c r="M76" s="24"/>
      <c r="N76" s="24"/>
      <c r="O76" s="40">
        <v>10.39</v>
      </c>
      <c r="P76" s="38">
        <v>1029</v>
      </c>
      <c r="Q76" s="37">
        <v>0</v>
      </c>
      <c r="R76" s="37">
        <v>12210</v>
      </c>
      <c r="S76" s="37">
        <f t="shared" si="3"/>
        <v>0</v>
      </c>
      <c r="T76" s="39">
        <v>0</v>
      </c>
      <c r="U76" s="37">
        <f t="shared" si="2"/>
        <v>12210</v>
      </c>
      <c r="V76" s="18">
        <v>3.37</v>
      </c>
      <c r="X76" t="str">
        <f>+IFERROR(D76,[1]IPP!$B$7)</f>
        <v>MSNL163751</v>
      </c>
    </row>
    <row r="77" spans="1:24" x14ac:dyDescent="0.25">
      <c r="A77" s="68">
        <v>71</v>
      </c>
      <c r="B77" s="24" t="s">
        <v>14</v>
      </c>
      <c r="C77" s="24" t="s">
        <v>14</v>
      </c>
      <c r="D77" s="70" t="s">
        <v>207</v>
      </c>
      <c r="E77" s="24" t="s">
        <v>195</v>
      </c>
      <c r="F77" s="16" t="s">
        <v>255</v>
      </c>
      <c r="G77" s="25">
        <v>45301</v>
      </c>
      <c r="H77" s="43" t="s">
        <v>55</v>
      </c>
      <c r="I77" s="17"/>
      <c r="J77" s="24"/>
      <c r="K77" s="24"/>
      <c r="L77" s="24"/>
      <c r="M77" s="24"/>
      <c r="N77" s="24"/>
      <c r="O77" s="40">
        <v>10.39</v>
      </c>
      <c r="P77" s="38">
        <v>1034</v>
      </c>
      <c r="Q77" s="37">
        <v>0</v>
      </c>
      <c r="R77" s="37">
        <v>13860</v>
      </c>
      <c r="S77" s="37">
        <f t="shared" si="3"/>
        <v>0</v>
      </c>
      <c r="T77" s="39">
        <v>0</v>
      </c>
      <c r="U77" s="37">
        <f t="shared" si="2"/>
        <v>13860</v>
      </c>
      <c r="V77" s="18">
        <v>3.37</v>
      </c>
      <c r="X77" t="str">
        <f>+IFERROR(D77,[1]IPP!$B$7)</f>
        <v>MSNL163998</v>
      </c>
    </row>
    <row r="78" spans="1:24" x14ac:dyDescent="0.25">
      <c r="A78" s="68">
        <v>72</v>
      </c>
      <c r="B78" s="24" t="s">
        <v>14</v>
      </c>
      <c r="C78" s="24" t="s">
        <v>14</v>
      </c>
      <c r="D78" s="70" t="s">
        <v>208</v>
      </c>
      <c r="E78" s="24" t="s">
        <v>195</v>
      </c>
      <c r="F78" s="16" t="s">
        <v>255</v>
      </c>
      <c r="G78" s="25">
        <v>45301</v>
      </c>
      <c r="H78" s="43" t="s">
        <v>209</v>
      </c>
      <c r="I78" s="17"/>
      <c r="J78" s="24"/>
      <c r="K78" s="24"/>
      <c r="L78" s="24"/>
      <c r="M78" s="24"/>
      <c r="N78" s="24"/>
      <c r="O78" s="40">
        <v>10.39</v>
      </c>
      <c r="P78" s="38">
        <v>1129</v>
      </c>
      <c r="Q78" s="37">
        <v>0</v>
      </c>
      <c r="R78" s="37">
        <v>15440</v>
      </c>
      <c r="S78" s="37">
        <f t="shared" si="3"/>
        <v>0</v>
      </c>
      <c r="T78" s="39">
        <v>0</v>
      </c>
      <c r="U78" s="37">
        <f t="shared" ref="U78:U79" si="4">R78-Q78</f>
        <v>15440</v>
      </c>
      <c r="V78" s="18">
        <v>3.37</v>
      </c>
      <c r="X78" t="str">
        <f>+IFERROR(D78,[1]IPP!$B$7)</f>
        <v>MSNL164241</v>
      </c>
    </row>
    <row r="79" spans="1:24" x14ac:dyDescent="0.25">
      <c r="A79" s="68">
        <v>73</v>
      </c>
      <c r="B79" s="24" t="s">
        <v>14</v>
      </c>
      <c r="C79" s="24" t="s">
        <v>14</v>
      </c>
      <c r="D79" s="70" t="s">
        <v>210</v>
      </c>
      <c r="E79" s="24" t="s">
        <v>195</v>
      </c>
      <c r="F79" s="21" t="s">
        <v>133</v>
      </c>
      <c r="G79" s="25">
        <v>45301</v>
      </c>
      <c r="H79" s="43" t="s">
        <v>211</v>
      </c>
      <c r="I79" s="17"/>
      <c r="J79" s="24"/>
      <c r="K79" s="24"/>
      <c r="L79" s="24"/>
      <c r="M79" s="24"/>
      <c r="N79" s="24"/>
      <c r="O79" s="40">
        <v>17</v>
      </c>
      <c r="P79" s="38">
        <v>1769</v>
      </c>
      <c r="Q79" s="37">
        <v>90</v>
      </c>
      <c r="R79" s="37">
        <v>12735</v>
      </c>
      <c r="S79" s="37">
        <f t="shared" si="3"/>
        <v>90</v>
      </c>
      <c r="T79" s="39">
        <v>0</v>
      </c>
      <c r="U79" s="37">
        <f t="shared" si="4"/>
        <v>12645</v>
      </c>
      <c r="V79" s="18">
        <v>3.19</v>
      </c>
      <c r="X79" t="str">
        <f>+IFERROR(D79,[1]IPP!$B$7)</f>
        <v>NP7370</v>
      </c>
    </row>
    <row r="80" spans="1:24" x14ac:dyDescent="0.25">
      <c r="A80" s="68">
        <v>74</v>
      </c>
      <c r="B80" s="24" t="s">
        <v>14</v>
      </c>
      <c r="C80" s="24" t="s">
        <v>14</v>
      </c>
      <c r="D80" s="70" t="s">
        <v>221</v>
      </c>
      <c r="E80" s="24" t="s">
        <v>195</v>
      </c>
      <c r="F80" s="16" t="s">
        <v>255</v>
      </c>
      <c r="G80" s="25">
        <v>45301</v>
      </c>
      <c r="H80" s="43" t="s">
        <v>39</v>
      </c>
      <c r="I80" s="17"/>
      <c r="J80" s="24"/>
      <c r="K80" s="24"/>
      <c r="L80" s="24"/>
      <c r="M80" s="24"/>
      <c r="N80" s="24"/>
      <c r="O80" s="40">
        <v>5</v>
      </c>
      <c r="P80" s="38">
        <v>0</v>
      </c>
      <c r="Q80" s="37">
        <v>382</v>
      </c>
      <c r="R80" s="37">
        <v>233</v>
      </c>
      <c r="S80" s="37">
        <f t="shared" si="3"/>
        <v>382</v>
      </c>
      <c r="T80" s="39">
        <f t="shared" ref="T80:T157" si="5">Q80-R80</f>
        <v>149</v>
      </c>
      <c r="U80" s="37">
        <v>0</v>
      </c>
      <c r="V80" s="18">
        <v>4.5</v>
      </c>
      <c r="X80" t="str">
        <f>+IFERROR(D80,[1]IPP!$B$7)</f>
        <v>NL112024</v>
      </c>
    </row>
    <row r="81" spans="1:24" x14ac:dyDescent="0.25">
      <c r="A81" s="68">
        <v>75</v>
      </c>
      <c r="B81" s="24" t="s">
        <v>14</v>
      </c>
      <c r="C81" s="24" t="s">
        <v>14</v>
      </c>
      <c r="D81" s="70" t="s">
        <v>223</v>
      </c>
      <c r="E81" s="24" t="s">
        <v>195</v>
      </c>
      <c r="F81" s="16" t="s">
        <v>255</v>
      </c>
      <c r="G81" s="25">
        <v>45301</v>
      </c>
      <c r="H81" s="43" t="s">
        <v>224</v>
      </c>
      <c r="I81" s="17"/>
      <c r="J81" s="24"/>
      <c r="K81" s="24"/>
      <c r="L81" s="24"/>
      <c r="M81" s="24"/>
      <c r="N81" s="24"/>
      <c r="O81" s="40">
        <v>13</v>
      </c>
      <c r="P81" s="38">
        <v>1409</v>
      </c>
      <c r="Q81" s="37">
        <v>1097</v>
      </c>
      <c r="R81" s="37">
        <v>472</v>
      </c>
      <c r="S81" s="37">
        <f t="shared" si="3"/>
        <v>1097</v>
      </c>
      <c r="T81" s="39">
        <f t="shared" si="5"/>
        <v>625</v>
      </c>
      <c r="U81" s="37">
        <v>0</v>
      </c>
      <c r="V81" s="18">
        <v>3.74</v>
      </c>
      <c r="X81" t="str">
        <f>+IFERROR(D81,[1]IPP!$B$7)</f>
        <v>NL138843</v>
      </c>
    </row>
    <row r="82" spans="1:24" x14ac:dyDescent="0.25">
      <c r="A82" s="68">
        <v>76</v>
      </c>
      <c r="B82" s="24" t="s">
        <v>14</v>
      </c>
      <c r="C82" s="24" t="s">
        <v>14</v>
      </c>
      <c r="D82" s="70" t="s">
        <v>222</v>
      </c>
      <c r="E82" s="24" t="s">
        <v>195</v>
      </c>
      <c r="F82" s="21" t="s">
        <v>133</v>
      </c>
      <c r="G82" s="25">
        <v>45301</v>
      </c>
      <c r="H82" s="43" t="s">
        <v>225</v>
      </c>
      <c r="I82" s="17"/>
      <c r="J82" s="24"/>
      <c r="K82" s="24"/>
      <c r="L82" s="24"/>
      <c r="M82" s="24"/>
      <c r="N82" s="24"/>
      <c r="O82" s="40">
        <v>5</v>
      </c>
      <c r="P82" s="38">
        <v>381</v>
      </c>
      <c r="Q82" s="37">
        <v>200</v>
      </c>
      <c r="R82" s="37">
        <v>1140</v>
      </c>
      <c r="S82" s="37">
        <f t="shared" si="3"/>
        <v>200</v>
      </c>
      <c r="T82" s="39">
        <v>0</v>
      </c>
      <c r="U82" s="37">
        <f t="shared" ref="U82:U161" si="6">R82-Q82</f>
        <v>940</v>
      </c>
      <c r="V82" s="18">
        <v>3.19</v>
      </c>
      <c r="X82" t="str">
        <f>+IFERROR(D82,[1]IPP!$B$7)</f>
        <v>NP4010</v>
      </c>
    </row>
    <row r="83" spans="1:24" ht="21" customHeight="1" x14ac:dyDescent="0.25">
      <c r="A83" s="68">
        <v>77</v>
      </c>
      <c r="B83" s="24" t="s">
        <v>14</v>
      </c>
      <c r="C83" s="24" t="s">
        <v>14</v>
      </c>
      <c r="D83" s="70" t="s">
        <v>231</v>
      </c>
      <c r="E83" s="24" t="s">
        <v>195</v>
      </c>
      <c r="F83" s="21" t="s">
        <v>133</v>
      </c>
      <c r="G83" s="25">
        <v>45301</v>
      </c>
      <c r="H83" s="58" t="s">
        <v>238</v>
      </c>
      <c r="I83" s="17"/>
      <c r="J83" s="24"/>
      <c r="K83" s="24"/>
      <c r="L83" s="24"/>
      <c r="M83" s="24"/>
      <c r="N83" s="24"/>
      <c r="O83" s="40">
        <v>4.9000000000000004</v>
      </c>
      <c r="P83" s="38">
        <v>548</v>
      </c>
      <c r="Q83" s="37">
        <v>175</v>
      </c>
      <c r="R83" s="37">
        <v>1199</v>
      </c>
      <c r="S83" s="37">
        <f t="shared" si="3"/>
        <v>175</v>
      </c>
      <c r="T83" s="39">
        <v>0</v>
      </c>
      <c r="U83" s="37">
        <f t="shared" si="6"/>
        <v>1024</v>
      </c>
      <c r="V83" s="18">
        <v>3.74</v>
      </c>
      <c r="X83" t="str">
        <f>+IFERROR(D83,[1]IPP!$B$7)</f>
        <v>NP1696</v>
      </c>
    </row>
    <row r="84" spans="1:24" x14ac:dyDescent="0.25">
      <c r="A84" s="68">
        <v>78</v>
      </c>
      <c r="B84" s="24" t="s">
        <v>14</v>
      </c>
      <c r="C84" s="24" t="s">
        <v>14</v>
      </c>
      <c r="D84" s="70" t="s">
        <v>232</v>
      </c>
      <c r="E84" s="24" t="s">
        <v>195</v>
      </c>
      <c r="F84" s="16" t="s">
        <v>255</v>
      </c>
      <c r="G84" s="25">
        <v>45301</v>
      </c>
      <c r="H84" s="43" t="s">
        <v>49</v>
      </c>
      <c r="I84" s="17"/>
      <c r="J84" s="24"/>
      <c r="K84" s="24"/>
      <c r="L84" s="24"/>
      <c r="M84" s="24"/>
      <c r="N84" s="24"/>
      <c r="O84" s="40">
        <v>3</v>
      </c>
      <c r="P84" s="38">
        <v>335</v>
      </c>
      <c r="Q84" s="37">
        <v>276</v>
      </c>
      <c r="R84" s="37">
        <v>96</v>
      </c>
      <c r="S84" s="37">
        <f t="shared" si="3"/>
        <v>276</v>
      </c>
      <c r="T84" s="39">
        <f t="shared" si="5"/>
        <v>180</v>
      </c>
      <c r="U84" s="37">
        <v>0</v>
      </c>
      <c r="V84" s="18">
        <v>2.97</v>
      </c>
      <c r="X84" t="str">
        <f>+IFERROR(D84,[1]IPP!$B$7)</f>
        <v>NL121969</v>
      </c>
    </row>
    <row r="85" spans="1:24" x14ac:dyDescent="0.25">
      <c r="A85" s="68">
        <v>79</v>
      </c>
      <c r="B85" s="24" t="s">
        <v>14</v>
      </c>
      <c r="C85" s="24" t="s">
        <v>14</v>
      </c>
      <c r="D85" s="70" t="s">
        <v>233</v>
      </c>
      <c r="E85" s="24" t="s">
        <v>195</v>
      </c>
      <c r="F85" s="16" t="s">
        <v>255</v>
      </c>
      <c r="G85" s="25">
        <v>45301</v>
      </c>
      <c r="H85" s="43" t="s">
        <v>46</v>
      </c>
      <c r="I85" s="17"/>
      <c r="J85" s="24"/>
      <c r="K85" s="24"/>
      <c r="L85" s="24"/>
      <c r="M85" s="24"/>
      <c r="N85" s="24"/>
      <c r="O85" s="40">
        <v>9.7200000000000006</v>
      </c>
      <c r="P85" s="38">
        <v>1165</v>
      </c>
      <c r="Q85" s="37">
        <v>1020</v>
      </c>
      <c r="R85" s="37">
        <v>248</v>
      </c>
      <c r="S85" s="37">
        <f t="shared" si="3"/>
        <v>1020</v>
      </c>
      <c r="T85" s="39">
        <f t="shared" si="5"/>
        <v>772</v>
      </c>
      <c r="U85" s="37">
        <v>0</v>
      </c>
      <c r="V85" s="18">
        <v>4.5</v>
      </c>
      <c r="X85" t="str">
        <f>+IFERROR(D85,[1]IPP!$B$7)</f>
        <v>NL132214</v>
      </c>
    </row>
    <row r="86" spans="1:24" x14ac:dyDescent="0.25">
      <c r="A86" s="68">
        <v>80</v>
      </c>
      <c r="B86" s="24" t="s">
        <v>14</v>
      </c>
      <c r="C86" s="24" t="s">
        <v>14</v>
      </c>
      <c r="D86" s="70" t="s">
        <v>234</v>
      </c>
      <c r="E86" s="24" t="s">
        <v>195</v>
      </c>
      <c r="F86" s="16" t="s">
        <v>255</v>
      </c>
      <c r="G86" s="25">
        <v>45301</v>
      </c>
      <c r="H86" s="43" t="s">
        <v>64</v>
      </c>
      <c r="I86" s="17"/>
      <c r="J86" s="24"/>
      <c r="K86" s="24"/>
      <c r="L86" s="24"/>
      <c r="M86" s="24"/>
      <c r="N86" s="24"/>
      <c r="O86" s="40">
        <v>8</v>
      </c>
      <c r="P86" s="38">
        <v>891</v>
      </c>
      <c r="Q86" s="37">
        <v>795</v>
      </c>
      <c r="R86" s="37">
        <v>457</v>
      </c>
      <c r="S86" s="37">
        <f t="shared" si="3"/>
        <v>795</v>
      </c>
      <c r="T86" s="39">
        <f t="shared" si="5"/>
        <v>338</v>
      </c>
      <c r="U86" s="37">
        <v>0</v>
      </c>
      <c r="V86" s="18">
        <v>4.5</v>
      </c>
      <c r="X86" t="str">
        <f>+IFERROR(D86,[1]IPP!$B$7)</f>
        <v>AEH14819</v>
      </c>
    </row>
    <row r="87" spans="1:24" x14ac:dyDescent="0.25">
      <c r="A87" s="68">
        <v>81</v>
      </c>
      <c r="B87" s="24" t="s">
        <v>14</v>
      </c>
      <c r="C87" s="24" t="s">
        <v>14</v>
      </c>
      <c r="D87" s="70" t="s">
        <v>235</v>
      </c>
      <c r="E87" s="24" t="s">
        <v>195</v>
      </c>
      <c r="F87" s="16" t="s">
        <v>255</v>
      </c>
      <c r="G87" s="25">
        <v>45301</v>
      </c>
      <c r="H87" s="43" t="s">
        <v>39</v>
      </c>
      <c r="I87" s="17"/>
      <c r="J87" s="24"/>
      <c r="K87" s="24"/>
      <c r="L87" s="24"/>
      <c r="M87" s="24"/>
      <c r="N87" s="24"/>
      <c r="O87" s="40">
        <v>4.05</v>
      </c>
      <c r="P87" s="38">
        <v>432</v>
      </c>
      <c r="Q87" s="37">
        <v>280</v>
      </c>
      <c r="R87" s="37">
        <v>293</v>
      </c>
      <c r="S87" s="37">
        <f t="shared" si="3"/>
        <v>280</v>
      </c>
      <c r="T87" s="39">
        <v>0</v>
      </c>
      <c r="U87" s="37">
        <f t="shared" si="6"/>
        <v>13</v>
      </c>
      <c r="V87" s="18">
        <v>4.5</v>
      </c>
      <c r="X87" t="str">
        <f>+IFERROR(D87,[1]IPP!$B$7)</f>
        <v>NL167000</v>
      </c>
    </row>
    <row r="88" spans="1:24" x14ac:dyDescent="0.25">
      <c r="A88" s="68">
        <v>82</v>
      </c>
      <c r="B88" s="24" t="s">
        <v>14</v>
      </c>
      <c r="C88" s="24" t="s">
        <v>14</v>
      </c>
      <c r="D88" s="70" t="s">
        <v>239</v>
      </c>
      <c r="E88" s="24" t="s">
        <v>195</v>
      </c>
      <c r="F88" s="16" t="s">
        <v>255</v>
      </c>
      <c r="G88" s="25">
        <v>45301</v>
      </c>
      <c r="H88" s="43" t="s">
        <v>49</v>
      </c>
      <c r="I88" s="17"/>
      <c r="J88" s="24"/>
      <c r="K88" s="24"/>
      <c r="L88" s="24"/>
      <c r="M88" s="24"/>
      <c r="N88" s="24"/>
      <c r="O88" s="40">
        <v>2.7250000000000001</v>
      </c>
      <c r="P88" s="38">
        <v>267</v>
      </c>
      <c r="Q88" s="37">
        <v>197</v>
      </c>
      <c r="R88" s="37">
        <v>236</v>
      </c>
      <c r="S88" s="37">
        <f t="shared" si="3"/>
        <v>197</v>
      </c>
      <c r="T88" s="39">
        <v>0</v>
      </c>
      <c r="U88" s="37">
        <f t="shared" si="6"/>
        <v>39</v>
      </c>
      <c r="V88" s="18">
        <v>2.97</v>
      </c>
      <c r="X88" t="str">
        <f>+IFERROR(D88,[1]IPP!$B$7)</f>
        <v>NL170981</v>
      </c>
    </row>
    <row r="89" spans="1:24" x14ac:dyDescent="0.25">
      <c r="A89" s="68">
        <v>83</v>
      </c>
      <c r="B89" s="24" t="s">
        <v>14</v>
      </c>
      <c r="C89" s="24" t="s">
        <v>14</v>
      </c>
      <c r="D89" s="70" t="s">
        <v>240</v>
      </c>
      <c r="E89" s="24" t="s">
        <v>195</v>
      </c>
      <c r="F89" s="16" t="s">
        <v>255</v>
      </c>
      <c r="G89" s="25">
        <v>45301</v>
      </c>
      <c r="H89" s="43" t="s">
        <v>46</v>
      </c>
      <c r="I89" s="17"/>
      <c r="J89" s="24"/>
      <c r="K89" s="24"/>
      <c r="L89" s="24"/>
      <c r="M89" s="24"/>
      <c r="N89" s="24"/>
      <c r="O89" s="40">
        <v>7.56</v>
      </c>
      <c r="P89" s="38">
        <v>833</v>
      </c>
      <c r="Q89" s="37">
        <v>730</v>
      </c>
      <c r="R89" s="37">
        <v>172</v>
      </c>
      <c r="S89" s="37">
        <f t="shared" si="3"/>
        <v>730</v>
      </c>
      <c r="T89" s="39">
        <f t="shared" si="5"/>
        <v>558</v>
      </c>
      <c r="U89" s="37">
        <v>0</v>
      </c>
      <c r="V89" s="18">
        <v>2.97</v>
      </c>
      <c r="X89" t="str">
        <f>+IFERROR(D89,[1]IPP!$B$7)</f>
        <v>NL153580</v>
      </c>
    </row>
    <row r="90" spans="1:24" x14ac:dyDescent="0.25">
      <c r="A90" s="68">
        <v>84</v>
      </c>
      <c r="B90" s="24" t="s">
        <v>14</v>
      </c>
      <c r="C90" s="24" t="s">
        <v>14</v>
      </c>
      <c r="D90" s="70" t="s">
        <v>243</v>
      </c>
      <c r="E90" s="24" t="s">
        <v>195</v>
      </c>
      <c r="F90" s="16" t="s">
        <v>255</v>
      </c>
      <c r="G90" s="25">
        <v>45301</v>
      </c>
      <c r="H90" s="43" t="s">
        <v>57</v>
      </c>
      <c r="I90" s="17"/>
      <c r="J90" s="24"/>
      <c r="K90" s="24"/>
      <c r="L90" s="24"/>
      <c r="M90" s="24"/>
      <c r="N90" s="24"/>
      <c r="O90" s="40">
        <v>15</v>
      </c>
      <c r="P90" s="38">
        <v>1843</v>
      </c>
      <c r="Q90" s="37">
        <v>1555</v>
      </c>
      <c r="R90" s="37">
        <v>289</v>
      </c>
      <c r="S90" s="37">
        <f t="shared" si="3"/>
        <v>1555</v>
      </c>
      <c r="T90" s="39">
        <f t="shared" si="5"/>
        <v>1266</v>
      </c>
      <c r="U90" s="37">
        <v>0</v>
      </c>
      <c r="V90" s="18">
        <v>3.74</v>
      </c>
      <c r="X90" t="str">
        <f>+IFERROR(D90,[1]IPP!$B$7)</f>
        <v>MSNL139208</v>
      </c>
    </row>
    <row r="91" spans="1:24" x14ac:dyDescent="0.25">
      <c r="A91" s="68">
        <v>85</v>
      </c>
      <c r="B91" s="24" t="s">
        <v>14</v>
      </c>
      <c r="C91" s="24" t="s">
        <v>14</v>
      </c>
      <c r="D91" s="70" t="s">
        <v>244</v>
      </c>
      <c r="E91" s="24" t="s">
        <v>195</v>
      </c>
      <c r="F91" s="21" t="s">
        <v>133</v>
      </c>
      <c r="G91" s="25">
        <v>45301</v>
      </c>
      <c r="H91" s="43" t="s">
        <v>49</v>
      </c>
      <c r="I91" s="17"/>
      <c r="J91" s="24"/>
      <c r="K91" s="24"/>
      <c r="L91" s="24"/>
      <c r="M91" s="24"/>
      <c r="N91" s="24"/>
      <c r="O91" s="40">
        <v>3</v>
      </c>
      <c r="P91" s="38">
        <v>411</v>
      </c>
      <c r="Q91" s="37">
        <v>316</v>
      </c>
      <c r="R91" s="37">
        <v>137</v>
      </c>
      <c r="S91" s="37">
        <f t="shared" si="3"/>
        <v>316</v>
      </c>
      <c r="T91" s="39">
        <f t="shared" si="5"/>
        <v>179</v>
      </c>
      <c r="U91" s="37">
        <v>0</v>
      </c>
      <c r="V91" s="18">
        <v>3.74</v>
      </c>
      <c r="X91" t="str">
        <f>+IFERROR(D91,[1]IPP!$B$7)</f>
        <v>MSNL139209</v>
      </c>
    </row>
    <row r="92" spans="1:24" x14ac:dyDescent="0.25">
      <c r="A92" s="68">
        <v>86</v>
      </c>
      <c r="B92" s="24" t="s">
        <v>14</v>
      </c>
      <c r="C92" s="24" t="s">
        <v>14</v>
      </c>
      <c r="D92" s="70" t="s">
        <v>245</v>
      </c>
      <c r="E92" s="24" t="s">
        <v>195</v>
      </c>
      <c r="F92" s="16" t="s">
        <v>255</v>
      </c>
      <c r="G92" s="25">
        <v>45301</v>
      </c>
      <c r="H92" s="43" t="s">
        <v>39</v>
      </c>
      <c r="I92" s="17"/>
      <c r="J92" s="24"/>
      <c r="K92" s="24"/>
      <c r="L92" s="24"/>
      <c r="M92" s="24"/>
      <c r="N92" s="24"/>
      <c r="O92" s="40">
        <v>4.8600000000000003</v>
      </c>
      <c r="P92" s="38">
        <v>334</v>
      </c>
      <c r="Q92" s="37">
        <v>249</v>
      </c>
      <c r="R92" s="37">
        <v>276</v>
      </c>
      <c r="S92" s="37">
        <f t="shared" si="3"/>
        <v>249</v>
      </c>
      <c r="T92" s="39">
        <v>0</v>
      </c>
      <c r="U92" s="37">
        <f t="shared" si="6"/>
        <v>27</v>
      </c>
      <c r="V92" s="18">
        <v>2.97</v>
      </c>
      <c r="X92" t="str">
        <f>+IFERROR(D92,[1]IPP!$B$7)</f>
        <v>AEH16333</v>
      </c>
    </row>
    <row r="93" spans="1:24" x14ac:dyDescent="0.25">
      <c r="A93" s="68">
        <v>87</v>
      </c>
      <c r="B93" s="24" t="s">
        <v>14</v>
      </c>
      <c r="C93" s="24" t="s">
        <v>14</v>
      </c>
      <c r="D93" s="70" t="s">
        <v>246</v>
      </c>
      <c r="E93" s="24" t="s">
        <v>195</v>
      </c>
      <c r="F93" s="16" t="s">
        <v>255</v>
      </c>
      <c r="G93" s="25">
        <v>45301</v>
      </c>
      <c r="H93" s="43" t="s">
        <v>49</v>
      </c>
      <c r="I93" s="17"/>
      <c r="J93" s="24"/>
      <c r="K93" s="24"/>
      <c r="L93" s="24"/>
      <c r="M93" s="24"/>
      <c r="N93" s="24"/>
      <c r="O93" s="40">
        <v>2.7</v>
      </c>
      <c r="P93" s="38">
        <v>241</v>
      </c>
      <c r="Q93" s="37">
        <v>233</v>
      </c>
      <c r="R93" s="37">
        <v>29</v>
      </c>
      <c r="S93" s="37">
        <f t="shared" si="3"/>
        <v>233</v>
      </c>
      <c r="T93" s="39">
        <f t="shared" si="5"/>
        <v>204</v>
      </c>
      <c r="U93" s="37">
        <v>0</v>
      </c>
      <c r="V93" s="18">
        <v>2.97</v>
      </c>
      <c r="X93" t="str">
        <f>+IFERROR(D93,[1]IPP!$B$7)</f>
        <v>AEH16332</v>
      </c>
    </row>
    <row r="94" spans="1:24" x14ac:dyDescent="0.25">
      <c r="A94" s="68">
        <v>88</v>
      </c>
      <c r="B94" s="24" t="s">
        <v>14</v>
      </c>
      <c r="C94" s="24" t="s">
        <v>14</v>
      </c>
      <c r="D94" s="70" t="s">
        <v>247</v>
      </c>
      <c r="E94" s="24" t="s">
        <v>195</v>
      </c>
      <c r="F94" s="16" t="s">
        <v>255</v>
      </c>
      <c r="G94" s="25">
        <v>45301</v>
      </c>
      <c r="H94" s="43" t="s">
        <v>39</v>
      </c>
      <c r="I94" s="17"/>
      <c r="J94" s="24"/>
      <c r="K94" s="24"/>
      <c r="L94" s="24"/>
      <c r="M94" s="24"/>
      <c r="N94" s="24"/>
      <c r="O94" s="40">
        <v>5</v>
      </c>
      <c r="P94" s="38">
        <v>622</v>
      </c>
      <c r="Q94" s="37">
        <v>485</v>
      </c>
      <c r="R94" s="37">
        <v>294</v>
      </c>
      <c r="S94" s="37">
        <f t="shared" si="3"/>
        <v>485</v>
      </c>
      <c r="T94" s="39">
        <f t="shared" si="5"/>
        <v>191</v>
      </c>
      <c r="U94" s="37">
        <v>0</v>
      </c>
      <c r="V94" s="18">
        <v>4.5</v>
      </c>
      <c r="X94" t="str">
        <f>+IFERROR(D94,[1]IPP!$B$7)</f>
        <v>MSNL173080</v>
      </c>
    </row>
    <row r="95" spans="1:24" x14ac:dyDescent="0.25">
      <c r="A95" s="68">
        <v>89</v>
      </c>
      <c r="B95" s="24" t="s">
        <v>14</v>
      </c>
      <c r="C95" s="24" t="s">
        <v>14</v>
      </c>
      <c r="D95" s="70" t="s">
        <v>248</v>
      </c>
      <c r="E95" s="24" t="s">
        <v>195</v>
      </c>
      <c r="F95" s="16" t="s">
        <v>255</v>
      </c>
      <c r="G95" s="25">
        <v>45301</v>
      </c>
      <c r="H95" s="43" t="s">
        <v>46</v>
      </c>
      <c r="I95" s="17"/>
      <c r="J95" s="24"/>
      <c r="K95" s="24"/>
      <c r="L95" s="24"/>
      <c r="M95" s="24"/>
      <c r="N95" s="24"/>
      <c r="O95" s="40">
        <v>9.9</v>
      </c>
      <c r="P95" s="38">
        <v>936</v>
      </c>
      <c r="Q95" s="37">
        <v>797</v>
      </c>
      <c r="R95" s="37">
        <v>524</v>
      </c>
      <c r="S95" s="37">
        <f t="shared" si="3"/>
        <v>797</v>
      </c>
      <c r="T95" s="39">
        <f t="shared" si="5"/>
        <v>273</v>
      </c>
      <c r="U95" s="37">
        <v>0</v>
      </c>
      <c r="V95" s="18">
        <v>4.5</v>
      </c>
      <c r="X95" t="str">
        <f>+IFERROR(D95,[1]IPP!$B$7)</f>
        <v>MSNL172689</v>
      </c>
    </row>
    <row r="96" spans="1:24" s="80" customFormat="1" x14ac:dyDescent="0.25">
      <c r="A96" s="68">
        <v>90</v>
      </c>
      <c r="B96" s="79" t="s">
        <v>14</v>
      </c>
      <c r="C96" s="79" t="s">
        <v>14</v>
      </c>
      <c r="D96" s="70" t="s">
        <v>251</v>
      </c>
      <c r="E96" s="79" t="s">
        <v>195</v>
      </c>
      <c r="F96" s="16" t="s">
        <v>255</v>
      </c>
      <c r="G96" s="25">
        <v>45301</v>
      </c>
      <c r="H96" s="43" t="s">
        <v>64</v>
      </c>
      <c r="I96" s="17"/>
      <c r="J96" s="79"/>
      <c r="K96" s="79"/>
      <c r="L96" s="79"/>
      <c r="M96" s="79"/>
      <c r="N96" s="79"/>
      <c r="O96" s="40">
        <v>4.32</v>
      </c>
      <c r="P96" s="38">
        <v>550</v>
      </c>
      <c r="Q96" s="37">
        <v>238.6</v>
      </c>
      <c r="R96" s="37">
        <v>483.4</v>
      </c>
      <c r="S96" s="37">
        <f t="shared" si="3"/>
        <v>238.6</v>
      </c>
      <c r="T96" s="38">
        <v>0</v>
      </c>
      <c r="U96" s="37">
        <f t="shared" si="6"/>
        <v>244.79999999999998</v>
      </c>
      <c r="V96" s="18">
        <v>2.97</v>
      </c>
      <c r="X96" t="str">
        <f>+IFERROR(D96,[1]IPP!$B$7)</f>
        <v>AEH9639</v>
      </c>
    </row>
    <row r="97" spans="1:24" x14ac:dyDescent="0.25">
      <c r="A97" s="68">
        <v>91</v>
      </c>
      <c r="B97" s="24" t="s">
        <v>14</v>
      </c>
      <c r="C97" s="24" t="s">
        <v>14</v>
      </c>
      <c r="D97" s="70" t="s">
        <v>252</v>
      </c>
      <c r="E97" s="24" t="s">
        <v>195</v>
      </c>
      <c r="F97" s="21" t="s">
        <v>253</v>
      </c>
      <c r="G97" s="25">
        <v>45301</v>
      </c>
      <c r="H97" s="43" t="s">
        <v>254</v>
      </c>
      <c r="I97" s="17"/>
      <c r="J97" s="24"/>
      <c r="K97" s="24"/>
      <c r="L97" s="24"/>
      <c r="M97" s="24"/>
      <c r="N97" s="24"/>
      <c r="O97" s="40">
        <v>17</v>
      </c>
      <c r="P97" s="38">
        <v>1650</v>
      </c>
      <c r="Q97" s="37">
        <v>270</v>
      </c>
      <c r="R97" s="37">
        <v>9705</v>
      </c>
      <c r="S97" s="37">
        <f t="shared" si="3"/>
        <v>270</v>
      </c>
      <c r="T97" s="39">
        <v>0</v>
      </c>
      <c r="U97" s="37">
        <f t="shared" si="6"/>
        <v>9435</v>
      </c>
      <c r="V97" s="18">
        <v>3.74</v>
      </c>
      <c r="X97" t="str">
        <f>+IFERROR(D97,[1]IPP!$B$7)</f>
        <v>NP7808</v>
      </c>
    </row>
    <row r="98" spans="1:24" x14ac:dyDescent="0.25">
      <c r="A98" s="68">
        <v>92</v>
      </c>
      <c r="B98" s="24" t="s">
        <v>14</v>
      </c>
      <c r="C98" s="24" t="s">
        <v>14</v>
      </c>
      <c r="D98" s="70" t="s">
        <v>249</v>
      </c>
      <c r="E98" s="24" t="s">
        <v>195</v>
      </c>
      <c r="F98" s="16" t="s">
        <v>255</v>
      </c>
      <c r="G98" s="25">
        <v>45301</v>
      </c>
      <c r="H98" s="43" t="s">
        <v>250</v>
      </c>
      <c r="I98" s="17"/>
      <c r="J98" s="24"/>
      <c r="K98" s="24"/>
      <c r="L98" s="24"/>
      <c r="M98" s="24"/>
      <c r="N98" s="24"/>
      <c r="O98" s="40">
        <v>2.1800000000000002</v>
      </c>
      <c r="P98" s="38">
        <v>202</v>
      </c>
      <c r="Q98" s="37">
        <v>151.69999999999999</v>
      </c>
      <c r="R98" s="37">
        <v>84.1</v>
      </c>
      <c r="S98" s="37">
        <f t="shared" si="3"/>
        <v>151.69999999999999</v>
      </c>
      <c r="T98" s="39">
        <f t="shared" si="5"/>
        <v>67.599999999999994</v>
      </c>
      <c r="U98" s="37">
        <v>0</v>
      </c>
      <c r="V98" s="18">
        <v>2.97</v>
      </c>
      <c r="X98" t="str">
        <f>+IFERROR(D98,[1]IPP!$B$7)</f>
        <v>NL172950</v>
      </c>
    </row>
    <row r="99" spans="1:24" x14ac:dyDescent="0.25">
      <c r="A99" s="68">
        <v>93</v>
      </c>
      <c r="B99" s="24" t="s">
        <v>14</v>
      </c>
      <c r="C99" s="24" t="s">
        <v>14</v>
      </c>
      <c r="D99" s="70" t="s">
        <v>256</v>
      </c>
      <c r="E99" s="24" t="s">
        <v>195</v>
      </c>
      <c r="F99" s="16" t="s">
        <v>255</v>
      </c>
      <c r="G99" s="25">
        <v>45301</v>
      </c>
      <c r="H99" s="43" t="s">
        <v>39</v>
      </c>
      <c r="I99" s="17"/>
      <c r="J99" s="24"/>
      <c r="K99" s="24"/>
      <c r="L99" s="24"/>
      <c r="M99" s="24"/>
      <c r="N99" s="24"/>
      <c r="O99" s="40">
        <v>5</v>
      </c>
      <c r="P99" s="38">
        <v>474</v>
      </c>
      <c r="Q99" s="37">
        <v>281.2</v>
      </c>
      <c r="R99" s="37">
        <v>120.4</v>
      </c>
      <c r="S99" s="37">
        <f t="shared" si="3"/>
        <v>281.2</v>
      </c>
      <c r="T99" s="39">
        <f t="shared" si="5"/>
        <v>160.79999999999998</v>
      </c>
      <c r="U99" s="37">
        <v>0</v>
      </c>
      <c r="V99" s="18">
        <v>4.5</v>
      </c>
      <c r="X99" t="str">
        <f>+IFERROR(D99,[1]IPP!$B$7)</f>
        <v>NL140448</v>
      </c>
    </row>
    <row r="100" spans="1:24" x14ac:dyDescent="0.25">
      <c r="A100" s="68">
        <v>94</v>
      </c>
      <c r="B100" s="24" t="s">
        <v>14</v>
      </c>
      <c r="C100" s="24" t="s">
        <v>14</v>
      </c>
      <c r="D100" s="70" t="s">
        <v>257</v>
      </c>
      <c r="E100" s="24" t="s">
        <v>195</v>
      </c>
      <c r="F100" s="16" t="s">
        <v>255</v>
      </c>
      <c r="G100" s="25">
        <v>45301</v>
      </c>
      <c r="H100" s="43" t="s">
        <v>49</v>
      </c>
      <c r="I100" s="17"/>
      <c r="J100" s="24"/>
      <c r="K100" s="24"/>
      <c r="L100" s="24"/>
      <c r="M100" s="24"/>
      <c r="N100" s="24"/>
      <c r="O100" s="40">
        <v>3</v>
      </c>
      <c r="P100" s="38">
        <v>293</v>
      </c>
      <c r="Q100" s="37">
        <v>247</v>
      </c>
      <c r="R100" s="37">
        <v>70</v>
      </c>
      <c r="S100" s="37">
        <f t="shared" si="3"/>
        <v>247</v>
      </c>
      <c r="T100" s="39">
        <f t="shared" si="5"/>
        <v>177</v>
      </c>
      <c r="U100" s="37">
        <v>0</v>
      </c>
      <c r="V100" s="18">
        <v>2.97</v>
      </c>
      <c r="X100" t="str">
        <f>+IFERROR(D100,[1]IPP!$B$7)</f>
        <v>NL173107</v>
      </c>
    </row>
    <row r="101" spans="1:24" x14ac:dyDescent="0.25">
      <c r="A101" s="68">
        <v>95</v>
      </c>
      <c r="B101" s="24" t="s">
        <v>14</v>
      </c>
      <c r="C101" s="24" t="s">
        <v>14</v>
      </c>
      <c r="D101" s="70" t="s">
        <v>260</v>
      </c>
      <c r="E101" s="24" t="s">
        <v>195</v>
      </c>
      <c r="F101" s="16" t="s">
        <v>261</v>
      </c>
      <c r="G101" s="25">
        <v>45301</v>
      </c>
      <c r="H101" s="43" t="s">
        <v>262</v>
      </c>
      <c r="I101" s="17"/>
      <c r="J101" s="24"/>
      <c r="K101" s="24"/>
      <c r="L101" s="24"/>
      <c r="M101" s="24"/>
      <c r="N101" s="24"/>
      <c r="O101" s="40">
        <v>12.96</v>
      </c>
      <c r="P101" s="38">
        <v>1315</v>
      </c>
      <c r="Q101" s="37">
        <v>688</v>
      </c>
      <c r="R101" s="37">
        <v>3401.6</v>
      </c>
      <c r="S101" s="37">
        <f t="shared" si="3"/>
        <v>688</v>
      </c>
      <c r="T101" s="39">
        <v>0</v>
      </c>
      <c r="U101" s="37">
        <f t="shared" si="6"/>
        <v>2713.6</v>
      </c>
      <c r="V101" s="18">
        <v>3.74</v>
      </c>
      <c r="X101" t="str">
        <f>+IFERROR(D101,[1]IPP!$B$7)</f>
        <v>NP8019</v>
      </c>
    </row>
    <row r="102" spans="1:24" x14ac:dyDescent="0.25">
      <c r="A102" s="68">
        <v>96</v>
      </c>
      <c r="B102" s="24" t="s">
        <v>14</v>
      </c>
      <c r="C102" s="24" t="s">
        <v>14</v>
      </c>
      <c r="D102" s="70" t="s">
        <v>263</v>
      </c>
      <c r="E102" s="24" t="s">
        <v>195</v>
      </c>
      <c r="F102" s="16" t="s">
        <v>255</v>
      </c>
      <c r="G102" s="25">
        <v>45301</v>
      </c>
      <c r="H102" s="43" t="s">
        <v>39</v>
      </c>
      <c r="I102" s="17"/>
      <c r="J102" s="24"/>
      <c r="K102" s="24"/>
      <c r="L102" s="24"/>
      <c r="M102" s="24"/>
      <c r="N102" s="24"/>
      <c r="O102" s="40">
        <v>5</v>
      </c>
      <c r="P102" s="38">
        <v>763</v>
      </c>
      <c r="Q102" s="37">
        <v>436</v>
      </c>
      <c r="R102" s="37">
        <v>138</v>
      </c>
      <c r="S102" s="37">
        <f t="shared" si="3"/>
        <v>436</v>
      </c>
      <c r="T102" s="39">
        <f t="shared" si="5"/>
        <v>298</v>
      </c>
      <c r="U102" s="37">
        <v>0</v>
      </c>
      <c r="V102" s="18">
        <v>4.5</v>
      </c>
      <c r="X102" t="str">
        <f>+IFERROR(D102,[1]IPP!$B$7)</f>
        <v>NL173326</v>
      </c>
    </row>
    <row r="103" spans="1:24" x14ac:dyDescent="0.25">
      <c r="A103" s="68">
        <v>97</v>
      </c>
      <c r="B103" s="24" t="s">
        <v>14</v>
      </c>
      <c r="C103" s="24" t="s">
        <v>14</v>
      </c>
      <c r="D103" s="70" t="s">
        <v>264</v>
      </c>
      <c r="E103" s="24" t="s">
        <v>195</v>
      </c>
      <c r="F103" s="16" t="s">
        <v>253</v>
      </c>
      <c r="G103" s="25">
        <v>45301</v>
      </c>
      <c r="H103" s="43" t="s">
        <v>265</v>
      </c>
      <c r="I103" s="17"/>
      <c r="J103" s="24"/>
      <c r="K103" s="24"/>
      <c r="L103" s="24"/>
      <c r="M103" s="24"/>
      <c r="N103" s="24"/>
      <c r="O103" s="40">
        <v>18.36</v>
      </c>
      <c r="P103" s="38">
        <v>2180</v>
      </c>
      <c r="Q103" s="37">
        <v>780</v>
      </c>
      <c r="R103" s="37">
        <v>2930</v>
      </c>
      <c r="S103" s="37">
        <f t="shared" si="3"/>
        <v>780</v>
      </c>
      <c r="T103" s="39">
        <v>0</v>
      </c>
      <c r="U103" s="37">
        <f t="shared" si="6"/>
        <v>2150</v>
      </c>
      <c r="V103" s="18">
        <v>3.74</v>
      </c>
      <c r="X103" t="str">
        <f>+IFERROR(D103,[1]IPP!$B$7)</f>
        <v>NP7011</v>
      </c>
    </row>
    <row r="104" spans="1:24" x14ac:dyDescent="0.25">
      <c r="A104" s="68">
        <v>98</v>
      </c>
      <c r="B104" s="24" t="s">
        <v>14</v>
      </c>
      <c r="C104" s="24" t="s">
        <v>14</v>
      </c>
      <c r="D104" s="70" t="s">
        <v>268</v>
      </c>
      <c r="E104" s="24" t="s">
        <v>195</v>
      </c>
      <c r="F104" s="16" t="s">
        <v>253</v>
      </c>
      <c r="G104" s="25">
        <v>45301</v>
      </c>
      <c r="H104" s="43" t="s">
        <v>269</v>
      </c>
      <c r="I104" s="17"/>
      <c r="J104" s="24"/>
      <c r="K104" s="24"/>
      <c r="L104" s="24"/>
      <c r="M104" s="24"/>
      <c r="N104" s="24"/>
      <c r="O104" s="40">
        <v>49</v>
      </c>
      <c r="P104" s="38">
        <v>3084</v>
      </c>
      <c r="Q104" s="37">
        <v>1686</v>
      </c>
      <c r="R104" s="37">
        <v>5600.85</v>
      </c>
      <c r="S104" s="37">
        <f t="shared" si="3"/>
        <v>1686</v>
      </c>
      <c r="T104" s="39">
        <v>0</v>
      </c>
      <c r="U104" s="37">
        <f t="shared" si="6"/>
        <v>3914.8500000000004</v>
      </c>
      <c r="V104" s="18">
        <v>3.74</v>
      </c>
      <c r="X104" t="str">
        <f>+IFERROR(D104,[1]IPP!$B$7)</f>
        <v>NP2674</v>
      </c>
    </row>
    <row r="105" spans="1:24" x14ac:dyDescent="0.25">
      <c r="A105" s="68">
        <v>99</v>
      </c>
      <c r="B105" s="24" t="s">
        <v>14</v>
      </c>
      <c r="C105" s="24" t="s">
        <v>14</v>
      </c>
      <c r="D105" s="70" t="s">
        <v>270</v>
      </c>
      <c r="E105" s="24" t="s">
        <v>195</v>
      </c>
      <c r="F105" s="16" t="s">
        <v>271</v>
      </c>
      <c r="G105" s="25">
        <v>45301</v>
      </c>
      <c r="H105" s="43" t="s">
        <v>250</v>
      </c>
      <c r="I105" s="17"/>
      <c r="J105" s="24"/>
      <c r="K105" s="24"/>
      <c r="L105" s="24"/>
      <c r="M105" s="24"/>
      <c r="N105" s="24"/>
      <c r="O105" s="40">
        <v>3.45</v>
      </c>
      <c r="P105" s="38">
        <v>211</v>
      </c>
      <c r="Q105" s="37">
        <v>169</v>
      </c>
      <c r="R105" s="37">
        <v>184</v>
      </c>
      <c r="S105" s="37">
        <f t="shared" si="3"/>
        <v>169</v>
      </c>
      <c r="T105" s="39">
        <v>0</v>
      </c>
      <c r="U105" s="37">
        <f t="shared" si="6"/>
        <v>15</v>
      </c>
      <c r="V105" s="18">
        <v>4.5</v>
      </c>
      <c r="X105" t="str">
        <f>+IFERROR(D105,[1]IPP!$B$7)</f>
        <v>NL124554</v>
      </c>
    </row>
    <row r="106" spans="1:24" x14ac:dyDescent="0.25">
      <c r="A106" s="68">
        <v>100</v>
      </c>
      <c r="B106" s="24" t="s">
        <v>14</v>
      </c>
      <c r="C106" s="24" t="s">
        <v>14</v>
      </c>
      <c r="D106" s="70" t="s">
        <v>273</v>
      </c>
      <c r="E106" s="24" t="s">
        <v>195</v>
      </c>
      <c r="F106" s="16" t="s">
        <v>271</v>
      </c>
      <c r="G106" s="25">
        <v>45301</v>
      </c>
      <c r="H106" s="43" t="s">
        <v>46</v>
      </c>
      <c r="I106" s="17"/>
      <c r="J106" s="24"/>
      <c r="K106" s="24"/>
      <c r="L106" s="24"/>
      <c r="M106" s="24"/>
      <c r="N106" s="24"/>
      <c r="O106" s="40">
        <v>5.3</v>
      </c>
      <c r="P106" s="38">
        <v>605</v>
      </c>
      <c r="Q106" s="37">
        <v>374</v>
      </c>
      <c r="R106" s="37">
        <v>467</v>
      </c>
      <c r="S106" s="37">
        <f t="shared" si="3"/>
        <v>374</v>
      </c>
      <c r="T106" s="39">
        <v>0</v>
      </c>
      <c r="U106" s="37">
        <f t="shared" si="6"/>
        <v>93</v>
      </c>
      <c r="V106" s="18">
        <v>2.97</v>
      </c>
      <c r="X106" t="str">
        <f>+IFERROR(D106,[1]IPP!$B$7)</f>
        <v>NL176861</v>
      </c>
    </row>
    <row r="107" spans="1:24" x14ac:dyDescent="0.25">
      <c r="A107" s="68">
        <v>101</v>
      </c>
      <c r="B107" s="24" t="s">
        <v>14</v>
      </c>
      <c r="C107" s="24" t="s">
        <v>14</v>
      </c>
      <c r="D107" s="70" t="s">
        <v>274</v>
      </c>
      <c r="E107" s="24" t="s">
        <v>195</v>
      </c>
      <c r="F107" s="16" t="s">
        <v>271</v>
      </c>
      <c r="G107" s="25">
        <v>45301</v>
      </c>
      <c r="H107" s="43" t="s">
        <v>64</v>
      </c>
      <c r="I107" s="17"/>
      <c r="J107" s="24"/>
      <c r="K107" s="24"/>
      <c r="L107" s="24"/>
      <c r="M107" s="24"/>
      <c r="N107" s="24"/>
      <c r="O107" s="40">
        <v>5.35</v>
      </c>
      <c r="P107" s="38">
        <v>640</v>
      </c>
      <c r="Q107" s="37">
        <v>560</v>
      </c>
      <c r="R107" s="37">
        <v>116</v>
      </c>
      <c r="S107" s="37">
        <f t="shared" si="3"/>
        <v>560</v>
      </c>
      <c r="T107" s="39">
        <f t="shared" si="5"/>
        <v>444</v>
      </c>
      <c r="U107" s="37">
        <v>0</v>
      </c>
      <c r="V107" s="18">
        <v>4.5</v>
      </c>
      <c r="X107" t="str">
        <f>+IFERROR(D107,[1]IPP!$B$7)</f>
        <v>AEH14306</v>
      </c>
    </row>
    <row r="108" spans="1:24" x14ac:dyDescent="0.25">
      <c r="A108" s="68">
        <v>102</v>
      </c>
      <c r="B108" s="24" t="s">
        <v>14</v>
      </c>
      <c r="C108" s="24" t="s">
        <v>14</v>
      </c>
      <c r="D108" s="70" t="s">
        <v>275</v>
      </c>
      <c r="E108" s="24" t="s">
        <v>195</v>
      </c>
      <c r="F108" s="16" t="s">
        <v>276</v>
      </c>
      <c r="G108" s="25">
        <v>45301</v>
      </c>
      <c r="H108" s="43" t="s">
        <v>49</v>
      </c>
      <c r="I108" s="17"/>
      <c r="J108" s="24"/>
      <c r="K108" s="24"/>
      <c r="L108" s="24"/>
      <c r="M108" s="24"/>
      <c r="N108" s="24"/>
      <c r="O108" s="40">
        <v>3</v>
      </c>
      <c r="P108" s="38">
        <v>173</v>
      </c>
      <c r="Q108" s="37">
        <v>151.69999999999999</v>
      </c>
      <c r="R108" s="37">
        <v>29.9</v>
      </c>
      <c r="S108" s="37">
        <f t="shared" si="3"/>
        <v>151.69999999999999</v>
      </c>
      <c r="T108" s="39">
        <f t="shared" ref="T108" si="7">Q108-R108</f>
        <v>121.79999999999998</v>
      </c>
      <c r="U108" s="37">
        <v>0</v>
      </c>
      <c r="V108" s="18">
        <v>2.97</v>
      </c>
      <c r="X108" t="str">
        <f>+IFERROR(D108,[1]IPP!$B$7)</f>
        <v>NL20052</v>
      </c>
    </row>
    <row r="109" spans="1:24" x14ac:dyDescent="0.25">
      <c r="A109" s="68">
        <v>103</v>
      </c>
      <c r="B109" s="24" t="s">
        <v>14</v>
      </c>
      <c r="C109" s="24" t="s">
        <v>14</v>
      </c>
      <c r="D109" s="70" t="s">
        <v>278</v>
      </c>
      <c r="E109" s="24" t="s">
        <v>195</v>
      </c>
      <c r="F109" s="16" t="s">
        <v>255</v>
      </c>
      <c r="G109" s="25">
        <v>45301</v>
      </c>
      <c r="H109" s="43" t="s">
        <v>39</v>
      </c>
      <c r="I109" s="17"/>
      <c r="J109" s="24"/>
      <c r="K109" s="24"/>
      <c r="L109" s="24"/>
      <c r="M109" s="24"/>
      <c r="N109" s="24"/>
      <c r="O109" s="40">
        <v>5</v>
      </c>
      <c r="P109" s="38">
        <v>608</v>
      </c>
      <c r="Q109" s="37">
        <v>432.3</v>
      </c>
      <c r="R109" s="37">
        <v>326</v>
      </c>
      <c r="S109" s="37">
        <f t="shared" si="3"/>
        <v>432.3</v>
      </c>
      <c r="T109" s="39">
        <f t="shared" ref="T109:T120" si="8">Q109-R109</f>
        <v>106.30000000000001</v>
      </c>
      <c r="U109" s="37">
        <v>0</v>
      </c>
      <c r="V109" s="18">
        <v>3.79</v>
      </c>
      <c r="X109" t="str">
        <f>+IFERROR(D109,[1]IPP!$B$7)</f>
        <v>AEH16284</v>
      </c>
    </row>
    <row r="110" spans="1:24" x14ac:dyDescent="0.25">
      <c r="A110" s="68">
        <v>104</v>
      </c>
      <c r="B110" s="24" t="s">
        <v>14</v>
      </c>
      <c r="C110" s="24" t="s">
        <v>14</v>
      </c>
      <c r="D110" s="70" t="s">
        <v>279</v>
      </c>
      <c r="E110" s="24" t="s">
        <v>195</v>
      </c>
      <c r="F110" s="16" t="s">
        <v>255</v>
      </c>
      <c r="G110" s="25">
        <v>45301</v>
      </c>
      <c r="H110" s="43" t="s">
        <v>49</v>
      </c>
      <c r="I110" s="17"/>
      <c r="J110" s="24"/>
      <c r="K110" s="24"/>
      <c r="L110" s="24"/>
      <c r="M110" s="24"/>
      <c r="N110" s="24"/>
      <c r="O110" s="40">
        <v>2.75</v>
      </c>
      <c r="P110" s="38">
        <v>308</v>
      </c>
      <c r="Q110" s="37">
        <v>253</v>
      </c>
      <c r="R110" s="37">
        <v>165</v>
      </c>
      <c r="S110" s="37">
        <f t="shared" si="3"/>
        <v>253</v>
      </c>
      <c r="T110" s="39">
        <f t="shared" si="8"/>
        <v>88</v>
      </c>
      <c r="U110" s="37">
        <v>0</v>
      </c>
      <c r="V110" s="18">
        <v>3.79</v>
      </c>
      <c r="X110" t="str">
        <f>+IFERROR(D110,[1]IPP!$B$7)</f>
        <v>AEH16285</v>
      </c>
    </row>
    <row r="111" spans="1:24" x14ac:dyDescent="0.25">
      <c r="A111" s="68">
        <v>105</v>
      </c>
      <c r="B111" s="24" t="s">
        <v>14</v>
      </c>
      <c r="C111" s="24" t="s">
        <v>14</v>
      </c>
      <c r="D111" s="70" t="s">
        <v>280</v>
      </c>
      <c r="E111" s="24" t="s">
        <v>195</v>
      </c>
      <c r="F111" s="16" t="s">
        <v>255</v>
      </c>
      <c r="G111" s="25">
        <v>45301</v>
      </c>
      <c r="H111" s="43" t="s">
        <v>250</v>
      </c>
      <c r="I111" s="17"/>
      <c r="J111" s="24"/>
      <c r="K111" s="24"/>
      <c r="L111" s="24"/>
      <c r="M111" s="24"/>
      <c r="N111" s="24"/>
      <c r="O111" s="40">
        <v>3.71</v>
      </c>
      <c r="P111" s="38">
        <v>491</v>
      </c>
      <c r="Q111" s="37">
        <v>410.5</v>
      </c>
      <c r="R111" s="37">
        <v>134.6</v>
      </c>
      <c r="S111" s="37">
        <f t="shared" si="3"/>
        <v>410.5</v>
      </c>
      <c r="T111" s="39">
        <f t="shared" si="8"/>
        <v>275.89999999999998</v>
      </c>
      <c r="U111" s="37">
        <v>0</v>
      </c>
      <c r="V111" s="18">
        <v>2.97</v>
      </c>
      <c r="X111" t="str">
        <f>+IFERROR(D111,[1]IPP!$B$7)</f>
        <v>NL166877</v>
      </c>
    </row>
    <row r="112" spans="1:24" x14ac:dyDescent="0.25">
      <c r="A112" s="68">
        <v>106</v>
      </c>
      <c r="B112" s="24" t="s">
        <v>14</v>
      </c>
      <c r="C112" s="24" t="s">
        <v>14</v>
      </c>
      <c r="D112" s="70" t="s">
        <v>281</v>
      </c>
      <c r="E112" s="24" t="s">
        <v>195</v>
      </c>
      <c r="F112" s="16" t="s">
        <v>255</v>
      </c>
      <c r="G112" s="25">
        <v>45301</v>
      </c>
      <c r="H112" s="43" t="s">
        <v>46</v>
      </c>
      <c r="I112" s="17"/>
      <c r="J112" s="24"/>
      <c r="K112" s="24"/>
      <c r="L112" s="24"/>
      <c r="M112" s="24"/>
      <c r="N112" s="24"/>
      <c r="O112" s="40">
        <v>9.8000000000000007</v>
      </c>
      <c r="P112" s="38">
        <v>1752</v>
      </c>
      <c r="Q112" s="37">
        <v>791</v>
      </c>
      <c r="R112" s="37">
        <v>868</v>
      </c>
      <c r="S112" s="37">
        <f t="shared" si="3"/>
        <v>791</v>
      </c>
      <c r="T112" s="39">
        <v>0</v>
      </c>
      <c r="U112" s="37">
        <f t="shared" si="6"/>
        <v>77</v>
      </c>
      <c r="V112" s="18">
        <v>3.79</v>
      </c>
      <c r="X112" t="str">
        <f>+IFERROR(D112,[1]IPP!$B$7)</f>
        <v>NL156407</v>
      </c>
    </row>
    <row r="113" spans="1:24" x14ac:dyDescent="0.25">
      <c r="A113" s="68">
        <v>107</v>
      </c>
      <c r="B113" s="24" t="s">
        <v>14</v>
      </c>
      <c r="C113" s="24" t="s">
        <v>14</v>
      </c>
      <c r="D113" s="70" t="s">
        <v>282</v>
      </c>
      <c r="E113" s="24" t="s">
        <v>195</v>
      </c>
      <c r="F113" s="16" t="s">
        <v>255</v>
      </c>
      <c r="G113" s="25">
        <v>45301</v>
      </c>
      <c r="H113" s="43" t="s">
        <v>250</v>
      </c>
      <c r="I113" s="17"/>
      <c r="J113" s="24"/>
      <c r="K113" s="24"/>
      <c r="L113" s="24"/>
      <c r="M113" s="24"/>
      <c r="N113" s="24"/>
      <c r="O113" s="40">
        <v>4</v>
      </c>
      <c r="P113" s="38">
        <v>270</v>
      </c>
      <c r="Q113" s="37">
        <v>312</v>
      </c>
      <c r="R113" s="37">
        <v>79</v>
      </c>
      <c r="S113" s="37">
        <f t="shared" si="3"/>
        <v>312</v>
      </c>
      <c r="T113" s="39">
        <f t="shared" si="8"/>
        <v>233</v>
      </c>
      <c r="U113" s="37">
        <v>0</v>
      </c>
      <c r="V113" s="18">
        <v>2.62</v>
      </c>
      <c r="X113" t="str">
        <f>+IFERROR(D113,[1]IPP!$B$7)</f>
        <v>AEH15774</v>
      </c>
    </row>
    <row r="114" spans="1:24" x14ac:dyDescent="0.25">
      <c r="A114" s="68">
        <v>108</v>
      </c>
      <c r="B114" s="24" t="s">
        <v>14</v>
      </c>
      <c r="C114" s="24" t="s">
        <v>14</v>
      </c>
      <c r="D114" s="70" t="s">
        <v>283</v>
      </c>
      <c r="E114" s="24" t="s">
        <v>195</v>
      </c>
      <c r="F114" s="16" t="s">
        <v>255</v>
      </c>
      <c r="G114" s="25">
        <v>45301</v>
      </c>
      <c r="H114" s="43" t="s">
        <v>36</v>
      </c>
      <c r="I114" s="17"/>
      <c r="J114" s="24"/>
      <c r="K114" s="24"/>
      <c r="L114" s="24"/>
      <c r="M114" s="24"/>
      <c r="N114" s="24"/>
      <c r="O114" s="40">
        <v>24</v>
      </c>
      <c r="P114" s="38">
        <v>2880</v>
      </c>
      <c r="Q114" s="37">
        <v>1850</v>
      </c>
      <c r="R114" s="37">
        <v>2360</v>
      </c>
      <c r="S114" s="37">
        <f t="shared" si="3"/>
        <v>1850</v>
      </c>
      <c r="T114" s="39">
        <v>0</v>
      </c>
      <c r="U114" s="37">
        <f t="shared" si="6"/>
        <v>510</v>
      </c>
      <c r="V114" s="18">
        <v>3.2</v>
      </c>
      <c r="X114" t="str">
        <f>+IFERROR(D114,[1]IPP!$B$7)</f>
        <v>AEH1224</v>
      </c>
    </row>
    <row r="115" spans="1:24" x14ac:dyDescent="0.25">
      <c r="A115" s="68">
        <v>109</v>
      </c>
      <c r="B115" s="24" t="s">
        <v>14</v>
      </c>
      <c r="C115" s="24" t="s">
        <v>14</v>
      </c>
      <c r="D115" s="70" t="s">
        <v>284</v>
      </c>
      <c r="E115" s="24" t="s">
        <v>195</v>
      </c>
      <c r="F115" s="16" t="s">
        <v>276</v>
      </c>
      <c r="G115" s="25">
        <v>45301</v>
      </c>
      <c r="H115" s="43" t="s">
        <v>285</v>
      </c>
      <c r="I115" s="17"/>
      <c r="J115" s="24"/>
      <c r="K115" s="24"/>
      <c r="L115" s="24"/>
      <c r="M115" s="24"/>
      <c r="N115" s="24"/>
      <c r="O115" s="40">
        <v>74.8</v>
      </c>
      <c r="P115" s="38">
        <v>7368</v>
      </c>
      <c r="Q115" s="37">
        <v>3278.5</v>
      </c>
      <c r="R115" s="37">
        <v>6702</v>
      </c>
      <c r="S115" s="37">
        <f t="shared" si="3"/>
        <v>3278.5</v>
      </c>
      <c r="T115" s="39">
        <v>0</v>
      </c>
      <c r="U115" s="37">
        <f t="shared" si="6"/>
        <v>3423.5</v>
      </c>
      <c r="V115" s="18">
        <v>3.2</v>
      </c>
      <c r="X115" t="str">
        <f>+IFERROR(D115,[1]IPP!$B$7)</f>
        <v>AEH11615</v>
      </c>
    </row>
    <row r="116" spans="1:24" x14ac:dyDescent="0.25">
      <c r="A116" s="68">
        <v>110</v>
      </c>
      <c r="B116" s="24" t="s">
        <v>14</v>
      </c>
      <c r="C116" s="24" t="s">
        <v>14</v>
      </c>
      <c r="D116" s="70" t="s">
        <v>286</v>
      </c>
      <c r="E116" s="24" t="s">
        <v>195</v>
      </c>
      <c r="F116" s="16" t="s">
        <v>255</v>
      </c>
      <c r="G116" s="25">
        <v>45301</v>
      </c>
      <c r="H116" s="43" t="s">
        <v>49</v>
      </c>
      <c r="I116" s="17"/>
      <c r="J116" s="24"/>
      <c r="K116" s="24"/>
      <c r="L116" s="24"/>
      <c r="M116" s="24"/>
      <c r="N116" s="24"/>
      <c r="O116" s="40">
        <v>3</v>
      </c>
      <c r="P116" s="38">
        <v>510</v>
      </c>
      <c r="Q116" s="37">
        <v>418</v>
      </c>
      <c r="R116" s="37">
        <v>161</v>
      </c>
      <c r="S116" s="37">
        <f t="shared" si="3"/>
        <v>418</v>
      </c>
      <c r="T116" s="39">
        <f t="shared" si="8"/>
        <v>257</v>
      </c>
      <c r="U116" s="37">
        <v>0</v>
      </c>
      <c r="V116" s="18">
        <v>2.4300000000000002</v>
      </c>
      <c r="X116" t="str">
        <f>+IFERROR(D116,[1]IPP!$B$7)</f>
        <v>NL140239</v>
      </c>
    </row>
    <row r="117" spans="1:24" x14ac:dyDescent="0.25">
      <c r="A117" s="68">
        <v>111</v>
      </c>
      <c r="B117" s="24" t="s">
        <v>14</v>
      </c>
      <c r="C117" s="24" t="s">
        <v>14</v>
      </c>
      <c r="D117" s="70" t="s">
        <v>287</v>
      </c>
      <c r="E117" s="24" t="s">
        <v>195</v>
      </c>
      <c r="F117" s="16" t="s">
        <v>255</v>
      </c>
      <c r="G117" s="25">
        <v>45301</v>
      </c>
      <c r="H117" s="43" t="s">
        <v>49</v>
      </c>
      <c r="I117" s="17"/>
      <c r="J117" s="24"/>
      <c r="K117" s="24"/>
      <c r="L117" s="24"/>
      <c r="M117" s="24"/>
      <c r="N117" s="24"/>
      <c r="O117" s="40">
        <v>2.7</v>
      </c>
      <c r="P117" s="38">
        <v>0</v>
      </c>
      <c r="Q117" s="37">
        <v>269</v>
      </c>
      <c r="R117" s="37">
        <v>123</v>
      </c>
      <c r="S117" s="37">
        <f t="shared" si="3"/>
        <v>269</v>
      </c>
      <c r="T117" s="39">
        <f t="shared" si="8"/>
        <v>146</v>
      </c>
      <c r="U117" s="37">
        <v>0</v>
      </c>
      <c r="V117" s="18">
        <v>2.97</v>
      </c>
      <c r="X117" t="str">
        <f>+IFERROR(D117,[1]IPP!$B$7)</f>
        <v>AEH14251</v>
      </c>
    </row>
    <row r="118" spans="1:24" x14ac:dyDescent="0.25">
      <c r="A118" s="68">
        <v>112</v>
      </c>
      <c r="B118" s="24" t="s">
        <v>14</v>
      </c>
      <c r="C118" s="24" t="s">
        <v>14</v>
      </c>
      <c r="D118" s="70" t="s">
        <v>288</v>
      </c>
      <c r="E118" s="24" t="s">
        <v>195</v>
      </c>
      <c r="F118" s="16" t="s">
        <v>255</v>
      </c>
      <c r="G118" s="25">
        <v>45301</v>
      </c>
      <c r="H118" s="43" t="s">
        <v>89</v>
      </c>
      <c r="I118" s="17"/>
      <c r="J118" s="24"/>
      <c r="K118" s="24"/>
      <c r="L118" s="24"/>
      <c r="M118" s="24"/>
      <c r="N118" s="24"/>
      <c r="O118" s="40">
        <v>4.9050000000000002</v>
      </c>
      <c r="P118" s="38">
        <v>497</v>
      </c>
      <c r="Q118" s="37">
        <v>305</v>
      </c>
      <c r="R118" s="37">
        <v>589</v>
      </c>
      <c r="S118" s="37">
        <f t="shared" si="3"/>
        <v>305</v>
      </c>
      <c r="T118" s="39">
        <v>0</v>
      </c>
      <c r="U118" s="37">
        <f t="shared" si="6"/>
        <v>284</v>
      </c>
      <c r="V118" s="18">
        <v>3.79</v>
      </c>
      <c r="X118" t="str">
        <f>+IFERROR(D118,[1]IPP!$B$7)</f>
        <v>NL178766</v>
      </c>
    </row>
    <row r="119" spans="1:24" x14ac:dyDescent="0.25">
      <c r="A119" s="68">
        <v>113</v>
      </c>
      <c r="B119" s="24" t="s">
        <v>14</v>
      </c>
      <c r="C119" s="24" t="s">
        <v>14</v>
      </c>
      <c r="D119" s="70" t="s">
        <v>289</v>
      </c>
      <c r="E119" s="24" t="s">
        <v>195</v>
      </c>
      <c r="F119" s="16" t="s">
        <v>255</v>
      </c>
      <c r="G119" s="25">
        <v>45301</v>
      </c>
      <c r="H119" s="43" t="s">
        <v>51</v>
      </c>
      <c r="I119" s="17"/>
      <c r="J119" s="24"/>
      <c r="K119" s="24"/>
      <c r="L119" s="24"/>
      <c r="M119" s="24"/>
      <c r="N119" s="24"/>
      <c r="O119" s="40">
        <v>2</v>
      </c>
      <c r="P119" s="38">
        <v>212</v>
      </c>
      <c r="Q119" s="37">
        <v>182</v>
      </c>
      <c r="R119" s="37">
        <v>53</v>
      </c>
      <c r="S119" s="37">
        <f t="shared" si="3"/>
        <v>182</v>
      </c>
      <c r="T119" s="39">
        <f t="shared" si="8"/>
        <v>129</v>
      </c>
      <c r="U119" s="37">
        <v>0</v>
      </c>
      <c r="V119" s="18">
        <v>2.25</v>
      </c>
      <c r="X119" t="str">
        <f>+IFERROR(D119,[1]IPP!$B$7)</f>
        <v>NL123062</v>
      </c>
    </row>
    <row r="120" spans="1:24" x14ac:dyDescent="0.25">
      <c r="A120" s="68">
        <v>114</v>
      </c>
      <c r="B120" s="24" t="s">
        <v>14</v>
      </c>
      <c r="C120" s="24" t="s">
        <v>14</v>
      </c>
      <c r="D120" s="70" t="s">
        <v>290</v>
      </c>
      <c r="E120" s="24" t="s">
        <v>195</v>
      </c>
      <c r="F120" s="16" t="s">
        <v>255</v>
      </c>
      <c r="G120" s="25">
        <v>45301</v>
      </c>
      <c r="H120" s="43" t="s">
        <v>51</v>
      </c>
      <c r="I120" s="17"/>
      <c r="J120" s="24"/>
      <c r="K120" s="24"/>
      <c r="L120" s="24"/>
      <c r="M120" s="24"/>
      <c r="N120" s="24"/>
      <c r="O120" s="40">
        <v>2</v>
      </c>
      <c r="P120" s="38">
        <v>257</v>
      </c>
      <c r="Q120" s="37">
        <v>203</v>
      </c>
      <c r="R120" s="37">
        <v>112</v>
      </c>
      <c r="S120" s="37">
        <f t="shared" si="3"/>
        <v>203</v>
      </c>
      <c r="T120" s="39">
        <f t="shared" si="8"/>
        <v>91</v>
      </c>
      <c r="U120" s="37">
        <v>0</v>
      </c>
      <c r="V120" s="18">
        <v>2.25</v>
      </c>
      <c r="X120" t="str">
        <f>+IFERROR(D120,[1]IPP!$B$7)</f>
        <v>NL155413</v>
      </c>
    </row>
    <row r="121" spans="1:24" x14ac:dyDescent="0.25">
      <c r="A121" s="68">
        <v>115</v>
      </c>
      <c r="B121" s="24" t="s">
        <v>14</v>
      </c>
      <c r="C121" s="24" t="s">
        <v>14</v>
      </c>
      <c r="D121" s="70" t="s">
        <v>277</v>
      </c>
      <c r="E121" s="24" t="s">
        <v>195</v>
      </c>
      <c r="F121" s="16" t="s">
        <v>255</v>
      </c>
      <c r="G121" s="25">
        <v>45301</v>
      </c>
      <c r="H121" s="43" t="s">
        <v>64</v>
      </c>
      <c r="I121" s="17"/>
      <c r="J121" s="24"/>
      <c r="K121" s="24"/>
      <c r="L121" s="24"/>
      <c r="M121" s="24"/>
      <c r="N121" s="24"/>
      <c r="O121" s="40">
        <v>7.63</v>
      </c>
      <c r="P121" s="38">
        <v>0</v>
      </c>
      <c r="Q121" s="37">
        <v>361</v>
      </c>
      <c r="R121" s="37">
        <v>1029</v>
      </c>
      <c r="S121" s="37">
        <f t="shared" si="3"/>
        <v>361</v>
      </c>
      <c r="T121" s="39">
        <v>0</v>
      </c>
      <c r="U121" s="37">
        <f t="shared" si="6"/>
        <v>668</v>
      </c>
      <c r="V121" s="18">
        <v>3.79</v>
      </c>
      <c r="X121" t="str">
        <f>+IFERROR(D121,[1]IPP!$B$7)</f>
        <v>NL172953</v>
      </c>
    </row>
    <row r="122" spans="1:24" x14ac:dyDescent="0.25">
      <c r="A122" s="68">
        <v>116</v>
      </c>
      <c r="B122" s="24" t="s">
        <v>14</v>
      </c>
      <c r="C122" s="24" t="s">
        <v>14</v>
      </c>
      <c r="D122" s="70" t="s">
        <v>143</v>
      </c>
      <c r="E122" s="24" t="s">
        <v>195</v>
      </c>
      <c r="F122" s="16" t="s">
        <v>144</v>
      </c>
      <c r="G122" s="25">
        <v>45301</v>
      </c>
      <c r="H122" s="43"/>
      <c r="I122" s="17" t="s">
        <v>145</v>
      </c>
      <c r="J122" s="24"/>
      <c r="K122" s="24"/>
      <c r="L122" s="24"/>
      <c r="M122" s="24"/>
      <c r="N122" s="24"/>
      <c r="O122" s="37">
        <v>170</v>
      </c>
      <c r="P122" s="38">
        <v>17242</v>
      </c>
      <c r="Q122" s="37">
        <v>4400</v>
      </c>
      <c r="R122" s="37">
        <v>13300</v>
      </c>
      <c r="S122" s="37">
        <f t="shared" si="3"/>
        <v>4400</v>
      </c>
      <c r="T122" s="39">
        <v>0</v>
      </c>
      <c r="U122" s="37">
        <f t="shared" si="6"/>
        <v>8900</v>
      </c>
      <c r="V122" s="18">
        <v>3.07</v>
      </c>
      <c r="X122" t="str">
        <f>+IFERROR(D122,[1]IPP!$B$7)</f>
        <v>RNHT385</v>
      </c>
    </row>
    <row r="123" spans="1:24" x14ac:dyDescent="0.25">
      <c r="A123" s="68">
        <v>117</v>
      </c>
      <c r="B123" s="24" t="s">
        <v>14</v>
      </c>
      <c r="C123" s="24" t="s">
        <v>14</v>
      </c>
      <c r="D123" s="70" t="s">
        <v>146</v>
      </c>
      <c r="E123" s="24" t="s">
        <v>195</v>
      </c>
      <c r="F123" s="16" t="s">
        <v>147</v>
      </c>
      <c r="G123" s="25">
        <v>45301</v>
      </c>
      <c r="H123" s="43"/>
      <c r="I123" s="17" t="s">
        <v>148</v>
      </c>
      <c r="J123" s="24"/>
      <c r="K123" s="24"/>
      <c r="L123" s="24"/>
      <c r="M123" s="24"/>
      <c r="N123" s="24"/>
      <c r="O123" s="37">
        <v>490</v>
      </c>
      <c r="P123" s="38">
        <v>56880</v>
      </c>
      <c r="Q123" s="37">
        <v>46550</v>
      </c>
      <c r="R123" s="37">
        <v>9800</v>
      </c>
      <c r="S123" s="37">
        <f t="shared" si="3"/>
        <v>46550</v>
      </c>
      <c r="T123" s="39">
        <f t="shared" si="5"/>
        <v>36750</v>
      </c>
      <c r="U123" s="37">
        <v>0</v>
      </c>
      <c r="V123" s="18">
        <v>9.56</v>
      </c>
      <c r="X123" t="str">
        <f>+IFERROR(D123,[1]IPP!$B$7)</f>
        <v>RNHT298</v>
      </c>
    </row>
    <row r="124" spans="1:24" x14ac:dyDescent="0.25">
      <c r="A124" s="68">
        <v>118</v>
      </c>
      <c r="B124" s="24" t="s">
        <v>14</v>
      </c>
      <c r="C124" s="24" t="s">
        <v>14</v>
      </c>
      <c r="D124" s="70" t="s">
        <v>149</v>
      </c>
      <c r="E124" s="24" t="s">
        <v>195</v>
      </c>
      <c r="F124" s="16" t="s">
        <v>147</v>
      </c>
      <c r="G124" s="25">
        <v>45301</v>
      </c>
      <c r="H124" s="43"/>
      <c r="I124" s="17" t="s">
        <v>150</v>
      </c>
      <c r="J124" s="24"/>
      <c r="K124" s="24"/>
      <c r="L124" s="24"/>
      <c r="M124" s="24"/>
      <c r="N124" s="24"/>
      <c r="O124" s="37">
        <v>1000</v>
      </c>
      <c r="P124" s="38">
        <v>95008</v>
      </c>
      <c r="Q124" s="37">
        <v>90500</v>
      </c>
      <c r="R124" s="37">
        <v>4000</v>
      </c>
      <c r="S124" s="37">
        <f t="shared" si="3"/>
        <v>90500</v>
      </c>
      <c r="T124" s="39">
        <f t="shared" si="5"/>
        <v>86500</v>
      </c>
      <c r="U124" s="37">
        <v>0</v>
      </c>
      <c r="V124" s="18">
        <v>5.2</v>
      </c>
      <c r="X124" t="str">
        <f>+IFERROR(D124,[1]IPP!$B$7)</f>
        <v>RNHT368</v>
      </c>
    </row>
    <row r="125" spans="1:24" x14ac:dyDescent="0.25">
      <c r="A125" s="68">
        <v>119</v>
      </c>
      <c r="B125" s="24" t="s">
        <v>14</v>
      </c>
      <c r="C125" s="24" t="s">
        <v>14</v>
      </c>
      <c r="D125" s="70" t="s">
        <v>151</v>
      </c>
      <c r="E125" s="24" t="s">
        <v>195</v>
      </c>
      <c r="F125" s="16" t="s">
        <v>144</v>
      </c>
      <c r="G125" s="25">
        <v>45301</v>
      </c>
      <c r="H125" s="43"/>
      <c r="I125" s="56" t="s">
        <v>152</v>
      </c>
      <c r="J125" s="57"/>
      <c r="K125" s="57"/>
      <c r="L125" s="57"/>
      <c r="M125" s="57"/>
      <c r="N125" s="57"/>
      <c r="O125" s="38">
        <v>500</v>
      </c>
      <c r="P125" s="38">
        <v>46992</v>
      </c>
      <c r="Q125" s="41">
        <v>5760</v>
      </c>
      <c r="R125" s="37">
        <v>110130</v>
      </c>
      <c r="S125" s="37">
        <f t="shared" si="3"/>
        <v>5760</v>
      </c>
      <c r="T125" s="39">
        <v>0</v>
      </c>
      <c r="U125" s="37">
        <f t="shared" si="6"/>
        <v>104370</v>
      </c>
      <c r="V125" s="18">
        <v>5.67</v>
      </c>
      <c r="X125" t="str">
        <f>+IFERROR(D125,[1]IPP!$B$7)</f>
        <v>NELHT86</v>
      </c>
    </row>
    <row r="126" spans="1:24" x14ac:dyDescent="0.25">
      <c r="A126" s="68">
        <v>120</v>
      </c>
      <c r="B126" s="24" t="s">
        <v>14</v>
      </c>
      <c r="C126" s="24" t="s">
        <v>14</v>
      </c>
      <c r="D126" s="70" t="s">
        <v>153</v>
      </c>
      <c r="E126" s="24" t="s">
        <v>195</v>
      </c>
      <c r="F126" s="16" t="s">
        <v>144</v>
      </c>
      <c r="G126" s="25">
        <v>45301</v>
      </c>
      <c r="H126" s="43"/>
      <c r="I126" s="17" t="s">
        <v>212</v>
      </c>
      <c r="J126" s="24"/>
      <c r="K126" s="24"/>
      <c r="L126" s="24"/>
      <c r="M126" s="24"/>
      <c r="N126" s="24"/>
      <c r="O126" s="37">
        <v>817.4</v>
      </c>
      <c r="P126" s="38">
        <v>66758</v>
      </c>
      <c r="Q126" s="37">
        <v>4000</v>
      </c>
      <c r="R126" s="37">
        <v>908000</v>
      </c>
      <c r="S126" s="37">
        <f t="shared" si="3"/>
        <v>4000</v>
      </c>
      <c r="T126" s="39">
        <v>0</v>
      </c>
      <c r="U126" s="37">
        <f t="shared" si="6"/>
        <v>904000</v>
      </c>
      <c r="V126" s="18">
        <v>2.48</v>
      </c>
      <c r="X126" t="str">
        <f>+IFERROR(D126,[1]IPP!$B$7)</f>
        <v>RNHT157</v>
      </c>
    </row>
    <row r="127" spans="1:24" x14ac:dyDescent="0.25">
      <c r="A127" s="68">
        <v>121</v>
      </c>
      <c r="B127" s="24" t="s">
        <v>14</v>
      </c>
      <c r="C127" s="24" t="s">
        <v>14</v>
      </c>
      <c r="D127" s="70" t="s">
        <v>154</v>
      </c>
      <c r="E127" s="24" t="s">
        <v>195</v>
      </c>
      <c r="F127" s="16" t="s">
        <v>144</v>
      </c>
      <c r="G127" s="25">
        <v>45301</v>
      </c>
      <c r="H127" s="43"/>
      <c r="I127" s="17" t="s">
        <v>155</v>
      </c>
      <c r="J127" s="24"/>
      <c r="K127" s="24"/>
      <c r="L127" s="24"/>
      <c r="M127" s="24"/>
      <c r="N127" s="24"/>
      <c r="O127" s="37">
        <v>325</v>
      </c>
      <c r="P127" s="38">
        <v>31224</v>
      </c>
      <c r="Q127" s="37">
        <v>9520</v>
      </c>
      <c r="R127" s="37">
        <v>38720</v>
      </c>
      <c r="S127" s="37">
        <f t="shared" si="3"/>
        <v>9520</v>
      </c>
      <c r="T127" s="39">
        <v>0</v>
      </c>
      <c r="U127" s="37">
        <f t="shared" si="6"/>
        <v>29200</v>
      </c>
      <c r="V127" s="18">
        <v>3.56</v>
      </c>
      <c r="X127" t="str">
        <f>+IFERROR(D127,[1]IPP!$B$7)</f>
        <v>RNHT232</v>
      </c>
    </row>
    <row r="128" spans="1:24" x14ac:dyDescent="0.25">
      <c r="A128" s="68">
        <v>122</v>
      </c>
      <c r="B128" s="24" t="s">
        <v>14</v>
      </c>
      <c r="C128" s="24" t="s">
        <v>14</v>
      </c>
      <c r="D128" s="70" t="s">
        <v>156</v>
      </c>
      <c r="E128" s="24" t="s">
        <v>195</v>
      </c>
      <c r="F128" s="31" t="s">
        <v>213</v>
      </c>
      <c r="G128" s="25">
        <v>45301</v>
      </c>
      <c r="H128" s="43"/>
      <c r="I128" s="17" t="s">
        <v>214</v>
      </c>
      <c r="J128" s="24"/>
      <c r="K128" s="24"/>
      <c r="L128" s="24"/>
      <c r="M128" s="24"/>
      <c r="N128" s="24"/>
      <c r="O128" s="37">
        <v>600</v>
      </c>
      <c r="P128" s="38">
        <v>42464</v>
      </c>
      <c r="Q128" s="37">
        <v>40760</v>
      </c>
      <c r="R128" s="37">
        <v>920</v>
      </c>
      <c r="S128" s="37">
        <f t="shared" si="3"/>
        <v>40760</v>
      </c>
      <c r="T128" s="39">
        <f t="shared" si="5"/>
        <v>39840</v>
      </c>
      <c r="U128" s="37">
        <v>0</v>
      </c>
      <c r="V128" s="18">
        <v>2.76</v>
      </c>
      <c r="X128" t="str">
        <f>+IFERROR(D128,[1]IPP!$B$7)</f>
        <v>RNHT80</v>
      </c>
    </row>
    <row r="129" spans="1:24" x14ac:dyDescent="0.25">
      <c r="A129" s="68">
        <v>123</v>
      </c>
      <c r="B129" s="24" t="s">
        <v>14</v>
      </c>
      <c r="C129" s="24" t="s">
        <v>14</v>
      </c>
      <c r="D129" s="70" t="s">
        <v>157</v>
      </c>
      <c r="E129" s="24" t="s">
        <v>195</v>
      </c>
      <c r="F129" s="16" t="s">
        <v>158</v>
      </c>
      <c r="G129" s="25">
        <v>45301</v>
      </c>
      <c r="H129" s="43"/>
      <c r="I129" s="17" t="s">
        <v>159</v>
      </c>
      <c r="J129" s="24"/>
      <c r="K129" s="24"/>
      <c r="L129" s="24"/>
      <c r="M129" s="24"/>
      <c r="N129" s="24"/>
      <c r="O129" s="37">
        <v>50</v>
      </c>
      <c r="P129" s="38">
        <v>3495</v>
      </c>
      <c r="Q129" s="37">
        <v>1994</v>
      </c>
      <c r="R129" s="37">
        <v>6208.5</v>
      </c>
      <c r="S129" s="37">
        <f t="shared" si="3"/>
        <v>1994</v>
      </c>
      <c r="T129" s="39">
        <v>0</v>
      </c>
      <c r="U129" s="37">
        <f t="shared" si="6"/>
        <v>4214.5</v>
      </c>
      <c r="V129" s="18">
        <v>2.76</v>
      </c>
      <c r="X129" t="str">
        <f>+IFERROR(D129,[1]IPP!$B$7)</f>
        <v>NHT485</v>
      </c>
    </row>
    <row r="130" spans="1:24" x14ac:dyDescent="0.25">
      <c r="A130" s="68">
        <v>124</v>
      </c>
      <c r="B130" s="24" t="s">
        <v>14</v>
      </c>
      <c r="C130" s="24" t="s">
        <v>14</v>
      </c>
      <c r="D130" s="70" t="s">
        <v>160</v>
      </c>
      <c r="E130" s="24" t="s">
        <v>195</v>
      </c>
      <c r="F130" s="16" t="s">
        <v>147</v>
      </c>
      <c r="G130" s="25">
        <v>45301</v>
      </c>
      <c r="H130" s="43"/>
      <c r="I130" s="17" t="s">
        <v>161</v>
      </c>
      <c r="J130" s="24"/>
      <c r="K130" s="24"/>
      <c r="L130" s="24"/>
      <c r="M130" s="24"/>
      <c r="N130" s="24"/>
      <c r="O130" s="37">
        <v>255</v>
      </c>
      <c r="P130" s="38">
        <v>27448</v>
      </c>
      <c r="Q130" s="37">
        <v>5083.5</v>
      </c>
      <c r="R130" s="37">
        <v>67788</v>
      </c>
      <c r="S130" s="37">
        <f t="shared" si="3"/>
        <v>5083.5</v>
      </c>
      <c r="T130" s="39">
        <v>0</v>
      </c>
      <c r="U130" s="37">
        <f t="shared" si="6"/>
        <v>62704.5</v>
      </c>
      <c r="V130" s="18">
        <v>3.07</v>
      </c>
      <c r="X130" t="str">
        <f>+IFERROR(D130,[1]IPP!$B$7)</f>
        <v>NHT512</v>
      </c>
    </row>
    <row r="131" spans="1:24" x14ac:dyDescent="0.25">
      <c r="A131" s="68">
        <v>125</v>
      </c>
      <c r="B131" s="24" t="s">
        <v>14</v>
      </c>
      <c r="C131" s="24" t="s">
        <v>14</v>
      </c>
      <c r="D131" s="70" t="s">
        <v>162</v>
      </c>
      <c r="E131" s="24" t="s">
        <v>195</v>
      </c>
      <c r="F131" s="16" t="s">
        <v>147</v>
      </c>
      <c r="G131" s="25">
        <v>45301</v>
      </c>
      <c r="H131" s="43"/>
      <c r="I131" s="17" t="s">
        <v>163</v>
      </c>
      <c r="J131" s="24"/>
      <c r="K131" s="24"/>
      <c r="L131" s="24"/>
      <c r="M131" s="24"/>
      <c r="N131" s="24"/>
      <c r="O131" s="37">
        <v>298</v>
      </c>
      <c r="P131" s="38">
        <v>29484</v>
      </c>
      <c r="Q131" s="37">
        <v>21038</v>
      </c>
      <c r="R131" s="37">
        <v>17496</v>
      </c>
      <c r="S131" s="37">
        <f t="shared" si="3"/>
        <v>21038</v>
      </c>
      <c r="T131" s="39">
        <f t="shared" si="5"/>
        <v>3542</v>
      </c>
      <c r="U131" s="37">
        <v>0</v>
      </c>
      <c r="V131" s="18">
        <v>3.07</v>
      </c>
      <c r="X131" t="str">
        <f>+IFERROR(D131,[1]IPP!$B$7)</f>
        <v>NHT502</v>
      </c>
    </row>
    <row r="132" spans="1:24" x14ac:dyDescent="0.25">
      <c r="A132" s="68">
        <v>126</v>
      </c>
      <c r="B132" s="24" t="s">
        <v>14</v>
      </c>
      <c r="C132" s="24" t="s">
        <v>14</v>
      </c>
      <c r="D132" s="70" t="s">
        <v>164</v>
      </c>
      <c r="E132" s="24" t="s">
        <v>195</v>
      </c>
      <c r="F132" s="16" t="s">
        <v>147</v>
      </c>
      <c r="G132" s="25">
        <v>45301</v>
      </c>
      <c r="H132" s="43"/>
      <c r="I132" s="17" t="s">
        <v>165</v>
      </c>
      <c r="J132" s="24"/>
      <c r="K132" s="24"/>
      <c r="L132" s="24"/>
      <c r="M132" s="24"/>
      <c r="N132" s="24"/>
      <c r="O132" s="37">
        <v>85</v>
      </c>
      <c r="P132" s="38">
        <v>11040</v>
      </c>
      <c r="Q132" s="37">
        <v>4948.5</v>
      </c>
      <c r="R132" s="37">
        <v>7791.5</v>
      </c>
      <c r="S132" s="37">
        <f t="shared" si="3"/>
        <v>4948.5</v>
      </c>
      <c r="T132" s="39">
        <v>0</v>
      </c>
      <c r="U132" s="37">
        <f t="shared" si="6"/>
        <v>2843</v>
      </c>
      <c r="V132" s="18">
        <v>3.07</v>
      </c>
      <c r="X132" t="str">
        <f>+IFERROR(D132,[1]IPP!$B$7)</f>
        <v>RNHT321</v>
      </c>
    </row>
    <row r="133" spans="1:24" x14ac:dyDescent="0.25">
      <c r="A133" s="68">
        <v>127</v>
      </c>
      <c r="B133" s="24" t="s">
        <v>14</v>
      </c>
      <c r="C133" s="24" t="s">
        <v>14</v>
      </c>
      <c r="D133" s="70" t="s">
        <v>166</v>
      </c>
      <c r="E133" s="24" t="s">
        <v>195</v>
      </c>
      <c r="F133" s="16" t="s">
        <v>144</v>
      </c>
      <c r="G133" s="25">
        <v>45301</v>
      </c>
      <c r="H133" s="43"/>
      <c r="I133" s="17" t="s">
        <v>145</v>
      </c>
      <c r="J133" s="24"/>
      <c r="K133" s="24"/>
      <c r="L133" s="24"/>
      <c r="M133" s="24"/>
      <c r="N133" s="24"/>
      <c r="O133" s="37">
        <v>170</v>
      </c>
      <c r="P133" s="38">
        <v>17748</v>
      </c>
      <c r="Q133" s="37">
        <v>10770</v>
      </c>
      <c r="R133" s="37">
        <v>1984</v>
      </c>
      <c r="S133" s="37">
        <f t="shared" si="3"/>
        <v>10770</v>
      </c>
      <c r="T133" s="39">
        <f t="shared" si="5"/>
        <v>8786</v>
      </c>
      <c r="U133" s="37">
        <v>0</v>
      </c>
      <c r="V133" s="18">
        <v>2.76</v>
      </c>
      <c r="X133" t="str">
        <f>+IFERROR(D133,[1]IPP!$B$7)</f>
        <v>RNHT269</v>
      </c>
    </row>
    <row r="134" spans="1:24" x14ac:dyDescent="0.25">
      <c r="A134" s="68">
        <v>128</v>
      </c>
      <c r="B134" s="24" t="s">
        <v>14</v>
      </c>
      <c r="C134" s="24" t="s">
        <v>14</v>
      </c>
      <c r="D134" s="70" t="s">
        <v>167</v>
      </c>
      <c r="E134" s="24" t="s">
        <v>195</v>
      </c>
      <c r="F134" s="16" t="s">
        <v>147</v>
      </c>
      <c r="G134" s="25">
        <v>45301</v>
      </c>
      <c r="H134" s="44"/>
      <c r="I134" s="17" t="s">
        <v>145</v>
      </c>
      <c r="J134" s="24"/>
      <c r="K134" s="24"/>
      <c r="L134" s="24"/>
      <c r="M134" s="24"/>
      <c r="N134" s="24"/>
      <c r="O134" s="37">
        <v>170</v>
      </c>
      <c r="P134" s="38">
        <v>14274</v>
      </c>
      <c r="Q134" s="37">
        <v>10913</v>
      </c>
      <c r="R134" s="37">
        <v>369</v>
      </c>
      <c r="S134" s="37">
        <f t="shared" si="3"/>
        <v>10913</v>
      </c>
      <c r="T134" s="39">
        <f t="shared" si="5"/>
        <v>10544</v>
      </c>
      <c r="U134" s="37">
        <v>0</v>
      </c>
      <c r="V134" s="18">
        <v>2.76</v>
      </c>
      <c r="X134" t="str">
        <f>+IFERROR(D134,[1]IPP!$B$7)</f>
        <v>RNHT486</v>
      </c>
    </row>
    <row r="135" spans="1:24" x14ac:dyDescent="0.25">
      <c r="A135" s="68">
        <v>129</v>
      </c>
      <c r="B135" s="24" t="s">
        <v>14</v>
      </c>
      <c r="C135" s="24" t="s">
        <v>14</v>
      </c>
      <c r="D135" s="70" t="s">
        <v>168</v>
      </c>
      <c r="E135" s="24" t="s">
        <v>195</v>
      </c>
      <c r="F135" s="16" t="s">
        <v>144</v>
      </c>
      <c r="G135" s="25">
        <v>45301</v>
      </c>
      <c r="H135" s="44"/>
      <c r="I135" s="17" t="s">
        <v>214</v>
      </c>
      <c r="J135" s="24"/>
      <c r="K135" s="24"/>
      <c r="L135" s="24"/>
      <c r="M135" s="24"/>
      <c r="N135" s="24"/>
      <c r="O135" s="37">
        <v>599.6</v>
      </c>
      <c r="P135" s="38">
        <v>66000</v>
      </c>
      <c r="Q135" s="37">
        <v>28245</v>
      </c>
      <c r="R135" s="37">
        <v>54978</v>
      </c>
      <c r="S135" s="37">
        <f t="shared" si="3"/>
        <v>28245</v>
      </c>
      <c r="T135" s="39">
        <v>0</v>
      </c>
      <c r="U135" s="37">
        <f t="shared" si="6"/>
        <v>26733</v>
      </c>
      <c r="V135" s="18">
        <v>2.76</v>
      </c>
      <c r="X135" t="str">
        <f>+IFERROR(D135,[1]IPP!$B$7)</f>
        <v>NHT503</v>
      </c>
    </row>
    <row r="136" spans="1:24" x14ac:dyDescent="0.25">
      <c r="A136" s="68">
        <v>130</v>
      </c>
      <c r="B136" s="24" t="s">
        <v>14</v>
      </c>
      <c r="C136" s="24" t="s">
        <v>14</v>
      </c>
      <c r="D136" s="70" t="s">
        <v>169</v>
      </c>
      <c r="E136" s="24" t="s">
        <v>195</v>
      </c>
      <c r="F136" s="16" t="s">
        <v>144</v>
      </c>
      <c r="G136" s="25">
        <v>45301</v>
      </c>
      <c r="H136" s="44"/>
      <c r="I136" s="17" t="s">
        <v>215</v>
      </c>
      <c r="J136" s="24"/>
      <c r="K136" s="24"/>
      <c r="L136" s="24"/>
      <c r="M136" s="24"/>
      <c r="N136" s="24"/>
      <c r="O136" s="37">
        <v>414.745</v>
      </c>
      <c r="P136" s="38">
        <v>30228</v>
      </c>
      <c r="Q136" s="37">
        <v>5407.5</v>
      </c>
      <c r="R136" s="37">
        <v>266677.5</v>
      </c>
      <c r="S136" s="37">
        <f t="shared" si="3"/>
        <v>5407.5</v>
      </c>
      <c r="T136" s="39">
        <v>0</v>
      </c>
      <c r="U136" s="37">
        <f t="shared" si="6"/>
        <v>261270</v>
      </c>
      <c r="V136" s="18">
        <v>2.76</v>
      </c>
      <c r="X136" t="str">
        <f>+IFERROR(D136,[1]IPP!$B$7)</f>
        <v>RNHT70</v>
      </c>
    </row>
    <row r="137" spans="1:24" x14ac:dyDescent="0.25">
      <c r="A137" s="68">
        <v>131</v>
      </c>
      <c r="B137" s="24" t="s">
        <v>14</v>
      </c>
      <c r="C137" s="24" t="s">
        <v>14</v>
      </c>
      <c r="D137" s="70" t="s">
        <v>170</v>
      </c>
      <c r="E137" s="24" t="s">
        <v>195</v>
      </c>
      <c r="F137" s="16" t="s">
        <v>144</v>
      </c>
      <c r="G137" s="25">
        <v>45301</v>
      </c>
      <c r="H137" s="44"/>
      <c r="I137" s="17" t="s">
        <v>171</v>
      </c>
      <c r="J137" s="24"/>
      <c r="K137" s="24"/>
      <c r="L137" s="24"/>
      <c r="M137" s="24"/>
      <c r="N137" s="24"/>
      <c r="O137" s="37">
        <v>997.92</v>
      </c>
      <c r="P137" s="38">
        <v>94020</v>
      </c>
      <c r="Q137" s="37">
        <v>29910</v>
      </c>
      <c r="R137" s="37">
        <v>159390</v>
      </c>
      <c r="S137" s="37">
        <f t="shared" si="3"/>
        <v>29910</v>
      </c>
      <c r="T137" s="39">
        <v>0</v>
      </c>
      <c r="U137" s="37">
        <f t="shared" si="6"/>
        <v>129480</v>
      </c>
      <c r="V137" s="18">
        <v>3.19</v>
      </c>
      <c r="X137" t="str">
        <f>+IFERROR(D137,[1]IPP!$B$7)</f>
        <v>RNHT21</v>
      </c>
    </row>
    <row r="138" spans="1:24" x14ac:dyDescent="0.25">
      <c r="A138" s="68">
        <v>132</v>
      </c>
      <c r="B138" s="24" t="s">
        <v>14</v>
      </c>
      <c r="C138" s="24" t="s">
        <v>14</v>
      </c>
      <c r="D138" s="71" t="s">
        <v>172</v>
      </c>
      <c r="E138" s="24" t="s">
        <v>195</v>
      </c>
      <c r="F138" s="16" t="s">
        <v>147</v>
      </c>
      <c r="G138" s="25">
        <v>45301</v>
      </c>
      <c r="H138" s="44"/>
      <c r="I138" s="17" t="s">
        <v>173</v>
      </c>
      <c r="J138" s="24"/>
      <c r="K138" s="24"/>
      <c r="L138" s="24"/>
      <c r="M138" s="24"/>
      <c r="N138" s="24"/>
      <c r="O138" s="37">
        <v>30.15</v>
      </c>
      <c r="P138" s="38">
        <v>3818</v>
      </c>
      <c r="Q138" s="37">
        <v>3419</v>
      </c>
      <c r="R138" s="37">
        <v>1555.5</v>
      </c>
      <c r="S138" s="37">
        <f t="shared" si="3"/>
        <v>3419</v>
      </c>
      <c r="T138" s="39">
        <f t="shared" si="5"/>
        <v>1863.5</v>
      </c>
      <c r="U138" s="37">
        <v>0</v>
      </c>
      <c r="V138" s="18">
        <v>3.19</v>
      </c>
      <c r="X138" t="str">
        <f>+IFERROR(D138,[1]IPP!$B$7)</f>
        <v>RNHT108</v>
      </c>
    </row>
    <row r="139" spans="1:24" x14ac:dyDescent="0.25">
      <c r="A139" s="68">
        <v>133</v>
      </c>
      <c r="B139" s="24" t="s">
        <v>14</v>
      </c>
      <c r="C139" s="24" t="s">
        <v>14</v>
      </c>
      <c r="D139" s="71" t="s">
        <v>174</v>
      </c>
      <c r="E139" s="24" t="s">
        <v>195</v>
      </c>
      <c r="F139" s="16" t="s">
        <v>144</v>
      </c>
      <c r="G139" s="25">
        <v>45301</v>
      </c>
      <c r="H139" s="44"/>
      <c r="I139" s="17" t="s">
        <v>165</v>
      </c>
      <c r="J139" s="24"/>
      <c r="K139" s="24"/>
      <c r="L139" s="24"/>
      <c r="M139" s="24"/>
      <c r="N139" s="24"/>
      <c r="O139" s="37">
        <v>170</v>
      </c>
      <c r="P139" s="38">
        <v>8826</v>
      </c>
      <c r="Q139" s="37">
        <v>4939</v>
      </c>
      <c r="R139" s="37">
        <v>2650</v>
      </c>
      <c r="S139" s="37">
        <f t="shared" si="3"/>
        <v>4939</v>
      </c>
      <c r="T139" s="39">
        <f t="shared" si="5"/>
        <v>2289</v>
      </c>
      <c r="U139" s="37">
        <v>0</v>
      </c>
      <c r="V139" s="18" t="s">
        <v>219</v>
      </c>
      <c r="X139" t="str">
        <f>+IFERROR(D139,[1]IPP!$B$7)</f>
        <v>NHT476</v>
      </c>
    </row>
    <row r="140" spans="1:24" x14ac:dyDescent="0.25">
      <c r="A140" s="68">
        <v>134</v>
      </c>
      <c r="B140" s="24" t="s">
        <v>14</v>
      </c>
      <c r="C140" s="24" t="s">
        <v>14</v>
      </c>
      <c r="D140" s="71" t="s">
        <v>175</v>
      </c>
      <c r="E140" s="24" t="s">
        <v>195</v>
      </c>
      <c r="F140" s="16" t="s">
        <v>144</v>
      </c>
      <c r="G140" s="25">
        <v>45301</v>
      </c>
      <c r="H140" s="44"/>
      <c r="I140" s="17" t="s">
        <v>161</v>
      </c>
      <c r="J140" s="24"/>
      <c r="K140" s="24"/>
      <c r="L140" s="24"/>
      <c r="M140" s="24"/>
      <c r="N140" s="24"/>
      <c r="O140" s="37">
        <v>249.92</v>
      </c>
      <c r="P140" s="38">
        <v>26152</v>
      </c>
      <c r="Q140" s="37">
        <v>17676</v>
      </c>
      <c r="R140" s="37">
        <v>6210</v>
      </c>
      <c r="S140" s="37">
        <f t="shared" si="3"/>
        <v>17676</v>
      </c>
      <c r="T140" s="39">
        <f t="shared" si="5"/>
        <v>11466</v>
      </c>
      <c r="U140" s="37">
        <v>0</v>
      </c>
      <c r="V140" s="18">
        <v>3.19</v>
      </c>
      <c r="X140" t="str">
        <f>+IFERROR(D140,[1]IPP!$B$7)</f>
        <v>NHT517</v>
      </c>
    </row>
    <row r="141" spans="1:24" x14ac:dyDescent="0.25">
      <c r="A141" s="68">
        <v>135</v>
      </c>
      <c r="B141" s="24" t="s">
        <v>14</v>
      </c>
      <c r="C141" s="24" t="s">
        <v>14</v>
      </c>
      <c r="D141" s="70" t="s">
        <v>176</v>
      </c>
      <c r="E141" s="24" t="s">
        <v>195</v>
      </c>
      <c r="F141" s="16" t="s">
        <v>144</v>
      </c>
      <c r="G141" s="25">
        <v>45301</v>
      </c>
      <c r="H141" s="44"/>
      <c r="I141" s="17" t="s">
        <v>161</v>
      </c>
      <c r="J141" s="24"/>
      <c r="K141" s="24"/>
      <c r="L141" s="24"/>
      <c r="M141" s="24"/>
      <c r="N141" s="24"/>
      <c r="O141" s="37">
        <v>100.32</v>
      </c>
      <c r="P141" s="38">
        <v>11511</v>
      </c>
      <c r="Q141" s="37">
        <v>1692</v>
      </c>
      <c r="R141" s="37">
        <v>25564.5</v>
      </c>
      <c r="S141" s="37">
        <f t="shared" si="3"/>
        <v>1692</v>
      </c>
      <c r="T141" s="39">
        <v>0</v>
      </c>
      <c r="U141" s="37">
        <f t="shared" si="6"/>
        <v>23872.5</v>
      </c>
      <c r="V141" s="18">
        <v>3.19</v>
      </c>
      <c r="X141" t="str">
        <f>+IFERROR(D141,[1]IPP!$B$7)</f>
        <v>NHT538</v>
      </c>
    </row>
    <row r="142" spans="1:24" x14ac:dyDescent="0.25">
      <c r="A142" s="68">
        <v>136</v>
      </c>
      <c r="B142" s="24" t="s">
        <v>14</v>
      </c>
      <c r="C142" s="24" t="s">
        <v>14</v>
      </c>
      <c r="D142" s="70" t="s">
        <v>177</v>
      </c>
      <c r="E142" s="24" t="s">
        <v>195</v>
      </c>
      <c r="F142" s="16" t="s">
        <v>144</v>
      </c>
      <c r="G142" s="25">
        <v>45301</v>
      </c>
      <c r="H142" s="44"/>
      <c r="I142" s="17" t="s">
        <v>178</v>
      </c>
      <c r="J142" s="24"/>
      <c r="K142" s="24"/>
      <c r="L142" s="24"/>
      <c r="M142" s="24"/>
      <c r="N142" s="24"/>
      <c r="O142" s="37">
        <v>692</v>
      </c>
      <c r="P142" s="38">
        <v>73560</v>
      </c>
      <c r="Q142" s="37">
        <v>15950</v>
      </c>
      <c r="R142" s="37">
        <v>78615</v>
      </c>
      <c r="S142" s="37">
        <f t="shared" si="3"/>
        <v>15950</v>
      </c>
      <c r="T142" s="39">
        <v>0</v>
      </c>
      <c r="U142" s="37">
        <f t="shared" si="6"/>
        <v>62665</v>
      </c>
      <c r="V142" s="18">
        <v>3.19</v>
      </c>
      <c r="X142" t="str">
        <f>+IFERROR(D142,[1]IPP!$B$7)</f>
        <v>RNHT34</v>
      </c>
    </row>
    <row r="143" spans="1:24" x14ac:dyDescent="0.25">
      <c r="A143" s="68">
        <v>137</v>
      </c>
      <c r="B143" s="24" t="s">
        <v>14</v>
      </c>
      <c r="C143" s="24" t="s">
        <v>14</v>
      </c>
      <c r="D143" s="70" t="s">
        <v>179</v>
      </c>
      <c r="E143" s="24" t="s">
        <v>195</v>
      </c>
      <c r="F143" s="16" t="s">
        <v>144</v>
      </c>
      <c r="G143" s="25">
        <v>45301</v>
      </c>
      <c r="H143" s="44"/>
      <c r="I143" s="17" t="s">
        <v>180</v>
      </c>
      <c r="J143" s="24"/>
      <c r="K143" s="24"/>
      <c r="L143" s="24"/>
      <c r="M143" s="24"/>
      <c r="N143" s="24"/>
      <c r="O143" s="37">
        <v>807</v>
      </c>
      <c r="P143" s="38">
        <v>75144</v>
      </c>
      <c r="Q143" s="37">
        <v>5445</v>
      </c>
      <c r="R143" s="37">
        <v>231540</v>
      </c>
      <c r="S143" s="37">
        <f t="shared" si="3"/>
        <v>5445</v>
      </c>
      <c r="T143" s="39">
        <v>0</v>
      </c>
      <c r="U143" s="37">
        <f t="shared" si="6"/>
        <v>226095</v>
      </c>
      <c r="V143" s="18">
        <v>3.19</v>
      </c>
      <c r="X143" t="str">
        <f>+IFERROR(D143,[1]IPP!$B$7)</f>
        <v>RNHT222</v>
      </c>
    </row>
    <row r="144" spans="1:24" x14ac:dyDescent="0.25">
      <c r="A144" s="68">
        <v>138</v>
      </c>
      <c r="B144" s="24" t="s">
        <v>14</v>
      </c>
      <c r="C144" s="24" t="s">
        <v>14</v>
      </c>
      <c r="D144" s="70" t="s">
        <v>181</v>
      </c>
      <c r="E144" s="24" t="s">
        <v>195</v>
      </c>
      <c r="F144" s="16" t="s">
        <v>144</v>
      </c>
      <c r="G144" s="25">
        <v>45301</v>
      </c>
      <c r="H144" s="44"/>
      <c r="I144" s="17" t="s">
        <v>182</v>
      </c>
      <c r="J144" s="24"/>
      <c r="K144" s="24"/>
      <c r="L144" s="24"/>
      <c r="M144" s="24"/>
      <c r="N144" s="24"/>
      <c r="O144" s="37">
        <v>50.2</v>
      </c>
      <c r="P144" s="38">
        <v>4428</v>
      </c>
      <c r="Q144" s="37">
        <v>580.5</v>
      </c>
      <c r="R144" s="37">
        <v>22806.5</v>
      </c>
      <c r="S144" s="37">
        <f t="shared" si="3"/>
        <v>580.5</v>
      </c>
      <c r="T144" s="39">
        <v>0</v>
      </c>
      <c r="U144" s="37">
        <f t="shared" si="6"/>
        <v>22226</v>
      </c>
      <c r="V144" s="18">
        <v>3.19</v>
      </c>
      <c r="X144" t="str">
        <f>+IFERROR(D144,[1]IPP!$B$7)</f>
        <v>NHT550</v>
      </c>
    </row>
    <row r="145" spans="1:24" x14ac:dyDescent="0.25">
      <c r="A145" s="68">
        <v>139</v>
      </c>
      <c r="B145" s="24" t="s">
        <v>14</v>
      </c>
      <c r="C145" s="24" t="s">
        <v>14</v>
      </c>
      <c r="D145" s="70" t="s">
        <v>183</v>
      </c>
      <c r="E145" s="24" t="s">
        <v>195</v>
      </c>
      <c r="F145" s="16" t="s">
        <v>216</v>
      </c>
      <c r="G145" s="25">
        <v>45301</v>
      </c>
      <c r="H145" s="44"/>
      <c r="I145" s="17" t="s">
        <v>145</v>
      </c>
      <c r="J145" s="24"/>
      <c r="K145" s="24"/>
      <c r="L145" s="24"/>
      <c r="M145" s="24"/>
      <c r="N145" s="24"/>
      <c r="O145" s="37">
        <v>170</v>
      </c>
      <c r="P145" s="38">
        <v>10944</v>
      </c>
      <c r="Q145" s="37">
        <v>10355</v>
      </c>
      <c r="R145" s="37">
        <v>15210</v>
      </c>
      <c r="S145" s="37">
        <f t="shared" si="3"/>
        <v>10355</v>
      </c>
      <c r="T145" s="39">
        <v>0</v>
      </c>
      <c r="U145" s="37">
        <f t="shared" si="6"/>
        <v>4855</v>
      </c>
      <c r="V145" s="18">
        <v>2.87</v>
      </c>
      <c r="X145" t="str">
        <f>+IFERROR(D145,[1]IPP!$B$7)</f>
        <v>NHT523</v>
      </c>
    </row>
    <row r="146" spans="1:24" s="27" customFormat="1" x14ac:dyDescent="0.3">
      <c r="A146" s="68">
        <v>140</v>
      </c>
      <c r="B146" s="24" t="s">
        <v>14</v>
      </c>
      <c r="C146" s="24" t="s">
        <v>14</v>
      </c>
      <c r="D146" s="70" t="s">
        <v>184</v>
      </c>
      <c r="E146" s="24" t="s">
        <v>195</v>
      </c>
      <c r="F146" s="16" t="s">
        <v>144</v>
      </c>
      <c r="G146" s="25">
        <v>45301</v>
      </c>
      <c r="H146" s="45"/>
      <c r="I146" s="17" t="s">
        <v>185</v>
      </c>
      <c r="J146" s="28"/>
      <c r="K146" s="28"/>
      <c r="L146" s="28"/>
      <c r="M146" s="28"/>
      <c r="N146" s="28"/>
      <c r="O146" s="37">
        <v>145</v>
      </c>
      <c r="P146" s="38">
        <v>3464</v>
      </c>
      <c r="Q146" s="37">
        <v>1830</v>
      </c>
      <c r="R146" s="37">
        <v>2100</v>
      </c>
      <c r="S146" s="37">
        <f t="shared" si="3"/>
        <v>1830</v>
      </c>
      <c r="T146" s="39">
        <v>0</v>
      </c>
      <c r="U146" s="37">
        <f t="shared" si="6"/>
        <v>270</v>
      </c>
      <c r="V146" s="18">
        <v>2.76</v>
      </c>
      <c r="W146"/>
      <c r="X146" t="str">
        <f>+IFERROR(D146,[1]IPP!$B$7)</f>
        <v>NHT515</v>
      </c>
    </row>
    <row r="147" spans="1:24" s="27" customFormat="1" x14ac:dyDescent="0.3">
      <c r="A147" s="68">
        <v>141</v>
      </c>
      <c r="B147" s="24" t="s">
        <v>14</v>
      </c>
      <c r="C147" s="24" t="s">
        <v>14</v>
      </c>
      <c r="D147" s="70" t="s">
        <v>186</v>
      </c>
      <c r="E147" s="24" t="s">
        <v>195</v>
      </c>
      <c r="F147" s="16" t="s">
        <v>187</v>
      </c>
      <c r="G147" s="25">
        <v>45301</v>
      </c>
      <c r="H147" s="45"/>
      <c r="I147" s="17" t="s">
        <v>180</v>
      </c>
      <c r="J147" s="28"/>
      <c r="K147" s="28"/>
      <c r="L147" s="28"/>
      <c r="M147" s="28"/>
      <c r="N147" s="28"/>
      <c r="O147" s="37">
        <v>469.8</v>
      </c>
      <c r="P147" s="38">
        <v>49126</v>
      </c>
      <c r="Q147" s="37">
        <v>9235</v>
      </c>
      <c r="R147" s="37">
        <v>70645</v>
      </c>
      <c r="S147" s="37">
        <f t="shared" si="3"/>
        <v>9235</v>
      </c>
      <c r="T147" s="39">
        <v>0</v>
      </c>
      <c r="U147" s="37">
        <f t="shared" si="6"/>
        <v>61410</v>
      </c>
      <c r="V147" s="18">
        <v>3.19</v>
      </c>
      <c r="W147"/>
      <c r="X147" t="str">
        <f>+IFERROR(D147,[1]IPP!$B$7)</f>
        <v>NHT545</v>
      </c>
    </row>
    <row r="148" spans="1:24" s="27" customFormat="1" x14ac:dyDescent="0.3">
      <c r="A148" s="68">
        <v>142</v>
      </c>
      <c r="B148" s="24" t="s">
        <v>14</v>
      </c>
      <c r="C148" s="24" t="s">
        <v>14</v>
      </c>
      <c r="D148" s="70" t="s">
        <v>188</v>
      </c>
      <c r="E148" s="24" t="s">
        <v>195</v>
      </c>
      <c r="F148" s="16" t="s">
        <v>144</v>
      </c>
      <c r="G148" s="25">
        <v>45301</v>
      </c>
      <c r="H148" s="45"/>
      <c r="I148" s="17" t="s">
        <v>161</v>
      </c>
      <c r="J148" s="28"/>
      <c r="K148" s="28"/>
      <c r="L148" s="28"/>
      <c r="M148" s="28"/>
      <c r="N148" s="28"/>
      <c r="O148" s="37">
        <v>109.12</v>
      </c>
      <c r="P148" s="38">
        <v>10850</v>
      </c>
      <c r="Q148" s="37">
        <v>2557.5</v>
      </c>
      <c r="R148" s="37">
        <v>36010.5</v>
      </c>
      <c r="S148" s="37">
        <f t="shared" si="3"/>
        <v>2557.5</v>
      </c>
      <c r="T148" s="39">
        <v>0</v>
      </c>
      <c r="U148" s="37">
        <f t="shared" si="6"/>
        <v>33453</v>
      </c>
      <c r="V148" s="18">
        <v>3.19</v>
      </c>
      <c r="W148"/>
      <c r="X148" t="str">
        <f>+IFERROR(D148,[1]IPP!$B$7)</f>
        <v>RNHT427</v>
      </c>
    </row>
    <row r="149" spans="1:24" s="27" customFormat="1" x14ac:dyDescent="0.3">
      <c r="A149" s="68">
        <v>143</v>
      </c>
      <c r="B149" s="24" t="s">
        <v>14</v>
      </c>
      <c r="C149" s="24" t="s">
        <v>14</v>
      </c>
      <c r="D149" s="70" t="s">
        <v>189</v>
      </c>
      <c r="E149" s="24" t="s">
        <v>195</v>
      </c>
      <c r="F149" s="16" t="s">
        <v>147</v>
      </c>
      <c r="G149" s="25">
        <v>45301</v>
      </c>
      <c r="H149" s="45"/>
      <c r="I149" s="17" t="s">
        <v>145</v>
      </c>
      <c r="J149" s="28"/>
      <c r="K149" s="28"/>
      <c r="L149" s="28"/>
      <c r="M149" s="28"/>
      <c r="N149" s="28"/>
      <c r="O149" s="37">
        <v>124.9</v>
      </c>
      <c r="P149" s="38">
        <v>9364</v>
      </c>
      <c r="Q149" s="37">
        <v>4730</v>
      </c>
      <c r="R149" s="37">
        <v>12410</v>
      </c>
      <c r="S149" s="37">
        <f t="shared" si="3"/>
        <v>4730</v>
      </c>
      <c r="T149" s="39">
        <v>0</v>
      </c>
      <c r="U149" s="37">
        <f t="shared" si="6"/>
        <v>7680</v>
      </c>
      <c r="V149" s="18">
        <v>2.76</v>
      </c>
      <c r="W149"/>
      <c r="X149" t="str">
        <f>+IFERROR(D149,[1]IPP!$B$7)</f>
        <v>RNHT104</v>
      </c>
    </row>
    <row r="150" spans="1:24" s="27" customFormat="1" x14ac:dyDescent="0.3">
      <c r="A150" s="68">
        <v>144</v>
      </c>
      <c r="B150" s="24" t="s">
        <v>14</v>
      </c>
      <c r="C150" s="24" t="s">
        <v>14</v>
      </c>
      <c r="D150" s="70" t="s">
        <v>190</v>
      </c>
      <c r="E150" s="24" t="s">
        <v>195</v>
      </c>
      <c r="F150" s="16" t="s">
        <v>144</v>
      </c>
      <c r="G150" s="25">
        <v>45301</v>
      </c>
      <c r="H150" s="45"/>
      <c r="I150" s="17" t="s">
        <v>145</v>
      </c>
      <c r="J150" s="28"/>
      <c r="K150" s="28"/>
      <c r="L150" s="28"/>
      <c r="M150" s="28"/>
      <c r="N150" s="28"/>
      <c r="O150" s="37">
        <v>150.04</v>
      </c>
      <c r="P150" s="38">
        <v>15986</v>
      </c>
      <c r="Q150" s="37">
        <v>6954</v>
      </c>
      <c r="R150" s="37">
        <v>12384</v>
      </c>
      <c r="S150" s="37">
        <f t="shared" si="3"/>
        <v>6954</v>
      </c>
      <c r="T150" s="39">
        <v>0</v>
      </c>
      <c r="U150" s="37">
        <f t="shared" si="6"/>
        <v>5430</v>
      </c>
      <c r="V150" s="18">
        <v>3.19</v>
      </c>
      <c r="W150"/>
      <c r="X150" t="str">
        <f>+IFERROR(D150,[1]IPP!$B$7)</f>
        <v>RNHT397</v>
      </c>
    </row>
    <row r="151" spans="1:24" s="27" customFormat="1" x14ac:dyDescent="0.3">
      <c r="A151" s="68">
        <v>145</v>
      </c>
      <c r="B151" s="24" t="s">
        <v>14</v>
      </c>
      <c r="C151" s="24" t="s">
        <v>14</v>
      </c>
      <c r="D151" s="70" t="s">
        <v>191</v>
      </c>
      <c r="E151" s="24" t="s">
        <v>195</v>
      </c>
      <c r="F151" s="16" t="s">
        <v>144</v>
      </c>
      <c r="G151" s="25">
        <v>45301</v>
      </c>
      <c r="H151" s="45"/>
      <c r="I151" s="17" t="s">
        <v>192</v>
      </c>
      <c r="J151" s="28"/>
      <c r="K151" s="28"/>
      <c r="L151" s="28"/>
      <c r="M151" s="28"/>
      <c r="N151" s="28"/>
      <c r="O151" s="37">
        <v>424.98</v>
      </c>
      <c r="P151" s="38">
        <v>46960</v>
      </c>
      <c r="Q151" s="37">
        <v>31697.5</v>
      </c>
      <c r="R151" s="37">
        <v>15717.5</v>
      </c>
      <c r="S151" s="37">
        <f t="shared" si="3"/>
        <v>31697.5</v>
      </c>
      <c r="T151" s="39">
        <f t="shared" si="5"/>
        <v>15980</v>
      </c>
      <c r="U151" s="37">
        <v>0</v>
      </c>
      <c r="V151" s="18">
        <v>3.19</v>
      </c>
      <c r="W151"/>
      <c r="X151" t="str">
        <f>+IFERROR(D151,[1]IPP!$B$7)</f>
        <v>NHT558</v>
      </c>
    </row>
    <row r="152" spans="1:24" s="27" customFormat="1" ht="24" thickBot="1" x14ac:dyDescent="0.35">
      <c r="A152" s="68">
        <v>146</v>
      </c>
      <c r="B152" s="24" t="s">
        <v>14</v>
      </c>
      <c r="C152" s="24" t="s">
        <v>14</v>
      </c>
      <c r="D152" s="70" t="s">
        <v>193</v>
      </c>
      <c r="E152" s="24" t="s">
        <v>195</v>
      </c>
      <c r="F152" s="16" t="s">
        <v>144</v>
      </c>
      <c r="G152" s="25">
        <v>45301</v>
      </c>
      <c r="H152" s="45"/>
      <c r="I152" s="17" t="s">
        <v>194</v>
      </c>
      <c r="J152" s="28"/>
      <c r="K152" s="28"/>
      <c r="L152" s="28"/>
      <c r="M152" s="28"/>
      <c r="N152" s="28"/>
      <c r="O152" s="37">
        <v>999.54</v>
      </c>
      <c r="P152" s="38">
        <v>110941</v>
      </c>
      <c r="Q152" s="37">
        <v>10670</v>
      </c>
      <c r="R152" s="37">
        <v>412570</v>
      </c>
      <c r="S152" s="37">
        <f t="shared" si="3"/>
        <v>10670</v>
      </c>
      <c r="T152" s="39">
        <v>0</v>
      </c>
      <c r="U152" s="37">
        <f t="shared" si="6"/>
        <v>401900</v>
      </c>
      <c r="V152" s="18">
        <v>3.19</v>
      </c>
      <c r="W152"/>
      <c r="X152" t="str">
        <f>+IFERROR(D152,[1]IPP!$B$7)</f>
        <v>RNHT449</v>
      </c>
    </row>
    <row r="153" spans="1:24" s="27" customFormat="1" x14ac:dyDescent="0.3">
      <c r="A153" s="68">
        <v>147</v>
      </c>
      <c r="B153" s="46" t="s">
        <v>14</v>
      </c>
      <c r="C153" s="46" t="s">
        <v>14</v>
      </c>
      <c r="D153" s="72" t="s">
        <v>217</v>
      </c>
      <c r="E153" s="46" t="s">
        <v>195</v>
      </c>
      <c r="F153" s="47" t="s">
        <v>213</v>
      </c>
      <c r="G153" s="25">
        <v>45301</v>
      </c>
      <c r="H153" s="48"/>
      <c r="I153" s="49" t="s">
        <v>218</v>
      </c>
      <c r="J153" s="50"/>
      <c r="K153" s="50"/>
      <c r="L153" s="50"/>
      <c r="M153" s="50"/>
      <c r="N153" s="50"/>
      <c r="O153" s="51">
        <v>55</v>
      </c>
      <c r="P153" s="52">
        <v>0</v>
      </c>
      <c r="Q153" s="51">
        <v>0</v>
      </c>
      <c r="R153" s="51">
        <v>516.5</v>
      </c>
      <c r="S153" s="37">
        <f t="shared" si="3"/>
        <v>0</v>
      </c>
      <c r="T153" s="39">
        <v>0</v>
      </c>
      <c r="U153" s="37">
        <f t="shared" si="6"/>
        <v>516.5</v>
      </c>
      <c r="V153" s="53">
        <v>3.07</v>
      </c>
      <c r="W153"/>
      <c r="X153" t="str">
        <f>+IFERROR(D153,[1]IPP!$B$7)</f>
        <v>RNHT472</v>
      </c>
    </row>
    <row r="154" spans="1:24" s="27" customFormat="1" x14ac:dyDescent="0.3">
      <c r="A154" s="68">
        <v>148</v>
      </c>
      <c r="B154" s="24" t="s">
        <v>14</v>
      </c>
      <c r="C154" s="24" t="s">
        <v>14</v>
      </c>
      <c r="D154" s="70" t="s">
        <v>220</v>
      </c>
      <c r="E154" s="24" t="s">
        <v>195</v>
      </c>
      <c r="F154" s="54" t="s">
        <v>213</v>
      </c>
      <c r="G154" s="25">
        <v>45301</v>
      </c>
      <c r="H154" s="45"/>
      <c r="I154" s="17" t="s">
        <v>192</v>
      </c>
      <c r="J154" s="28"/>
      <c r="K154" s="28"/>
      <c r="L154" s="28"/>
      <c r="M154" s="28"/>
      <c r="N154" s="28"/>
      <c r="O154" s="37">
        <v>425.25</v>
      </c>
      <c r="P154" s="38">
        <v>42869</v>
      </c>
      <c r="Q154" s="37">
        <v>15055</v>
      </c>
      <c r="R154" s="37">
        <v>130940</v>
      </c>
      <c r="S154" s="37">
        <f t="shared" si="3"/>
        <v>15055</v>
      </c>
      <c r="T154" s="39">
        <v>0</v>
      </c>
      <c r="U154" s="37">
        <f t="shared" si="6"/>
        <v>115885</v>
      </c>
      <c r="V154" s="18">
        <v>3.74</v>
      </c>
      <c r="W154"/>
      <c r="X154" t="str">
        <f>+IFERROR(D154,[1]IPP!$B$7)</f>
        <v>NHT549</v>
      </c>
    </row>
    <row r="155" spans="1:24" s="27" customFormat="1" x14ac:dyDescent="0.3">
      <c r="A155" s="68">
        <v>149</v>
      </c>
      <c r="B155" s="24" t="s">
        <v>14</v>
      </c>
      <c r="C155" s="24" t="s">
        <v>14</v>
      </c>
      <c r="D155" s="70" t="s">
        <v>228</v>
      </c>
      <c r="E155" s="24" t="s">
        <v>195</v>
      </c>
      <c r="F155" s="54" t="s">
        <v>213</v>
      </c>
      <c r="G155" s="25">
        <v>45301</v>
      </c>
      <c r="H155" s="45"/>
      <c r="I155" s="17" t="s">
        <v>182</v>
      </c>
      <c r="J155" s="28"/>
      <c r="K155" s="28"/>
      <c r="L155" s="28"/>
      <c r="M155" s="28"/>
      <c r="N155" s="28"/>
      <c r="O155" s="37">
        <v>39</v>
      </c>
      <c r="P155" s="38">
        <v>3396</v>
      </c>
      <c r="Q155" s="37">
        <v>384</v>
      </c>
      <c r="R155" s="37">
        <v>27054</v>
      </c>
      <c r="S155" s="37">
        <f t="shared" si="3"/>
        <v>384</v>
      </c>
      <c r="T155" s="39">
        <v>0</v>
      </c>
      <c r="U155" s="37">
        <f t="shared" si="6"/>
        <v>26670</v>
      </c>
      <c r="V155" s="18">
        <v>3.74</v>
      </c>
      <c r="W155"/>
      <c r="X155" t="str">
        <f>+IFERROR(D155,[1]IPP!$B$7)</f>
        <v>RNHT347</v>
      </c>
    </row>
    <row r="156" spans="1:24" s="27" customFormat="1" x14ac:dyDescent="0.3">
      <c r="A156" s="68">
        <v>150</v>
      </c>
      <c r="B156" s="24" t="s">
        <v>14</v>
      </c>
      <c r="C156" s="24" t="s">
        <v>14</v>
      </c>
      <c r="D156" s="70" t="s">
        <v>229</v>
      </c>
      <c r="E156" s="24" t="s">
        <v>195</v>
      </c>
      <c r="F156" s="54" t="s">
        <v>236</v>
      </c>
      <c r="G156" s="25">
        <v>45301</v>
      </c>
      <c r="H156" s="45"/>
      <c r="I156" s="17" t="s">
        <v>237</v>
      </c>
      <c r="J156" s="28"/>
      <c r="K156" s="28"/>
      <c r="L156" s="28"/>
      <c r="M156" s="28"/>
      <c r="N156" s="28"/>
      <c r="O156" s="37">
        <v>110</v>
      </c>
      <c r="P156" s="38">
        <v>11760</v>
      </c>
      <c r="Q156" s="37">
        <v>10500</v>
      </c>
      <c r="R156" s="37">
        <v>1875</v>
      </c>
      <c r="S156" s="37">
        <f t="shared" si="3"/>
        <v>10500</v>
      </c>
      <c r="T156" s="39">
        <f t="shared" si="5"/>
        <v>8625</v>
      </c>
      <c r="U156" s="37">
        <v>0</v>
      </c>
      <c r="V156" s="18">
        <v>3.74</v>
      </c>
      <c r="W156"/>
      <c r="X156" t="str">
        <f>+IFERROR(D156,[1]IPP!$B$7)</f>
        <v>NHT568</v>
      </c>
    </row>
    <row r="157" spans="1:24" s="27" customFormat="1" x14ac:dyDescent="0.3">
      <c r="A157" s="68">
        <v>151</v>
      </c>
      <c r="B157" s="24" t="s">
        <v>14</v>
      </c>
      <c r="C157" s="24" t="s">
        <v>14</v>
      </c>
      <c r="D157" s="70" t="s">
        <v>230</v>
      </c>
      <c r="E157" s="24" t="s">
        <v>195</v>
      </c>
      <c r="F157" s="54" t="s">
        <v>213</v>
      </c>
      <c r="G157" s="25">
        <v>45301</v>
      </c>
      <c r="H157" s="45"/>
      <c r="I157" s="17" t="s">
        <v>165</v>
      </c>
      <c r="J157" s="28"/>
      <c r="K157" s="28"/>
      <c r="L157" s="28"/>
      <c r="M157" s="28"/>
      <c r="N157" s="28"/>
      <c r="O157" s="37">
        <v>80</v>
      </c>
      <c r="P157" s="38">
        <v>9199</v>
      </c>
      <c r="Q157" s="37">
        <v>6605.5</v>
      </c>
      <c r="R157" s="37">
        <v>5365.5</v>
      </c>
      <c r="S157" s="37">
        <f t="shared" si="3"/>
        <v>6605.5</v>
      </c>
      <c r="T157" s="39">
        <f t="shared" si="5"/>
        <v>1240</v>
      </c>
      <c r="U157" s="37">
        <v>0</v>
      </c>
      <c r="V157" s="18">
        <v>3.74</v>
      </c>
      <c r="W157"/>
      <c r="X157" t="str">
        <f>+IFERROR(D157,[1]IPP!$B$7)</f>
        <v>NHT528</v>
      </c>
    </row>
    <row r="158" spans="1:24" s="27" customFormat="1" x14ac:dyDescent="0.3">
      <c r="A158" s="68">
        <v>152</v>
      </c>
      <c r="B158" s="24" t="s">
        <v>14</v>
      </c>
      <c r="C158" s="24" t="s">
        <v>14</v>
      </c>
      <c r="D158" s="70" t="s">
        <v>241</v>
      </c>
      <c r="E158" s="24" t="s">
        <v>195</v>
      </c>
      <c r="F158" s="54" t="s">
        <v>213</v>
      </c>
      <c r="G158" s="25">
        <v>45301</v>
      </c>
      <c r="H158" s="45"/>
      <c r="I158" s="17" t="s">
        <v>242</v>
      </c>
      <c r="J158" s="28"/>
      <c r="K158" s="28"/>
      <c r="L158" s="28"/>
      <c r="M158" s="28"/>
      <c r="N158" s="28"/>
      <c r="O158" s="37">
        <v>272</v>
      </c>
      <c r="P158" s="38">
        <v>33521</v>
      </c>
      <c r="Q158" s="37">
        <v>7288</v>
      </c>
      <c r="R158" s="37">
        <v>60538</v>
      </c>
      <c r="S158" s="37">
        <f t="shared" si="3"/>
        <v>7288</v>
      </c>
      <c r="T158" s="39">
        <v>0</v>
      </c>
      <c r="U158" s="37">
        <f t="shared" si="6"/>
        <v>53250</v>
      </c>
      <c r="V158" s="18">
        <v>3.74</v>
      </c>
      <c r="W158"/>
      <c r="X158" t="str">
        <f>+IFERROR(D158,[1]IPP!$B$7)</f>
        <v>NHT567</v>
      </c>
    </row>
    <row r="159" spans="1:24" s="27" customFormat="1" x14ac:dyDescent="0.3">
      <c r="A159" s="68">
        <v>153</v>
      </c>
      <c r="B159" s="24" t="s">
        <v>14</v>
      </c>
      <c r="C159" s="24" t="s">
        <v>14</v>
      </c>
      <c r="D159" s="70" t="s">
        <v>258</v>
      </c>
      <c r="E159" s="24" t="s">
        <v>195</v>
      </c>
      <c r="F159" s="54" t="s">
        <v>213</v>
      </c>
      <c r="G159" s="25">
        <v>45301</v>
      </c>
      <c r="H159" s="45"/>
      <c r="I159" s="17" t="s">
        <v>259</v>
      </c>
      <c r="J159" s="28"/>
      <c r="K159" s="28"/>
      <c r="L159" s="28"/>
      <c r="M159" s="28"/>
      <c r="N159" s="28"/>
      <c r="O159" s="37">
        <v>382.5</v>
      </c>
      <c r="P159" s="38">
        <v>39840</v>
      </c>
      <c r="Q159" s="37">
        <v>6950</v>
      </c>
      <c r="R159" s="37">
        <v>46650</v>
      </c>
      <c r="S159" s="37">
        <f t="shared" si="3"/>
        <v>6950</v>
      </c>
      <c r="T159" s="39">
        <v>0</v>
      </c>
      <c r="U159" s="37">
        <f t="shared" si="6"/>
        <v>39700</v>
      </c>
      <c r="V159" s="18">
        <v>3.37</v>
      </c>
      <c r="W159"/>
      <c r="X159" t="str">
        <f>+IFERROR(D159,[1]IPP!$B$7)</f>
        <v>RNHT74</v>
      </c>
    </row>
    <row r="160" spans="1:24" s="27" customFormat="1" x14ac:dyDescent="0.3">
      <c r="A160" s="68">
        <v>154</v>
      </c>
      <c r="B160" s="24" t="s">
        <v>14</v>
      </c>
      <c r="C160" s="24" t="s">
        <v>14</v>
      </c>
      <c r="D160" s="70" t="s">
        <v>266</v>
      </c>
      <c r="E160" s="24" t="s">
        <v>195</v>
      </c>
      <c r="F160" s="54" t="s">
        <v>236</v>
      </c>
      <c r="G160" s="25">
        <v>45301</v>
      </c>
      <c r="H160" s="45"/>
      <c r="I160" s="17" t="s">
        <v>267</v>
      </c>
      <c r="J160" s="28"/>
      <c r="K160" s="28"/>
      <c r="L160" s="28"/>
      <c r="M160" s="28"/>
      <c r="N160" s="28"/>
      <c r="O160" s="37">
        <v>127.5</v>
      </c>
      <c r="P160" s="38">
        <v>13467</v>
      </c>
      <c r="Q160" s="37">
        <v>6285</v>
      </c>
      <c r="R160" s="37">
        <v>9667.5</v>
      </c>
      <c r="S160" s="37">
        <f t="shared" si="3"/>
        <v>6285</v>
      </c>
      <c r="T160" s="39">
        <v>0</v>
      </c>
      <c r="U160" s="37">
        <f t="shared" si="6"/>
        <v>3382.5</v>
      </c>
      <c r="V160" s="18">
        <v>3.37</v>
      </c>
      <c r="W160"/>
      <c r="X160" t="str">
        <f>+IFERROR(D160,[1]IPP!$B$7)</f>
        <v>NHT510</v>
      </c>
    </row>
    <row r="161" spans="1:25" s="27" customFormat="1" x14ac:dyDescent="0.3">
      <c r="A161" s="68">
        <v>155</v>
      </c>
      <c r="B161" s="24" t="s">
        <v>14</v>
      </c>
      <c r="C161" s="24" t="s">
        <v>14</v>
      </c>
      <c r="D161" s="70" t="s">
        <v>272</v>
      </c>
      <c r="E161" s="24" t="s">
        <v>195</v>
      </c>
      <c r="F161" s="54" t="s">
        <v>236</v>
      </c>
      <c r="G161" s="25">
        <v>45301</v>
      </c>
      <c r="H161" s="45"/>
      <c r="I161" s="17" t="s">
        <v>180</v>
      </c>
      <c r="J161" s="28"/>
      <c r="K161" s="28"/>
      <c r="L161" s="28"/>
      <c r="M161" s="28"/>
      <c r="N161" s="28"/>
      <c r="O161" s="37">
        <v>498.6</v>
      </c>
      <c r="P161" s="38">
        <v>56426</v>
      </c>
      <c r="Q161" s="37">
        <v>1565</v>
      </c>
      <c r="R161" s="37">
        <v>172250</v>
      </c>
      <c r="S161" s="37">
        <f t="shared" si="3"/>
        <v>1565</v>
      </c>
      <c r="T161" s="39">
        <v>0</v>
      </c>
      <c r="U161" s="37">
        <f t="shared" si="6"/>
        <v>170685</v>
      </c>
      <c r="V161" s="18">
        <v>3.74</v>
      </c>
      <c r="W161"/>
      <c r="X161" t="str">
        <f>+IFERROR(D161,[1]IPP!$B$7)</f>
        <v>NHT507</v>
      </c>
    </row>
    <row r="162" spans="1:25" s="33" customFormat="1" ht="34.5" customHeight="1" x14ac:dyDescent="0.35">
      <c r="A162" s="67"/>
      <c r="B162" s="75"/>
      <c r="C162" s="75"/>
      <c r="D162" s="76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7">
        <f>SUM(O7:O161)</f>
        <v>19706.820000000007</v>
      </c>
      <c r="P162" s="77">
        <f t="shared" ref="P162:U162" si="9">SUM(P7:P161)</f>
        <v>1924945.9</v>
      </c>
      <c r="Q162" s="77">
        <f t="shared" si="9"/>
        <v>1044269.6499999999</v>
      </c>
      <c r="R162" s="77">
        <f t="shared" si="9"/>
        <v>3368533.15</v>
      </c>
      <c r="S162" s="77">
        <f t="shared" si="9"/>
        <v>1044269.6499999999</v>
      </c>
      <c r="T162" s="77">
        <f t="shared" si="9"/>
        <v>713955.64999999991</v>
      </c>
      <c r="U162" s="77">
        <f t="shared" si="9"/>
        <v>3038219.15</v>
      </c>
      <c r="V162" s="75"/>
      <c r="W162"/>
      <c r="X162">
        <f>+IFERROR(D162,[1]IPP!$B$7)</f>
        <v>0</v>
      </c>
      <c r="Y162"/>
    </row>
    <row r="163" spans="1:25" s="27" customFormat="1" x14ac:dyDescent="0.35">
      <c r="A163" s="69"/>
      <c r="D163" s="74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42"/>
      <c r="P163" s="42"/>
      <c r="Q163" s="42"/>
      <c r="R163" s="42"/>
      <c r="S163" s="42"/>
      <c r="T163" s="42"/>
      <c r="U163" s="42"/>
      <c r="V163" s="32"/>
      <c r="X163">
        <f>+IFERROR(D163,[1]IPP!$B$7)</f>
        <v>0</v>
      </c>
    </row>
    <row r="164" spans="1:25" s="27" customFormat="1" x14ac:dyDescent="0.35">
      <c r="A164" s="69"/>
      <c r="D164" s="59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42"/>
      <c r="P164" s="42"/>
      <c r="Q164" s="42"/>
      <c r="R164" s="42"/>
      <c r="S164" s="42"/>
      <c r="T164" s="42"/>
      <c r="U164" s="42"/>
      <c r="V164" s="32"/>
      <c r="X164">
        <f>+IFERROR(D164,[1]IPP!$B$7)</f>
        <v>0</v>
      </c>
    </row>
    <row r="165" spans="1:25" s="27" customFormat="1" x14ac:dyDescent="0.35">
      <c r="A165" s="69"/>
      <c r="D165" s="59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42"/>
      <c r="P165" s="42"/>
      <c r="Q165" s="42"/>
      <c r="R165" s="42"/>
      <c r="S165" s="42"/>
      <c r="T165" s="42"/>
      <c r="U165" s="42"/>
      <c r="V165" s="32"/>
      <c r="X165">
        <f>+IFERROR(D165,[1]IPP!$B$7)</f>
        <v>0</v>
      </c>
    </row>
    <row r="166" spans="1:25" s="27" customFormat="1" x14ac:dyDescent="0.35">
      <c r="A166" s="69"/>
      <c r="D166" s="59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42"/>
      <c r="P166" s="42"/>
      <c r="Q166" s="42"/>
      <c r="R166" s="42"/>
      <c r="S166" s="42"/>
      <c r="T166" s="42"/>
      <c r="U166" s="42"/>
      <c r="V166" s="32"/>
      <c r="X166">
        <f>+IFERROR(D166,[1]IPP!$B$7)</f>
        <v>0</v>
      </c>
    </row>
    <row r="167" spans="1:25" s="27" customFormat="1" x14ac:dyDescent="0.35">
      <c r="A167" s="69"/>
      <c r="D167" s="59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42"/>
      <c r="P167" s="42"/>
      <c r="Q167" s="42"/>
      <c r="R167" s="42"/>
      <c r="S167" s="42"/>
      <c r="T167" s="42"/>
      <c r="U167" s="42"/>
      <c r="V167" s="32"/>
      <c r="X167">
        <f>+IFERROR(D167,[1]IPP!$B$7)</f>
        <v>0</v>
      </c>
    </row>
    <row r="168" spans="1:25" s="27" customFormat="1" x14ac:dyDescent="0.35">
      <c r="A168" s="69"/>
      <c r="D168" s="59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42"/>
      <c r="P168" s="42"/>
      <c r="Q168" s="42"/>
      <c r="R168" s="42"/>
      <c r="S168" s="42"/>
      <c r="T168" s="42"/>
      <c r="U168" s="42"/>
      <c r="V168" s="32"/>
      <c r="X168">
        <f>+IFERROR(D168,[1]IPP!$B$7)</f>
        <v>0</v>
      </c>
    </row>
    <row r="169" spans="1:25" s="27" customFormat="1" x14ac:dyDescent="0.35">
      <c r="A169" s="69"/>
      <c r="D169" s="59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42"/>
      <c r="P169" s="42"/>
      <c r="Q169" s="42"/>
      <c r="R169" s="42"/>
      <c r="S169" s="42"/>
      <c r="T169" s="42"/>
      <c r="U169" s="42"/>
      <c r="V169" s="32"/>
      <c r="X169">
        <f>+IFERROR(D169,[1]IPP!$B$7)</f>
        <v>0</v>
      </c>
    </row>
    <row r="170" spans="1:25" s="27" customFormat="1" x14ac:dyDescent="0.35">
      <c r="A170" s="69"/>
      <c r="D170" s="59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42"/>
      <c r="P170" s="42"/>
      <c r="Q170" s="42"/>
      <c r="R170" s="42"/>
      <c r="S170" s="42"/>
      <c r="T170" s="42"/>
      <c r="U170" s="42"/>
      <c r="V170" s="32"/>
    </row>
    <row r="171" spans="1:25" s="55" customFormat="1" x14ac:dyDescent="0.35">
      <c r="C171" s="55" t="s">
        <v>31</v>
      </c>
      <c r="D171" s="59"/>
    </row>
    <row r="172" spans="1:25" s="55" customFormat="1" x14ac:dyDescent="0.35">
      <c r="C172" s="55" t="s">
        <v>226</v>
      </c>
      <c r="D172" s="59"/>
    </row>
    <row r="173" spans="1:25" s="55" customFormat="1" x14ac:dyDescent="0.35">
      <c r="C173" s="55" t="s">
        <v>227</v>
      </c>
      <c r="D173" s="59"/>
    </row>
  </sheetData>
  <mergeCells count="5">
    <mergeCell ref="A2:B2"/>
    <mergeCell ref="F2:S2"/>
    <mergeCell ref="J3:N3"/>
    <mergeCell ref="O3:S3"/>
    <mergeCell ref="T3:V3"/>
  </mergeCells>
  <printOptions horizontalCentered="1" verticalCentered="1"/>
  <pageMargins left="0" right="0" top="0" bottom="0" header="0" footer="0"/>
  <pageSetup paperSize="9" scale="57" orientation="landscape" r:id="rId1"/>
  <rowBreaks count="2" manualBreakCount="2">
    <brk id="36" max="21" man="1"/>
    <brk id="121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35"/>
  <sheetViews>
    <sheetView topLeftCell="F1" workbookViewId="0">
      <selection activeCell="D180" sqref="D180"/>
    </sheetView>
  </sheetViews>
  <sheetFormatPr defaultRowHeight="15" x14ac:dyDescent="0.25"/>
  <cols>
    <col min="1" max="2" width="9.140625" style="1"/>
    <col min="3" max="3" width="16.140625" style="1" customWidth="1"/>
    <col min="4" max="4" width="22.85546875" style="1" customWidth="1"/>
    <col min="5" max="5" width="38.140625" style="1" bestFit="1" customWidth="1"/>
    <col min="6" max="6" width="15.5703125" style="1" customWidth="1"/>
    <col min="7" max="7" width="13.28515625" style="1" customWidth="1"/>
    <col min="8" max="8" width="15.7109375" style="1" customWidth="1"/>
    <col min="9" max="9" width="14.7109375" style="1" bestFit="1" customWidth="1"/>
    <col min="10" max="10" width="13.28515625" style="1" customWidth="1"/>
    <col min="11" max="12" width="15.5703125" style="1" customWidth="1"/>
    <col min="13" max="13" width="15" style="1" customWidth="1"/>
    <col min="14" max="14" width="15.85546875" style="1" customWidth="1"/>
    <col min="15" max="15" width="16" style="1" customWidth="1"/>
    <col min="16" max="16" width="17.140625" style="1" customWidth="1"/>
    <col min="17" max="17" width="16" style="1" customWidth="1"/>
    <col min="18" max="18" width="17.5703125" style="1" customWidth="1"/>
    <col min="19" max="16384" width="9.140625" style="1"/>
  </cols>
  <sheetData>
    <row r="1" spans="1:18" ht="30.75" customHeight="1" x14ac:dyDescent="0.25">
      <c r="A1" s="120" t="s">
        <v>30</v>
      </c>
      <c r="B1" s="120"/>
      <c r="C1" s="9"/>
      <c r="D1" s="9"/>
      <c r="E1" s="9"/>
      <c r="F1" s="9"/>
      <c r="G1" s="9" t="s">
        <v>300</v>
      </c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x14ac:dyDescent="0.25">
      <c r="A2" s="121" t="s">
        <v>0</v>
      </c>
      <c r="B2" s="121" t="s">
        <v>1</v>
      </c>
      <c r="C2" s="121" t="s">
        <v>2</v>
      </c>
      <c r="D2" s="121" t="s">
        <v>3</v>
      </c>
      <c r="E2" s="122" t="s">
        <v>4</v>
      </c>
      <c r="F2" s="86"/>
      <c r="G2" s="118" t="s">
        <v>16</v>
      </c>
      <c r="H2" s="118"/>
      <c r="I2" s="118"/>
      <c r="J2" s="118"/>
      <c r="K2" s="118"/>
      <c r="L2" s="84"/>
      <c r="M2" s="118" t="s">
        <v>17</v>
      </c>
      <c r="N2" s="118"/>
      <c r="O2" s="118"/>
      <c r="P2" s="118"/>
      <c r="Q2" s="118"/>
      <c r="R2" s="119" t="s">
        <v>5</v>
      </c>
    </row>
    <row r="3" spans="1:18" s="5" customFormat="1" ht="54" customHeight="1" x14ac:dyDescent="0.25">
      <c r="A3" s="121"/>
      <c r="B3" s="121"/>
      <c r="C3" s="121"/>
      <c r="D3" s="121"/>
      <c r="E3" s="122"/>
      <c r="F3" s="85" t="s">
        <v>32</v>
      </c>
      <c r="G3" s="85" t="s">
        <v>6</v>
      </c>
      <c r="H3" s="85" t="s">
        <v>7</v>
      </c>
      <c r="I3" s="85" t="s">
        <v>8</v>
      </c>
      <c r="J3" s="85" t="s">
        <v>9</v>
      </c>
      <c r="K3" s="85" t="s">
        <v>10</v>
      </c>
      <c r="L3" s="85" t="s">
        <v>32</v>
      </c>
      <c r="M3" s="85" t="s">
        <v>6</v>
      </c>
      <c r="N3" s="85" t="s">
        <v>11</v>
      </c>
      <c r="O3" s="85" t="s">
        <v>8</v>
      </c>
      <c r="P3" s="85" t="s">
        <v>9</v>
      </c>
      <c r="Q3" s="85" t="s">
        <v>10</v>
      </c>
      <c r="R3" s="119"/>
    </row>
    <row r="4" spans="1:18" s="5" customFormat="1" x14ac:dyDescent="0.25">
      <c r="A4" s="85">
        <v>1</v>
      </c>
      <c r="B4" s="85">
        <v>2</v>
      </c>
      <c r="C4" s="85">
        <v>3</v>
      </c>
      <c r="D4" s="85">
        <v>4</v>
      </c>
      <c r="E4" s="85">
        <v>5</v>
      </c>
      <c r="F4" s="85">
        <v>6</v>
      </c>
      <c r="G4" s="85">
        <v>7</v>
      </c>
      <c r="H4" s="85">
        <v>8</v>
      </c>
      <c r="I4" s="85">
        <v>9</v>
      </c>
      <c r="J4" s="85">
        <v>10</v>
      </c>
      <c r="K4" s="85">
        <v>11</v>
      </c>
      <c r="L4" s="85">
        <v>12</v>
      </c>
      <c r="M4" s="85">
        <v>13</v>
      </c>
      <c r="N4" s="85">
        <v>14</v>
      </c>
      <c r="O4" s="85">
        <v>15</v>
      </c>
      <c r="P4" s="85">
        <v>16</v>
      </c>
      <c r="Q4" s="85">
        <v>17</v>
      </c>
      <c r="R4" s="85">
        <v>18</v>
      </c>
    </row>
    <row r="5" spans="1:18" s="15" customFormat="1" ht="48.75" customHeight="1" x14ac:dyDescent="0.25">
      <c r="A5" s="30">
        <v>45139</v>
      </c>
      <c r="B5" s="12" t="s">
        <v>12</v>
      </c>
      <c r="C5" s="13" t="s">
        <v>13</v>
      </c>
      <c r="D5" s="13" t="s">
        <v>14</v>
      </c>
      <c r="E5" s="13" t="s">
        <v>14</v>
      </c>
      <c r="F5" s="13"/>
      <c r="G5" s="14"/>
      <c r="H5" s="14"/>
      <c r="I5" s="14"/>
      <c r="J5" s="14"/>
      <c r="K5" s="14"/>
      <c r="L5" s="88">
        <f>+'Annexure I-Oct-24'!A168</f>
        <v>162</v>
      </c>
      <c r="M5" s="29">
        <f>+'Annexure I-Oct-24'!O169</f>
        <v>20620.295000000006</v>
      </c>
      <c r="N5" s="29">
        <f>+'Annexure I-Oct-24'!P169</f>
        <v>1795579.9</v>
      </c>
      <c r="O5" s="29">
        <f>+'Annexure I-Oct-24'!Q169</f>
        <v>1278012.45</v>
      </c>
      <c r="P5" s="29">
        <f>+'Annexure I-Oct-24'!R169</f>
        <v>3489836.65</v>
      </c>
      <c r="Q5" s="29">
        <f>+'Annexure I-Oct-24'!S169</f>
        <v>1278012.45</v>
      </c>
      <c r="R5" s="29">
        <f>+'Annexure I-Oct-24'!T169</f>
        <v>933257.99999999988</v>
      </c>
    </row>
    <row r="6" spans="1:18" ht="18" x14ac:dyDescent="0.25">
      <c r="A6" s="6"/>
      <c r="B6" s="6"/>
      <c r="C6" s="6"/>
      <c r="D6" s="6"/>
      <c r="E6" s="6" t="s">
        <v>15</v>
      </c>
      <c r="F6" s="6"/>
      <c r="G6" s="7">
        <f>SUM(G5:G5)</f>
        <v>0</v>
      </c>
      <c r="H6" s="7">
        <f>+I6</f>
        <v>0</v>
      </c>
      <c r="I6" s="7">
        <f>SUM(I5:I5)</f>
        <v>0</v>
      </c>
      <c r="J6" s="7">
        <f>SUM(J5:J5)</f>
        <v>0</v>
      </c>
      <c r="K6" s="7">
        <f>SUM(K5:K5)</f>
        <v>0</v>
      </c>
      <c r="L6" s="89">
        <f>SUM(L5)</f>
        <v>162</v>
      </c>
      <c r="M6" s="89">
        <f t="shared" ref="M6:R6" si="0">SUM(M5)</f>
        <v>20620.295000000006</v>
      </c>
      <c r="N6" s="89">
        <f t="shared" si="0"/>
        <v>1795579.9</v>
      </c>
      <c r="O6" s="89">
        <f t="shared" si="0"/>
        <v>1278012.45</v>
      </c>
      <c r="P6" s="89">
        <f t="shared" si="0"/>
        <v>3489836.65</v>
      </c>
      <c r="Q6" s="89">
        <f t="shared" si="0"/>
        <v>1278012.45</v>
      </c>
      <c r="R6" s="89">
        <f t="shared" si="0"/>
        <v>933257.99999999988</v>
      </c>
    </row>
    <row r="7" spans="1:18" x14ac:dyDescent="0.25">
      <c r="H7" s="8"/>
      <c r="I7" s="8"/>
      <c r="Q7" s="8"/>
      <c r="R7" s="8"/>
    </row>
    <row r="8" spans="1:18" x14ac:dyDescent="0.25">
      <c r="H8" s="8"/>
      <c r="I8" s="8"/>
      <c r="Q8" s="8"/>
      <c r="R8" s="8"/>
    </row>
    <row r="9" spans="1:18" x14ac:dyDescent="0.25">
      <c r="H9" s="8"/>
      <c r="I9" s="8"/>
      <c r="Q9" s="8"/>
      <c r="R9" s="8"/>
    </row>
    <row r="10" spans="1:18" x14ac:dyDescent="0.25"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 x14ac:dyDescent="0.25"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8" x14ac:dyDescent="0.25"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x14ac:dyDescent="0.25"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8" x14ac:dyDescent="0.25"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8" x14ac:dyDescent="0.25"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18" x14ac:dyDescent="0.25"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9" spans="7:18" x14ac:dyDescent="0.25"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7:18" x14ac:dyDescent="0.25"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7:18" x14ac:dyDescent="0.25"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7:18" x14ac:dyDescent="0.25"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7:18" x14ac:dyDescent="0.25"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5" spans="7:18" x14ac:dyDescent="0.25"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7:18" x14ac:dyDescent="0.25"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7:18" x14ac:dyDescent="0.25"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7:18" x14ac:dyDescent="0.25"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32" spans="7:18" x14ac:dyDescent="0.25"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7:18" x14ac:dyDescent="0.25"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7:18" x14ac:dyDescent="0.25"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7:18" x14ac:dyDescent="0.25"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</sheetData>
  <autoFilter ref="A4:R6"/>
  <mergeCells count="9">
    <mergeCell ref="G2:K2"/>
    <mergeCell ref="M2:Q2"/>
    <mergeCell ref="R2:R3"/>
    <mergeCell ref="A1:B1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179"/>
  <sheetViews>
    <sheetView view="pageBreakPreview" zoomScale="60" zoomScaleNormal="73" workbookViewId="0">
      <pane ySplit="5" topLeftCell="A152" activePane="bottomLeft" state="frozen"/>
      <selection activeCell="D180" sqref="D180"/>
      <selection pane="bottomLeft" activeCell="D180" sqref="D180"/>
    </sheetView>
  </sheetViews>
  <sheetFormatPr defaultRowHeight="23.25" x14ac:dyDescent="0.35"/>
  <cols>
    <col min="1" max="1" width="9.140625" style="55"/>
    <col min="2" max="2" width="16.7109375" customWidth="1"/>
    <col min="3" max="3" width="18" customWidth="1"/>
    <col min="4" max="4" width="29" style="59" customWidth="1"/>
    <col min="5" max="5" width="14.140625" customWidth="1"/>
    <col min="6" max="6" width="12.85546875" customWidth="1"/>
    <col min="7" max="8" width="13.7109375" customWidth="1"/>
    <col min="9" max="9" width="10.7109375" customWidth="1"/>
    <col min="10" max="10" width="11.42578125" hidden="1" customWidth="1"/>
    <col min="11" max="11" width="14.85546875" hidden="1" customWidth="1"/>
    <col min="12" max="12" width="12.140625" hidden="1" customWidth="1"/>
    <col min="13" max="13" width="13" hidden="1" customWidth="1"/>
    <col min="14" max="14" width="9.140625" hidden="1" customWidth="1"/>
    <col min="15" max="15" width="15.5703125" style="34" customWidth="1"/>
    <col min="16" max="16" width="16.5703125" style="34" customWidth="1"/>
    <col min="17" max="17" width="14" style="34" customWidth="1"/>
    <col min="18" max="18" width="15.42578125" style="34" customWidth="1"/>
    <col min="19" max="19" width="14" style="34" customWidth="1"/>
    <col min="20" max="20" width="15.5703125" style="34" customWidth="1"/>
    <col min="21" max="21" width="13.85546875" style="34" customWidth="1"/>
    <col min="23" max="23" width="11" customWidth="1"/>
    <col min="24" max="24" width="18.140625" customWidth="1"/>
    <col min="25" max="25" width="19.7109375" customWidth="1"/>
    <col min="26" max="26" width="27" customWidth="1"/>
  </cols>
  <sheetData>
    <row r="1" spans="1:26" ht="3.75" customHeight="1" x14ac:dyDescent="0.35"/>
    <row r="2" spans="1:26" x14ac:dyDescent="0.35">
      <c r="A2" s="123" t="s">
        <v>29</v>
      </c>
      <c r="B2" s="123"/>
      <c r="F2" s="124" t="s">
        <v>299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26" s="1" customFormat="1" ht="30.75" customHeight="1" x14ac:dyDescent="0.25">
      <c r="A3" s="65"/>
      <c r="C3" s="10"/>
      <c r="D3" s="60"/>
      <c r="E3" s="10"/>
      <c r="F3" s="10"/>
      <c r="G3" s="10"/>
      <c r="H3" s="10"/>
      <c r="I3" s="10"/>
      <c r="J3" s="125" t="s">
        <v>196</v>
      </c>
      <c r="K3" s="125"/>
      <c r="L3" s="125"/>
      <c r="M3" s="125"/>
      <c r="N3" s="125"/>
      <c r="O3" s="125" t="s">
        <v>197</v>
      </c>
      <c r="P3" s="125"/>
      <c r="Q3" s="125"/>
      <c r="R3" s="125"/>
      <c r="S3" s="125"/>
      <c r="T3" s="125" t="s">
        <v>198</v>
      </c>
      <c r="U3" s="125"/>
      <c r="V3" s="125"/>
    </row>
    <row r="4" spans="1:26" s="5" customFormat="1" ht="60" x14ac:dyDescent="0.25">
      <c r="A4" s="64" t="s">
        <v>0</v>
      </c>
      <c r="B4" s="82" t="s">
        <v>3</v>
      </c>
      <c r="C4" s="82" t="s">
        <v>19</v>
      </c>
      <c r="D4" s="61" t="s">
        <v>18</v>
      </c>
      <c r="E4" s="82" t="s">
        <v>33</v>
      </c>
      <c r="F4" s="82" t="s">
        <v>27</v>
      </c>
      <c r="G4" s="82" t="s">
        <v>23</v>
      </c>
      <c r="H4" s="82" t="s">
        <v>20</v>
      </c>
      <c r="I4" s="82" t="s">
        <v>21</v>
      </c>
      <c r="J4" s="82" t="s">
        <v>22</v>
      </c>
      <c r="K4" s="82" t="s">
        <v>7</v>
      </c>
      <c r="L4" s="82" t="s">
        <v>8</v>
      </c>
      <c r="M4" s="82" t="s">
        <v>9</v>
      </c>
      <c r="N4" s="82" t="s">
        <v>10</v>
      </c>
      <c r="O4" s="82" t="s">
        <v>6</v>
      </c>
      <c r="P4" s="66" t="s">
        <v>11</v>
      </c>
      <c r="Q4" s="66" t="s">
        <v>8</v>
      </c>
      <c r="R4" s="66" t="s">
        <v>9</v>
      </c>
      <c r="S4" s="66" t="s">
        <v>28</v>
      </c>
      <c r="T4" s="66" t="s">
        <v>24</v>
      </c>
      <c r="U4" s="66" t="s">
        <v>25</v>
      </c>
      <c r="V4" s="73" t="s">
        <v>26</v>
      </c>
    </row>
    <row r="5" spans="1:26" x14ac:dyDescent="0.25">
      <c r="A5" s="67">
        <v>1</v>
      </c>
      <c r="B5" s="23">
        <v>2</v>
      </c>
      <c r="C5" s="23">
        <v>3</v>
      </c>
      <c r="D5" s="62">
        <v>4</v>
      </c>
      <c r="E5" s="23">
        <v>5</v>
      </c>
      <c r="F5" s="23">
        <v>6</v>
      </c>
      <c r="G5" s="23">
        <v>7</v>
      </c>
      <c r="H5" s="23">
        <v>8</v>
      </c>
      <c r="I5" s="23">
        <v>9</v>
      </c>
      <c r="J5" s="23">
        <v>10</v>
      </c>
      <c r="K5" s="23">
        <v>11</v>
      </c>
      <c r="L5" s="23">
        <v>12</v>
      </c>
      <c r="M5" s="23">
        <v>13</v>
      </c>
      <c r="N5" s="23">
        <v>14</v>
      </c>
      <c r="O5" s="35">
        <v>15</v>
      </c>
      <c r="P5" s="35">
        <v>16</v>
      </c>
      <c r="Q5" s="35">
        <v>17</v>
      </c>
      <c r="R5" s="35">
        <v>18</v>
      </c>
      <c r="S5" s="35">
        <v>19</v>
      </c>
      <c r="T5" s="35">
        <v>20</v>
      </c>
      <c r="U5" s="35">
        <v>21</v>
      </c>
      <c r="V5" s="23">
        <v>22</v>
      </c>
    </row>
    <row r="6" spans="1:26" ht="9.75" customHeight="1" x14ac:dyDescent="0.25">
      <c r="A6" s="67"/>
      <c r="B6" s="23"/>
      <c r="C6" s="23"/>
      <c r="D6" s="62"/>
      <c r="E6" s="23"/>
      <c r="F6" s="23"/>
      <c r="G6" s="23"/>
      <c r="H6" s="23"/>
      <c r="I6" s="23"/>
      <c r="J6" s="23"/>
      <c r="K6" s="23"/>
      <c r="L6" s="23"/>
      <c r="M6" s="23"/>
      <c r="N6" s="23"/>
      <c r="O6" s="35"/>
      <c r="P6" s="35"/>
      <c r="Q6" s="35"/>
      <c r="R6" s="35"/>
      <c r="S6" s="35"/>
      <c r="T6" s="35"/>
      <c r="U6" s="35"/>
      <c r="V6" s="23"/>
    </row>
    <row r="7" spans="1:26" x14ac:dyDescent="0.25">
      <c r="A7" s="68">
        <v>1</v>
      </c>
      <c r="B7" s="24" t="s">
        <v>14</v>
      </c>
      <c r="C7" s="24" t="s">
        <v>14</v>
      </c>
      <c r="D7" s="70" t="s">
        <v>34</v>
      </c>
      <c r="E7" s="24" t="s">
        <v>195</v>
      </c>
      <c r="F7" s="16" t="s">
        <v>35</v>
      </c>
      <c r="G7" s="25">
        <v>45302</v>
      </c>
      <c r="H7" s="36" t="s">
        <v>36</v>
      </c>
      <c r="I7" s="26"/>
      <c r="J7" s="24"/>
      <c r="K7" s="24"/>
      <c r="L7" s="24"/>
      <c r="M7" s="24"/>
      <c r="N7" s="24"/>
      <c r="O7" s="37">
        <v>450</v>
      </c>
      <c r="P7" s="38">
        <v>37600</v>
      </c>
      <c r="Q7" s="37">
        <v>360750</v>
      </c>
      <c r="R7" s="37">
        <v>700</v>
      </c>
      <c r="S7" s="37">
        <f>Q7</f>
        <v>360750</v>
      </c>
      <c r="T7" s="39">
        <f>Q7-R7</f>
        <v>360050</v>
      </c>
      <c r="U7" s="37">
        <v>0</v>
      </c>
      <c r="V7" s="18">
        <v>9.56</v>
      </c>
    </row>
    <row r="8" spans="1:26" x14ac:dyDescent="0.25">
      <c r="A8" s="68">
        <v>2</v>
      </c>
      <c r="B8" s="24" t="s">
        <v>14</v>
      </c>
      <c r="C8" s="24" t="s">
        <v>14</v>
      </c>
      <c r="D8" s="70" t="s">
        <v>37</v>
      </c>
      <c r="E8" s="24" t="s">
        <v>195</v>
      </c>
      <c r="F8" s="16" t="s">
        <v>38</v>
      </c>
      <c r="G8" s="25">
        <v>45302</v>
      </c>
      <c r="H8" s="36" t="s">
        <v>39</v>
      </c>
      <c r="I8" s="26"/>
      <c r="J8" s="24"/>
      <c r="K8" s="24"/>
      <c r="L8" s="24"/>
      <c r="M8" s="24"/>
      <c r="N8" s="24"/>
      <c r="O8" s="37">
        <v>500</v>
      </c>
      <c r="P8" s="38">
        <v>42224</v>
      </c>
      <c r="Q8" s="37">
        <v>41250</v>
      </c>
      <c r="R8" s="37">
        <v>1500</v>
      </c>
      <c r="S8" s="37">
        <f t="shared" ref="S8:S72" si="0">Q8</f>
        <v>41250</v>
      </c>
      <c r="T8" s="39">
        <f t="shared" ref="T8:T71" si="1">Q8-R8</f>
        <v>39750</v>
      </c>
      <c r="U8" s="37">
        <v>0</v>
      </c>
      <c r="V8" s="18">
        <v>9.56</v>
      </c>
    </row>
    <row r="9" spans="1:26" x14ac:dyDescent="0.25">
      <c r="A9" s="68">
        <v>3</v>
      </c>
      <c r="B9" s="24" t="s">
        <v>14</v>
      </c>
      <c r="C9" s="24" t="s">
        <v>14</v>
      </c>
      <c r="D9" s="70" t="s">
        <v>40</v>
      </c>
      <c r="E9" s="24" t="s">
        <v>195</v>
      </c>
      <c r="F9" s="16" t="s">
        <v>38</v>
      </c>
      <c r="G9" s="25">
        <v>45302</v>
      </c>
      <c r="H9" s="36" t="s">
        <v>39</v>
      </c>
      <c r="I9" s="26"/>
      <c r="J9" s="24"/>
      <c r="K9" s="24"/>
      <c r="L9" s="24"/>
      <c r="M9" s="24"/>
      <c r="N9" s="24"/>
      <c r="O9" s="37">
        <v>500</v>
      </c>
      <c r="P9" s="38">
        <v>42080</v>
      </c>
      <c r="Q9" s="37">
        <v>41250</v>
      </c>
      <c r="R9" s="37">
        <v>1500</v>
      </c>
      <c r="S9" s="37">
        <f t="shared" si="0"/>
        <v>41250</v>
      </c>
      <c r="T9" s="39">
        <f t="shared" si="1"/>
        <v>39750</v>
      </c>
      <c r="U9" s="37">
        <v>0</v>
      </c>
      <c r="V9" s="18">
        <v>9.56</v>
      </c>
    </row>
    <row r="10" spans="1:26" x14ac:dyDescent="0.25">
      <c r="A10" s="68">
        <v>4</v>
      </c>
      <c r="B10" s="24" t="s">
        <v>14</v>
      </c>
      <c r="C10" s="24" t="s">
        <v>14</v>
      </c>
      <c r="D10" s="70" t="s">
        <v>41</v>
      </c>
      <c r="E10" s="24" t="s">
        <v>195</v>
      </c>
      <c r="F10" s="16" t="s">
        <v>35</v>
      </c>
      <c r="G10" s="25">
        <v>45302</v>
      </c>
      <c r="H10" s="36" t="s">
        <v>42</v>
      </c>
      <c r="I10" s="26"/>
      <c r="J10" s="24"/>
      <c r="K10" s="24"/>
      <c r="L10" s="24"/>
      <c r="M10" s="24"/>
      <c r="N10" s="24"/>
      <c r="O10" s="37">
        <v>495</v>
      </c>
      <c r="P10" s="38">
        <v>45136</v>
      </c>
      <c r="Q10" s="37">
        <v>43800</v>
      </c>
      <c r="R10" s="37">
        <v>1200</v>
      </c>
      <c r="S10" s="37">
        <f t="shared" si="0"/>
        <v>43800</v>
      </c>
      <c r="T10" s="39">
        <f t="shared" si="1"/>
        <v>42600</v>
      </c>
      <c r="U10" s="37">
        <v>0</v>
      </c>
      <c r="V10" s="18">
        <v>9.56</v>
      </c>
    </row>
    <row r="11" spans="1:26" x14ac:dyDescent="0.25">
      <c r="A11" s="68">
        <v>5</v>
      </c>
      <c r="B11" s="24" t="s">
        <v>14</v>
      </c>
      <c r="C11" s="24" t="s">
        <v>14</v>
      </c>
      <c r="D11" s="70" t="s">
        <v>43</v>
      </c>
      <c r="E11" s="24" t="s">
        <v>195</v>
      </c>
      <c r="F11" s="16" t="s">
        <v>38</v>
      </c>
      <c r="G11" s="25">
        <v>45302</v>
      </c>
      <c r="H11" s="36" t="s">
        <v>44</v>
      </c>
      <c r="I11" s="26"/>
      <c r="J11" s="24"/>
      <c r="K11" s="24"/>
      <c r="L11" s="24"/>
      <c r="M11" s="24"/>
      <c r="N11" s="24"/>
      <c r="O11" s="37">
        <v>1000</v>
      </c>
      <c r="P11" s="38">
        <v>85952</v>
      </c>
      <c r="Q11" s="37">
        <v>85000</v>
      </c>
      <c r="R11" s="37">
        <v>1500</v>
      </c>
      <c r="S11" s="37">
        <f t="shared" si="0"/>
        <v>85000</v>
      </c>
      <c r="T11" s="39">
        <f t="shared" si="1"/>
        <v>83500</v>
      </c>
      <c r="U11" s="37">
        <v>0</v>
      </c>
      <c r="V11" s="18">
        <v>5.2</v>
      </c>
    </row>
    <row r="12" spans="1:26" x14ac:dyDescent="0.25">
      <c r="A12" s="68">
        <v>6</v>
      </c>
      <c r="B12" s="24" t="s">
        <v>14</v>
      </c>
      <c r="C12" s="24" t="s">
        <v>14</v>
      </c>
      <c r="D12" s="70" t="s">
        <v>45</v>
      </c>
      <c r="E12" s="24" t="s">
        <v>195</v>
      </c>
      <c r="F12" s="16" t="s">
        <v>38</v>
      </c>
      <c r="G12" s="25">
        <v>45302</v>
      </c>
      <c r="H12" s="36" t="s">
        <v>46</v>
      </c>
      <c r="I12" s="26"/>
      <c r="J12" s="24"/>
      <c r="K12" s="24"/>
      <c r="L12" s="24"/>
      <c r="M12" s="24"/>
      <c r="N12" s="24"/>
      <c r="O12" s="37">
        <v>1000</v>
      </c>
      <c r="P12" s="38">
        <v>83872</v>
      </c>
      <c r="Q12" s="37">
        <v>78600</v>
      </c>
      <c r="R12" s="37">
        <v>5400</v>
      </c>
      <c r="S12" s="37">
        <f t="shared" si="0"/>
        <v>78600</v>
      </c>
      <c r="T12" s="39">
        <f t="shared" si="1"/>
        <v>73200</v>
      </c>
      <c r="U12" s="37">
        <v>0</v>
      </c>
      <c r="V12" s="18">
        <v>5.2</v>
      </c>
    </row>
    <row r="13" spans="1:26" x14ac:dyDescent="0.25">
      <c r="A13" s="68">
        <v>7</v>
      </c>
      <c r="B13" s="24" t="s">
        <v>14</v>
      </c>
      <c r="C13" s="24" t="s">
        <v>14</v>
      </c>
      <c r="D13" s="70" t="s">
        <v>47</v>
      </c>
      <c r="E13" s="24" t="s">
        <v>195</v>
      </c>
      <c r="F13" s="16" t="s">
        <v>38</v>
      </c>
      <c r="G13" s="25">
        <v>45302</v>
      </c>
      <c r="H13" s="36" t="s">
        <v>46</v>
      </c>
      <c r="I13" s="26"/>
      <c r="J13" s="24"/>
      <c r="K13" s="24"/>
      <c r="L13" s="24"/>
      <c r="M13" s="24"/>
      <c r="N13" s="24"/>
      <c r="O13" s="37">
        <v>1000</v>
      </c>
      <c r="P13" s="38">
        <v>82272</v>
      </c>
      <c r="Q13" s="37">
        <v>76200</v>
      </c>
      <c r="R13" s="37">
        <v>6000</v>
      </c>
      <c r="S13" s="37">
        <f t="shared" si="0"/>
        <v>76200</v>
      </c>
      <c r="T13" s="39">
        <f t="shared" si="1"/>
        <v>70200</v>
      </c>
      <c r="U13" s="37">
        <v>0</v>
      </c>
      <c r="V13" s="18">
        <v>5.2</v>
      </c>
    </row>
    <row r="14" spans="1:26" s="80" customFormat="1" x14ac:dyDescent="0.25">
      <c r="A14" s="68">
        <v>8</v>
      </c>
      <c r="B14" s="79" t="s">
        <v>14</v>
      </c>
      <c r="C14" s="79" t="s">
        <v>14</v>
      </c>
      <c r="D14" s="97" t="s">
        <v>48</v>
      </c>
      <c r="E14" s="79" t="s">
        <v>195</v>
      </c>
      <c r="F14" s="16" t="s">
        <v>35</v>
      </c>
      <c r="G14" s="83">
        <v>45302</v>
      </c>
      <c r="H14" s="36" t="s">
        <v>49</v>
      </c>
      <c r="I14" s="87"/>
      <c r="J14" s="79"/>
      <c r="K14" s="79"/>
      <c r="L14" s="79"/>
      <c r="M14" s="79"/>
      <c r="N14" s="79"/>
      <c r="O14" s="37">
        <v>4</v>
      </c>
      <c r="P14" s="38">
        <v>213</v>
      </c>
      <c r="Q14" s="37">
        <v>130</v>
      </c>
      <c r="R14" s="37">
        <v>136</v>
      </c>
      <c r="S14" s="37">
        <f t="shared" si="0"/>
        <v>130</v>
      </c>
      <c r="T14" s="38">
        <v>0</v>
      </c>
      <c r="U14" s="37">
        <f t="shared" ref="U14" si="2">R14-Q14</f>
        <v>6</v>
      </c>
      <c r="V14" s="18">
        <v>9.56</v>
      </c>
      <c r="X14"/>
      <c r="Z14"/>
    </row>
    <row r="15" spans="1:26" s="80" customFormat="1" x14ac:dyDescent="0.25">
      <c r="A15" s="68">
        <v>9</v>
      </c>
      <c r="B15" s="79" t="s">
        <v>14</v>
      </c>
      <c r="C15" s="79" t="s">
        <v>14</v>
      </c>
      <c r="D15" s="97" t="s">
        <v>50</v>
      </c>
      <c r="E15" s="79" t="s">
        <v>195</v>
      </c>
      <c r="F15" s="16" t="s">
        <v>35</v>
      </c>
      <c r="G15" s="83">
        <v>45302</v>
      </c>
      <c r="H15" s="36" t="s">
        <v>51</v>
      </c>
      <c r="I15" s="87"/>
      <c r="J15" s="79"/>
      <c r="K15" s="79"/>
      <c r="L15" s="79"/>
      <c r="M15" s="79"/>
      <c r="N15" s="79"/>
      <c r="O15" s="37">
        <v>4</v>
      </c>
      <c r="P15" s="38">
        <v>431</v>
      </c>
      <c r="Q15" s="37">
        <v>314</v>
      </c>
      <c r="R15" s="37">
        <v>83</v>
      </c>
      <c r="S15" s="37">
        <f t="shared" si="0"/>
        <v>314</v>
      </c>
      <c r="T15" s="38">
        <f t="shared" si="1"/>
        <v>231</v>
      </c>
      <c r="U15" s="37">
        <v>0</v>
      </c>
      <c r="V15" s="18">
        <v>9.56</v>
      </c>
      <c r="X15"/>
      <c r="Z15"/>
    </row>
    <row r="16" spans="1:26" s="80" customFormat="1" x14ac:dyDescent="0.25">
      <c r="A16" s="68">
        <v>10</v>
      </c>
      <c r="B16" s="79" t="s">
        <v>14</v>
      </c>
      <c r="C16" s="79" t="s">
        <v>14</v>
      </c>
      <c r="D16" s="97" t="s">
        <v>52</v>
      </c>
      <c r="E16" s="79" t="s">
        <v>195</v>
      </c>
      <c r="F16" s="16" t="s">
        <v>255</v>
      </c>
      <c r="G16" s="83">
        <v>45302</v>
      </c>
      <c r="H16" s="36" t="s">
        <v>46</v>
      </c>
      <c r="I16" s="87"/>
      <c r="J16" s="79"/>
      <c r="K16" s="79"/>
      <c r="L16" s="79"/>
      <c r="M16" s="79"/>
      <c r="N16" s="79"/>
      <c r="O16" s="37">
        <v>10</v>
      </c>
      <c r="P16" s="38">
        <v>950</v>
      </c>
      <c r="Q16" s="37">
        <v>818</v>
      </c>
      <c r="R16" s="37">
        <v>39</v>
      </c>
      <c r="S16" s="37">
        <f t="shared" si="0"/>
        <v>818</v>
      </c>
      <c r="T16" s="38">
        <f t="shared" si="1"/>
        <v>779</v>
      </c>
      <c r="U16" s="37">
        <v>0</v>
      </c>
      <c r="V16" s="18">
        <v>7.08</v>
      </c>
      <c r="X16"/>
      <c r="Z16"/>
    </row>
    <row r="17" spans="1:26" s="80" customFormat="1" x14ac:dyDescent="0.25">
      <c r="A17" s="68">
        <v>11</v>
      </c>
      <c r="B17" s="79" t="s">
        <v>14</v>
      </c>
      <c r="C17" s="79" t="s">
        <v>14</v>
      </c>
      <c r="D17" s="97" t="s">
        <v>53</v>
      </c>
      <c r="E17" s="79" t="s">
        <v>195</v>
      </c>
      <c r="F17" s="16" t="s">
        <v>255</v>
      </c>
      <c r="G17" s="83">
        <v>45302</v>
      </c>
      <c r="H17" s="36" t="s">
        <v>51</v>
      </c>
      <c r="I17" s="87"/>
      <c r="J17" s="79"/>
      <c r="K17" s="79"/>
      <c r="L17" s="79"/>
      <c r="M17" s="79"/>
      <c r="N17" s="79"/>
      <c r="O17" s="37">
        <v>5</v>
      </c>
      <c r="P17" s="38">
        <v>384</v>
      </c>
      <c r="Q17" s="37">
        <v>310</v>
      </c>
      <c r="R17" s="37">
        <v>23</v>
      </c>
      <c r="S17" s="37">
        <f t="shared" si="0"/>
        <v>310</v>
      </c>
      <c r="T17" s="38">
        <f t="shared" si="1"/>
        <v>287</v>
      </c>
      <c r="U17" s="37">
        <v>0</v>
      </c>
      <c r="V17" s="18">
        <v>9.56</v>
      </c>
      <c r="X17"/>
      <c r="Z17"/>
    </row>
    <row r="18" spans="1:26" s="80" customFormat="1" x14ac:dyDescent="0.25">
      <c r="A18" s="68">
        <v>12</v>
      </c>
      <c r="B18" s="79" t="s">
        <v>14</v>
      </c>
      <c r="C18" s="79" t="s">
        <v>14</v>
      </c>
      <c r="D18" s="97" t="s">
        <v>54</v>
      </c>
      <c r="E18" s="79" t="s">
        <v>195</v>
      </c>
      <c r="F18" s="16" t="s">
        <v>35</v>
      </c>
      <c r="G18" s="83">
        <v>45302</v>
      </c>
      <c r="H18" s="36" t="s">
        <v>55</v>
      </c>
      <c r="I18" s="87"/>
      <c r="J18" s="79"/>
      <c r="K18" s="79"/>
      <c r="L18" s="79"/>
      <c r="M18" s="79"/>
      <c r="N18" s="79"/>
      <c r="O18" s="37">
        <v>35.1</v>
      </c>
      <c r="P18" s="38">
        <v>3210</v>
      </c>
      <c r="Q18" s="37">
        <v>2880</v>
      </c>
      <c r="R18" s="37">
        <v>1060</v>
      </c>
      <c r="S18" s="37">
        <f t="shared" si="0"/>
        <v>2880</v>
      </c>
      <c r="T18" s="38">
        <f t="shared" si="1"/>
        <v>1820</v>
      </c>
      <c r="U18" s="37">
        <v>0</v>
      </c>
      <c r="V18" s="18">
        <v>3.56</v>
      </c>
      <c r="X18"/>
      <c r="Z18"/>
    </row>
    <row r="19" spans="1:26" s="80" customFormat="1" x14ac:dyDescent="0.25">
      <c r="A19" s="68">
        <v>13</v>
      </c>
      <c r="B19" s="79" t="s">
        <v>14</v>
      </c>
      <c r="C19" s="79" t="s">
        <v>14</v>
      </c>
      <c r="D19" s="97" t="s">
        <v>56</v>
      </c>
      <c r="E19" s="79" t="s">
        <v>195</v>
      </c>
      <c r="F19" s="16" t="s">
        <v>38</v>
      </c>
      <c r="G19" s="83">
        <v>45302</v>
      </c>
      <c r="H19" s="36" t="s">
        <v>57</v>
      </c>
      <c r="I19" s="87"/>
      <c r="J19" s="79"/>
      <c r="K19" s="79"/>
      <c r="L19" s="79"/>
      <c r="M19" s="79"/>
      <c r="N19" s="79"/>
      <c r="O19" s="37">
        <v>15</v>
      </c>
      <c r="P19" s="38">
        <v>749</v>
      </c>
      <c r="Q19" s="37">
        <v>225.1</v>
      </c>
      <c r="R19" s="37">
        <v>1955.2</v>
      </c>
      <c r="S19" s="37">
        <f t="shared" si="0"/>
        <v>225.1</v>
      </c>
      <c r="T19" s="38">
        <v>0</v>
      </c>
      <c r="U19" s="37">
        <f t="shared" ref="U19:U80" si="3">R19-Q19</f>
        <v>1730.1000000000001</v>
      </c>
      <c r="V19" s="18">
        <v>6.61</v>
      </c>
      <c r="X19"/>
      <c r="Z19"/>
    </row>
    <row r="20" spans="1:26" s="80" customFormat="1" x14ac:dyDescent="0.25">
      <c r="A20" s="68">
        <v>14</v>
      </c>
      <c r="B20" s="79" t="s">
        <v>14</v>
      </c>
      <c r="C20" s="79" t="s">
        <v>14</v>
      </c>
      <c r="D20" s="97" t="s">
        <v>58</v>
      </c>
      <c r="E20" s="79" t="s">
        <v>195</v>
      </c>
      <c r="F20" s="16" t="s">
        <v>255</v>
      </c>
      <c r="G20" s="83">
        <v>45302</v>
      </c>
      <c r="H20" s="36" t="s">
        <v>51</v>
      </c>
      <c r="I20" s="87"/>
      <c r="J20" s="79"/>
      <c r="K20" s="79"/>
      <c r="L20" s="79"/>
      <c r="M20" s="79"/>
      <c r="N20" s="79"/>
      <c r="O20" s="37">
        <v>2</v>
      </c>
      <c r="P20" s="38">
        <v>141</v>
      </c>
      <c r="Q20" s="37">
        <v>93</v>
      </c>
      <c r="R20" s="37">
        <v>104</v>
      </c>
      <c r="S20" s="37">
        <f t="shared" si="0"/>
        <v>93</v>
      </c>
      <c r="T20" s="38">
        <v>0</v>
      </c>
      <c r="U20" s="37">
        <f t="shared" si="3"/>
        <v>11</v>
      </c>
      <c r="V20" s="18">
        <v>3.99</v>
      </c>
      <c r="X20"/>
      <c r="Z20"/>
    </row>
    <row r="21" spans="1:26" s="80" customFormat="1" x14ac:dyDescent="0.25">
      <c r="A21" s="68">
        <v>15</v>
      </c>
      <c r="B21" s="79" t="s">
        <v>14</v>
      </c>
      <c r="C21" s="79" t="s">
        <v>14</v>
      </c>
      <c r="D21" s="97" t="s">
        <v>59</v>
      </c>
      <c r="E21" s="79" t="s">
        <v>195</v>
      </c>
      <c r="F21" s="16" t="s">
        <v>255</v>
      </c>
      <c r="G21" s="83">
        <v>45302</v>
      </c>
      <c r="H21" s="36" t="s">
        <v>60</v>
      </c>
      <c r="I21" s="87"/>
      <c r="J21" s="79"/>
      <c r="K21" s="79"/>
      <c r="L21" s="79"/>
      <c r="M21" s="79"/>
      <c r="N21" s="79"/>
      <c r="O21" s="37">
        <v>4</v>
      </c>
      <c r="P21" s="38">
        <v>135</v>
      </c>
      <c r="Q21" s="37">
        <v>70</v>
      </c>
      <c r="R21" s="37">
        <v>343</v>
      </c>
      <c r="S21" s="37">
        <f t="shared" si="0"/>
        <v>70</v>
      </c>
      <c r="T21" s="38">
        <v>0</v>
      </c>
      <c r="U21" s="37">
        <f t="shared" si="3"/>
        <v>273</v>
      </c>
      <c r="V21" s="18">
        <v>3.56</v>
      </c>
      <c r="X21"/>
      <c r="Z21"/>
    </row>
    <row r="22" spans="1:26" s="80" customFormat="1" x14ac:dyDescent="0.25">
      <c r="A22" s="68">
        <v>16</v>
      </c>
      <c r="B22" s="79" t="s">
        <v>14</v>
      </c>
      <c r="C22" s="79" t="s">
        <v>14</v>
      </c>
      <c r="D22" s="97" t="s">
        <v>61</v>
      </c>
      <c r="E22" s="79" t="s">
        <v>195</v>
      </c>
      <c r="F22" s="16" t="s">
        <v>35</v>
      </c>
      <c r="G22" s="83">
        <v>45302</v>
      </c>
      <c r="H22" s="36" t="s">
        <v>62</v>
      </c>
      <c r="I22" s="87"/>
      <c r="J22" s="79"/>
      <c r="K22" s="79"/>
      <c r="L22" s="79"/>
      <c r="M22" s="79"/>
      <c r="N22" s="79"/>
      <c r="O22" s="37">
        <v>12</v>
      </c>
      <c r="P22" s="38">
        <v>1010</v>
      </c>
      <c r="Q22" s="37">
        <v>195</v>
      </c>
      <c r="R22" s="37">
        <v>2115</v>
      </c>
      <c r="S22" s="37">
        <f t="shared" si="0"/>
        <v>195</v>
      </c>
      <c r="T22" s="38">
        <v>0</v>
      </c>
      <c r="U22" s="37">
        <f t="shared" si="3"/>
        <v>1920</v>
      </c>
      <c r="V22" s="18">
        <v>3.56</v>
      </c>
      <c r="X22"/>
      <c r="Z22"/>
    </row>
    <row r="23" spans="1:26" s="80" customFormat="1" x14ac:dyDescent="0.25">
      <c r="A23" s="68">
        <v>17</v>
      </c>
      <c r="B23" s="79" t="s">
        <v>14</v>
      </c>
      <c r="C23" s="79" t="s">
        <v>14</v>
      </c>
      <c r="D23" s="97" t="s">
        <v>63</v>
      </c>
      <c r="E23" s="79" t="s">
        <v>195</v>
      </c>
      <c r="F23" s="16" t="s">
        <v>255</v>
      </c>
      <c r="G23" s="83">
        <v>45302</v>
      </c>
      <c r="H23" s="36" t="s">
        <v>64</v>
      </c>
      <c r="I23" s="87"/>
      <c r="J23" s="79"/>
      <c r="K23" s="79"/>
      <c r="L23" s="79"/>
      <c r="M23" s="79"/>
      <c r="N23" s="79"/>
      <c r="O23" s="37">
        <v>4.18</v>
      </c>
      <c r="P23" s="38">
        <v>386</v>
      </c>
      <c r="Q23" s="37">
        <v>290</v>
      </c>
      <c r="R23" s="37">
        <v>168</v>
      </c>
      <c r="S23" s="37">
        <f t="shared" si="0"/>
        <v>290</v>
      </c>
      <c r="T23" s="38">
        <f t="shared" si="1"/>
        <v>122</v>
      </c>
      <c r="U23" s="37">
        <v>0</v>
      </c>
      <c r="V23" s="18">
        <v>3.99</v>
      </c>
      <c r="X23"/>
      <c r="Z23"/>
    </row>
    <row r="24" spans="1:26" s="80" customFormat="1" x14ac:dyDescent="0.25">
      <c r="A24" s="68">
        <v>18</v>
      </c>
      <c r="B24" s="79" t="s">
        <v>14</v>
      </c>
      <c r="C24" s="79" t="s">
        <v>14</v>
      </c>
      <c r="D24" s="97" t="s">
        <v>65</v>
      </c>
      <c r="E24" s="79" t="s">
        <v>195</v>
      </c>
      <c r="F24" s="16" t="s">
        <v>66</v>
      </c>
      <c r="G24" s="83">
        <v>45302</v>
      </c>
      <c r="H24" s="36" t="s">
        <v>67</v>
      </c>
      <c r="I24" s="87"/>
      <c r="J24" s="79"/>
      <c r="K24" s="79"/>
      <c r="L24" s="79"/>
      <c r="M24" s="79"/>
      <c r="N24" s="79"/>
      <c r="O24" s="37">
        <v>11.1</v>
      </c>
      <c r="P24" s="38">
        <v>427</v>
      </c>
      <c r="Q24" s="37">
        <v>50</v>
      </c>
      <c r="R24" s="37">
        <v>4380</v>
      </c>
      <c r="S24" s="37">
        <f t="shared" si="0"/>
        <v>50</v>
      </c>
      <c r="T24" s="38">
        <v>0</v>
      </c>
      <c r="U24" s="37">
        <f t="shared" si="3"/>
        <v>4330</v>
      </c>
      <c r="V24" s="18">
        <v>3.07</v>
      </c>
      <c r="X24"/>
      <c r="Z24"/>
    </row>
    <row r="25" spans="1:26" s="80" customFormat="1" x14ac:dyDescent="0.25">
      <c r="A25" s="68">
        <v>19</v>
      </c>
      <c r="B25" s="79" t="s">
        <v>14</v>
      </c>
      <c r="C25" s="79" t="s">
        <v>14</v>
      </c>
      <c r="D25" s="97" t="s">
        <v>68</v>
      </c>
      <c r="E25" s="79" t="s">
        <v>195</v>
      </c>
      <c r="F25" s="16" t="s">
        <v>255</v>
      </c>
      <c r="G25" s="83">
        <v>45302</v>
      </c>
      <c r="H25" s="36" t="s">
        <v>69</v>
      </c>
      <c r="I25" s="87"/>
      <c r="J25" s="79"/>
      <c r="K25" s="79"/>
      <c r="L25" s="79"/>
      <c r="M25" s="79"/>
      <c r="N25" s="79"/>
      <c r="O25" s="37">
        <v>3</v>
      </c>
      <c r="P25" s="38">
        <v>204</v>
      </c>
      <c r="Q25" s="37">
        <v>189</v>
      </c>
      <c r="R25" s="37">
        <v>18</v>
      </c>
      <c r="S25" s="37">
        <f t="shared" si="0"/>
        <v>189</v>
      </c>
      <c r="T25" s="38">
        <f t="shared" si="1"/>
        <v>171</v>
      </c>
      <c r="U25" s="37">
        <v>0</v>
      </c>
      <c r="V25" s="18">
        <v>3.07</v>
      </c>
      <c r="X25"/>
      <c r="Z25"/>
    </row>
    <row r="26" spans="1:26" s="80" customFormat="1" x14ac:dyDescent="0.25">
      <c r="A26" s="68">
        <v>20</v>
      </c>
      <c r="B26" s="79" t="s">
        <v>14</v>
      </c>
      <c r="C26" s="79" t="s">
        <v>14</v>
      </c>
      <c r="D26" s="97" t="s">
        <v>70</v>
      </c>
      <c r="E26" s="79" t="s">
        <v>195</v>
      </c>
      <c r="F26" s="16" t="s">
        <v>35</v>
      </c>
      <c r="G26" s="83">
        <v>45302</v>
      </c>
      <c r="H26" s="36" t="s">
        <v>49</v>
      </c>
      <c r="I26" s="87"/>
      <c r="J26" s="79"/>
      <c r="K26" s="79"/>
      <c r="L26" s="79"/>
      <c r="M26" s="79"/>
      <c r="N26" s="79"/>
      <c r="O26" s="37">
        <v>3</v>
      </c>
      <c r="P26" s="38">
        <v>296</v>
      </c>
      <c r="Q26" s="37">
        <v>177</v>
      </c>
      <c r="R26" s="37">
        <v>118</v>
      </c>
      <c r="S26" s="37">
        <f t="shared" si="0"/>
        <v>177</v>
      </c>
      <c r="T26" s="38">
        <f t="shared" si="1"/>
        <v>59</v>
      </c>
      <c r="U26" s="37">
        <v>0</v>
      </c>
      <c r="V26" s="18">
        <v>3.07</v>
      </c>
      <c r="X26"/>
      <c r="Z26"/>
    </row>
    <row r="27" spans="1:26" s="80" customFormat="1" x14ac:dyDescent="0.25">
      <c r="A27" s="68">
        <v>21</v>
      </c>
      <c r="B27" s="79" t="s">
        <v>14</v>
      </c>
      <c r="C27" s="79" t="s">
        <v>14</v>
      </c>
      <c r="D27" s="97" t="s">
        <v>71</v>
      </c>
      <c r="E27" s="79" t="s">
        <v>195</v>
      </c>
      <c r="F27" s="16" t="s">
        <v>72</v>
      </c>
      <c r="G27" s="83">
        <v>45302</v>
      </c>
      <c r="H27" s="36" t="s">
        <v>73</v>
      </c>
      <c r="I27" s="87"/>
      <c r="J27" s="79"/>
      <c r="K27" s="79"/>
      <c r="L27" s="79"/>
      <c r="M27" s="79"/>
      <c r="N27" s="79"/>
      <c r="O27" s="37">
        <v>10.7</v>
      </c>
      <c r="P27" s="38">
        <v>1411.5</v>
      </c>
      <c r="Q27" s="37">
        <v>587.6</v>
      </c>
      <c r="R27" s="37">
        <v>787.1</v>
      </c>
      <c r="S27" s="37">
        <f t="shared" si="0"/>
        <v>587.6</v>
      </c>
      <c r="T27" s="38">
        <v>0</v>
      </c>
      <c r="U27" s="37">
        <f t="shared" si="3"/>
        <v>199.5</v>
      </c>
      <c r="V27" s="18">
        <v>3.07</v>
      </c>
      <c r="X27"/>
      <c r="Z27"/>
    </row>
    <row r="28" spans="1:26" s="80" customFormat="1" x14ac:dyDescent="0.25">
      <c r="A28" s="68">
        <v>22</v>
      </c>
      <c r="B28" s="79" t="s">
        <v>14</v>
      </c>
      <c r="C28" s="79" t="s">
        <v>14</v>
      </c>
      <c r="D28" s="97" t="s">
        <v>74</v>
      </c>
      <c r="E28" s="79" t="s">
        <v>195</v>
      </c>
      <c r="F28" s="16" t="s">
        <v>35</v>
      </c>
      <c r="G28" s="83">
        <v>45302</v>
      </c>
      <c r="H28" s="36" t="s">
        <v>75</v>
      </c>
      <c r="I28" s="87"/>
      <c r="J28" s="79"/>
      <c r="K28" s="79"/>
      <c r="L28" s="79"/>
      <c r="M28" s="79"/>
      <c r="N28" s="79"/>
      <c r="O28" s="37">
        <v>44</v>
      </c>
      <c r="P28" s="38">
        <v>4057</v>
      </c>
      <c r="Q28" s="37">
        <v>3654.45</v>
      </c>
      <c r="R28" s="37">
        <v>1013.55</v>
      </c>
      <c r="S28" s="37">
        <f t="shared" si="0"/>
        <v>3654.45</v>
      </c>
      <c r="T28" s="38">
        <f t="shared" si="1"/>
        <v>2640.8999999999996</v>
      </c>
      <c r="U28" s="37">
        <v>0</v>
      </c>
      <c r="V28" s="18">
        <v>3.07</v>
      </c>
      <c r="X28"/>
      <c r="Z28"/>
    </row>
    <row r="29" spans="1:26" s="80" customFormat="1" x14ac:dyDescent="0.25">
      <c r="A29" s="68">
        <v>23</v>
      </c>
      <c r="B29" s="79" t="s">
        <v>14</v>
      </c>
      <c r="C29" s="79" t="s">
        <v>14</v>
      </c>
      <c r="D29" s="97" t="s">
        <v>76</v>
      </c>
      <c r="E29" s="79" t="s">
        <v>195</v>
      </c>
      <c r="F29" s="16" t="s">
        <v>38</v>
      </c>
      <c r="G29" s="83">
        <v>45302</v>
      </c>
      <c r="H29" s="36" t="s">
        <v>44</v>
      </c>
      <c r="I29" s="87"/>
      <c r="J29" s="79"/>
      <c r="K29" s="79"/>
      <c r="L29" s="79"/>
      <c r="M29" s="79"/>
      <c r="N29" s="79"/>
      <c r="O29" s="37">
        <v>20</v>
      </c>
      <c r="P29" s="38">
        <v>1861</v>
      </c>
      <c r="Q29" s="37">
        <v>1316.6</v>
      </c>
      <c r="R29" s="37">
        <v>1929.6</v>
      </c>
      <c r="S29" s="37">
        <f t="shared" si="0"/>
        <v>1316.6</v>
      </c>
      <c r="T29" s="38">
        <v>0</v>
      </c>
      <c r="U29" s="37">
        <f t="shared" si="3"/>
        <v>613</v>
      </c>
      <c r="V29" s="18">
        <v>3.07</v>
      </c>
      <c r="X29"/>
      <c r="Z29"/>
    </row>
    <row r="30" spans="1:26" s="80" customFormat="1" x14ac:dyDescent="0.25">
      <c r="A30" s="68">
        <v>24</v>
      </c>
      <c r="B30" s="79" t="s">
        <v>14</v>
      </c>
      <c r="C30" s="79" t="s">
        <v>14</v>
      </c>
      <c r="D30" s="97" t="s">
        <v>77</v>
      </c>
      <c r="E30" s="79" t="s">
        <v>195</v>
      </c>
      <c r="F30" s="16" t="s">
        <v>72</v>
      </c>
      <c r="G30" s="83">
        <v>45302</v>
      </c>
      <c r="H30" s="36" t="s">
        <v>199</v>
      </c>
      <c r="I30" s="87"/>
      <c r="J30" s="79"/>
      <c r="K30" s="79"/>
      <c r="L30" s="79"/>
      <c r="M30" s="79"/>
      <c r="N30" s="79"/>
      <c r="O30" s="37">
        <v>50</v>
      </c>
      <c r="P30" s="38">
        <v>80</v>
      </c>
      <c r="Q30" s="37">
        <v>0</v>
      </c>
      <c r="R30" s="37">
        <v>40</v>
      </c>
      <c r="S30" s="37">
        <f t="shared" si="0"/>
        <v>0</v>
      </c>
      <c r="T30" s="38">
        <v>0</v>
      </c>
      <c r="U30" s="37">
        <f t="shared" si="3"/>
        <v>40</v>
      </c>
      <c r="V30" s="18">
        <v>3.07</v>
      </c>
      <c r="X30"/>
      <c r="Z30"/>
    </row>
    <row r="31" spans="1:26" s="80" customFormat="1" x14ac:dyDescent="0.25">
      <c r="A31" s="68">
        <v>25</v>
      </c>
      <c r="B31" s="79" t="s">
        <v>14</v>
      </c>
      <c r="C31" s="79" t="s">
        <v>14</v>
      </c>
      <c r="D31" s="97" t="s">
        <v>78</v>
      </c>
      <c r="E31" s="79" t="s">
        <v>195</v>
      </c>
      <c r="F31" s="16" t="s">
        <v>255</v>
      </c>
      <c r="G31" s="83">
        <v>45302</v>
      </c>
      <c r="H31" s="36" t="s">
        <v>79</v>
      </c>
      <c r="I31" s="87"/>
      <c r="J31" s="79"/>
      <c r="K31" s="79"/>
      <c r="L31" s="79"/>
      <c r="M31" s="79"/>
      <c r="N31" s="79"/>
      <c r="O31" s="37">
        <v>5</v>
      </c>
      <c r="P31" s="38">
        <v>0</v>
      </c>
      <c r="Q31" s="37">
        <v>0</v>
      </c>
      <c r="R31" s="37">
        <v>27</v>
      </c>
      <c r="S31" s="37">
        <f t="shared" si="0"/>
        <v>0</v>
      </c>
      <c r="T31" s="38">
        <v>0</v>
      </c>
      <c r="U31" s="37">
        <f t="shared" si="3"/>
        <v>27</v>
      </c>
      <c r="V31" s="18">
        <v>9.56</v>
      </c>
      <c r="X31"/>
      <c r="Z31"/>
    </row>
    <row r="32" spans="1:26" s="80" customFormat="1" x14ac:dyDescent="0.25">
      <c r="A32" s="68">
        <v>26</v>
      </c>
      <c r="B32" s="79" t="s">
        <v>14</v>
      </c>
      <c r="C32" s="79" t="s">
        <v>14</v>
      </c>
      <c r="D32" s="97" t="s">
        <v>80</v>
      </c>
      <c r="E32" s="79" t="s">
        <v>195</v>
      </c>
      <c r="F32" s="16" t="s">
        <v>38</v>
      </c>
      <c r="G32" s="83">
        <v>45302</v>
      </c>
      <c r="H32" s="36" t="s">
        <v>81</v>
      </c>
      <c r="I32" s="87"/>
      <c r="J32" s="79"/>
      <c r="K32" s="79"/>
      <c r="L32" s="79"/>
      <c r="M32" s="79"/>
      <c r="N32" s="79"/>
      <c r="O32" s="37">
        <v>29.97</v>
      </c>
      <c r="P32" s="38">
        <v>2535</v>
      </c>
      <c r="Q32" s="37">
        <v>1305</v>
      </c>
      <c r="R32" s="37">
        <v>2505</v>
      </c>
      <c r="S32" s="37">
        <f t="shared" si="0"/>
        <v>1305</v>
      </c>
      <c r="T32" s="38">
        <v>0</v>
      </c>
      <c r="U32" s="37">
        <f t="shared" si="3"/>
        <v>1200</v>
      </c>
      <c r="V32" s="18">
        <v>3.19</v>
      </c>
      <c r="X32"/>
      <c r="Z32"/>
    </row>
    <row r="33" spans="1:26" s="80" customFormat="1" x14ac:dyDescent="0.25">
      <c r="A33" s="68">
        <v>27</v>
      </c>
      <c r="B33" s="79" t="s">
        <v>14</v>
      </c>
      <c r="C33" s="79" t="s">
        <v>14</v>
      </c>
      <c r="D33" s="97" t="s">
        <v>82</v>
      </c>
      <c r="E33" s="79" t="s">
        <v>195</v>
      </c>
      <c r="F33" s="16" t="s">
        <v>72</v>
      </c>
      <c r="G33" s="83">
        <v>45302</v>
      </c>
      <c r="H33" s="36" t="s">
        <v>83</v>
      </c>
      <c r="I33" s="87"/>
      <c r="J33" s="79"/>
      <c r="K33" s="79"/>
      <c r="L33" s="79"/>
      <c r="M33" s="79"/>
      <c r="N33" s="79"/>
      <c r="O33" s="37">
        <v>7.0350000000000001</v>
      </c>
      <c r="P33" s="38">
        <v>0</v>
      </c>
      <c r="Q33" s="37">
        <v>0</v>
      </c>
      <c r="R33" s="37">
        <v>1098</v>
      </c>
      <c r="S33" s="37">
        <f t="shared" si="0"/>
        <v>0</v>
      </c>
      <c r="T33" s="38">
        <v>0</v>
      </c>
      <c r="U33" s="37">
        <f t="shared" si="3"/>
        <v>1098</v>
      </c>
      <c r="V33" s="18">
        <v>3.19</v>
      </c>
      <c r="X33"/>
      <c r="Z33"/>
    </row>
    <row r="34" spans="1:26" s="80" customFormat="1" x14ac:dyDescent="0.25">
      <c r="A34" s="68">
        <v>28</v>
      </c>
      <c r="B34" s="79" t="s">
        <v>14</v>
      </c>
      <c r="C34" s="79" t="s">
        <v>14</v>
      </c>
      <c r="D34" s="97" t="s">
        <v>84</v>
      </c>
      <c r="E34" s="79" t="s">
        <v>195</v>
      </c>
      <c r="F34" s="16" t="s">
        <v>255</v>
      </c>
      <c r="G34" s="83">
        <v>45302</v>
      </c>
      <c r="H34" s="36" t="s">
        <v>46</v>
      </c>
      <c r="I34" s="87"/>
      <c r="J34" s="79"/>
      <c r="K34" s="79"/>
      <c r="L34" s="79"/>
      <c r="M34" s="79"/>
      <c r="N34" s="79"/>
      <c r="O34" s="37">
        <v>10</v>
      </c>
      <c r="P34" s="38">
        <v>782</v>
      </c>
      <c r="Q34" s="37">
        <v>30541</v>
      </c>
      <c r="R34" s="37">
        <v>515.9</v>
      </c>
      <c r="S34" s="37">
        <f t="shared" si="0"/>
        <v>30541</v>
      </c>
      <c r="T34" s="38">
        <f t="shared" si="1"/>
        <v>30025.1</v>
      </c>
      <c r="U34" s="37">
        <v>0</v>
      </c>
      <c r="V34" s="18">
        <v>2.76</v>
      </c>
      <c r="X34"/>
      <c r="Z34"/>
    </row>
    <row r="35" spans="1:26" s="80" customFormat="1" x14ac:dyDescent="0.25">
      <c r="A35" s="68">
        <v>29</v>
      </c>
      <c r="B35" s="79" t="s">
        <v>14</v>
      </c>
      <c r="C35" s="79" t="s">
        <v>14</v>
      </c>
      <c r="D35" s="97" t="s">
        <v>85</v>
      </c>
      <c r="E35" s="79" t="s">
        <v>195</v>
      </c>
      <c r="F35" s="16" t="s">
        <v>86</v>
      </c>
      <c r="G35" s="83">
        <v>45302</v>
      </c>
      <c r="H35" s="36" t="s">
        <v>200</v>
      </c>
      <c r="I35" s="87"/>
      <c r="J35" s="79"/>
      <c r="K35" s="79"/>
      <c r="L35" s="79"/>
      <c r="M35" s="79"/>
      <c r="N35" s="79"/>
      <c r="O35" s="37">
        <v>49.05</v>
      </c>
      <c r="P35" s="38">
        <v>5370</v>
      </c>
      <c r="Q35" s="37">
        <v>2100</v>
      </c>
      <c r="R35" s="37">
        <v>3640</v>
      </c>
      <c r="S35" s="37">
        <f t="shared" si="0"/>
        <v>2100</v>
      </c>
      <c r="T35" s="38">
        <v>0</v>
      </c>
      <c r="U35" s="37">
        <f t="shared" si="3"/>
        <v>1540</v>
      </c>
      <c r="V35" s="18">
        <v>3.19</v>
      </c>
      <c r="X35"/>
      <c r="Z35"/>
    </row>
    <row r="36" spans="1:26" s="80" customFormat="1" x14ac:dyDescent="0.25">
      <c r="A36" s="68">
        <v>30</v>
      </c>
      <c r="B36" s="79" t="s">
        <v>14</v>
      </c>
      <c r="C36" s="79" t="s">
        <v>14</v>
      </c>
      <c r="D36" s="97" t="s">
        <v>87</v>
      </c>
      <c r="E36" s="79" t="s">
        <v>195</v>
      </c>
      <c r="F36" s="19" t="s">
        <v>38</v>
      </c>
      <c r="G36" s="83">
        <v>45302</v>
      </c>
      <c r="H36" s="43" t="s">
        <v>81</v>
      </c>
      <c r="I36" s="87"/>
      <c r="J36" s="79"/>
      <c r="K36" s="79"/>
      <c r="L36" s="79"/>
      <c r="M36" s="79"/>
      <c r="N36" s="79"/>
      <c r="O36" s="40">
        <v>45</v>
      </c>
      <c r="P36" s="38">
        <v>4410</v>
      </c>
      <c r="Q36" s="37">
        <v>1800</v>
      </c>
      <c r="R36" s="37">
        <v>4515</v>
      </c>
      <c r="S36" s="37">
        <f t="shared" si="0"/>
        <v>1800</v>
      </c>
      <c r="T36" s="38">
        <v>0</v>
      </c>
      <c r="U36" s="37">
        <f t="shared" si="3"/>
        <v>2715</v>
      </c>
      <c r="V36" s="18">
        <v>3.19</v>
      </c>
      <c r="X36"/>
      <c r="Z36"/>
    </row>
    <row r="37" spans="1:26" s="80" customFormat="1" x14ac:dyDescent="0.25">
      <c r="A37" s="68">
        <v>31</v>
      </c>
      <c r="B37" s="79" t="s">
        <v>14</v>
      </c>
      <c r="C37" s="79" t="s">
        <v>14</v>
      </c>
      <c r="D37" s="97" t="s">
        <v>88</v>
      </c>
      <c r="E37" s="79" t="s">
        <v>195</v>
      </c>
      <c r="F37" s="16" t="s">
        <v>255</v>
      </c>
      <c r="G37" s="83">
        <v>45302</v>
      </c>
      <c r="H37" s="43" t="s">
        <v>89</v>
      </c>
      <c r="I37" s="87"/>
      <c r="J37" s="79"/>
      <c r="K37" s="79"/>
      <c r="L37" s="79"/>
      <c r="M37" s="79"/>
      <c r="N37" s="79"/>
      <c r="O37" s="40">
        <v>5</v>
      </c>
      <c r="P37" s="38">
        <v>0</v>
      </c>
      <c r="Q37" s="37">
        <v>66</v>
      </c>
      <c r="R37" s="37">
        <v>105</v>
      </c>
      <c r="S37" s="37">
        <f t="shared" si="0"/>
        <v>66</v>
      </c>
      <c r="T37" s="38">
        <v>0</v>
      </c>
      <c r="U37" s="37">
        <f t="shared" si="3"/>
        <v>39</v>
      </c>
      <c r="V37" s="18">
        <v>4.0199999999999996</v>
      </c>
      <c r="X37"/>
      <c r="Z37"/>
    </row>
    <row r="38" spans="1:26" s="80" customFormat="1" x14ac:dyDescent="0.25">
      <c r="A38" s="68">
        <v>32</v>
      </c>
      <c r="B38" s="79" t="s">
        <v>14</v>
      </c>
      <c r="C38" s="79" t="s">
        <v>14</v>
      </c>
      <c r="D38" s="97" t="s">
        <v>90</v>
      </c>
      <c r="E38" s="79" t="s">
        <v>195</v>
      </c>
      <c r="F38" s="16" t="s">
        <v>255</v>
      </c>
      <c r="G38" s="83">
        <v>45302</v>
      </c>
      <c r="H38" s="43" t="s">
        <v>64</v>
      </c>
      <c r="I38" s="87"/>
      <c r="J38" s="79"/>
      <c r="K38" s="79"/>
      <c r="L38" s="79"/>
      <c r="M38" s="79"/>
      <c r="N38" s="79"/>
      <c r="O38" s="40">
        <v>4.95</v>
      </c>
      <c r="P38" s="38">
        <v>936</v>
      </c>
      <c r="Q38" s="37">
        <v>4</v>
      </c>
      <c r="R38" s="37">
        <v>1824</v>
      </c>
      <c r="S38" s="37">
        <f t="shared" si="0"/>
        <v>4</v>
      </c>
      <c r="T38" s="38">
        <v>0</v>
      </c>
      <c r="U38" s="37">
        <f t="shared" si="3"/>
        <v>1820</v>
      </c>
      <c r="V38" s="18">
        <v>3.19</v>
      </c>
      <c r="X38"/>
      <c r="Z38"/>
    </row>
    <row r="39" spans="1:26" s="80" customFormat="1" x14ac:dyDescent="0.25">
      <c r="A39" s="68">
        <v>33</v>
      </c>
      <c r="B39" s="79" t="s">
        <v>14</v>
      </c>
      <c r="C39" s="79" t="s">
        <v>14</v>
      </c>
      <c r="D39" s="97" t="s">
        <v>91</v>
      </c>
      <c r="E39" s="79" t="s">
        <v>195</v>
      </c>
      <c r="F39" s="16" t="s">
        <v>38</v>
      </c>
      <c r="G39" s="83">
        <v>45302</v>
      </c>
      <c r="H39" s="43">
        <v>18.89</v>
      </c>
      <c r="I39" s="87"/>
      <c r="J39" s="79"/>
      <c r="K39" s="79"/>
      <c r="L39" s="79"/>
      <c r="M39" s="79"/>
      <c r="N39" s="79"/>
      <c r="O39" s="40">
        <v>17</v>
      </c>
      <c r="P39" s="38">
        <v>783</v>
      </c>
      <c r="Q39" s="37">
        <v>490</v>
      </c>
      <c r="R39" s="37">
        <v>2010</v>
      </c>
      <c r="S39" s="37">
        <f t="shared" si="0"/>
        <v>490</v>
      </c>
      <c r="T39" s="38">
        <v>0</v>
      </c>
      <c r="U39" s="37">
        <f t="shared" si="3"/>
        <v>1520</v>
      </c>
      <c r="V39" s="18">
        <v>3.19</v>
      </c>
      <c r="X39"/>
      <c r="Z39"/>
    </row>
    <row r="40" spans="1:26" s="80" customFormat="1" x14ac:dyDescent="0.25">
      <c r="A40" s="68">
        <v>34</v>
      </c>
      <c r="B40" s="79" t="s">
        <v>14</v>
      </c>
      <c r="C40" s="79" t="s">
        <v>14</v>
      </c>
      <c r="D40" s="97" t="s">
        <v>92</v>
      </c>
      <c r="E40" s="79" t="s">
        <v>195</v>
      </c>
      <c r="F40" s="16" t="s">
        <v>93</v>
      </c>
      <c r="G40" s="83">
        <v>45302</v>
      </c>
      <c r="H40" s="36" t="s">
        <v>57</v>
      </c>
      <c r="I40" s="87"/>
      <c r="J40" s="79"/>
      <c r="K40" s="79"/>
      <c r="L40" s="79"/>
      <c r="M40" s="79"/>
      <c r="N40" s="79"/>
      <c r="O40" s="37">
        <v>15</v>
      </c>
      <c r="P40" s="38">
        <v>1557</v>
      </c>
      <c r="Q40" s="37">
        <v>1171</v>
      </c>
      <c r="R40" s="37">
        <v>1012</v>
      </c>
      <c r="S40" s="37">
        <f t="shared" si="0"/>
        <v>1171</v>
      </c>
      <c r="T40" s="38">
        <v>0</v>
      </c>
      <c r="U40" s="37">
        <f t="shared" si="3"/>
        <v>-159</v>
      </c>
      <c r="V40" s="18">
        <v>3.19</v>
      </c>
      <c r="X40"/>
      <c r="Z40"/>
    </row>
    <row r="41" spans="1:26" s="80" customFormat="1" x14ac:dyDescent="0.25">
      <c r="A41" s="68">
        <v>35</v>
      </c>
      <c r="B41" s="79" t="s">
        <v>14</v>
      </c>
      <c r="C41" s="79" t="s">
        <v>14</v>
      </c>
      <c r="D41" s="97" t="s">
        <v>94</v>
      </c>
      <c r="E41" s="79" t="s">
        <v>195</v>
      </c>
      <c r="F41" s="16" t="s">
        <v>95</v>
      </c>
      <c r="G41" s="83">
        <v>45302</v>
      </c>
      <c r="H41" s="36" t="s">
        <v>96</v>
      </c>
      <c r="I41" s="87"/>
      <c r="J41" s="79"/>
      <c r="K41" s="79"/>
      <c r="L41" s="79"/>
      <c r="M41" s="79"/>
      <c r="N41" s="79"/>
      <c r="O41" s="37">
        <v>10</v>
      </c>
      <c r="P41" s="38">
        <v>546.4</v>
      </c>
      <c r="Q41" s="37">
        <v>524.6</v>
      </c>
      <c r="R41" s="37">
        <v>13</v>
      </c>
      <c r="S41" s="37">
        <f t="shared" si="0"/>
        <v>524.6</v>
      </c>
      <c r="T41" s="38">
        <f t="shared" si="1"/>
        <v>511.6</v>
      </c>
      <c r="U41" s="37">
        <v>0</v>
      </c>
      <c r="V41" s="18">
        <v>7.08</v>
      </c>
      <c r="X41"/>
      <c r="Z41"/>
    </row>
    <row r="42" spans="1:26" s="80" customFormat="1" x14ac:dyDescent="0.25">
      <c r="A42" s="68">
        <v>36</v>
      </c>
      <c r="B42" s="79" t="s">
        <v>14</v>
      </c>
      <c r="C42" s="79" t="s">
        <v>14</v>
      </c>
      <c r="D42" s="97" t="s">
        <v>97</v>
      </c>
      <c r="E42" s="79" t="s">
        <v>195</v>
      </c>
      <c r="F42" s="16" t="s">
        <v>255</v>
      </c>
      <c r="G42" s="83">
        <v>45302</v>
      </c>
      <c r="H42" s="36" t="s">
        <v>49</v>
      </c>
      <c r="I42" s="87"/>
      <c r="J42" s="79"/>
      <c r="K42" s="79"/>
      <c r="L42" s="79"/>
      <c r="M42" s="79"/>
      <c r="N42" s="79"/>
      <c r="O42" s="37">
        <v>3</v>
      </c>
      <c r="P42" s="38">
        <v>275</v>
      </c>
      <c r="Q42" s="37">
        <v>176</v>
      </c>
      <c r="R42" s="37">
        <v>147</v>
      </c>
      <c r="S42" s="37">
        <f t="shared" si="0"/>
        <v>176</v>
      </c>
      <c r="T42" s="38">
        <v>0</v>
      </c>
      <c r="U42" s="37">
        <f t="shared" si="3"/>
        <v>-29</v>
      </c>
      <c r="V42" s="18">
        <v>4.0199999999999996</v>
      </c>
      <c r="X42"/>
      <c r="Z42"/>
    </row>
    <row r="43" spans="1:26" s="80" customFormat="1" x14ac:dyDescent="0.25">
      <c r="A43" s="68">
        <v>37</v>
      </c>
      <c r="B43" s="79" t="s">
        <v>14</v>
      </c>
      <c r="C43" s="79" t="s">
        <v>14</v>
      </c>
      <c r="D43" s="97" t="s">
        <v>98</v>
      </c>
      <c r="E43" s="79" t="s">
        <v>195</v>
      </c>
      <c r="F43" s="16" t="s">
        <v>99</v>
      </c>
      <c r="G43" s="83">
        <v>45302</v>
      </c>
      <c r="H43" s="36" t="s">
        <v>39</v>
      </c>
      <c r="I43" s="87"/>
      <c r="J43" s="79"/>
      <c r="K43" s="79"/>
      <c r="L43" s="79"/>
      <c r="M43" s="79"/>
      <c r="N43" s="79"/>
      <c r="O43" s="37">
        <v>4</v>
      </c>
      <c r="P43" s="38">
        <v>0</v>
      </c>
      <c r="Q43" s="37">
        <v>0</v>
      </c>
      <c r="R43" s="37">
        <v>132.19999999999999</v>
      </c>
      <c r="S43" s="37">
        <f t="shared" si="0"/>
        <v>0</v>
      </c>
      <c r="T43" s="38">
        <v>0</v>
      </c>
      <c r="U43" s="37">
        <f t="shared" si="3"/>
        <v>132.19999999999999</v>
      </c>
      <c r="V43" s="18">
        <v>3.19</v>
      </c>
      <c r="X43"/>
      <c r="Z43"/>
    </row>
    <row r="44" spans="1:26" s="80" customFormat="1" x14ac:dyDescent="0.25">
      <c r="A44" s="68">
        <v>38</v>
      </c>
      <c r="B44" s="79" t="s">
        <v>14</v>
      </c>
      <c r="C44" s="79" t="s">
        <v>14</v>
      </c>
      <c r="D44" s="97" t="s">
        <v>100</v>
      </c>
      <c r="E44" s="79" t="s">
        <v>195</v>
      </c>
      <c r="F44" s="16" t="s">
        <v>255</v>
      </c>
      <c r="G44" s="83">
        <v>45302</v>
      </c>
      <c r="H44" s="43" t="s">
        <v>49</v>
      </c>
      <c r="I44" s="87"/>
      <c r="J44" s="79"/>
      <c r="K44" s="79"/>
      <c r="L44" s="79"/>
      <c r="M44" s="79"/>
      <c r="N44" s="79"/>
      <c r="O44" s="37">
        <v>3</v>
      </c>
      <c r="P44" s="38">
        <v>249</v>
      </c>
      <c r="Q44" s="37">
        <v>173</v>
      </c>
      <c r="R44" s="37">
        <v>211</v>
      </c>
      <c r="S44" s="37">
        <f t="shared" si="0"/>
        <v>173</v>
      </c>
      <c r="T44" s="38">
        <v>0</v>
      </c>
      <c r="U44" s="37">
        <f t="shared" si="3"/>
        <v>38</v>
      </c>
      <c r="V44" s="18">
        <v>4.0199999999999996</v>
      </c>
      <c r="X44"/>
      <c r="Z44"/>
    </row>
    <row r="45" spans="1:26" s="80" customFormat="1" x14ac:dyDescent="0.25">
      <c r="A45" s="68">
        <v>39</v>
      </c>
      <c r="B45" s="79" t="s">
        <v>14</v>
      </c>
      <c r="C45" s="79" t="s">
        <v>14</v>
      </c>
      <c r="D45" s="97" t="s">
        <v>101</v>
      </c>
      <c r="E45" s="79" t="s">
        <v>195</v>
      </c>
      <c r="F45" s="16" t="s">
        <v>255</v>
      </c>
      <c r="G45" s="83">
        <v>45302</v>
      </c>
      <c r="H45" s="36" t="s">
        <v>64</v>
      </c>
      <c r="I45" s="87"/>
      <c r="J45" s="79"/>
      <c r="K45" s="79"/>
      <c r="L45" s="79"/>
      <c r="M45" s="79"/>
      <c r="N45" s="79"/>
      <c r="O45" s="37">
        <v>6.5</v>
      </c>
      <c r="P45" s="38">
        <v>689</v>
      </c>
      <c r="Q45" s="37">
        <v>507</v>
      </c>
      <c r="R45" s="37">
        <v>192</v>
      </c>
      <c r="S45" s="37">
        <f t="shared" si="0"/>
        <v>507</v>
      </c>
      <c r="T45" s="38">
        <f t="shared" si="1"/>
        <v>315</v>
      </c>
      <c r="U45" s="37">
        <v>0</v>
      </c>
      <c r="V45" s="18">
        <v>4.0199999999999996</v>
      </c>
      <c r="X45"/>
      <c r="Z45"/>
    </row>
    <row r="46" spans="1:26" s="80" customFormat="1" x14ac:dyDescent="0.25">
      <c r="A46" s="68">
        <v>40</v>
      </c>
      <c r="B46" s="79" t="s">
        <v>14</v>
      </c>
      <c r="C46" s="79" t="s">
        <v>14</v>
      </c>
      <c r="D46" s="97" t="s">
        <v>102</v>
      </c>
      <c r="E46" s="79" t="s">
        <v>195</v>
      </c>
      <c r="F46" s="16" t="s">
        <v>255</v>
      </c>
      <c r="G46" s="83">
        <v>45302</v>
      </c>
      <c r="H46" s="36" t="s">
        <v>39</v>
      </c>
      <c r="I46" s="87"/>
      <c r="J46" s="79"/>
      <c r="K46" s="79"/>
      <c r="L46" s="79"/>
      <c r="M46" s="79"/>
      <c r="N46" s="79"/>
      <c r="O46" s="37">
        <v>4.8899999999999997</v>
      </c>
      <c r="P46" s="38">
        <v>571</v>
      </c>
      <c r="Q46" s="37">
        <v>352</v>
      </c>
      <c r="R46" s="37">
        <v>297</v>
      </c>
      <c r="S46" s="37">
        <f t="shared" si="0"/>
        <v>352</v>
      </c>
      <c r="T46" s="38">
        <f t="shared" si="1"/>
        <v>55</v>
      </c>
      <c r="U46" s="37">
        <v>0</v>
      </c>
      <c r="V46" s="18">
        <v>4.0199999999999996</v>
      </c>
      <c r="X46"/>
      <c r="Z46"/>
    </row>
    <row r="47" spans="1:26" s="80" customFormat="1" x14ac:dyDescent="0.25">
      <c r="A47" s="68">
        <v>41</v>
      </c>
      <c r="B47" s="79" t="s">
        <v>14</v>
      </c>
      <c r="C47" s="79" t="s">
        <v>14</v>
      </c>
      <c r="D47" s="97" t="s">
        <v>103</v>
      </c>
      <c r="E47" s="79" t="s">
        <v>195</v>
      </c>
      <c r="F47" s="16" t="s">
        <v>255</v>
      </c>
      <c r="G47" s="83">
        <v>45302</v>
      </c>
      <c r="H47" s="36" t="s">
        <v>64</v>
      </c>
      <c r="I47" s="87"/>
      <c r="J47" s="79"/>
      <c r="K47" s="79"/>
      <c r="L47" s="79"/>
      <c r="M47" s="79"/>
      <c r="N47" s="79"/>
      <c r="O47" s="37">
        <v>3.82</v>
      </c>
      <c r="P47" s="38">
        <v>398</v>
      </c>
      <c r="Q47" s="37">
        <v>375</v>
      </c>
      <c r="R47" s="37">
        <v>322</v>
      </c>
      <c r="S47" s="37">
        <f t="shared" si="0"/>
        <v>375</v>
      </c>
      <c r="T47" s="38">
        <f t="shared" si="1"/>
        <v>53</v>
      </c>
      <c r="U47" s="37">
        <v>0</v>
      </c>
      <c r="V47" s="18">
        <v>4.0199999999999996</v>
      </c>
      <c r="X47"/>
      <c r="Z47"/>
    </row>
    <row r="48" spans="1:26" s="80" customFormat="1" x14ac:dyDescent="0.25">
      <c r="A48" s="68">
        <v>42</v>
      </c>
      <c r="B48" s="79" t="s">
        <v>14</v>
      </c>
      <c r="C48" s="79" t="s">
        <v>14</v>
      </c>
      <c r="D48" s="97" t="s">
        <v>104</v>
      </c>
      <c r="E48" s="79" t="s">
        <v>195</v>
      </c>
      <c r="F48" s="16" t="s">
        <v>255</v>
      </c>
      <c r="G48" s="83">
        <v>45302</v>
      </c>
      <c r="H48" s="36" t="s">
        <v>39</v>
      </c>
      <c r="I48" s="87"/>
      <c r="J48" s="79"/>
      <c r="K48" s="79"/>
      <c r="L48" s="79"/>
      <c r="M48" s="79"/>
      <c r="N48" s="79"/>
      <c r="O48" s="37">
        <v>5</v>
      </c>
      <c r="P48" s="38">
        <v>411</v>
      </c>
      <c r="Q48" s="37">
        <v>283</v>
      </c>
      <c r="R48" s="37">
        <v>358</v>
      </c>
      <c r="S48" s="37">
        <f t="shared" si="0"/>
        <v>283</v>
      </c>
      <c r="T48" s="38">
        <v>0</v>
      </c>
      <c r="U48" s="37">
        <f t="shared" si="3"/>
        <v>75</v>
      </c>
      <c r="V48" s="18">
        <v>4.0199999999999996</v>
      </c>
      <c r="X48"/>
      <c r="Z48"/>
    </row>
    <row r="49" spans="1:26" s="80" customFormat="1" x14ac:dyDescent="0.25">
      <c r="A49" s="68">
        <v>43</v>
      </c>
      <c r="B49" s="79" t="s">
        <v>14</v>
      </c>
      <c r="C49" s="79" t="s">
        <v>14</v>
      </c>
      <c r="D49" s="97" t="s">
        <v>105</v>
      </c>
      <c r="E49" s="79" t="s">
        <v>195</v>
      </c>
      <c r="F49" s="20" t="s">
        <v>106</v>
      </c>
      <c r="G49" s="83">
        <v>45302</v>
      </c>
      <c r="H49" s="36" t="s">
        <v>57</v>
      </c>
      <c r="I49" s="87"/>
      <c r="J49" s="79"/>
      <c r="K49" s="79"/>
      <c r="L49" s="79"/>
      <c r="M49" s="79"/>
      <c r="N49" s="79"/>
      <c r="O49" s="37">
        <v>15</v>
      </c>
      <c r="P49" s="38">
        <v>1714</v>
      </c>
      <c r="Q49" s="37">
        <v>786</v>
      </c>
      <c r="R49" s="37">
        <v>626</v>
      </c>
      <c r="S49" s="37">
        <f t="shared" si="0"/>
        <v>786</v>
      </c>
      <c r="T49" s="38">
        <f t="shared" si="1"/>
        <v>160</v>
      </c>
      <c r="U49" s="37">
        <v>0</v>
      </c>
      <c r="V49" s="18">
        <v>3.19</v>
      </c>
      <c r="X49"/>
      <c r="Z49"/>
    </row>
    <row r="50" spans="1:26" s="80" customFormat="1" x14ac:dyDescent="0.25">
      <c r="A50" s="68">
        <v>44</v>
      </c>
      <c r="B50" s="79" t="s">
        <v>14</v>
      </c>
      <c r="C50" s="79" t="s">
        <v>14</v>
      </c>
      <c r="D50" s="97" t="s">
        <v>107</v>
      </c>
      <c r="E50" s="79" t="s">
        <v>195</v>
      </c>
      <c r="F50" s="16" t="s">
        <v>255</v>
      </c>
      <c r="G50" s="83">
        <v>45302</v>
      </c>
      <c r="H50" s="36" t="s">
        <v>64</v>
      </c>
      <c r="I50" s="87"/>
      <c r="J50" s="79"/>
      <c r="K50" s="79"/>
      <c r="L50" s="79"/>
      <c r="M50" s="79"/>
      <c r="N50" s="79"/>
      <c r="O50" s="37">
        <v>5</v>
      </c>
      <c r="P50" s="38">
        <v>543</v>
      </c>
      <c r="Q50" s="37">
        <v>375</v>
      </c>
      <c r="R50" s="37">
        <v>480</v>
      </c>
      <c r="S50" s="37">
        <f t="shared" si="0"/>
        <v>375</v>
      </c>
      <c r="T50" s="38">
        <v>0</v>
      </c>
      <c r="U50" s="37">
        <f t="shared" si="3"/>
        <v>105</v>
      </c>
      <c r="V50" s="18">
        <v>4.0199999999999996</v>
      </c>
      <c r="X50"/>
      <c r="Z50"/>
    </row>
    <row r="51" spans="1:26" s="80" customFormat="1" x14ac:dyDescent="0.25">
      <c r="A51" s="68">
        <v>45</v>
      </c>
      <c r="B51" s="79" t="s">
        <v>14</v>
      </c>
      <c r="C51" s="79" t="s">
        <v>14</v>
      </c>
      <c r="D51" s="97" t="s">
        <v>108</v>
      </c>
      <c r="E51" s="79" t="s">
        <v>195</v>
      </c>
      <c r="F51" s="63" t="s">
        <v>106</v>
      </c>
      <c r="G51" s="83">
        <v>45302</v>
      </c>
      <c r="H51" s="36" t="s">
        <v>46</v>
      </c>
      <c r="I51" s="87"/>
      <c r="J51" s="79"/>
      <c r="K51" s="79"/>
      <c r="L51" s="79"/>
      <c r="M51" s="79"/>
      <c r="N51" s="79"/>
      <c r="O51" s="37">
        <v>9.9</v>
      </c>
      <c r="P51" s="38">
        <v>0</v>
      </c>
      <c r="Q51" s="37">
        <v>0</v>
      </c>
      <c r="R51" s="37">
        <v>207.5</v>
      </c>
      <c r="S51" s="37">
        <f t="shared" si="0"/>
        <v>0</v>
      </c>
      <c r="T51" s="38">
        <v>0</v>
      </c>
      <c r="U51" s="37">
        <f t="shared" si="3"/>
        <v>207.5</v>
      </c>
      <c r="V51" s="18">
        <v>3.19</v>
      </c>
      <c r="X51"/>
      <c r="Z51"/>
    </row>
    <row r="52" spans="1:26" s="80" customFormat="1" x14ac:dyDescent="0.25">
      <c r="A52" s="68">
        <v>46</v>
      </c>
      <c r="B52" s="79" t="s">
        <v>14</v>
      </c>
      <c r="C52" s="79" t="s">
        <v>14</v>
      </c>
      <c r="D52" s="97" t="s">
        <v>109</v>
      </c>
      <c r="E52" s="79" t="s">
        <v>195</v>
      </c>
      <c r="F52" s="16" t="s">
        <v>86</v>
      </c>
      <c r="G52" s="83">
        <v>45302</v>
      </c>
      <c r="H52" s="36" t="s">
        <v>110</v>
      </c>
      <c r="I52" s="87"/>
      <c r="J52" s="79"/>
      <c r="K52" s="79"/>
      <c r="L52" s="79"/>
      <c r="M52" s="79"/>
      <c r="N52" s="79"/>
      <c r="O52" s="37">
        <v>10</v>
      </c>
      <c r="P52" s="38">
        <v>0</v>
      </c>
      <c r="Q52" s="37">
        <v>0</v>
      </c>
      <c r="R52" s="37">
        <v>1444</v>
      </c>
      <c r="S52" s="37">
        <f t="shared" si="0"/>
        <v>0</v>
      </c>
      <c r="T52" s="38">
        <v>0</v>
      </c>
      <c r="U52" s="37">
        <f t="shared" si="3"/>
        <v>1444</v>
      </c>
      <c r="V52" s="18" t="s">
        <v>219</v>
      </c>
      <c r="X52"/>
      <c r="Z52"/>
    </row>
    <row r="53" spans="1:26" s="80" customFormat="1" x14ac:dyDescent="0.25">
      <c r="A53" s="68">
        <v>47</v>
      </c>
      <c r="B53" s="79" t="s">
        <v>14</v>
      </c>
      <c r="C53" s="79" t="s">
        <v>14</v>
      </c>
      <c r="D53" s="97" t="s">
        <v>111</v>
      </c>
      <c r="E53" s="79" t="s">
        <v>195</v>
      </c>
      <c r="F53" s="16" t="s">
        <v>86</v>
      </c>
      <c r="G53" s="83">
        <v>45302</v>
      </c>
      <c r="H53" s="43" t="s">
        <v>51</v>
      </c>
      <c r="I53" s="87"/>
      <c r="J53" s="79"/>
      <c r="K53" s="79"/>
      <c r="L53" s="79"/>
      <c r="M53" s="79"/>
      <c r="N53" s="79"/>
      <c r="O53" s="37">
        <v>10</v>
      </c>
      <c r="P53" s="38">
        <v>0</v>
      </c>
      <c r="Q53" s="37">
        <v>0</v>
      </c>
      <c r="R53" s="37">
        <v>971</v>
      </c>
      <c r="S53" s="37">
        <f t="shared" si="0"/>
        <v>0</v>
      </c>
      <c r="T53" s="38">
        <v>0</v>
      </c>
      <c r="U53" s="37">
        <f t="shared" si="3"/>
        <v>971</v>
      </c>
      <c r="V53" s="18" t="s">
        <v>219</v>
      </c>
      <c r="X53"/>
      <c r="Z53"/>
    </row>
    <row r="54" spans="1:26" s="80" customFormat="1" x14ac:dyDescent="0.25">
      <c r="A54" s="68">
        <v>48</v>
      </c>
      <c r="B54" s="79" t="s">
        <v>14</v>
      </c>
      <c r="C54" s="79" t="s">
        <v>14</v>
      </c>
      <c r="D54" s="97" t="s">
        <v>112</v>
      </c>
      <c r="E54" s="79" t="s">
        <v>195</v>
      </c>
      <c r="F54" s="16" t="s">
        <v>255</v>
      </c>
      <c r="G54" s="83">
        <v>45302</v>
      </c>
      <c r="H54" s="43" t="s">
        <v>113</v>
      </c>
      <c r="I54" s="87"/>
      <c r="J54" s="79"/>
      <c r="K54" s="79"/>
      <c r="L54" s="79"/>
      <c r="M54" s="79"/>
      <c r="N54" s="79"/>
      <c r="O54" s="37">
        <v>2.7</v>
      </c>
      <c r="P54" s="38">
        <v>303</v>
      </c>
      <c r="Q54" s="37">
        <v>219</v>
      </c>
      <c r="R54" s="37">
        <v>172</v>
      </c>
      <c r="S54" s="37">
        <f t="shared" si="0"/>
        <v>219</v>
      </c>
      <c r="T54" s="38">
        <f t="shared" si="1"/>
        <v>47</v>
      </c>
      <c r="U54" s="37">
        <v>0</v>
      </c>
      <c r="V54" s="18">
        <v>4.0199999999999996</v>
      </c>
      <c r="X54"/>
      <c r="Z54"/>
    </row>
    <row r="55" spans="1:26" s="80" customFormat="1" x14ac:dyDescent="0.25">
      <c r="A55" s="68">
        <v>49</v>
      </c>
      <c r="B55" s="79" t="s">
        <v>14</v>
      </c>
      <c r="C55" s="79" t="s">
        <v>14</v>
      </c>
      <c r="D55" s="97" t="s">
        <v>114</v>
      </c>
      <c r="E55" s="79" t="s">
        <v>195</v>
      </c>
      <c r="F55" s="16" t="s">
        <v>86</v>
      </c>
      <c r="G55" s="83">
        <v>45302</v>
      </c>
      <c r="H55" s="43" t="s">
        <v>115</v>
      </c>
      <c r="I55" s="87"/>
      <c r="J55" s="79"/>
      <c r="K55" s="79"/>
      <c r="L55" s="79"/>
      <c r="M55" s="79"/>
      <c r="N55" s="79"/>
      <c r="O55" s="37">
        <v>9.81</v>
      </c>
      <c r="P55" s="38">
        <v>843</v>
      </c>
      <c r="Q55" s="37">
        <v>479</v>
      </c>
      <c r="R55" s="37">
        <v>2058</v>
      </c>
      <c r="S55" s="37">
        <f t="shared" si="0"/>
        <v>479</v>
      </c>
      <c r="T55" s="38">
        <v>0</v>
      </c>
      <c r="U55" s="37">
        <f t="shared" si="3"/>
        <v>1579</v>
      </c>
      <c r="V55" s="18">
        <v>3.19</v>
      </c>
      <c r="X55"/>
      <c r="Z55"/>
    </row>
    <row r="56" spans="1:26" s="80" customFormat="1" x14ac:dyDescent="0.25">
      <c r="A56" s="68">
        <v>50</v>
      </c>
      <c r="B56" s="79" t="s">
        <v>14</v>
      </c>
      <c r="C56" s="79" t="s">
        <v>14</v>
      </c>
      <c r="D56" s="97" t="s">
        <v>116</v>
      </c>
      <c r="E56" s="79" t="s">
        <v>195</v>
      </c>
      <c r="F56" s="16" t="s">
        <v>255</v>
      </c>
      <c r="G56" s="83">
        <v>45302</v>
      </c>
      <c r="H56" s="43" t="s">
        <v>117</v>
      </c>
      <c r="I56" s="87"/>
      <c r="J56" s="79"/>
      <c r="K56" s="79"/>
      <c r="L56" s="79"/>
      <c r="M56" s="79"/>
      <c r="N56" s="79"/>
      <c r="O56" s="40">
        <v>10.39</v>
      </c>
      <c r="P56" s="38">
        <v>530</v>
      </c>
      <c r="Q56" s="37">
        <v>0</v>
      </c>
      <c r="R56" s="37">
        <v>15570</v>
      </c>
      <c r="S56" s="37">
        <f t="shared" si="0"/>
        <v>0</v>
      </c>
      <c r="T56" s="38">
        <v>0</v>
      </c>
      <c r="U56" s="37">
        <f t="shared" si="3"/>
        <v>15570</v>
      </c>
      <c r="V56" s="18">
        <v>2.58</v>
      </c>
      <c r="X56"/>
      <c r="Z56"/>
    </row>
    <row r="57" spans="1:26" s="80" customFormat="1" x14ac:dyDescent="0.25">
      <c r="A57" s="68">
        <v>51</v>
      </c>
      <c r="B57" s="79" t="s">
        <v>14</v>
      </c>
      <c r="C57" s="79" t="s">
        <v>14</v>
      </c>
      <c r="D57" s="97" t="s">
        <v>118</v>
      </c>
      <c r="E57" s="79" t="s">
        <v>195</v>
      </c>
      <c r="F57" s="16" t="s">
        <v>255</v>
      </c>
      <c r="G57" s="83">
        <v>45302</v>
      </c>
      <c r="H57" s="43" t="s">
        <v>119</v>
      </c>
      <c r="I57" s="87"/>
      <c r="J57" s="79"/>
      <c r="K57" s="79"/>
      <c r="L57" s="79"/>
      <c r="M57" s="79"/>
      <c r="N57" s="79"/>
      <c r="O57" s="40">
        <v>10.39</v>
      </c>
      <c r="P57" s="38">
        <v>790</v>
      </c>
      <c r="Q57" s="37">
        <v>0</v>
      </c>
      <c r="R57" s="37">
        <v>17460</v>
      </c>
      <c r="S57" s="37">
        <f t="shared" si="0"/>
        <v>0</v>
      </c>
      <c r="T57" s="38">
        <v>0</v>
      </c>
      <c r="U57" s="37">
        <f t="shared" si="3"/>
        <v>17460</v>
      </c>
      <c r="V57" s="18">
        <v>2.58</v>
      </c>
      <c r="X57"/>
      <c r="Z57"/>
    </row>
    <row r="58" spans="1:26" s="80" customFormat="1" x14ac:dyDescent="0.25">
      <c r="A58" s="68">
        <v>52</v>
      </c>
      <c r="B58" s="79" t="s">
        <v>14</v>
      </c>
      <c r="C58" s="79" t="s">
        <v>14</v>
      </c>
      <c r="D58" s="97" t="s">
        <v>120</v>
      </c>
      <c r="E58" s="79" t="s">
        <v>195</v>
      </c>
      <c r="F58" s="16" t="s">
        <v>255</v>
      </c>
      <c r="G58" s="83">
        <v>45302</v>
      </c>
      <c r="H58" s="43" t="s">
        <v>121</v>
      </c>
      <c r="I58" s="87"/>
      <c r="J58" s="79"/>
      <c r="K58" s="79"/>
      <c r="L58" s="79"/>
      <c r="M58" s="79"/>
      <c r="N58" s="79"/>
      <c r="O58" s="40">
        <v>10.39</v>
      </c>
      <c r="P58" s="38">
        <v>657</v>
      </c>
      <c r="Q58" s="37">
        <v>0</v>
      </c>
      <c r="R58" s="37">
        <v>13070</v>
      </c>
      <c r="S58" s="37">
        <f t="shared" si="0"/>
        <v>0</v>
      </c>
      <c r="T58" s="38">
        <v>0</v>
      </c>
      <c r="U58" s="37">
        <f t="shared" si="3"/>
        <v>13070</v>
      </c>
      <c r="V58" s="18">
        <v>2.58</v>
      </c>
      <c r="X58"/>
      <c r="Z58"/>
    </row>
    <row r="59" spans="1:26" s="80" customFormat="1" x14ac:dyDescent="0.25">
      <c r="A59" s="68">
        <v>53</v>
      </c>
      <c r="B59" s="79" t="s">
        <v>14</v>
      </c>
      <c r="C59" s="79" t="s">
        <v>14</v>
      </c>
      <c r="D59" s="97" t="s">
        <v>122</v>
      </c>
      <c r="E59" s="79" t="s">
        <v>195</v>
      </c>
      <c r="F59" s="16" t="s">
        <v>255</v>
      </c>
      <c r="G59" s="83">
        <v>45302</v>
      </c>
      <c r="H59" s="43" t="s">
        <v>123</v>
      </c>
      <c r="I59" s="87"/>
      <c r="J59" s="79"/>
      <c r="K59" s="79"/>
      <c r="L59" s="79"/>
      <c r="M59" s="79"/>
      <c r="N59" s="79"/>
      <c r="O59" s="40">
        <v>10.39</v>
      </c>
      <c r="P59" s="38">
        <v>862</v>
      </c>
      <c r="Q59" s="37">
        <v>0.15</v>
      </c>
      <c r="R59" s="37">
        <v>9270</v>
      </c>
      <c r="S59" s="37">
        <f t="shared" si="0"/>
        <v>0.15</v>
      </c>
      <c r="T59" s="38">
        <v>0</v>
      </c>
      <c r="U59" s="37">
        <f t="shared" si="3"/>
        <v>9269.85</v>
      </c>
      <c r="V59" s="18">
        <v>2.58</v>
      </c>
      <c r="X59"/>
      <c r="Z59"/>
    </row>
    <row r="60" spans="1:26" s="80" customFormat="1" x14ac:dyDescent="0.25">
      <c r="A60" s="68">
        <v>54</v>
      </c>
      <c r="B60" s="79" t="s">
        <v>14</v>
      </c>
      <c r="C60" s="79" t="s">
        <v>14</v>
      </c>
      <c r="D60" s="97" t="s">
        <v>124</v>
      </c>
      <c r="E60" s="79" t="s">
        <v>195</v>
      </c>
      <c r="F60" s="16" t="s">
        <v>255</v>
      </c>
      <c r="G60" s="83">
        <v>45302</v>
      </c>
      <c r="H60" s="43" t="s">
        <v>125</v>
      </c>
      <c r="I60" s="87"/>
      <c r="J60" s="79"/>
      <c r="K60" s="79"/>
      <c r="L60" s="79"/>
      <c r="M60" s="79"/>
      <c r="N60" s="79"/>
      <c r="O60" s="40">
        <v>10.39</v>
      </c>
      <c r="P60" s="38">
        <v>1007</v>
      </c>
      <c r="Q60" s="37">
        <v>1.3</v>
      </c>
      <c r="R60" s="37">
        <v>4190</v>
      </c>
      <c r="S60" s="37">
        <f t="shared" si="0"/>
        <v>1.3</v>
      </c>
      <c r="T60" s="38">
        <v>0</v>
      </c>
      <c r="U60" s="37">
        <f t="shared" si="3"/>
        <v>4188.7</v>
      </c>
      <c r="V60" s="18">
        <v>2.58</v>
      </c>
      <c r="X60"/>
      <c r="Z60"/>
    </row>
    <row r="61" spans="1:26" s="80" customFormat="1" x14ac:dyDescent="0.25">
      <c r="A61" s="68">
        <v>55</v>
      </c>
      <c r="B61" s="79" t="s">
        <v>14</v>
      </c>
      <c r="C61" s="79" t="s">
        <v>14</v>
      </c>
      <c r="D61" s="97" t="s">
        <v>126</v>
      </c>
      <c r="E61" s="79" t="s">
        <v>195</v>
      </c>
      <c r="F61" s="16" t="s">
        <v>255</v>
      </c>
      <c r="G61" s="83">
        <v>45302</v>
      </c>
      <c r="H61" s="43" t="s">
        <v>127</v>
      </c>
      <c r="I61" s="87"/>
      <c r="J61" s="79"/>
      <c r="K61" s="79"/>
      <c r="L61" s="79"/>
      <c r="M61" s="79"/>
      <c r="N61" s="79"/>
      <c r="O61" s="40">
        <v>10.39</v>
      </c>
      <c r="P61" s="38">
        <v>1122</v>
      </c>
      <c r="Q61" s="37">
        <v>0</v>
      </c>
      <c r="R61" s="37">
        <v>12270</v>
      </c>
      <c r="S61" s="37">
        <f t="shared" si="0"/>
        <v>0</v>
      </c>
      <c r="T61" s="38">
        <v>0</v>
      </c>
      <c r="U61" s="37">
        <f t="shared" si="3"/>
        <v>12270</v>
      </c>
      <c r="V61" s="18">
        <v>2.58</v>
      </c>
      <c r="X61"/>
      <c r="Z61"/>
    </row>
    <row r="62" spans="1:26" s="80" customFormat="1" x14ac:dyDescent="0.25">
      <c r="A62" s="68">
        <v>56</v>
      </c>
      <c r="B62" s="79" t="s">
        <v>14</v>
      </c>
      <c r="C62" s="79" t="s">
        <v>14</v>
      </c>
      <c r="D62" s="97" t="s">
        <v>128</v>
      </c>
      <c r="E62" s="79" t="s">
        <v>195</v>
      </c>
      <c r="F62" s="16" t="s">
        <v>255</v>
      </c>
      <c r="G62" s="83">
        <v>45302</v>
      </c>
      <c r="H62" s="43" t="s">
        <v>119</v>
      </c>
      <c r="I62" s="87"/>
      <c r="J62" s="79"/>
      <c r="K62" s="79"/>
      <c r="L62" s="79"/>
      <c r="M62" s="79"/>
      <c r="N62" s="79"/>
      <c r="O62" s="40">
        <v>10.39</v>
      </c>
      <c r="P62" s="38">
        <v>998</v>
      </c>
      <c r="Q62" s="37">
        <v>0</v>
      </c>
      <c r="R62" s="37">
        <v>10620</v>
      </c>
      <c r="S62" s="37">
        <f t="shared" si="0"/>
        <v>0</v>
      </c>
      <c r="T62" s="38">
        <v>0</v>
      </c>
      <c r="U62" s="37">
        <f t="shared" si="3"/>
        <v>10620</v>
      </c>
      <c r="V62" s="18">
        <v>2.58</v>
      </c>
      <c r="X62"/>
      <c r="Z62"/>
    </row>
    <row r="63" spans="1:26" s="80" customFormat="1" x14ac:dyDescent="0.25">
      <c r="A63" s="68">
        <v>57</v>
      </c>
      <c r="B63" s="79" t="s">
        <v>14</v>
      </c>
      <c r="C63" s="79" t="s">
        <v>14</v>
      </c>
      <c r="D63" s="97" t="s">
        <v>129</v>
      </c>
      <c r="E63" s="79" t="s">
        <v>195</v>
      </c>
      <c r="F63" s="16" t="s">
        <v>255</v>
      </c>
      <c r="G63" s="83">
        <v>45302</v>
      </c>
      <c r="H63" s="43" t="s">
        <v>130</v>
      </c>
      <c r="I63" s="87"/>
      <c r="J63" s="79"/>
      <c r="K63" s="79"/>
      <c r="L63" s="79"/>
      <c r="M63" s="79"/>
      <c r="N63" s="79"/>
      <c r="O63" s="40">
        <v>10.39</v>
      </c>
      <c r="P63" s="38">
        <v>1049</v>
      </c>
      <c r="Q63" s="37">
        <v>0.15</v>
      </c>
      <c r="R63" s="37">
        <v>12030</v>
      </c>
      <c r="S63" s="37">
        <f t="shared" si="0"/>
        <v>0.15</v>
      </c>
      <c r="T63" s="38">
        <v>0</v>
      </c>
      <c r="U63" s="37">
        <f t="shared" si="3"/>
        <v>12029.85</v>
      </c>
      <c r="V63" s="18">
        <v>2.58</v>
      </c>
      <c r="X63"/>
      <c r="Z63"/>
    </row>
    <row r="64" spans="1:26" s="80" customFormat="1" x14ac:dyDescent="0.25">
      <c r="A64" s="68">
        <v>58</v>
      </c>
      <c r="B64" s="79" t="s">
        <v>14</v>
      </c>
      <c r="C64" s="79" t="s">
        <v>14</v>
      </c>
      <c r="D64" s="97" t="s">
        <v>131</v>
      </c>
      <c r="E64" s="79" t="s">
        <v>195</v>
      </c>
      <c r="F64" s="16" t="s">
        <v>255</v>
      </c>
      <c r="G64" s="83">
        <v>45302</v>
      </c>
      <c r="H64" s="43" t="s">
        <v>117</v>
      </c>
      <c r="I64" s="87"/>
      <c r="J64" s="79"/>
      <c r="K64" s="79"/>
      <c r="L64" s="79"/>
      <c r="M64" s="79"/>
      <c r="N64" s="79"/>
      <c r="O64" s="40">
        <v>10.39</v>
      </c>
      <c r="P64" s="38">
        <v>1028</v>
      </c>
      <c r="Q64" s="37">
        <v>0.3</v>
      </c>
      <c r="R64" s="37">
        <v>10140</v>
      </c>
      <c r="S64" s="37">
        <f t="shared" si="0"/>
        <v>0.3</v>
      </c>
      <c r="T64" s="38">
        <v>0</v>
      </c>
      <c r="U64" s="37">
        <f t="shared" si="3"/>
        <v>10139.700000000001</v>
      </c>
      <c r="V64" s="18">
        <v>2.58</v>
      </c>
      <c r="X64"/>
      <c r="Z64"/>
    </row>
    <row r="65" spans="1:26" s="80" customFormat="1" x14ac:dyDescent="0.25">
      <c r="A65" s="68">
        <v>59</v>
      </c>
      <c r="B65" s="79" t="s">
        <v>14</v>
      </c>
      <c r="C65" s="79" t="s">
        <v>14</v>
      </c>
      <c r="D65" s="97" t="s">
        <v>132</v>
      </c>
      <c r="E65" s="79" t="s">
        <v>195</v>
      </c>
      <c r="F65" s="90" t="s">
        <v>133</v>
      </c>
      <c r="G65" s="83">
        <v>45302</v>
      </c>
      <c r="H65" s="43" t="s">
        <v>121</v>
      </c>
      <c r="I65" s="87"/>
      <c r="J65" s="79"/>
      <c r="K65" s="79"/>
      <c r="L65" s="79"/>
      <c r="M65" s="79"/>
      <c r="N65" s="79"/>
      <c r="O65" s="40">
        <v>25</v>
      </c>
      <c r="P65" s="38">
        <v>3048</v>
      </c>
      <c r="Q65" s="37">
        <v>2218</v>
      </c>
      <c r="R65" s="37">
        <v>2993</v>
      </c>
      <c r="S65" s="37">
        <f t="shared" si="0"/>
        <v>2218</v>
      </c>
      <c r="T65" s="38">
        <v>0</v>
      </c>
      <c r="U65" s="37">
        <f t="shared" si="3"/>
        <v>775</v>
      </c>
      <c r="V65" s="18">
        <v>3.19</v>
      </c>
      <c r="X65"/>
      <c r="Z65"/>
    </row>
    <row r="66" spans="1:26" s="80" customFormat="1" x14ac:dyDescent="0.25">
      <c r="A66" s="68">
        <v>60</v>
      </c>
      <c r="B66" s="79" t="s">
        <v>14</v>
      </c>
      <c r="C66" s="79" t="s">
        <v>14</v>
      </c>
      <c r="D66" s="97" t="s">
        <v>134</v>
      </c>
      <c r="E66" s="79" t="s">
        <v>195</v>
      </c>
      <c r="F66" s="16" t="s">
        <v>255</v>
      </c>
      <c r="G66" s="83">
        <v>45302</v>
      </c>
      <c r="H66" s="43" t="s">
        <v>135</v>
      </c>
      <c r="I66" s="87"/>
      <c r="J66" s="79"/>
      <c r="K66" s="79"/>
      <c r="L66" s="79"/>
      <c r="M66" s="79"/>
      <c r="N66" s="79"/>
      <c r="O66" s="40">
        <v>2.8</v>
      </c>
      <c r="P66" s="38">
        <v>220</v>
      </c>
      <c r="Q66" s="37">
        <v>145</v>
      </c>
      <c r="R66" s="37">
        <v>210</v>
      </c>
      <c r="S66" s="37">
        <f t="shared" si="0"/>
        <v>145</v>
      </c>
      <c r="T66" s="38">
        <v>2</v>
      </c>
      <c r="U66" s="37">
        <v>0</v>
      </c>
      <c r="V66" s="18">
        <v>4.0199999999999996</v>
      </c>
      <c r="X66"/>
      <c r="Z66"/>
    </row>
    <row r="67" spans="1:26" s="80" customFormat="1" x14ac:dyDescent="0.25">
      <c r="A67" s="68">
        <v>61</v>
      </c>
      <c r="B67" s="79" t="s">
        <v>14</v>
      </c>
      <c r="C67" s="79" t="s">
        <v>14</v>
      </c>
      <c r="D67" s="97" t="s">
        <v>136</v>
      </c>
      <c r="E67" s="79" t="s">
        <v>195</v>
      </c>
      <c r="F67" s="16" t="s">
        <v>255</v>
      </c>
      <c r="G67" s="83">
        <v>45302</v>
      </c>
      <c r="H67" s="43" t="s">
        <v>137</v>
      </c>
      <c r="I67" s="87"/>
      <c r="J67" s="79"/>
      <c r="K67" s="79"/>
      <c r="L67" s="79"/>
      <c r="M67" s="79"/>
      <c r="N67" s="79"/>
      <c r="O67" s="40">
        <v>5.35</v>
      </c>
      <c r="P67" s="38">
        <v>442</v>
      </c>
      <c r="Q67" s="37">
        <v>356</v>
      </c>
      <c r="R67" s="37">
        <v>314</v>
      </c>
      <c r="S67" s="37">
        <f t="shared" si="0"/>
        <v>356</v>
      </c>
      <c r="T67" s="38">
        <f t="shared" si="1"/>
        <v>42</v>
      </c>
      <c r="U67" s="37">
        <v>0</v>
      </c>
      <c r="V67" s="18">
        <v>4.0199999999999996</v>
      </c>
      <c r="X67"/>
      <c r="Z67"/>
    </row>
    <row r="68" spans="1:26" s="80" customFormat="1" x14ac:dyDescent="0.25">
      <c r="A68" s="68">
        <v>62</v>
      </c>
      <c r="B68" s="79" t="s">
        <v>14</v>
      </c>
      <c r="C68" s="79" t="s">
        <v>14</v>
      </c>
      <c r="D68" s="97" t="s">
        <v>138</v>
      </c>
      <c r="E68" s="79" t="s">
        <v>195</v>
      </c>
      <c r="F68" s="16" t="s">
        <v>255</v>
      </c>
      <c r="G68" s="83">
        <v>45302</v>
      </c>
      <c r="H68" s="43" t="s">
        <v>49</v>
      </c>
      <c r="I68" s="87"/>
      <c r="J68" s="79"/>
      <c r="K68" s="79"/>
      <c r="L68" s="79"/>
      <c r="M68" s="79"/>
      <c r="N68" s="79"/>
      <c r="O68" s="40">
        <v>3</v>
      </c>
      <c r="P68" s="38">
        <v>351</v>
      </c>
      <c r="Q68" s="37">
        <v>217</v>
      </c>
      <c r="R68" s="37">
        <v>227</v>
      </c>
      <c r="S68" s="37">
        <f t="shared" si="0"/>
        <v>217</v>
      </c>
      <c r="T68" s="38">
        <v>0</v>
      </c>
      <c r="U68" s="37">
        <f t="shared" si="3"/>
        <v>10</v>
      </c>
      <c r="V68" s="18">
        <v>2.97</v>
      </c>
      <c r="X68"/>
      <c r="Z68"/>
    </row>
    <row r="69" spans="1:26" s="80" customFormat="1" x14ac:dyDescent="0.25">
      <c r="A69" s="68">
        <v>63</v>
      </c>
      <c r="B69" s="79" t="s">
        <v>14</v>
      </c>
      <c r="C69" s="79" t="s">
        <v>14</v>
      </c>
      <c r="D69" s="97" t="s">
        <v>139</v>
      </c>
      <c r="E69" s="79" t="s">
        <v>195</v>
      </c>
      <c r="F69" s="16" t="s">
        <v>255</v>
      </c>
      <c r="G69" s="83">
        <v>45302</v>
      </c>
      <c r="H69" s="43" t="s">
        <v>49</v>
      </c>
      <c r="I69" s="87"/>
      <c r="J69" s="79"/>
      <c r="K69" s="79"/>
      <c r="L69" s="79"/>
      <c r="M69" s="79"/>
      <c r="N69" s="79"/>
      <c r="O69" s="40">
        <v>2.7</v>
      </c>
      <c r="P69" s="38">
        <v>289</v>
      </c>
      <c r="Q69" s="37">
        <v>200</v>
      </c>
      <c r="R69" s="37">
        <v>264</v>
      </c>
      <c r="S69" s="37">
        <f t="shared" si="0"/>
        <v>200</v>
      </c>
      <c r="T69" s="38">
        <v>0</v>
      </c>
      <c r="U69" s="37">
        <f t="shared" si="3"/>
        <v>64</v>
      </c>
      <c r="V69" s="18">
        <v>3.61</v>
      </c>
      <c r="X69"/>
      <c r="Z69"/>
    </row>
    <row r="70" spans="1:26" s="80" customFormat="1" x14ac:dyDescent="0.25">
      <c r="A70" s="68">
        <v>64</v>
      </c>
      <c r="B70" s="79" t="s">
        <v>14</v>
      </c>
      <c r="C70" s="79" t="s">
        <v>14</v>
      </c>
      <c r="D70" s="97" t="s">
        <v>140</v>
      </c>
      <c r="E70" s="79" t="s">
        <v>195</v>
      </c>
      <c r="F70" s="16" t="s">
        <v>255</v>
      </c>
      <c r="G70" s="83">
        <v>45302</v>
      </c>
      <c r="H70" s="43" t="s">
        <v>49</v>
      </c>
      <c r="I70" s="87"/>
      <c r="J70" s="79"/>
      <c r="K70" s="79"/>
      <c r="L70" s="79"/>
      <c r="M70" s="79"/>
      <c r="N70" s="79"/>
      <c r="O70" s="40">
        <v>3</v>
      </c>
      <c r="P70" s="38">
        <v>298</v>
      </c>
      <c r="Q70" s="37">
        <v>239</v>
      </c>
      <c r="R70" s="37">
        <v>193</v>
      </c>
      <c r="S70" s="37">
        <f t="shared" si="0"/>
        <v>239</v>
      </c>
      <c r="T70" s="38">
        <f t="shared" si="1"/>
        <v>46</v>
      </c>
      <c r="U70" s="37">
        <v>0</v>
      </c>
      <c r="V70" s="18">
        <v>4.5</v>
      </c>
      <c r="X70"/>
      <c r="Z70"/>
    </row>
    <row r="71" spans="1:26" s="80" customFormat="1" x14ac:dyDescent="0.25">
      <c r="A71" s="68">
        <v>65</v>
      </c>
      <c r="B71" s="79" t="s">
        <v>14</v>
      </c>
      <c r="C71" s="79" t="s">
        <v>14</v>
      </c>
      <c r="D71" s="97" t="s">
        <v>141</v>
      </c>
      <c r="E71" s="79" t="s">
        <v>195</v>
      </c>
      <c r="F71" s="16" t="s">
        <v>255</v>
      </c>
      <c r="G71" s="83">
        <v>45302</v>
      </c>
      <c r="H71" s="43" t="s">
        <v>89</v>
      </c>
      <c r="I71" s="87"/>
      <c r="J71" s="79"/>
      <c r="K71" s="79"/>
      <c r="L71" s="79"/>
      <c r="M71" s="79"/>
      <c r="N71" s="79"/>
      <c r="O71" s="40">
        <v>5.4</v>
      </c>
      <c r="P71" s="38">
        <v>471</v>
      </c>
      <c r="Q71" s="37">
        <v>422.6</v>
      </c>
      <c r="R71" s="37">
        <v>128.5</v>
      </c>
      <c r="S71" s="37">
        <f t="shared" si="0"/>
        <v>422.6</v>
      </c>
      <c r="T71" s="38">
        <f t="shared" si="1"/>
        <v>294.10000000000002</v>
      </c>
      <c r="U71" s="37">
        <v>0</v>
      </c>
      <c r="V71" s="18">
        <v>4.5</v>
      </c>
      <c r="X71"/>
      <c r="Z71"/>
    </row>
    <row r="72" spans="1:26" s="80" customFormat="1" x14ac:dyDescent="0.25">
      <c r="A72" s="68">
        <v>66</v>
      </c>
      <c r="B72" s="79" t="s">
        <v>14</v>
      </c>
      <c r="C72" s="79" t="s">
        <v>14</v>
      </c>
      <c r="D72" s="97" t="s">
        <v>142</v>
      </c>
      <c r="E72" s="79" t="s">
        <v>195</v>
      </c>
      <c r="F72" s="90" t="s">
        <v>133</v>
      </c>
      <c r="G72" s="83">
        <v>45302</v>
      </c>
      <c r="H72" s="43" t="s">
        <v>57</v>
      </c>
      <c r="I72" s="87"/>
      <c r="J72" s="79"/>
      <c r="K72" s="79"/>
      <c r="L72" s="79"/>
      <c r="M72" s="79"/>
      <c r="N72" s="79"/>
      <c r="O72" s="40">
        <v>4.9000000000000004</v>
      </c>
      <c r="P72" s="38">
        <v>521</v>
      </c>
      <c r="Q72" s="37">
        <v>278.7</v>
      </c>
      <c r="R72" s="37">
        <v>1357.1</v>
      </c>
      <c r="S72" s="37">
        <f t="shared" si="0"/>
        <v>278.7</v>
      </c>
      <c r="T72" s="38">
        <v>0</v>
      </c>
      <c r="U72" s="37">
        <f t="shared" si="3"/>
        <v>1078.3999999999999</v>
      </c>
      <c r="V72" s="18">
        <v>3.74</v>
      </c>
      <c r="X72"/>
      <c r="Z72"/>
    </row>
    <row r="73" spans="1:26" s="80" customFormat="1" x14ac:dyDescent="0.25">
      <c r="A73" s="68">
        <v>67</v>
      </c>
      <c r="B73" s="79" t="s">
        <v>14</v>
      </c>
      <c r="C73" s="79" t="s">
        <v>14</v>
      </c>
      <c r="D73" s="97" t="s">
        <v>201</v>
      </c>
      <c r="E73" s="79" t="s">
        <v>195</v>
      </c>
      <c r="F73" s="16" t="s">
        <v>255</v>
      </c>
      <c r="G73" s="83">
        <v>45302</v>
      </c>
      <c r="H73" s="43" t="s">
        <v>121</v>
      </c>
      <c r="I73" s="17"/>
      <c r="J73" s="79"/>
      <c r="K73" s="79"/>
      <c r="L73" s="79"/>
      <c r="M73" s="79"/>
      <c r="N73" s="79"/>
      <c r="O73" s="40">
        <v>10.39</v>
      </c>
      <c r="P73" s="38">
        <v>1001</v>
      </c>
      <c r="Q73" s="37">
        <v>0</v>
      </c>
      <c r="R73" s="37">
        <v>896</v>
      </c>
      <c r="S73" s="37">
        <f t="shared" ref="S73:S168" si="4">Q73</f>
        <v>0</v>
      </c>
      <c r="T73" s="38">
        <v>0</v>
      </c>
      <c r="U73" s="37">
        <f t="shared" si="3"/>
        <v>896</v>
      </c>
      <c r="V73" s="18">
        <v>3.37</v>
      </c>
      <c r="X73"/>
      <c r="Z73"/>
    </row>
    <row r="74" spans="1:26" s="80" customFormat="1" x14ac:dyDescent="0.25">
      <c r="A74" s="68">
        <v>68</v>
      </c>
      <c r="B74" s="79" t="s">
        <v>14</v>
      </c>
      <c r="C74" s="79" t="s">
        <v>14</v>
      </c>
      <c r="D74" s="97" t="s">
        <v>202</v>
      </c>
      <c r="E74" s="79" t="s">
        <v>195</v>
      </c>
      <c r="F74" s="16" t="s">
        <v>255</v>
      </c>
      <c r="G74" s="83">
        <v>45302</v>
      </c>
      <c r="H74" s="43" t="s">
        <v>203</v>
      </c>
      <c r="I74" s="17"/>
      <c r="J74" s="79"/>
      <c r="K74" s="79"/>
      <c r="L74" s="79"/>
      <c r="M74" s="79"/>
      <c r="N74" s="79"/>
      <c r="O74" s="40">
        <v>10.39</v>
      </c>
      <c r="P74" s="38">
        <v>983</v>
      </c>
      <c r="Q74" s="37">
        <v>0</v>
      </c>
      <c r="R74" s="37">
        <v>19095</v>
      </c>
      <c r="S74" s="37">
        <f t="shared" si="4"/>
        <v>0</v>
      </c>
      <c r="T74" s="38">
        <v>0</v>
      </c>
      <c r="U74" s="37">
        <f t="shared" si="3"/>
        <v>19095</v>
      </c>
      <c r="V74" s="18">
        <v>3.37</v>
      </c>
      <c r="X74"/>
      <c r="Z74"/>
    </row>
    <row r="75" spans="1:26" s="80" customFormat="1" x14ac:dyDescent="0.25">
      <c r="A75" s="68">
        <v>69</v>
      </c>
      <c r="B75" s="79" t="s">
        <v>14</v>
      </c>
      <c r="C75" s="79" t="s">
        <v>14</v>
      </c>
      <c r="D75" s="97" t="s">
        <v>204</v>
      </c>
      <c r="E75" s="79" t="s">
        <v>195</v>
      </c>
      <c r="F75" s="16" t="s">
        <v>255</v>
      </c>
      <c r="G75" s="83">
        <v>45302</v>
      </c>
      <c r="H75" s="43" t="s">
        <v>205</v>
      </c>
      <c r="I75" s="17"/>
      <c r="J75" s="79"/>
      <c r="K75" s="79"/>
      <c r="L75" s="79"/>
      <c r="M75" s="79"/>
      <c r="N75" s="79"/>
      <c r="O75" s="40">
        <v>10.39</v>
      </c>
      <c r="P75" s="38">
        <v>807</v>
      </c>
      <c r="Q75" s="37">
        <v>0</v>
      </c>
      <c r="R75" s="37">
        <v>17715</v>
      </c>
      <c r="S75" s="37">
        <f t="shared" si="4"/>
        <v>0</v>
      </c>
      <c r="T75" s="38">
        <v>0</v>
      </c>
      <c r="U75" s="37">
        <f t="shared" si="3"/>
        <v>17715</v>
      </c>
      <c r="V75" s="18">
        <v>3.37</v>
      </c>
      <c r="X75"/>
      <c r="Z75"/>
    </row>
    <row r="76" spans="1:26" s="80" customFormat="1" x14ac:dyDescent="0.25">
      <c r="A76" s="68">
        <v>70</v>
      </c>
      <c r="B76" s="79" t="s">
        <v>14</v>
      </c>
      <c r="C76" s="79" t="s">
        <v>14</v>
      </c>
      <c r="D76" s="97" t="s">
        <v>206</v>
      </c>
      <c r="E76" s="79" t="s">
        <v>195</v>
      </c>
      <c r="F76" s="16" t="s">
        <v>255</v>
      </c>
      <c r="G76" s="83">
        <v>45302</v>
      </c>
      <c r="H76" s="43" t="s">
        <v>55</v>
      </c>
      <c r="I76" s="22"/>
      <c r="J76" s="79"/>
      <c r="K76" s="79"/>
      <c r="L76" s="79"/>
      <c r="M76" s="79"/>
      <c r="N76" s="79"/>
      <c r="O76" s="40">
        <v>10.39</v>
      </c>
      <c r="P76" s="38">
        <v>1058</v>
      </c>
      <c r="Q76" s="37">
        <v>0</v>
      </c>
      <c r="R76" s="37">
        <v>14985</v>
      </c>
      <c r="S76" s="37">
        <f t="shared" si="4"/>
        <v>0</v>
      </c>
      <c r="T76" s="38">
        <v>0</v>
      </c>
      <c r="U76" s="37">
        <f t="shared" si="3"/>
        <v>14985</v>
      </c>
      <c r="V76" s="18">
        <v>3.37</v>
      </c>
      <c r="X76"/>
      <c r="Z76"/>
    </row>
    <row r="77" spans="1:26" s="80" customFormat="1" x14ac:dyDescent="0.25">
      <c r="A77" s="68">
        <v>71</v>
      </c>
      <c r="B77" s="79" t="s">
        <v>14</v>
      </c>
      <c r="C77" s="79" t="s">
        <v>14</v>
      </c>
      <c r="D77" s="97" t="s">
        <v>207</v>
      </c>
      <c r="E77" s="79" t="s">
        <v>195</v>
      </c>
      <c r="F77" s="16" t="s">
        <v>255</v>
      </c>
      <c r="G77" s="83">
        <v>45302</v>
      </c>
      <c r="H77" s="43" t="s">
        <v>55</v>
      </c>
      <c r="I77" s="17"/>
      <c r="J77" s="79"/>
      <c r="K77" s="79"/>
      <c r="L77" s="79"/>
      <c r="M77" s="79"/>
      <c r="N77" s="79"/>
      <c r="O77" s="40">
        <v>10.39</v>
      </c>
      <c r="P77" s="38">
        <v>1064</v>
      </c>
      <c r="Q77" s="37">
        <v>0</v>
      </c>
      <c r="R77" s="37">
        <v>14520</v>
      </c>
      <c r="S77" s="37">
        <f t="shared" si="4"/>
        <v>0</v>
      </c>
      <c r="T77" s="38">
        <v>0</v>
      </c>
      <c r="U77" s="37">
        <f t="shared" si="3"/>
        <v>14520</v>
      </c>
      <c r="V77" s="18">
        <v>3.37</v>
      </c>
      <c r="X77"/>
      <c r="Z77"/>
    </row>
    <row r="78" spans="1:26" s="80" customFormat="1" x14ac:dyDescent="0.25">
      <c r="A78" s="68">
        <v>72</v>
      </c>
      <c r="B78" s="79" t="s">
        <v>14</v>
      </c>
      <c r="C78" s="79" t="s">
        <v>14</v>
      </c>
      <c r="D78" s="97" t="s">
        <v>208</v>
      </c>
      <c r="E78" s="79" t="s">
        <v>195</v>
      </c>
      <c r="F78" s="16" t="s">
        <v>255</v>
      </c>
      <c r="G78" s="83">
        <v>45302</v>
      </c>
      <c r="H78" s="43" t="s">
        <v>209</v>
      </c>
      <c r="I78" s="17"/>
      <c r="J78" s="79"/>
      <c r="K78" s="79"/>
      <c r="L78" s="79"/>
      <c r="M78" s="79"/>
      <c r="N78" s="79"/>
      <c r="O78" s="40">
        <v>10.39</v>
      </c>
      <c r="P78" s="38">
        <v>1144</v>
      </c>
      <c r="Q78" s="37">
        <v>0</v>
      </c>
      <c r="R78" s="37">
        <v>15920</v>
      </c>
      <c r="S78" s="37">
        <f t="shared" si="4"/>
        <v>0</v>
      </c>
      <c r="T78" s="38">
        <v>0</v>
      </c>
      <c r="U78" s="37">
        <f t="shared" si="3"/>
        <v>15920</v>
      </c>
      <c r="V78" s="18">
        <v>3.37</v>
      </c>
      <c r="X78"/>
      <c r="Z78"/>
    </row>
    <row r="79" spans="1:26" s="80" customFormat="1" x14ac:dyDescent="0.25">
      <c r="A79" s="68">
        <v>73</v>
      </c>
      <c r="B79" s="79" t="s">
        <v>14</v>
      </c>
      <c r="C79" s="79" t="s">
        <v>14</v>
      </c>
      <c r="D79" s="97" t="s">
        <v>210</v>
      </c>
      <c r="E79" s="79" t="s">
        <v>195</v>
      </c>
      <c r="F79" s="90" t="s">
        <v>133</v>
      </c>
      <c r="G79" s="83">
        <v>45302</v>
      </c>
      <c r="H79" s="43" t="s">
        <v>211</v>
      </c>
      <c r="I79" s="17"/>
      <c r="J79" s="79"/>
      <c r="K79" s="79"/>
      <c r="L79" s="79"/>
      <c r="M79" s="79"/>
      <c r="N79" s="79"/>
      <c r="O79" s="40">
        <v>17</v>
      </c>
      <c r="P79" s="38">
        <v>1608</v>
      </c>
      <c r="Q79" s="37">
        <v>90</v>
      </c>
      <c r="R79" s="37">
        <v>14145</v>
      </c>
      <c r="S79" s="37">
        <f t="shared" si="4"/>
        <v>90</v>
      </c>
      <c r="T79" s="38">
        <v>0</v>
      </c>
      <c r="U79" s="37">
        <f t="shared" si="3"/>
        <v>14055</v>
      </c>
      <c r="V79" s="18">
        <v>3.19</v>
      </c>
      <c r="X79"/>
      <c r="Z79"/>
    </row>
    <row r="80" spans="1:26" s="80" customFormat="1" x14ac:dyDescent="0.25">
      <c r="A80" s="68">
        <v>74</v>
      </c>
      <c r="B80" s="79" t="s">
        <v>14</v>
      </c>
      <c r="C80" s="79" t="s">
        <v>14</v>
      </c>
      <c r="D80" s="97" t="s">
        <v>221</v>
      </c>
      <c r="E80" s="79" t="s">
        <v>195</v>
      </c>
      <c r="F80" s="16" t="s">
        <v>255</v>
      </c>
      <c r="G80" s="83">
        <v>45302</v>
      </c>
      <c r="H80" s="43" t="s">
        <v>39</v>
      </c>
      <c r="I80" s="17"/>
      <c r="J80" s="79"/>
      <c r="K80" s="79"/>
      <c r="L80" s="79"/>
      <c r="M80" s="79"/>
      <c r="N80" s="79"/>
      <c r="O80" s="40">
        <v>5</v>
      </c>
      <c r="P80" s="38">
        <v>229</v>
      </c>
      <c r="Q80" s="37">
        <v>223</v>
      </c>
      <c r="R80" s="37">
        <v>343</v>
      </c>
      <c r="S80" s="37">
        <f t="shared" si="4"/>
        <v>223</v>
      </c>
      <c r="T80" s="38">
        <v>0</v>
      </c>
      <c r="U80" s="37">
        <f t="shared" si="3"/>
        <v>120</v>
      </c>
      <c r="V80" s="18">
        <v>4.5</v>
      </c>
      <c r="X80"/>
      <c r="Z80"/>
    </row>
    <row r="81" spans="1:26" s="80" customFormat="1" x14ac:dyDescent="0.25">
      <c r="A81" s="68">
        <v>75</v>
      </c>
      <c r="B81" s="79" t="s">
        <v>14</v>
      </c>
      <c r="C81" s="79" t="s">
        <v>14</v>
      </c>
      <c r="D81" s="97" t="s">
        <v>223</v>
      </c>
      <c r="E81" s="79" t="s">
        <v>195</v>
      </c>
      <c r="F81" s="16" t="s">
        <v>255</v>
      </c>
      <c r="G81" s="83">
        <v>45302</v>
      </c>
      <c r="H81" s="43" t="s">
        <v>224</v>
      </c>
      <c r="I81" s="17"/>
      <c r="J81" s="79"/>
      <c r="K81" s="79"/>
      <c r="L81" s="79"/>
      <c r="M81" s="79"/>
      <c r="N81" s="79"/>
      <c r="O81" s="40">
        <v>13</v>
      </c>
      <c r="P81" s="38">
        <v>1327</v>
      </c>
      <c r="Q81" s="37">
        <v>1016</v>
      </c>
      <c r="R81" s="37">
        <v>581</v>
      </c>
      <c r="S81" s="37">
        <f t="shared" si="4"/>
        <v>1016</v>
      </c>
      <c r="T81" s="38">
        <f t="shared" ref="T81:T125" si="5">Q81-R81</f>
        <v>435</v>
      </c>
      <c r="U81" s="37">
        <v>0</v>
      </c>
      <c r="V81" s="18">
        <v>3.74</v>
      </c>
      <c r="X81"/>
      <c r="Z81"/>
    </row>
    <row r="82" spans="1:26" s="80" customFormat="1" x14ac:dyDescent="0.25">
      <c r="A82" s="68">
        <v>76</v>
      </c>
      <c r="B82" s="79" t="s">
        <v>14</v>
      </c>
      <c r="C82" s="79" t="s">
        <v>14</v>
      </c>
      <c r="D82" s="97" t="s">
        <v>222</v>
      </c>
      <c r="E82" s="79" t="s">
        <v>195</v>
      </c>
      <c r="F82" s="90" t="s">
        <v>133</v>
      </c>
      <c r="G82" s="83">
        <v>45302</v>
      </c>
      <c r="H82" s="43" t="s">
        <v>225</v>
      </c>
      <c r="I82" s="17"/>
      <c r="J82" s="79"/>
      <c r="K82" s="79"/>
      <c r="L82" s="79"/>
      <c r="M82" s="79"/>
      <c r="N82" s="79"/>
      <c r="O82" s="40">
        <v>5</v>
      </c>
      <c r="P82" s="38">
        <v>367</v>
      </c>
      <c r="Q82" s="37">
        <v>150</v>
      </c>
      <c r="R82" s="37">
        <v>1290</v>
      </c>
      <c r="S82" s="37">
        <f t="shared" si="4"/>
        <v>150</v>
      </c>
      <c r="T82" s="38">
        <v>0</v>
      </c>
      <c r="U82" s="37">
        <f t="shared" ref="U82:U167" si="6">R82-Q82</f>
        <v>1140</v>
      </c>
      <c r="V82" s="18">
        <v>3.19</v>
      </c>
      <c r="X82"/>
      <c r="Z82"/>
    </row>
    <row r="83" spans="1:26" s="80" customFormat="1" x14ac:dyDescent="0.25">
      <c r="A83" s="68">
        <v>77</v>
      </c>
      <c r="B83" s="79" t="s">
        <v>14</v>
      </c>
      <c r="C83" s="79" t="s">
        <v>14</v>
      </c>
      <c r="D83" s="97" t="s">
        <v>234</v>
      </c>
      <c r="E83" s="79" t="s">
        <v>195</v>
      </c>
      <c r="F83" s="16" t="s">
        <v>255</v>
      </c>
      <c r="G83" s="83">
        <v>45302</v>
      </c>
      <c r="H83" s="43" t="s">
        <v>64</v>
      </c>
      <c r="I83" s="17"/>
      <c r="J83" s="79"/>
      <c r="K83" s="79"/>
      <c r="L83" s="79"/>
      <c r="M83" s="79"/>
      <c r="N83" s="79"/>
      <c r="O83" s="40">
        <v>8</v>
      </c>
      <c r="P83" s="38">
        <v>3005</v>
      </c>
      <c r="Q83" s="37">
        <v>686</v>
      </c>
      <c r="R83" s="37">
        <v>484</v>
      </c>
      <c r="S83" s="37">
        <f t="shared" ref="S83:S123" si="7">Q83</f>
        <v>686</v>
      </c>
      <c r="T83" s="38">
        <f>Q83-R83</f>
        <v>202</v>
      </c>
      <c r="U83" s="37">
        <v>0</v>
      </c>
      <c r="V83" s="18">
        <v>4.5</v>
      </c>
      <c r="X83"/>
      <c r="Z83"/>
    </row>
    <row r="84" spans="1:26" s="80" customFormat="1" x14ac:dyDescent="0.25">
      <c r="A84" s="68">
        <v>78</v>
      </c>
      <c r="B84" s="79" t="s">
        <v>14</v>
      </c>
      <c r="C84" s="79" t="s">
        <v>14</v>
      </c>
      <c r="D84" s="97" t="s">
        <v>233</v>
      </c>
      <c r="E84" s="79" t="s">
        <v>195</v>
      </c>
      <c r="F84" s="16" t="s">
        <v>255</v>
      </c>
      <c r="G84" s="83">
        <v>45302</v>
      </c>
      <c r="H84" s="43" t="s">
        <v>46</v>
      </c>
      <c r="I84" s="17"/>
      <c r="J84" s="79"/>
      <c r="K84" s="79"/>
      <c r="L84" s="79"/>
      <c r="M84" s="79"/>
      <c r="N84" s="79"/>
      <c r="O84" s="40">
        <v>9.7200000000000006</v>
      </c>
      <c r="P84" s="38">
        <v>1038</v>
      </c>
      <c r="Q84" s="37">
        <v>816</v>
      </c>
      <c r="R84" s="37">
        <v>337</v>
      </c>
      <c r="S84" s="37">
        <f t="shared" si="7"/>
        <v>816</v>
      </c>
      <c r="T84" s="38">
        <f>Q84-R84</f>
        <v>479</v>
      </c>
      <c r="U84" s="37">
        <v>0</v>
      </c>
      <c r="V84" s="18">
        <v>4.5</v>
      </c>
      <c r="X84"/>
      <c r="Z84"/>
    </row>
    <row r="85" spans="1:26" s="80" customFormat="1" x14ac:dyDescent="0.25">
      <c r="A85" s="68">
        <v>79</v>
      </c>
      <c r="B85" s="79" t="s">
        <v>14</v>
      </c>
      <c r="C85" s="79" t="s">
        <v>14</v>
      </c>
      <c r="D85" s="97" t="s">
        <v>232</v>
      </c>
      <c r="E85" s="79" t="s">
        <v>195</v>
      </c>
      <c r="F85" s="16" t="s">
        <v>255</v>
      </c>
      <c r="G85" s="83">
        <v>45302</v>
      </c>
      <c r="H85" s="43" t="s">
        <v>49</v>
      </c>
      <c r="I85" s="17"/>
      <c r="J85" s="79"/>
      <c r="K85" s="79"/>
      <c r="L85" s="79"/>
      <c r="M85" s="79"/>
      <c r="N85" s="79"/>
      <c r="O85" s="40">
        <v>3</v>
      </c>
      <c r="P85" s="38">
        <v>331</v>
      </c>
      <c r="Q85" s="37">
        <v>216</v>
      </c>
      <c r="R85" s="37">
        <v>136</v>
      </c>
      <c r="S85" s="37">
        <f t="shared" si="7"/>
        <v>216</v>
      </c>
      <c r="T85" s="38">
        <f>Q85-R85</f>
        <v>80</v>
      </c>
      <c r="U85" s="37">
        <v>0</v>
      </c>
      <c r="V85" s="18">
        <v>2.97</v>
      </c>
      <c r="X85"/>
      <c r="Z85"/>
    </row>
    <row r="86" spans="1:26" s="80" customFormat="1" ht="21" customHeight="1" x14ac:dyDescent="0.25">
      <c r="A86" s="68">
        <v>80</v>
      </c>
      <c r="B86" s="79" t="s">
        <v>14</v>
      </c>
      <c r="C86" s="79" t="s">
        <v>14</v>
      </c>
      <c r="D86" s="97" t="s">
        <v>231</v>
      </c>
      <c r="E86" s="79" t="s">
        <v>195</v>
      </c>
      <c r="F86" s="90" t="s">
        <v>133</v>
      </c>
      <c r="G86" s="83">
        <v>45302</v>
      </c>
      <c r="H86" s="58" t="s">
        <v>238</v>
      </c>
      <c r="I86" s="17"/>
      <c r="J86" s="79"/>
      <c r="K86" s="79"/>
      <c r="L86" s="79"/>
      <c r="M86" s="79"/>
      <c r="N86" s="79"/>
      <c r="O86" s="40">
        <v>4.9000000000000004</v>
      </c>
      <c r="P86" s="38">
        <v>576</v>
      </c>
      <c r="Q86" s="37">
        <v>174</v>
      </c>
      <c r="R86" s="37">
        <v>1237</v>
      </c>
      <c r="S86" s="37">
        <f t="shared" si="7"/>
        <v>174</v>
      </c>
      <c r="T86" s="38">
        <v>0</v>
      </c>
      <c r="U86" s="37">
        <f>R86-Q86</f>
        <v>1063</v>
      </c>
      <c r="V86" s="18">
        <v>3.74</v>
      </c>
      <c r="X86"/>
      <c r="Z86"/>
    </row>
    <row r="87" spans="1:26" s="80" customFormat="1" x14ac:dyDescent="0.25">
      <c r="A87" s="68">
        <v>81</v>
      </c>
      <c r="B87" s="79" t="s">
        <v>14</v>
      </c>
      <c r="C87" s="79" t="s">
        <v>14</v>
      </c>
      <c r="D87" s="97" t="s">
        <v>235</v>
      </c>
      <c r="E87" s="79" t="s">
        <v>195</v>
      </c>
      <c r="F87" s="16" t="s">
        <v>255</v>
      </c>
      <c r="G87" s="83">
        <v>45302</v>
      </c>
      <c r="H87" s="43" t="s">
        <v>39</v>
      </c>
      <c r="I87" s="17"/>
      <c r="J87" s="79"/>
      <c r="K87" s="79"/>
      <c r="L87" s="79"/>
      <c r="M87" s="79"/>
      <c r="N87" s="79"/>
      <c r="O87" s="40">
        <v>4.05</v>
      </c>
      <c r="P87" s="38">
        <v>889</v>
      </c>
      <c r="Q87" s="37">
        <v>278</v>
      </c>
      <c r="R87" s="37">
        <v>240</v>
      </c>
      <c r="S87" s="37">
        <f t="shared" si="7"/>
        <v>278</v>
      </c>
      <c r="T87" s="38">
        <v>0</v>
      </c>
      <c r="U87" s="37">
        <f>R87-Q87</f>
        <v>-38</v>
      </c>
      <c r="V87" s="18">
        <v>4.5</v>
      </c>
      <c r="X87"/>
      <c r="Z87"/>
    </row>
    <row r="88" spans="1:26" s="80" customFormat="1" x14ac:dyDescent="0.25">
      <c r="A88" s="68">
        <v>82</v>
      </c>
      <c r="B88" s="79" t="s">
        <v>14</v>
      </c>
      <c r="C88" s="79" t="s">
        <v>14</v>
      </c>
      <c r="D88" s="97" t="s">
        <v>240</v>
      </c>
      <c r="E88" s="79" t="s">
        <v>195</v>
      </c>
      <c r="F88" s="16" t="s">
        <v>255</v>
      </c>
      <c r="G88" s="83">
        <v>45302</v>
      </c>
      <c r="H88" s="43" t="s">
        <v>46</v>
      </c>
      <c r="I88" s="17"/>
      <c r="J88" s="79"/>
      <c r="K88" s="79"/>
      <c r="L88" s="79"/>
      <c r="M88" s="79"/>
      <c r="N88" s="79"/>
      <c r="O88" s="40">
        <v>7.56</v>
      </c>
      <c r="P88" s="38">
        <v>842</v>
      </c>
      <c r="Q88" s="37">
        <v>615</v>
      </c>
      <c r="R88" s="37">
        <v>232</v>
      </c>
      <c r="S88" s="37">
        <f t="shared" si="7"/>
        <v>615</v>
      </c>
      <c r="T88" s="38">
        <f>Q88-R88</f>
        <v>383</v>
      </c>
      <c r="U88" s="37">
        <v>0</v>
      </c>
      <c r="V88" s="18">
        <v>2.97</v>
      </c>
      <c r="X88"/>
      <c r="Z88"/>
    </row>
    <row r="89" spans="1:26" s="80" customFormat="1" x14ac:dyDescent="0.25">
      <c r="A89" s="68">
        <v>83</v>
      </c>
      <c r="B89" s="79" t="s">
        <v>14</v>
      </c>
      <c r="C89" s="79" t="s">
        <v>14</v>
      </c>
      <c r="D89" s="97" t="s">
        <v>239</v>
      </c>
      <c r="E89" s="79" t="s">
        <v>195</v>
      </c>
      <c r="F89" s="16" t="s">
        <v>255</v>
      </c>
      <c r="G89" s="83">
        <v>45302</v>
      </c>
      <c r="H89" s="43" t="s">
        <v>49</v>
      </c>
      <c r="I89" s="17"/>
      <c r="J89" s="79"/>
      <c r="K89" s="79"/>
      <c r="L89" s="79"/>
      <c r="M89" s="79"/>
      <c r="N89" s="79"/>
      <c r="O89" s="40">
        <v>2.7250000000000001</v>
      </c>
      <c r="P89" s="38">
        <v>252</v>
      </c>
      <c r="Q89" s="37">
        <v>262</v>
      </c>
      <c r="R89" s="37">
        <v>285</v>
      </c>
      <c r="S89" s="37">
        <f t="shared" si="7"/>
        <v>262</v>
      </c>
      <c r="T89" s="38">
        <v>0</v>
      </c>
      <c r="U89" s="37">
        <f>R89-Q89</f>
        <v>23</v>
      </c>
      <c r="V89" s="18">
        <v>2.97</v>
      </c>
      <c r="X89"/>
      <c r="Z89"/>
    </row>
    <row r="90" spans="1:26" s="80" customFormat="1" x14ac:dyDescent="0.25">
      <c r="A90" s="68">
        <v>84</v>
      </c>
      <c r="B90" s="79" t="s">
        <v>14</v>
      </c>
      <c r="C90" s="79" t="s">
        <v>14</v>
      </c>
      <c r="D90" s="97" t="s">
        <v>243</v>
      </c>
      <c r="E90" s="79" t="s">
        <v>195</v>
      </c>
      <c r="F90" s="16" t="s">
        <v>255</v>
      </c>
      <c r="G90" s="83">
        <v>45302</v>
      </c>
      <c r="H90" s="43" t="s">
        <v>57</v>
      </c>
      <c r="I90" s="17"/>
      <c r="J90" s="79"/>
      <c r="K90" s="79"/>
      <c r="L90" s="79"/>
      <c r="M90" s="79"/>
      <c r="N90" s="79"/>
      <c r="O90" s="40">
        <v>15</v>
      </c>
      <c r="P90" s="38">
        <v>1562</v>
      </c>
      <c r="Q90" s="37">
        <v>1271</v>
      </c>
      <c r="R90" s="37">
        <v>371</v>
      </c>
      <c r="S90" s="37">
        <f t="shared" si="7"/>
        <v>1271</v>
      </c>
      <c r="T90" s="38">
        <f>Q90-R90</f>
        <v>900</v>
      </c>
      <c r="U90" s="37">
        <v>0</v>
      </c>
      <c r="V90" s="18">
        <v>3.74</v>
      </c>
      <c r="X90"/>
      <c r="Z90"/>
    </row>
    <row r="91" spans="1:26" s="80" customFormat="1" x14ac:dyDescent="0.25">
      <c r="A91" s="68">
        <v>85</v>
      </c>
      <c r="B91" s="79" t="s">
        <v>14</v>
      </c>
      <c r="C91" s="79" t="s">
        <v>14</v>
      </c>
      <c r="D91" s="97" t="s">
        <v>244</v>
      </c>
      <c r="E91" s="79" t="s">
        <v>195</v>
      </c>
      <c r="F91" s="90" t="s">
        <v>133</v>
      </c>
      <c r="G91" s="83">
        <v>45302</v>
      </c>
      <c r="H91" s="43" t="s">
        <v>49</v>
      </c>
      <c r="I91" s="17"/>
      <c r="J91" s="79"/>
      <c r="K91" s="79"/>
      <c r="L91" s="79"/>
      <c r="M91" s="79"/>
      <c r="N91" s="79"/>
      <c r="O91" s="40">
        <v>3</v>
      </c>
      <c r="P91" s="38">
        <v>372</v>
      </c>
      <c r="Q91" s="37">
        <v>251</v>
      </c>
      <c r="R91" s="37">
        <v>168</v>
      </c>
      <c r="S91" s="37">
        <f t="shared" si="7"/>
        <v>251</v>
      </c>
      <c r="T91" s="38">
        <f>Q91-R91</f>
        <v>83</v>
      </c>
      <c r="U91" s="37">
        <v>0</v>
      </c>
      <c r="V91" s="18">
        <v>3.74</v>
      </c>
      <c r="X91"/>
      <c r="Z91"/>
    </row>
    <row r="92" spans="1:26" s="80" customFormat="1" x14ac:dyDescent="0.25">
      <c r="A92" s="68">
        <v>86</v>
      </c>
      <c r="B92" s="79" t="s">
        <v>14</v>
      </c>
      <c r="C92" s="79" t="s">
        <v>14</v>
      </c>
      <c r="D92" s="97" t="s">
        <v>247</v>
      </c>
      <c r="E92" s="79" t="s">
        <v>195</v>
      </c>
      <c r="F92" s="16" t="s">
        <v>255</v>
      </c>
      <c r="G92" s="83">
        <v>45302</v>
      </c>
      <c r="H92" s="43" t="s">
        <v>39</v>
      </c>
      <c r="I92" s="17"/>
      <c r="J92" s="79"/>
      <c r="K92" s="79"/>
      <c r="L92" s="79"/>
      <c r="M92" s="79"/>
      <c r="N92" s="79"/>
      <c r="O92" s="40">
        <v>5</v>
      </c>
      <c r="P92" s="38">
        <v>611</v>
      </c>
      <c r="Q92" s="37">
        <v>399</v>
      </c>
      <c r="R92" s="37">
        <v>308</v>
      </c>
      <c r="S92" s="37">
        <f t="shared" si="7"/>
        <v>399</v>
      </c>
      <c r="T92" s="38">
        <f>Q92-R92</f>
        <v>91</v>
      </c>
      <c r="U92" s="37">
        <v>0</v>
      </c>
      <c r="V92" s="18">
        <v>4.5</v>
      </c>
      <c r="X92"/>
      <c r="Z92"/>
    </row>
    <row r="93" spans="1:26" s="80" customFormat="1" x14ac:dyDescent="0.25">
      <c r="A93" s="68">
        <v>87</v>
      </c>
      <c r="B93" s="79" t="s">
        <v>14</v>
      </c>
      <c r="C93" s="79" t="s">
        <v>14</v>
      </c>
      <c r="D93" s="97" t="s">
        <v>246</v>
      </c>
      <c r="E93" s="79" t="s">
        <v>195</v>
      </c>
      <c r="F93" s="16" t="s">
        <v>255</v>
      </c>
      <c r="G93" s="83">
        <v>45302</v>
      </c>
      <c r="H93" s="43" t="s">
        <v>49</v>
      </c>
      <c r="I93" s="17"/>
      <c r="J93" s="79"/>
      <c r="K93" s="79"/>
      <c r="L93" s="79"/>
      <c r="M93" s="79"/>
      <c r="N93" s="79"/>
      <c r="O93" s="40">
        <v>2.7</v>
      </c>
      <c r="P93" s="38">
        <v>225</v>
      </c>
      <c r="Q93" s="37">
        <v>207</v>
      </c>
      <c r="R93" s="37">
        <v>49</v>
      </c>
      <c r="S93" s="37">
        <f t="shared" si="7"/>
        <v>207</v>
      </c>
      <c r="T93" s="38">
        <f>Q93-R93</f>
        <v>158</v>
      </c>
      <c r="U93" s="37">
        <v>0</v>
      </c>
      <c r="V93" s="18">
        <v>2.97</v>
      </c>
      <c r="X93"/>
      <c r="Z93"/>
    </row>
    <row r="94" spans="1:26" s="80" customFormat="1" x14ac:dyDescent="0.25">
      <c r="A94" s="68">
        <v>88</v>
      </c>
      <c r="B94" s="79" t="s">
        <v>14</v>
      </c>
      <c r="C94" s="79" t="s">
        <v>14</v>
      </c>
      <c r="D94" s="97" t="s">
        <v>245</v>
      </c>
      <c r="E94" s="79" t="s">
        <v>195</v>
      </c>
      <c r="F94" s="16" t="s">
        <v>255</v>
      </c>
      <c r="G94" s="83">
        <v>45302</v>
      </c>
      <c r="H94" s="43" t="s">
        <v>39</v>
      </c>
      <c r="I94" s="17"/>
      <c r="J94" s="79"/>
      <c r="K94" s="79"/>
      <c r="L94" s="79"/>
      <c r="M94" s="79"/>
      <c r="N94" s="79"/>
      <c r="O94" s="40">
        <v>4.8600000000000003</v>
      </c>
      <c r="P94" s="38">
        <v>256</v>
      </c>
      <c r="Q94" s="37">
        <v>169</v>
      </c>
      <c r="R94" s="37">
        <v>381</v>
      </c>
      <c r="S94" s="37">
        <f t="shared" si="7"/>
        <v>169</v>
      </c>
      <c r="T94" s="38">
        <v>0</v>
      </c>
      <c r="U94" s="37">
        <f>R94-Q94</f>
        <v>212</v>
      </c>
      <c r="V94" s="18">
        <v>2.97</v>
      </c>
      <c r="X94"/>
      <c r="Z94"/>
    </row>
    <row r="95" spans="1:26" s="80" customFormat="1" x14ac:dyDescent="0.25">
      <c r="A95" s="68">
        <v>89</v>
      </c>
      <c r="B95" s="79" t="s">
        <v>14</v>
      </c>
      <c r="C95" s="79" t="s">
        <v>14</v>
      </c>
      <c r="D95" s="97" t="s">
        <v>249</v>
      </c>
      <c r="E95" s="79" t="s">
        <v>195</v>
      </c>
      <c r="F95" s="16" t="s">
        <v>255</v>
      </c>
      <c r="G95" s="83">
        <v>45302</v>
      </c>
      <c r="H95" s="43" t="s">
        <v>250</v>
      </c>
      <c r="I95" s="17"/>
      <c r="J95" s="79"/>
      <c r="K95" s="79"/>
      <c r="L95" s="79"/>
      <c r="M95" s="79"/>
      <c r="N95" s="79"/>
      <c r="O95" s="40">
        <v>2.1800000000000002</v>
      </c>
      <c r="P95" s="38">
        <v>218</v>
      </c>
      <c r="Q95" s="37">
        <v>146.5</v>
      </c>
      <c r="R95" s="37">
        <v>99.5</v>
      </c>
      <c r="S95" s="37">
        <f t="shared" si="7"/>
        <v>146.5</v>
      </c>
      <c r="T95" s="38">
        <f>Q95-R95</f>
        <v>47</v>
      </c>
      <c r="U95" s="37">
        <v>0</v>
      </c>
      <c r="V95" s="18">
        <v>2.97</v>
      </c>
      <c r="X95"/>
      <c r="Z95"/>
    </row>
    <row r="96" spans="1:26" s="80" customFormat="1" x14ac:dyDescent="0.25">
      <c r="A96" s="68">
        <v>90</v>
      </c>
      <c r="B96" s="79" t="s">
        <v>14</v>
      </c>
      <c r="C96" s="79" t="s">
        <v>14</v>
      </c>
      <c r="D96" s="97" t="s">
        <v>248</v>
      </c>
      <c r="E96" s="79" t="s">
        <v>195</v>
      </c>
      <c r="F96" s="16" t="s">
        <v>255</v>
      </c>
      <c r="G96" s="83">
        <v>45302</v>
      </c>
      <c r="H96" s="43" t="s">
        <v>46</v>
      </c>
      <c r="I96" s="17"/>
      <c r="J96" s="79"/>
      <c r="K96" s="79"/>
      <c r="L96" s="79"/>
      <c r="M96" s="79"/>
      <c r="N96" s="79"/>
      <c r="O96" s="40">
        <v>9.9</v>
      </c>
      <c r="P96" s="38">
        <v>970</v>
      </c>
      <c r="Q96" s="37">
        <v>730</v>
      </c>
      <c r="R96" s="37">
        <v>503</v>
      </c>
      <c r="S96" s="37">
        <f t="shared" si="7"/>
        <v>730</v>
      </c>
      <c r="T96" s="38">
        <f>Q96-R96</f>
        <v>227</v>
      </c>
      <c r="U96" s="37">
        <v>0</v>
      </c>
      <c r="V96" s="18">
        <v>4.5</v>
      </c>
      <c r="X96"/>
      <c r="Z96"/>
    </row>
    <row r="97" spans="1:26" s="80" customFormat="1" x14ac:dyDescent="0.25">
      <c r="A97" s="68">
        <v>91</v>
      </c>
      <c r="B97" s="79" t="s">
        <v>14</v>
      </c>
      <c r="C97" s="79" t="s">
        <v>14</v>
      </c>
      <c r="D97" s="97" t="s">
        <v>256</v>
      </c>
      <c r="E97" s="79" t="s">
        <v>195</v>
      </c>
      <c r="F97" s="16" t="s">
        <v>255</v>
      </c>
      <c r="G97" s="83">
        <v>45302</v>
      </c>
      <c r="H97" s="43" t="s">
        <v>39</v>
      </c>
      <c r="I97" s="17"/>
      <c r="J97" s="79"/>
      <c r="K97" s="79"/>
      <c r="L97" s="79"/>
      <c r="M97" s="79"/>
      <c r="N97" s="79"/>
      <c r="O97" s="40">
        <v>5</v>
      </c>
      <c r="P97" s="38">
        <v>420</v>
      </c>
      <c r="Q97" s="37">
        <v>387.3</v>
      </c>
      <c r="R97" s="37">
        <v>129.6</v>
      </c>
      <c r="S97" s="37">
        <f t="shared" si="7"/>
        <v>387.3</v>
      </c>
      <c r="T97" s="38">
        <f>Q97-R97</f>
        <v>257.70000000000005</v>
      </c>
      <c r="U97" s="37">
        <v>0</v>
      </c>
      <c r="V97" s="18">
        <v>4.5</v>
      </c>
      <c r="X97"/>
      <c r="Z97"/>
    </row>
    <row r="98" spans="1:26" s="80" customFormat="1" x14ac:dyDescent="0.25">
      <c r="A98" s="68">
        <v>92</v>
      </c>
      <c r="B98" s="79" t="s">
        <v>14</v>
      </c>
      <c r="C98" s="79" t="s">
        <v>14</v>
      </c>
      <c r="D98" s="97" t="s">
        <v>257</v>
      </c>
      <c r="E98" s="79" t="s">
        <v>195</v>
      </c>
      <c r="F98" s="16" t="s">
        <v>255</v>
      </c>
      <c r="G98" s="83">
        <v>45302</v>
      </c>
      <c r="H98" s="43" t="s">
        <v>49</v>
      </c>
      <c r="I98" s="17"/>
      <c r="J98" s="79"/>
      <c r="K98" s="79"/>
      <c r="L98" s="79"/>
      <c r="M98" s="79"/>
      <c r="N98" s="79"/>
      <c r="O98" s="40">
        <v>3</v>
      </c>
      <c r="P98" s="38">
        <v>313</v>
      </c>
      <c r="Q98" s="37">
        <v>243</v>
      </c>
      <c r="R98" s="37">
        <v>91</v>
      </c>
      <c r="S98" s="37">
        <f t="shared" si="7"/>
        <v>243</v>
      </c>
      <c r="T98" s="38">
        <f>Q98-R98</f>
        <v>152</v>
      </c>
      <c r="U98" s="37">
        <v>0</v>
      </c>
      <c r="V98" s="18">
        <v>2.97</v>
      </c>
      <c r="X98"/>
      <c r="Z98"/>
    </row>
    <row r="99" spans="1:26" s="80" customFormat="1" x14ac:dyDescent="0.25">
      <c r="A99" s="68">
        <v>93</v>
      </c>
      <c r="B99" s="79" t="s">
        <v>14</v>
      </c>
      <c r="C99" s="79" t="s">
        <v>14</v>
      </c>
      <c r="D99" s="97" t="s">
        <v>252</v>
      </c>
      <c r="E99" s="79" t="s">
        <v>195</v>
      </c>
      <c r="F99" s="90" t="s">
        <v>253</v>
      </c>
      <c r="G99" s="83">
        <v>45302</v>
      </c>
      <c r="H99" s="43" t="s">
        <v>254</v>
      </c>
      <c r="I99" s="17"/>
      <c r="J99" s="79"/>
      <c r="K99" s="79"/>
      <c r="L99" s="79"/>
      <c r="M99" s="79"/>
      <c r="N99" s="79"/>
      <c r="O99" s="40">
        <v>17</v>
      </c>
      <c r="P99" s="38">
        <v>1903</v>
      </c>
      <c r="Q99" s="37">
        <v>240</v>
      </c>
      <c r="R99" s="37">
        <v>8805</v>
      </c>
      <c r="S99" s="37">
        <f t="shared" si="7"/>
        <v>240</v>
      </c>
      <c r="T99" s="38">
        <v>0</v>
      </c>
      <c r="U99" s="37">
        <f>R99-Q99</f>
        <v>8565</v>
      </c>
      <c r="V99" s="18">
        <v>3.74</v>
      </c>
      <c r="X99"/>
      <c r="Z99"/>
    </row>
    <row r="100" spans="1:26" s="80" customFormat="1" x14ac:dyDescent="0.25">
      <c r="A100" s="68">
        <v>94</v>
      </c>
      <c r="B100" s="79" t="s">
        <v>14</v>
      </c>
      <c r="C100" s="79" t="s">
        <v>14</v>
      </c>
      <c r="D100" s="97" t="s">
        <v>260</v>
      </c>
      <c r="E100" s="79" t="s">
        <v>195</v>
      </c>
      <c r="F100" s="16" t="s">
        <v>261</v>
      </c>
      <c r="G100" s="83">
        <v>45302</v>
      </c>
      <c r="H100" s="43" t="s">
        <v>262</v>
      </c>
      <c r="I100" s="17"/>
      <c r="J100" s="79"/>
      <c r="K100" s="79"/>
      <c r="L100" s="79"/>
      <c r="M100" s="79"/>
      <c r="N100" s="79"/>
      <c r="O100" s="40">
        <v>12.96</v>
      </c>
      <c r="P100" s="38">
        <v>515</v>
      </c>
      <c r="Q100" s="37">
        <v>344</v>
      </c>
      <c r="R100" s="37">
        <v>3409.6</v>
      </c>
      <c r="S100" s="37">
        <f t="shared" si="7"/>
        <v>344</v>
      </c>
      <c r="T100" s="38">
        <v>0</v>
      </c>
      <c r="U100" s="37">
        <f>R100-Q100</f>
        <v>3065.6</v>
      </c>
      <c r="V100" s="18">
        <v>3.74</v>
      </c>
      <c r="X100"/>
      <c r="Z100"/>
    </row>
    <row r="101" spans="1:26" s="80" customFormat="1" x14ac:dyDescent="0.25">
      <c r="A101" s="68">
        <v>95</v>
      </c>
      <c r="B101" s="79" t="s">
        <v>14</v>
      </c>
      <c r="C101" s="79" t="s">
        <v>14</v>
      </c>
      <c r="D101" s="97" t="s">
        <v>264</v>
      </c>
      <c r="E101" s="79" t="s">
        <v>195</v>
      </c>
      <c r="F101" s="16" t="s">
        <v>253</v>
      </c>
      <c r="G101" s="83">
        <v>45302</v>
      </c>
      <c r="H101" s="43" t="s">
        <v>265</v>
      </c>
      <c r="I101" s="17"/>
      <c r="J101" s="79"/>
      <c r="K101" s="79"/>
      <c r="L101" s="79"/>
      <c r="M101" s="79"/>
      <c r="N101" s="79"/>
      <c r="O101" s="40">
        <v>18.36</v>
      </c>
      <c r="P101" s="38">
        <v>1900</v>
      </c>
      <c r="Q101" s="37">
        <v>650</v>
      </c>
      <c r="R101" s="37">
        <v>3800</v>
      </c>
      <c r="S101" s="37">
        <f t="shared" si="7"/>
        <v>650</v>
      </c>
      <c r="T101" s="38">
        <v>0</v>
      </c>
      <c r="U101" s="37">
        <f>R101-Q101</f>
        <v>3150</v>
      </c>
      <c r="V101" s="18">
        <v>3.74</v>
      </c>
      <c r="X101"/>
      <c r="Z101"/>
    </row>
    <row r="102" spans="1:26" s="80" customFormat="1" x14ac:dyDescent="0.25">
      <c r="A102" s="68">
        <v>96</v>
      </c>
      <c r="B102" s="79" t="s">
        <v>14</v>
      </c>
      <c r="C102" s="79" t="s">
        <v>14</v>
      </c>
      <c r="D102" s="97" t="s">
        <v>263</v>
      </c>
      <c r="E102" s="79" t="s">
        <v>195</v>
      </c>
      <c r="F102" s="16" t="s">
        <v>255</v>
      </c>
      <c r="G102" s="83">
        <v>45302</v>
      </c>
      <c r="H102" s="43" t="s">
        <v>39</v>
      </c>
      <c r="I102" s="17"/>
      <c r="J102" s="79"/>
      <c r="K102" s="79"/>
      <c r="L102" s="79"/>
      <c r="M102" s="79"/>
      <c r="N102" s="79"/>
      <c r="O102" s="40">
        <v>5</v>
      </c>
      <c r="P102" s="38">
        <v>565</v>
      </c>
      <c r="Q102" s="37">
        <v>498</v>
      </c>
      <c r="R102" s="37">
        <v>93</v>
      </c>
      <c r="S102" s="37">
        <f t="shared" si="7"/>
        <v>498</v>
      </c>
      <c r="T102" s="38">
        <f>Q102-R102</f>
        <v>405</v>
      </c>
      <c r="U102" s="37">
        <v>0</v>
      </c>
      <c r="V102" s="18">
        <v>4.5</v>
      </c>
      <c r="X102"/>
      <c r="Z102"/>
    </row>
    <row r="103" spans="1:26" s="80" customFormat="1" x14ac:dyDescent="0.25">
      <c r="A103" s="68">
        <v>97</v>
      </c>
      <c r="B103" s="79" t="s">
        <v>14</v>
      </c>
      <c r="C103" s="79" t="s">
        <v>14</v>
      </c>
      <c r="D103" s="97" t="s">
        <v>251</v>
      </c>
      <c r="E103" s="79" t="s">
        <v>195</v>
      </c>
      <c r="F103" s="16" t="s">
        <v>255</v>
      </c>
      <c r="G103" s="83">
        <v>45302</v>
      </c>
      <c r="H103" s="43" t="s">
        <v>64</v>
      </c>
      <c r="I103" s="17"/>
      <c r="J103" s="79"/>
      <c r="K103" s="79"/>
      <c r="L103" s="79"/>
      <c r="M103" s="79"/>
      <c r="N103" s="79"/>
      <c r="O103" s="40">
        <v>4.32</v>
      </c>
      <c r="P103" s="38">
        <v>364</v>
      </c>
      <c r="Q103" s="37">
        <v>155</v>
      </c>
      <c r="R103" s="37">
        <v>342.2</v>
      </c>
      <c r="S103" s="37">
        <f t="shared" si="7"/>
        <v>155</v>
      </c>
      <c r="T103" s="38">
        <v>0</v>
      </c>
      <c r="U103" s="37">
        <f>R103-Q103</f>
        <v>187.2</v>
      </c>
      <c r="V103" s="18">
        <v>2.97</v>
      </c>
      <c r="X103"/>
      <c r="Z103"/>
    </row>
    <row r="104" spans="1:26" s="80" customFormat="1" x14ac:dyDescent="0.25">
      <c r="A104" s="68">
        <v>98</v>
      </c>
      <c r="B104" s="79" t="s">
        <v>14</v>
      </c>
      <c r="C104" s="79" t="s">
        <v>14</v>
      </c>
      <c r="D104" s="97" t="s">
        <v>268</v>
      </c>
      <c r="E104" s="79" t="s">
        <v>195</v>
      </c>
      <c r="F104" s="16" t="s">
        <v>253</v>
      </c>
      <c r="G104" s="83">
        <v>45302</v>
      </c>
      <c r="H104" s="43" t="s">
        <v>269</v>
      </c>
      <c r="I104" s="17"/>
      <c r="J104" s="79"/>
      <c r="K104" s="79"/>
      <c r="L104" s="79"/>
      <c r="M104" s="79"/>
      <c r="N104" s="79"/>
      <c r="O104" s="40">
        <v>49</v>
      </c>
      <c r="P104" s="38">
        <v>1794</v>
      </c>
      <c r="Q104" s="37">
        <v>663.75</v>
      </c>
      <c r="R104" s="37">
        <v>6693.9</v>
      </c>
      <c r="S104" s="37">
        <f t="shared" si="7"/>
        <v>663.75</v>
      </c>
      <c r="T104" s="38">
        <v>0</v>
      </c>
      <c r="U104" s="37">
        <f>R104-Q104</f>
        <v>6030.15</v>
      </c>
      <c r="V104" s="18">
        <v>3.74</v>
      </c>
      <c r="X104"/>
      <c r="Z104"/>
    </row>
    <row r="105" spans="1:26" s="80" customFormat="1" x14ac:dyDescent="0.25">
      <c r="A105" s="68">
        <v>99</v>
      </c>
      <c r="B105" s="79" t="s">
        <v>14</v>
      </c>
      <c r="C105" s="79" t="s">
        <v>14</v>
      </c>
      <c r="D105" s="97" t="s">
        <v>270</v>
      </c>
      <c r="E105" s="79" t="s">
        <v>195</v>
      </c>
      <c r="F105" s="16" t="s">
        <v>271</v>
      </c>
      <c r="G105" s="83">
        <v>45302</v>
      </c>
      <c r="H105" s="43" t="s">
        <v>250</v>
      </c>
      <c r="I105" s="17"/>
      <c r="J105" s="79"/>
      <c r="K105" s="79"/>
      <c r="L105" s="79"/>
      <c r="M105" s="79"/>
      <c r="N105" s="79"/>
      <c r="O105" s="40">
        <v>3.45</v>
      </c>
      <c r="P105" s="38">
        <v>397</v>
      </c>
      <c r="Q105" s="37">
        <v>314</v>
      </c>
      <c r="R105" s="37">
        <v>198</v>
      </c>
      <c r="S105" s="37">
        <f t="shared" si="7"/>
        <v>314</v>
      </c>
      <c r="T105" s="38">
        <f>Q105-R105</f>
        <v>116</v>
      </c>
      <c r="U105" s="37">
        <v>0</v>
      </c>
      <c r="V105" s="18">
        <v>4.5</v>
      </c>
      <c r="X105"/>
      <c r="Z105"/>
    </row>
    <row r="106" spans="1:26" s="80" customFormat="1" x14ac:dyDescent="0.25">
      <c r="A106" s="68">
        <v>100</v>
      </c>
      <c r="B106" s="79" t="s">
        <v>14</v>
      </c>
      <c r="C106" s="79" t="s">
        <v>14</v>
      </c>
      <c r="D106" s="97" t="s">
        <v>273</v>
      </c>
      <c r="E106" s="79" t="s">
        <v>195</v>
      </c>
      <c r="F106" s="16" t="s">
        <v>271</v>
      </c>
      <c r="G106" s="83">
        <v>45302</v>
      </c>
      <c r="H106" s="43" t="s">
        <v>46</v>
      </c>
      <c r="I106" s="17"/>
      <c r="J106" s="79"/>
      <c r="K106" s="79"/>
      <c r="L106" s="79"/>
      <c r="M106" s="79"/>
      <c r="N106" s="79"/>
      <c r="O106" s="40">
        <v>5.3</v>
      </c>
      <c r="P106" s="38">
        <v>612</v>
      </c>
      <c r="Q106" s="37">
        <v>367</v>
      </c>
      <c r="R106" s="37">
        <v>467</v>
      </c>
      <c r="S106" s="37">
        <f t="shared" si="7"/>
        <v>367</v>
      </c>
      <c r="T106" s="38">
        <v>0</v>
      </c>
      <c r="U106" s="37">
        <f>R106-Q106</f>
        <v>100</v>
      </c>
      <c r="V106" s="18">
        <v>2.97</v>
      </c>
      <c r="X106"/>
      <c r="Z106"/>
    </row>
    <row r="107" spans="1:26" s="80" customFormat="1" x14ac:dyDescent="0.25">
      <c r="A107" s="68">
        <v>101</v>
      </c>
      <c r="B107" s="79" t="s">
        <v>14</v>
      </c>
      <c r="C107" s="79" t="s">
        <v>14</v>
      </c>
      <c r="D107" s="97" t="s">
        <v>274</v>
      </c>
      <c r="E107" s="79" t="s">
        <v>195</v>
      </c>
      <c r="F107" s="16" t="s">
        <v>271</v>
      </c>
      <c r="G107" s="83">
        <v>45302</v>
      </c>
      <c r="H107" s="43" t="s">
        <v>64</v>
      </c>
      <c r="I107" s="17"/>
      <c r="J107" s="79"/>
      <c r="K107" s="79"/>
      <c r="L107" s="79"/>
      <c r="M107" s="79"/>
      <c r="N107" s="79"/>
      <c r="O107" s="40">
        <v>5.35</v>
      </c>
      <c r="P107" s="38">
        <v>593</v>
      </c>
      <c r="Q107" s="37">
        <v>475</v>
      </c>
      <c r="R107" s="37">
        <v>131</v>
      </c>
      <c r="S107" s="37">
        <f t="shared" si="7"/>
        <v>475</v>
      </c>
      <c r="T107" s="38">
        <f>Q107-R107</f>
        <v>344</v>
      </c>
      <c r="U107" s="37">
        <v>0</v>
      </c>
      <c r="V107" s="18">
        <v>4.5</v>
      </c>
      <c r="X107"/>
      <c r="Z107"/>
    </row>
    <row r="108" spans="1:26" s="80" customFormat="1" x14ac:dyDescent="0.25">
      <c r="A108" s="68">
        <v>102</v>
      </c>
      <c r="B108" s="79" t="s">
        <v>14</v>
      </c>
      <c r="C108" s="79" t="s">
        <v>14</v>
      </c>
      <c r="D108" s="97" t="s">
        <v>275</v>
      </c>
      <c r="E108" s="79" t="s">
        <v>195</v>
      </c>
      <c r="F108" s="16" t="s">
        <v>276</v>
      </c>
      <c r="G108" s="83">
        <v>45302</v>
      </c>
      <c r="H108" s="43" t="s">
        <v>49</v>
      </c>
      <c r="I108" s="17"/>
      <c r="J108" s="79"/>
      <c r="K108" s="79"/>
      <c r="L108" s="79"/>
      <c r="M108" s="79"/>
      <c r="N108" s="79"/>
      <c r="O108" s="40">
        <v>3</v>
      </c>
      <c r="P108" s="38">
        <v>104</v>
      </c>
      <c r="Q108" s="37">
        <v>87.3</v>
      </c>
      <c r="R108" s="37">
        <v>27.3</v>
      </c>
      <c r="S108" s="37">
        <f t="shared" si="7"/>
        <v>87.3</v>
      </c>
      <c r="T108" s="38">
        <f>Q108-R108</f>
        <v>60</v>
      </c>
      <c r="U108" s="37">
        <v>0</v>
      </c>
      <c r="V108" s="18">
        <v>2.97</v>
      </c>
      <c r="X108"/>
      <c r="Z108"/>
    </row>
    <row r="109" spans="1:26" s="80" customFormat="1" x14ac:dyDescent="0.25">
      <c r="A109" s="68">
        <v>103</v>
      </c>
      <c r="B109" s="79" t="s">
        <v>14</v>
      </c>
      <c r="C109" s="79" t="s">
        <v>14</v>
      </c>
      <c r="D109" s="97" t="s">
        <v>283</v>
      </c>
      <c r="E109" s="79" t="s">
        <v>195</v>
      </c>
      <c r="F109" s="16" t="s">
        <v>255</v>
      </c>
      <c r="G109" s="83">
        <v>45302</v>
      </c>
      <c r="H109" s="43" t="s">
        <v>36</v>
      </c>
      <c r="I109" s="17"/>
      <c r="J109" s="79"/>
      <c r="K109" s="79"/>
      <c r="L109" s="79"/>
      <c r="M109" s="79"/>
      <c r="N109" s="79"/>
      <c r="O109" s="40">
        <v>24</v>
      </c>
      <c r="P109" s="38">
        <v>1890</v>
      </c>
      <c r="Q109" s="37">
        <v>1170</v>
      </c>
      <c r="R109" s="37">
        <v>2630</v>
      </c>
      <c r="S109" s="37">
        <f t="shared" si="7"/>
        <v>1170</v>
      </c>
      <c r="T109" s="38">
        <v>0</v>
      </c>
      <c r="U109" s="37">
        <f>R109-Q109</f>
        <v>1460</v>
      </c>
      <c r="V109" s="18">
        <v>3.2</v>
      </c>
      <c r="X109"/>
      <c r="Z109"/>
    </row>
    <row r="110" spans="1:26" s="80" customFormat="1" x14ac:dyDescent="0.25">
      <c r="A110" s="68">
        <v>104</v>
      </c>
      <c r="B110" s="79" t="s">
        <v>14</v>
      </c>
      <c r="C110" s="79" t="s">
        <v>14</v>
      </c>
      <c r="D110" s="97" t="s">
        <v>284</v>
      </c>
      <c r="E110" s="79" t="s">
        <v>195</v>
      </c>
      <c r="F110" s="16" t="s">
        <v>276</v>
      </c>
      <c r="G110" s="83">
        <v>45302</v>
      </c>
      <c r="H110" s="43" t="s">
        <v>285</v>
      </c>
      <c r="I110" s="17"/>
      <c r="J110" s="79"/>
      <c r="K110" s="79"/>
      <c r="L110" s="79"/>
      <c r="M110" s="79"/>
      <c r="N110" s="79"/>
      <c r="O110" s="40">
        <v>74.8</v>
      </c>
      <c r="P110" s="38">
        <v>6559</v>
      </c>
      <c r="Q110" s="37">
        <v>2736</v>
      </c>
      <c r="R110" s="37">
        <v>6151</v>
      </c>
      <c r="S110" s="37">
        <f t="shared" si="7"/>
        <v>2736</v>
      </c>
      <c r="T110" s="38">
        <v>0</v>
      </c>
      <c r="U110" s="37">
        <f>R110-Q110</f>
        <v>3415</v>
      </c>
      <c r="V110" s="18">
        <v>3.2</v>
      </c>
      <c r="X110"/>
      <c r="Z110"/>
    </row>
    <row r="111" spans="1:26" s="80" customFormat="1" x14ac:dyDescent="0.25">
      <c r="A111" s="68">
        <v>105</v>
      </c>
      <c r="B111" s="79" t="s">
        <v>14</v>
      </c>
      <c r="C111" s="79" t="s">
        <v>14</v>
      </c>
      <c r="D111" s="97" t="s">
        <v>286</v>
      </c>
      <c r="E111" s="79" t="s">
        <v>195</v>
      </c>
      <c r="F111" s="16" t="s">
        <v>255</v>
      </c>
      <c r="G111" s="83">
        <v>45302</v>
      </c>
      <c r="H111" s="43" t="s">
        <v>49</v>
      </c>
      <c r="I111" s="17"/>
      <c r="J111" s="79"/>
      <c r="K111" s="79"/>
      <c r="L111" s="79"/>
      <c r="M111" s="79"/>
      <c r="N111" s="79"/>
      <c r="O111" s="40">
        <v>3</v>
      </c>
      <c r="P111" s="38">
        <v>755</v>
      </c>
      <c r="Q111" s="37">
        <v>619</v>
      </c>
      <c r="R111" s="37">
        <v>231</v>
      </c>
      <c r="S111" s="37">
        <f t="shared" si="7"/>
        <v>619</v>
      </c>
      <c r="T111" s="38">
        <f>Q111-R111</f>
        <v>388</v>
      </c>
      <c r="U111" s="37">
        <v>0</v>
      </c>
      <c r="V111" s="18">
        <v>2.4300000000000002</v>
      </c>
      <c r="X111"/>
      <c r="Z111"/>
    </row>
    <row r="112" spans="1:26" s="80" customFormat="1" x14ac:dyDescent="0.25">
      <c r="A112" s="68">
        <v>106</v>
      </c>
      <c r="B112" s="79" t="s">
        <v>14</v>
      </c>
      <c r="C112" s="79" t="s">
        <v>14</v>
      </c>
      <c r="D112" s="97" t="s">
        <v>287</v>
      </c>
      <c r="E112" s="79" t="s">
        <v>195</v>
      </c>
      <c r="F112" s="16" t="s">
        <v>255</v>
      </c>
      <c r="G112" s="83">
        <v>45302</v>
      </c>
      <c r="H112" s="43" t="s">
        <v>49</v>
      </c>
      <c r="I112" s="17"/>
      <c r="J112" s="79"/>
      <c r="K112" s="79"/>
      <c r="L112" s="79"/>
      <c r="M112" s="79"/>
      <c r="N112" s="79"/>
      <c r="O112" s="40">
        <v>2.7</v>
      </c>
      <c r="P112" s="38">
        <v>190</v>
      </c>
      <c r="Q112" s="37">
        <v>183</v>
      </c>
      <c r="R112" s="37">
        <v>130</v>
      </c>
      <c r="S112" s="37">
        <f t="shared" si="7"/>
        <v>183</v>
      </c>
      <c r="T112" s="38">
        <f>Q112-R112</f>
        <v>53</v>
      </c>
      <c r="U112" s="37">
        <v>0</v>
      </c>
      <c r="V112" s="18">
        <v>2.97</v>
      </c>
      <c r="X112"/>
      <c r="Z112"/>
    </row>
    <row r="113" spans="1:26" s="80" customFormat="1" x14ac:dyDescent="0.25">
      <c r="A113" s="68">
        <v>107</v>
      </c>
      <c r="B113" s="79" t="s">
        <v>14</v>
      </c>
      <c r="C113" s="79" t="s">
        <v>14</v>
      </c>
      <c r="D113" s="97" t="s">
        <v>278</v>
      </c>
      <c r="E113" s="79" t="s">
        <v>195</v>
      </c>
      <c r="F113" s="16" t="s">
        <v>255</v>
      </c>
      <c r="G113" s="83">
        <v>45302</v>
      </c>
      <c r="H113" s="43" t="s">
        <v>39</v>
      </c>
      <c r="I113" s="17"/>
      <c r="J113" s="79"/>
      <c r="K113" s="79"/>
      <c r="L113" s="79"/>
      <c r="M113" s="79"/>
      <c r="N113" s="79"/>
      <c r="O113" s="40">
        <v>5</v>
      </c>
      <c r="P113" s="38">
        <v>406</v>
      </c>
      <c r="Q113" s="37">
        <v>288.2</v>
      </c>
      <c r="R113" s="37">
        <v>313.60000000000002</v>
      </c>
      <c r="S113" s="37">
        <f t="shared" si="7"/>
        <v>288.2</v>
      </c>
      <c r="T113" s="38">
        <v>0</v>
      </c>
      <c r="U113" s="37">
        <f>R113-Q113</f>
        <v>25.400000000000034</v>
      </c>
      <c r="V113" s="18">
        <v>3.79</v>
      </c>
      <c r="X113"/>
      <c r="Z113"/>
    </row>
    <row r="114" spans="1:26" s="80" customFormat="1" x14ac:dyDescent="0.25">
      <c r="A114" s="68">
        <v>108</v>
      </c>
      <c r="B114" s="79" t="s">
        <v>14</v>
      </c>
      <c r="C114" s="79" t="s">
        <v>14</v>
      </c>
      <c r="D114" s="97" t="s">
        <v>279</v>
      </c>
      <c r="E114" s="79" t="s">
        <v>195</v>
      </c>
      <c r="F114" s="16" t="s">
        <v>255</v>
      </c>
      <c r="G114" s="83">
        <v>45302</v>
      </c>
      <c r="H114" s="43" t="s">
        <v>49</v>
      </c>
      <c r="I114" s="17"/>
      <c r="J114" s="79"/>
      <c r="K114" s="79"/>
      <c r="L114" s="79"/>
      <c r="M114" s="79"/>
      <c r="N114" s="79"/>
      <c r="O114" s="40">
        <v>2.75</v>
      </c>
      <c r="P114" s="38">
        <v>208</v>
      </c>
      <c r="Q114" s="37">
        <v>129</v>
      </c>
      <c r="R114" s="37">
        <v>203</v>
      </c>
      <c r="S114" s="37">
        <f t="shared" si="7"/>
        <v>129</v>
      </c>
      <c r="T114" s="38">
        <v>0</v>
      </c>
      <c r="U114" s="37">
        <f>R114-Q114</f>
        <v>74</v>
      </c>
      <c r="V114" s="18">
        <v>3.79</v>
      </c>
      <c r="X114"/>
      <c r="Z114"/>
    </row>
    <row r="115" spans="1:26" s="80" customFormat="1" x14ac:dyDescent="0.25">
      <c r="A115" s="68">
        <v>109</v>
      </c>
      <c r="B115" s="79" t="s">
        <v>14</v>
      </c>
      <c r="C115" s="79" t="s">
        <v>14</v>
      </c>
      <c r="D115" s="97" t="s">
        <v>280</v>
      </c>
      <c r="E115" s="79" t="s">
        <v>195</v>
      </c>
      <c r="F115" s="16" t="s">
        <v>255</v>
      </c>
      <c r="G115" s="83">
        <v>45302</v>
      </c>
      <c r="H115" s="43" t="s">
        <v>250</v>
      </c>
      <c r="I115" s="17"/>
      <c r="J115" s="79"/>
      <c r="K115" s="79"/>
      <c r="L115" s="79"/>
      <c r="M115" s="79"/>
      <c r="N115" s="79"/>
      <c r="O115" s="40">
        <v>3.71</v>
      </c>
      <c r="P115" s="38">
        <v>388</v>
      </c>
      <c r="Q115" s="37">
        <v>321</v>
      </c>
      <c r="R115" s="37">
        <v>134.4</v>
      </c>
      <c r="S115" s="37">
        <f t="shared" si="7"/>
        <v>321</v>
      </c>
      <c r="T115" s="38">
        <f>Q115-R115</f>
        <v>186.6</v>
      </c>
      <c r="U115" s="37">
        <v>0</v>
      </c>
      <c r="V115" s="18">
        <v>2.97</v>
      </c>
      <c r="X115"/>
      <c r="Z115"/>
    </row>
    <row r="116" spans="1:26" s="80" customFormat="1" x14ac:dyDescent="0.25">
      <c r="A116" s="68">
        <v>110</v>
      </c>
      <c r="B116" s="79" t="s">
        <v>14</v>
      </c>
      <c r="C116" s="79" t="s">
        <v>14</v>
      </c>
      <c r="D116" s="97" t="s">
        <v>281</v>
      </c>
      <c r="E116" s="79" t="s">
        <v>195</v>
      </c>
      <c r="F116" s="16" t="s">
        <v>255</v>
      </c>
      <c r="G116" s="83">
        <v>45302</v>
      </c>
      <c r="H116" s="43" t="s">
        <v>46</v>
      </c>
      <c r="I116" s="17"/>
      <c r="J116" s="79"/>
      <c r="K116" s="79"/>
      <c r="L116" s="79"/>
      <c r="M116" s="79"/>
      <c r="N116" s="79"/>
      <c r="O116" s="40">
        <v>9.8000000000000007</v>
      </c>
      <c r="P116" s="38">
        <v>0</v>
      </c>
      <c r="Q116" s="37">
        <v>680</v>
      </c>
      <c r="R116" s="37">
        <v>836</v>
      </c>
      <c r="S116" s="37">
        <f t="shared" si="7"/>
        <v>680</v>
      </c>
      <c r="T116" s="38">
        <v>0</v>
      </c>
      <c r="U116" s="37">
        <f>R116-Q116</f>
        <v>156</v>
      </c>
      <c r="V116" s="18">
        <v>3.79</v>
      </c>
      <c r="X116"/>
      <c r="Z116"/>
    </row>
    <row r="117" spans="1:26" s="80" customFormat="1" x14ac:dyDescent="0.25">
      <c r="A117" s="68">
        <v>111</v>
      </c>
      <c r="B117" s="79" t="s">
        <v>14</v>
      </c>
      <c r="C117" s="79" t="s">
        <v>14</v>
      </c>
      <c r="D117" s="97" t="s">
        <v>282</v>
      </c>
      <c r="E117" s="79" t="s">
        <v>195</v>
      </c>
      <c r="F117" s="16" t="s">
        <v>255</v>
      </c>
      <c r="G117" s="83">
        <v>45302</v>
      </c>
      <c r="H117" s="43" t="s">
        <v>250</v>
      </c>
      <c r="I117" s="17"/>
      <c r="J117" s="79"/>
      <c r="K117" s="79"/>
      <c r="L117" s="79"/>
      <c r="M117" s="79"/>
      <c r="N117" s="79"/>
      <c r="O117" s="40">
        <v>4</v>
      </c>
      <c r="P117" s="38">
        <v>319</v>
      </c>
      <c r="Q117" s="37">
        <v>137</v>
      </c>
      <c r="R117" s="37">
        <v>76</v>
      </c>
      <c r="S117" s="37">
        <f t="shared" si="7"/>
        <v>137</v>
      </c>
      <c r="T117" s="38">
        <f>Q117-R117</f>
        <v>61</v>
      </c>
      <c r="U117" s="37">
        <v>0</v>
      </c>
      <c r="V117" s="18">
        <v>2.62</v>
      </c>
      <c r="X117"/>
      <c r="Z117"/>
    </row>
    <row r="118" spans="1:26" s="80" customFormat="1" x14ac:dyDescent="0.25">
      <c r="A118" s="68">
        <v>112</v>
      </c>
      <c r="B118" s="79" t="s">
        <v>14</v>
      </c>
      <c r="C118" s="79" t="s">
        <v>14</v>
      </c>
      <c r="D118" s="97" t="s">
        <v>277</v>
      </c>
      <c r="E118" s="79" t="s">
        <v>195</v>
      </c>
      <c r="F118" s="16" t="s">
        <v>255</v>
      </c>
      <c r="G118" s="83">
        <v>45302</v>
      </c>
      <c r="H118" s="43" t="s">
        <v>64</v>
      </c>
      <c r="I118" s="17"/>
      <c r="J118" s="79"/>
      <c r="K118" s="79"/>
      <c r="L118" s="79"/>
      <c r="M118" s="79"/>
      <c r="N118" s="79"/>
      <c r="O118" s="40">
        <v>7.63</v>
      </c>
      <c r="P118" s="38">
        <v>424</v>
      </c>
      <c r="Q118" s="37">
        <v>237</v>
      </c>
      <c r="R118" s="37">
        <v>1044</v>
      </c>
      <c r="S118" s="37">
        <f t="shared" si="7"/>
        <v>237</v>
      </c>
      <c r="T118" s="38">
        <v>0</v>
      </c>
      <c r="U118" s="37">
        <f>R118-Q118</f>
        <v>807</v>
      </c>
      <c r="V118" s="18">
        <v>3.79</v>
      </c>
      <c r="X118"/>
      <c r="Z118"/>
    </row>
    <row r="119" spans="1:26" s="80" customFormat="1" x14ac:dyDescent="0.25">
      <c r="A119" s="68">
        <v>113</v>
      </c>
      <c r="B119" s="79" t="s">
        <v>14</v>
      </c>
      <c r="C119" s="79" t="s">
        <v>14</v>
      </c>
      <c r="D119" s="97" t="s">
        <v>290</v>
      </c>
      <c r="E119" s="79" t="s">
        <v>195</v>
      </c>
      <c r="F119" s="16" t="s">
        <v>255</v>
      </c>
      <c r="G119" s="83">
        <v>45302</v>
      </c>
      <c r="H119" s="43" t="s">
        <v>51</v>
      </c>
      <c r="I119" s="17"/>
      <c r="J119" s="79"/>
      <c r="K119" s="79"/>
      <c r="L119" s="79"/>
      <c r="M119" s="79"/>
      <c r="N119" s="79"/>
      <c r="O119" s="40">
        <v>2</v>
      </c>
      <c r="P119" s="38">
        <v>0</v>
      </c>
      <c r="Q119" s="37">
        <v>183</v>
      </c>
      <c r="R119" s="37">
        <v>115</v>
      </c>
      <c r="S119" s="37">
        <f t="shared" si="7"/>
        <v>183</v>
      </c>
      <c r="T119" s="38">
        <f>Q119-R119</f>
        <v>68</v>
      </c>
      <c r="U119" s="37">
        <v>0</v>
      </c>
      <c r="V119" s="18">
        <v>2.25</v>
      </c>
      <c r="X119"/>
      <c r="Z119"/>
    </row>
    <row r="120" spans="1:26" s="80" customFormat="1" x14ac:dyDescent="0.25">
      <c r="A120" s="68">
        <v>114</v>
      </c>
      <c r="B120" s="79" t="s">
        <v>14</v>
      </c>
      <c r="C120" s="79" t="s">
        <v>14</v>
      </c>
      <c r="D120" s="97" t="s">
        <v>289</v>
      </c>
      <c r="E120" s="79" t="s">
        <v>195</v>
      </c>
      <c r="F120" s="16" t="s">
        <v>255</v>
      </c>
      <c r="G120" s="83">
        <v>45302</v>
      </c>
      <c r="H120" s="43" t="s">
        <v>51</v>
      </c>
      <c r="I120" s="17"/>
      <c r="J120" s="79"/>
      <c r="K120" s="79"/>
      <c r="L120" s="79"/>
      <c r="M120" s="79"/>
      <c r="N120" s="79"/>
      <c r="O120" s="40">
        <v>2</v>
      </c>
      <c r="P120" s="38">
        <v>184</v>
      </c>
      <c r="Q120" s="37">
        <v>155</v>
      </c>
      <c r="R120" s="37">
        <v>59</v>
      </c>
      <c r="S120" s="37">
        <f t="shared" si="7"/>
        <v>155</v>
      </c>
      <c r="T120" s="38">
        <f>Q120-R120</f>
        <v>96</v>
      </c>
      <c r="U120" s="37">
        <v>0</v>
      </c>
      <c r="V120" s="18">
        <v>2.25</v>
      </c>
      <c r="X120"/>
      <c r="Z120"/>
    </row>
    <row r="121" spans="1:26" s="80" customFormat="1" x14ac:dyDescent="0.25">
      <c r="A121" s="68">
        <v>115</v>
      </c>
      <c r="B121" s="79" t="s">
        <v>14</v>
      </c>
      <c r="C121" s="79" t="s">
        <v>14</v>
      </c>
      <c r="D121" s="97" t="s">
        <v>288</v>
      </c>
      <c r="E121" s="79" t="s">
        <v>195</v>
      </c>
      <c r="F121" s="16" t="s">
        <v>255</v>
      </c>
      <c r="G121" s="83">
        <v>45302</v>
      </c>
      <c r="H121" s="43" t="s">
        <v>89</v>
      </c>
      <c r="I121" s="17"/>
      <c r="J121" s="79"/>
      <c r="K121" s="79"/>
      <c r="L121" s="79"/>
      <c r="M121" s="79"/>
      <c r="N121" s="79"/>
      <c r="O121" s="40">
        <v>4.9050000000000002</v>
      </c>
      <c r="P121" s="38">
        <v>439</v>
      </c>
      <c r="Q121" s="37">
        <v>280</v>
      </c>
      <c r="R121" s="37">
        <v>510</v>
      </c>
      <c r="S121" s="37">
        <f t="shared" si="7"/>
        <v>280</v>
      </c>
      <c r="T121" s="38">
        <v>0</v>
      </c>
      <c r="U121" s="37">
        <f>R121-Q121</f>
        <v>230</v>
      </c>
      <c r="V121" s="18">
        <v>3.79</v>
      </c>
      <c r="X121"/>
      <c r="Z121"/>
    </row>
    <row r="122" spans="1:26" s="80" customFormat="1" x14ac:dyDescent="0.25">
      <c r="A122" s="68">
        <v>116</v>
      </c>
      <c r="B122" s="79" t="s">
        <v>14</v>
      </c>
      <c r="C122" s="79" t="s">
        <v>14</v>
      </c>
      <c r="D122" s="97" t="s">
        <v>302</v>
      </c>
      <c r="E122" s="79" t="s">
        <v>195</v>
      </c>
      <c r="F122" s="16" t="s">
        <v>271</v>
      </c>
      <c r="G122" s="83">
        <v>45302</v>
      </c>
      <c r="H122" s="43" t="s">
        <v>250</v>
      </c>
      <c r="I122" s="17"/>
      <c r="J122" s="79"/>
      <c r="K122" s="79"/>
      <c r="L122" s="79"/>
      <c r="M122" s="79"/>
      <c r="N122" s="79"/>
      <c r="O122" s="40">
        <v>2.5</v>
      </c>
      <c r="P122" s="38">
        <v>79</v>
      </c>
      <c r="Q122" s="37">
        <v>117.6</v>
      </c>
      <c r="R122" s="37">
        <v>138.4</v>
      </c>
      <c r="S122" s="37">
        <f t="shared" si="7"/>
        <v>117.6</v>
      </c>
      <c r="T122" s="38">
        <v>0</v>
      </c>
      <c r="U122" s="37">
        <f>R122-Q122</f>
        <v>20.800000000000011</v>
      </c>
      <c r="V122" s="18">
        <v>4.05</v>
      </c>
      <c r="X122"/>
      <c r="Z122"/>
    </row>
    <row r="123" spans="1:26" s="80" customFormat="1" x14ac:dyDescent="0.25">
      <c r="A123" s="68">
        <v>117</v>
      </c>
      <c r="B123" s="79" t="s">
        <v>14</v>
      </c>
      <c r="C123" s="79" t="s">
        <v>14</v>
      </c>
      <c r="D123" s="97" t="s">
        <v>239</v>
      </c>
      <c r="E123" s="79" t="s">
        <v>195</v>
      </c>
      <c r="F123" s="16" t="s">
        <v>303</v>
      </c>
      <c r="G123" s="83">
        <v>45302</v>
      </c>
      <c r="H123" s="43" t="s">
        <v>49</v>
      </c>
      <c r="I123" s="17"/>
      <c r="J123" s="79"/>
      <c r="K123" s="79"/>
      <c r="L123" s="79"/>
      <c r="M123" s="79"/>
      <c r="N123" s="79"/>
      <c r="O123" s="40">
        <v>2.7250000000000001</v>
      </c>
      <c r="P123" s="38">
        <v>252</v>
      </c>
      <c r="Q123" s="37">
        <v>162</v>
      </c>
      <c r="R123" s="37">
        <v>285</v>
      </c>
      <c r="S123" s="37">
        <f t="shared" si="7"/>
        <v>162</v>
      </c>
      <c r="T123" s="38">
        <v>0</v>
      </c>
      <c r="U123" s="37">
        <f>R123-Q123</f>
        <v>123</v>
      </c>
      <c r="V123" s="18">
        <v>2.97</v>
      </c>
      <c r="X123"/>
      <c r="Z123"/>
    </row>
    <row r="124" spans="1:26" s="80" customFormat="1" x14ac:dyDescent="0.25">
      <c r="A124" s="68">
        <v>118</v>
      </c>
      <c r="B124" s="79" t="s">
        <v>14</v>
      </c>
      <c r="C124" s="79" t="s">
        <v>14</v>
      </c>
      <c r="D124" s="97" t="s">
        <v>298</v>
      </c>
      <c r="E124" s="79" t="s">
        <v>195</v>
      </c>
      <c r="F124" s="16" t="s">
        <v>271</v>
      </c>
      <c r="G124" s="83">
        <v>45302</v>
      </c>
      <c r="H124" s="43" t="s">
        <v>64</v>
      </c>
      <c r="I124" s="17"/>
      <c r="J124" s="79"/>
      <c r="K124" s="79"/>
      <c r="L124" s="79"/>
      <c r="M124" s="79"/>
      <c r="N124" s="79"/>
      <c r="O124" s="40">
        <v>5.25</v>
      </c>
      <c r="P124" s="38">
        <v>317</v>
      </c>
      <c r="Q124" s="37">
        <v>254</v>
      </c>
      <c r="R124" s="37">
        <v>351</v>
      </c>
      <c r="S124" s="37">
        <f t="shared" ref="S124:S125" si="8">Q124</f>
        <v>254</v>
      </c>
      <c r="T124" s="38">
        <v>0</v>
      </c>
      <c r="U124" s="37">
        <f>R124-Q124</f>
        <v>97</v>
      </c>
      <c r="V124" s="18">
        <v>2.62</v>
      </c>
      <c r="X124"/>
      <c r="Z124"/>
    </row>
    <row r="125" spans="1:26" s="80" customFormat="1" x14ac:dyDescent="0.25">
      <c r="A125" s="68">
        <v>119</v>
      </c>
      <c r="B125" s="79" t="s">
        <v>14</v>
      </c>
      <c r="C125" s="79" t="s">
        <v>14</v>
      </c>
      <c r="D125" s="97" t="s">
        <v>301</v>
      </c>
      <c r="E125" s="79" t="s">
        <v>195</v>
      </c>
      <c r="F125" s="16" t="s">
        <v>271</v>
      </c>
      <c r="G125" s="83">
        <v>45302</v>
      </c>
      <c r="H125" s="43" t="s">
        <v>51</v>
      </c>
      <c r="I125" s="17"/>
      <c r="J125" s="79"/>
      <c r="K125" s="79"/>
      <c r="L125" s="79"/>
      <c r="M125" s="79"/>
      <c r="N125" s="79"/>
      <c r="O125" s="40">
        <v>2</v>
      </c>
      <c r="P125" s="38">
        <v>0</v>
      </c>
      <c r="Q125" s="37">
        <v>140</v>
      </c>
      <c r="R125" s="37">
        <v>132</v>
      </c>
      <c r="S125" s="37">
        <f t="shared" si="8"/>
        <v>140</v>
      </c>
      <c r="T125" s="38">
        <f t="shared" si="5"/>
        <v>8</v>
      </c>
      <c r="U125" s="37">
        <v>0</v>
      </c>
      <c r="V125" s="18">
        <v>2.25</v>
      </c>
      <c r="X125"/>
      <c r="Z125"/>
    </row>
    <row r="126" spans="1:26" s="80" customFormat="1" x14ac:dyDescent="0.25">
      <c r="A126" s="68">
        <v>120</v>
      </c>
      <c r="B126" s="79" t="s">
        <v>14</v>
      </c>
      <c r="C126" s="79" t="s">
        <v>14</v>
      </c>
      <c r="D126" s="70" t="s">
        <v>143</v>
      </c>
      <c r="E126" s="79" t="s">
        <v>195</v>
      </c>
      <c r="F126" s="16" t="s">
        <v>144</v>
      </c>
      <c r="G126" s="83">
        <v>45302</v>
      </c>
      <c r="H126" s="43"/>
      <c r="I126" s="17"/>
      <c r="J126" s="79"/>
      <c r="K126" s="79"/>
      <c r="L126" s="79"/>
      <c r="M126" s="79"/>
      <c r="N126" s="79"/>
      <c r="O126" s="37">
        <v>170</v>
      </c>
      <c r="P126" s="38">
        <v>15526</v>
      </c>
      <c r="Q126" s="37">
        <v>4800</v>
      </c>
      <c r="R126" s="37">
        <v>14000</v>
      </c>
      <c r="S126" s="37">
        <f t="shared" ref="S126:S166" si="9">Q126</f>
        <v>4800</v>
      </c>
      <c r="T126" s="38">
        <v>0</v>
      </c>
      <c r="U126" s="37">
        <f>R126-Q126</f>
        <v>9200</v>
      </c>
      <c r="V126" s="18">
        <v>3.07</v>
      </c>
      <c r="X126"/>
      <c r="Z126"/>
    </row>
    <row r="127" spans="1:26" s="80" customFormat="1" x14ac:dyDescent="0.25">
      <c r="A127" s="68">
        <v>121</v>
      </c>
      <c r="B127" s="79" t="s">
        <v>14</v>
      </c>
      <c r="C127" s="79" t="s">
        <v>14</v>
      </c>
      <c r="D127" s="70" t="s">
        <v>146</v>
      </c>
      <c r="E127" s="79" t="s">
        <v>195</v>
      </c>
      <c r="F127" s="16" t="s">
        <v>147</v>
      </c>
      <c r="G127" s="83">
        <v>45302</v>
      </c>
      <c r="H127" s="43"/>
      <c r="I127" s="17" t="s">
        <v>148</v>
      </c>
      <c r="J127" s="79"/>
      <c r="K127" s="79"/>
      <c r="L127" s="79"/>
      <c r="M127" s="79"/>
      <c r="N127" s="79"/>
      <c r="O127" s="37">
        <v>490</v>
      </c>
      <c r="P127" s="38">
        <v>48224</v>
      </c>
      <c r="Q127" s="37">
        <v>38850</v>
      </c>
      <c r="R127" s="37">
        <v>10360</v>
      </c>
      <c r="S127" s="37">
        <f t="shared" si="9"/>
        <v>38850</v>
      </c>
      <c r="T127" s="38">
        <f>Q127-R127</f>
        <v>28490</v>
      </c>
      <c r="U127" s="37">
        <v>0</v>
      </c>
      <c r="V127" s="18">
        <v>9.56</v>
      </c>
      <c r="X127"/>
      <c r="Z127"/>
    </row>
    <row r="128" spans="1:26" s="80" customFormat="1" x14ac:dyDescent="0.25">
      <c r="A128" s="68">
        <v>122</v>
      </c>
      <c r="B128" s="79" t="s">
        <v>14</v>
      </c>
      <c r="C128" s="79" t="s">
        <v>14</v>
      </c>
      <c r="D128" s="70" t="s">
        <v>149</v>
      </c>
      <c r="E128" s="79" t="s">
        <v>195</v>
      </c>
      <c r="F128" s="16" t="s">
        <v>147</v>
      </c>
      <c r="G128" s="83">
        <v>45302</v>
      </c>
      <c r="H128" s="43"/>
      <c r="I128" s="17" t="s">
        <v>150</v>
      </c>
      <c r="J128" s="79"/>
      <c r="K128" s="79"/>
      <c r="L128" s="79"/>
      <c r="M128" s="79"/>
      <c r="N128" s="79"/>
      <c r="O128" s="37">
        <v>1000</v>
      </c>
      <c r="P128" s="38">
        <v>95520</v>
      </c>
      <c r="Q128" s="37">
        <v>81500</v>
      </c>
      <c r="R128" s="37">
        <v>4000</v>
      </c>
      <c r="S128" s="37">
        <f t="shared" si="9"/>
        <v>81500</v>
      </c>
      <c r="T128" s="38">
        <f>Q128-R128</f>
        <v>77500</v>
      </c>
      <c r="U128" s="37">
        <v>0</v>
      </c>
      <c r="V128" s="18">
        <v>5.2</v>
      </c>
      <c r="X128"/>
      <c r="Z128"/>
    </row>
    <row r="129" spans="1:26" s="80" customFormat="1" x14ac:dyDescent="0.25">
      <c r="A129" s="68">
        <v>123</v>
      </c>
      <c r="B129" s="79" t="s">
        <v>14</v>
      </c>
      <c r="C129" s="79" t="s">
        <v>14</v>
      </c>
      <c r="D129" s="70" t="s">
        <v>151</v>
      </c>
      <c r="E129" s="79" t="s">
        <v>195</v>
      </c>
      <c r="F129" s="16" t="s">
        <v>144</v>
      </c>
      <c r="G129" s="83">
        <v>45302</v>
      </c>
      <c r="H129" s="43"/>
      <c r="I129" s="56" t="s">
        <v>152</v>
      </c>
      <c r="J129" s="57"/>
      <c r="K129" s="57"/>
      <c r="L129" s="57"/>
      <c r="M129" s="57"/>
      <c r="N129" s="57"/>
      <c r="O129" s="38">
        <v>500</v>
      </c>
      <c r="P129" s="38">
        <v>39424</v>
      </c>
      <c r="Q129" s="41">
        <v>6840</v>
      </c>
      <c r="R129" s="37">
        <v>107970</v>
      </c>
      <c r="S129" s="37">
        <f t="shared" si="9"/>
        <v>6840</v>
      </c>
      <c r="T129" s="38">
        <v>0</v>
      </c>
      <c r="U129" s="37">
        <f>R129-Q129</f>
        <v>101130</v>
      </c>
      <c r="V129" s="18">
        <v>5.67</v>
      </c>
      <c r="X129"/>
      <c r="Z129"/>
    </row>
    <row r="130" spans="1:26" s="80" customFormat="1" x14ac:dyDescent="0.25">
      <c r="A130" s="68">
        <v>124</v>
      </c>
      <c r="B130" s="79" t="s">
        <v>14</v>
      </c>
      <c r="C130" s="79" t="s">
        <v>14</v>
      </c>
      <c r="D130" s="70" t="s">
        <v>153</v>
      </c>
      <c r="E130" s="79" t="s">
        <v>195</v>
      </c>
      <c r="F130" s="16" t="s">
        <v>144</v>
      </c>
      <c r="G130" s="83">
        <v>45302</v>
      </c>
      <c r="H130" s="43"/>
      <c r="I130" s="17" t="s">
        <v>212</v>
      </c>
      <c r="J130" s="79"/>
      <c r="K130" s="79"/>
      <c r="L130" s="79"/>
      <c r="M130" s="79"/>
      <c r="N130" s="79"/>
      <c r="O130" s="37">
        <v>817.4</v>
      </c>
      <c r="P130" s="38">
        <v>66474</v>
      </c>
      <c r="Q130" s="37">
        <v>4875</v>
      </c>
      <c r="R130" s="37">
        <v>869375</v>
      </c>
      <c r="S130" s="37">
        <f t="shared" si="9"/>
        <v>4875</v>
      </c>
      <c r="T130" s="38">
        <v>0</v>
      </c>
      <c r="U130" s="37">
        <f>R130-Q130</f>
        <v>864500</v>
      </c>
      <c r="V130" s="18">
        <v>2.48</v>
      </c>
      <c r="X130"/>
      <c r="Z130"/>
    </row>
    <row r="131" spans="1:26" s="80" customFormat="1" x14ac:dyDescent="0.25">
      <c r="A131" s="68">
        <v>125</v>
      </c>
      <c r="B131" s="79" t="s">
        <v>14</v>
      </c>
      <c r="C131" s="79" t="s">
        <v>14</v>
      </c>
      <c r="D131" s="70" t="s">
        <v>154</v>
      </c>
      <c r="E131" s="79" t="s">
        <v>195</v>
      </c>
      <c r="F131" s="16" t="s">
        <v>144</v>
      </c>
      <c r="G131" s="83">
        <v>45302</v>
      </c>
      <c r="H131" s="43"/>
      <c r="I131" s="17" t="s">
        <v>155</v>
      </c>
      <c r="J131" s="79"/>
      <c r="K131" s="79"/>
      <c r="L131" s="79"/>
      <c r="M131" s="79"/>
      <c r="N131" s="79"/>
      <c r="O131" s="37">
        <v>325</v>
      </c>
      <c r="P131" s="38">
        <v>25320</v>
      </c>
      <c r="Q131" s="37">
        <v>7880</v>
      </c>
      <c r="R131" s="37">
        <v>27440</v>
      </c>
      <c r="S131" s="37">
        <f t="shared" si="9"/>
        <v>7880</v>
      </c>
      <c r="T131" s="38">
        <v>0</v>
      </c>
      <c r="U131" s="37">
        <f>R131-Q131</f>
        <v>19560</v>
      </c>
      <c r="V131" s="18">
        <v>3.56</v>
      </c>
      <c r="X131"/>
      <c r="Z131"/>
    </row>
    <row r="132" spans="1:26" s="80" customFormat="1" x14ac:dyDescent="0.25">
      <c r="A132" s="68">
        <v>126</v>
      </c>
      <c r="B132" s="79" t="s">
        <v>14</v>
      </c>
      <c r="C132" s="79" t="s">
        <v>14</v>
      </c>
      <c r="D132" s="70" t="s">
        <v>156</v>
      </c>
      <c r="E132" s="79" t="s">
        <v>195</v>
      </c>
      <c r="F132" s="91" t="s">
        <v>213</v>
      </c>
      <c r="G132" s="83">
        <v>45302</v>
      </c>
      <c r="H132" s="43"/>
      <c r="I132" s="17" t="s">
        <v>214</v>
      </c>
      <c r="J132" s="79"/>
      <c r="K132" s="79"/>
      <c r="L132" s="79"/>
      <c r="M132" s="79"/>
      <c r="N132" s="79"/>
      <c r="O132" s="37">
        <v>600</v>
      </c>
      <c r="P132" s="38">
        <v>31456</v>
      </c>
      <c r="Q132" s="37">
        <v>30080</v>
      </c>
      <c r="R132" s="37">
        <v>1200</v>
      </c>
      <c r="S132" s="37">
        <f t="shared" si="9"/>
        <v>30080</v>
      </c>
      <c r="T132" s="38">
        <f>Q132-R132</f>
        <v>28880</v>
      </c>
      <c r="U132" s="37">
        <v>0</v>
      </c>
      <c r="V132" s="18">
        <v>2.76</v>
      </c>
      <c r="X132"/>
      <c r="Z132"/>
    </row>
    <row r="133" spans="1:26" s="80" customFormat="1" x14ac:dyDescent="0.25">
      <c r="A133" s="68">
        <v>127</v>
      </c>
      <c r="B133" s="79" t="s">
        <v>14</v>
      </c>
      <c r="C133" s="79" t="s">
        <v>14</v>
      </c>
      <c r="D133" s="70" t="s">
        <v>157</v>
      </c>
      <c r="E133" s="79" t="s">
        <v>195</v>
      </c>
      <c r="F133" s="16" t="s">
        <v>158</v>
      </c>
      <c r="G133" s="83">
        <v>45302</v>
      </c>
      <c r="H133" s="43"/>
      <c r="I133" s="17" t="s">
        <v>159</v>
      </c>
      <c r="J133" s="79"/>
      <c r="K133" s="79"/>
      <c r="L133" s="79"/>
      <c r="M133" s="79"/>
      <c r="N133" s="79"/>
      <c r="O133" s="37">
        <v>50</v>
      </c>
      <c r="P133" s="38">
        <v>3363</v>
      </c>
      <c r="Q133" s="37">
        <v>1628.5</v>
      </c>
      <c r="R133" s="37">
        <v>10313.5</v>
      </c>
      <c r="S133" s="37">
        <f t="shared" si="9"/>
        <v>1628.5</v>
      </c>
      <c r="T133" s="38">
        <v>0</v>
      </c>
      <c r="U133" s="37">
        <f>R133-Q133</f>
        <v>8685</v>
      </c>
      <c r="V133" s="18">
        <v>2.76</v>
      </c>
      <c r="X133"/>
      <c r="Z133"/>
    </row>
    <row r="134" spans="1:26" s="80" customFormat="1" x14ac:dyDescent="0.25">
      <c r="A134" s="68">
        <v>128</v>
      </c>
      <c r="B134" s="79" t="s">
        <v>14</v>
      </c>
      <c r="C134" s="79" t="s">
        <v>14</v>
      </c>
      <c r="D134" s="70" t="s">
        <v>160</v>
      </c>
      <c r="E134" s="79" t="s">
        <v>195</v>
      </c>
      <c r="F134" s="16" t="s">
        <v>147</v>
      </c>
      <c r="G134" s="83">
        <v>45302</v>
      </c>
      <c r="H134" s="43"/>
      <c r="I134" s="17" t="s">
        <v>161</v>
      </c>
      <c r="J134" s="79"/>
      <c r="K134" s="79"/>
      <c r="L134" s="79"/>
      <c r="M134" s="79"/>
      <c r="N134" s="79"/>
      <c r="O134" s="37">
        <v>255</v>
      </c>
      <c r="P134" s="38">
        <v>25672</v>
      </c>
      <c r="Q134" s="37">
        <v>4333.5</v>
      </c>
      <c r="R134" s="37">
        <v>72126</v>
      </c>
      <c r="S134" s="37">
        <f t="shared" si="9"/>
        <v>4333.5</v>
      </c>
      <c r="T134" s="38">
        <v>0</v>
      </c>
      <c r="U134" s="37">
        <f>R134-Q134</f>
        <v>67792.5</v>
      </c>
      <c r="V134" s="18">
        <v>3.07</v>
      </c>
      <c r="X134"/>
      <c r="Z134"/>
    </row>
    <row r="135" spans="1:26" s="80" customFormat="1" x14ac:dyDescent="0.25">
      <c r="A135" s="68">
        <v>129</v>
      </c>
      <c r="B135" s="79" t="s">
        <v>14</v>
      </c>
      <c r="C135" s="79" t="s">
        <v>14</v>
      </c>
      <c r="D135" s="70" t="s">
        <v>162</v>
      </c>
      <c r="E135" s="79" t="s">
        <v>195</v>
      </c>
      <c r="F135" s="16" t="s">
        <v>147</v>
      </c>
      <c r="G135" s="83">
        <v>45302</v>
      </c>
      <c r="H135" s="43"/>
      <c r="I135" s="17" t="s">
        <v>163</v>
      </c>
      <c r="J135" s="79"/>
      <c r="K135" s="79"/>
      <c r="L135" s="79"/>
      <c r="M135" s="79"/>
      <c r="N135" s="79"/>
      <c r="O135" s="37">
        <v>298</v>
      </c>
      <c r="P135" s="38">
        <v>23820</v>
      </c>
      <c r="Q135" s="37">
        <v>15396</v>
      </c>
      <c r="R135" s="37">
        <v>19462</v>
      </c>
      <c r="S135" s="37">
        <f t="shared" si="9"/>
        <v>15396</v>
      </c>
      <c r="T135" s="38">
        <v>0</v>
      </c>
      <c r="U135" s="37">
        <f>R135-Q135</f>
        <v>4066</v>
      </c>
      <c r="V135" s="18">
        <v>3.07</v>
      </c>
      <c r="X135"/>
      <c r="Z135"/>
    </row>
    <row r="136" spans="1:26" s="80" customFormat="1" x14ac:dyDescent="0.25">
      <c r="A136" s="68">
        <v>130</v>
      </c>
      <c r="B136" s="79" t="s">
        <v>14</v>
      </c>
      <c r="C136" s="79" t="s">
        <v>14</v>
      </c>
      <c r="D136" s="70" t="s">
        <v>164</v>
      </c>
      <c r="E136" s="79" t="s">
        <v>195</v>
      </c>
      <c r="F136" s="16" t="s">
        <v>147</v>
      </c>
      <c r="G136" s="83">
        <v>45302</v>
      </c>
      <c r="H136" s="43"/>
      <c r="I136" s="17" t="s">
        <v>165</v>
      </c>
      <c r="J136" s="79"/>
      <c r="K136" s="79"/>
      <c r="L136" s="79"/>
      <c r="M136" s="79"/>
      <c r="N136" s="79"/>
      <c r="O136" s="37">
        <v>85</v>
      </c>
      <c r="P136" s="38">
        <v>7904</v>
      </c>
      <c r="Q136" s="37">
        <v>8433</v>
      </c>
      <c r="R136" s="37">
        <v>9240.5</v>
      </c>
      <c r="S136" s="37">
        <f t="shared" si="9"/>
        <v>8433</v>
      </c>
      <c r="T136" s="38">
        <v>0</v>
      </c>
      <c r="U136" s="37">
        <f>R136-Q136</f>
        <v>807.5</v>
      </c>
      <c r="V136" s="18">
        <v>3.07</v>
      </c>
      <c r="X136"/>
      <c r="Z136"/>
    </row>
    <row r="137" spans="1:26" s="80" customFormat="1" x14ac:dyDescent="0.25">
      <c r="A137" s="68">
        <v>131</v>
      </c>
      <c r="B137" s="79" t="s">
        <v>14</v>
      </c>
      <c r="C137" s="79" t="s">
        <v>14</v>
      </c>
      <c r="D137" s="70" t="s">
        <v>166</v>
      </c>
      <c r="E137" s="79" t="s">
        <v>195</v>
      </c>
      <c r="F137" s="16" t="s">
        <v>144</v>
      </c>
      <c r="G137" s="83">
        <v>45302</v>
      </c>
      <c r="H137" s="43"/>
      <c r="I137" s="17" t="s">
        <v>145</v>
      </c>
      <c r="J137" s="79"/>
      <c r="K137" s="79"/>
      <c r="L137" s="79"/>
      <c r="M137" s="79"/>
      <c r="N137" s="79"/>
      <c r="O137" s="37">
        <v>170</v>
      </c>
      <c r="P137" s="38">
        <v>14736</v>
      </c>
      <c r="Q137" s="37">
        <v>8664</v>
      </c>
      <c r="R137" s="37">
        <v>2669</v>
      </c>
      <c r="S137" s="37">
        <f t="shared" si="9"/>
        <v>8664</v>
      </c>
      <c r="T137" s="38">
        <f>Q137-R137</f>
        <v>5995</v>
      </c>
      <c r="U137" s="37">
        <v>0</v>
      </c>
      <c r="V137" s="18">
        <v>2.76</v>
      </c>
      <c r="X137"/>
      <c r="Z137"/>
    </row>
    <row r="138" spans="1:26" s="80" customFormat="1" x14ac:dyDescent="0.25">
      <c r="A138" s="68">
        <v>132</v>
      </c>
      <c r="B138" s="79" t="s">
        <v>14</v>
      </c>
      <c r="C138" s="79" t="s">
        <v>14</v>
      </c>
      <c r="D138" s="70" t="s">
        <v>167</v>
      </c>
      <c r="E138" s="79" t="s">
        <v>195</v>
      </c>
      <c r="F138" s="16" t="s">
        <v>147</v>
      </c>
      <c r="G138" s="83">
        <v>45302</v>
      </c>
      <c r="H138" s="92"/>
      <c r="I138" s="17" t="s">
        <v>145</v>
      </c>
      <c r="J138" s="79"/>
      <c r="K138" s="79"/>
      <c r="L138" s="79"/>
      <c r="M138" s="79"/>
      <c r="N138" s="79"/>
      <c r="O138" s="37">
        <v>170</v>
      </c>
      <c r="P138" s="38">
        <v>12192</v>
      </c>
      <c r="Q138" s="37">
        <v>9272</v>
      </c>
      <c r="R138" s="37">
        <v>389</v>
      </c>
      <c r="S138" s="37">
        <f t="shared" si="9"/>
        <v>9272</v>
      </c>
      <c r="T138" s="38">
        <f>Q138-R138</f>
        <v>8883</v>
      </c>
      <c r="U138" s="37">
        <v>0</v>
      </c>
      <c r="V138" s="18">
        <v>2.76</v>
      </c>
      <c r="X138"/>
      <c r="Z138"/>
    </row>
    <row r="139" spans="1:26" s="80" customFormat="1" x14ac:dyDescent="0.25">
      <c r="A139" s="68">
        <v>133</v>
      </c>
      <c r="B139" s="79" t="s">
        <v>14</v>
      </c>
      <c r="C139" s="79" t="s">
        <v>14</v>
      </c>
      <c r="D139" s="70" t="s">
        <v>168</v>
      </c>
      <c r="E139" s="79" t="s">
        <v>195</v>
      </c>
      <c r="F139" s="16" t="s">
        <v>144</v>
      </c>
      <c r="G139" s="83">
        <v>45302</v>
      </c>
      <c r="H139" s="92"/>
      <c r="I139" s="17" t="s">
        <v>214</v>
      </c>
      <c r="J139" s="79"/>
      <c r="K139" s="79"/>
      <c r="L139" s="79"/>
      <c r="M139" s="79"/>
      <c r="N139" s="79"/>
      <c r="O139" s="37">
        <v>599.6</v>
      </c>
      <c r="P139" s="38">
        <v>52180</v>
      </c>
      <c r="Q139" s="37">
        <v>19722.5</v>
      </c>
      <c r="R139" s="37">
        <v>62366.5</v>
      </c>
      <c r="S139" s="37">
        <f t="shared" si="9"/>
        <v>19722.5</v>
      </c>
      <c r="T139" s="38">
        <v>0</v>
      </c>
      <c r="U139" s="37">
        <f>R139-Q139</f>
        <v>42644</v>
      </c>
      <c r="V139" s="18">
        <v>2.76</v>
      </c>
      <c r="X139"/>
      <c r="Z139"/>
    </row>
    <row r="140" spans="1:26" s="80" customFormat="1" x14ac:dyDescent="0.25">
      <c r="A140" s="68">
        <v>134</v>
      </c>
      <c r="B140" s="79" t="s">
        <v>14</v>
      </c>
      <c r="C140" s="79" t="s">
        <v>14</v>
      </c>
      <c r="D140" s="70" t="s">
        <v>169</v>
      </c>
      <c r="E140" s="79" t="s">
        <v>195</v>
      </c>
      <c r="F140" s="16" t="s">
        <v>144</v>
      </c>
      <c r="G140" s="83">
        <v>45302</v>
      </c>
      <c r="H140" s="92"/>
      <c r="I140" s="17" t="s">
        <v>215</v>
      </c>
      <c r="J140" s="79"/>
      <c r="K140" s="79"/>
      <c r="L140" s="79"/>
      <c r="M140" s="79"/>
      <c r="N140" s="79"/>
      <c r="O140" s="37">
        <v>414.745</v>
      </c>
      <c r="P140" s="38">
        <v>25860</v>
      </c>
      <c r="Q140" s="37">
        <v>2565</v>
      </c>
      <c r="R140" s="37">
        <v>340350</v>
      </c>
      <c r="S140" s="37">
        <f t="shared" si="9"/>
        <v>2565</v>
      </c>
      <c r="T140" s="38">
        <v>0</v>
      </c>
      <c r="U140" s="37">
        <f>R140-Q140</f>
        <v>337785</v>
      </c>
      <c r="V140" s="18">
        <v>2.76</v>
      </c>
      <c r="X140"/>
      <c r="Z140"/>
    </row>
    <row r="141" spans="1:26" s="80" customFormat="1" x14ac:dyDescent="0.25">
      <c r="A141" s="68">
        <v>135</v>
      </c>
      <c r="B141" s="79" t="s">
        <v>14</v>
      </c>
      <c r="C141" s="79" t="s">
        <v>14</v>
      </c>
      <c r="D141" s="70" t="s">
        <v>170</v>
      </c>
      <c r="E141" s="79" t="s">
        <v>195</v>
      </c>
      <c r="F141" s="16" t="s">
        <v>144</v>
      </c>
      <c r="G141" s="83">
        <v>45302</v>
      </c>
      <c r="H141" s="92"/>
      <c r="I141" s="17" t="s">
        <v>171</v>
      </c>
      <c r="J141" s="79"/>
      <c r="K141" s="79"/>
      <c r="L141" s="79"/>
      <c r="M141" s="79"/>
      <c r="N141" s="79"/>
      <c r="O141" s="37">
        <v>997.92</v>
      </c>
      <c r="P141" s="38">
        <v>83100</v>
      </c>
      <c r="Q141" s="37">
        <v>38124</v>
      </c>
      <c r="R141" s="37">
        <v>126480</v>
      </c>
      <c r="S141" s="37">
        <f t="shared" si="9"/>
        <v>38124</v>
      </c>
      <c r="T141" s="38">
        <v>0</v>
      </c>
      <c r="U141" s="37">
        <f>R141-Q141</f>
        <v>88356</v>
      </c>
      <c r="V141" s="18">
        <v>3.19</v>
      </c>
      <c r="X141"/>
      <c r="Z141"/>
    </row>
    <row r="142" spans="1:26" s="80" customFormat="1" x14ac:dyDescent="0.25">
      <c r="A142" s="68">
        <v>136</v>
      </c>
      <c r="B142" s="79" t="s">
        <v>14</v>
      </c>
      <c r="C142" s="79" t="s">
        <v>14</v>
      </c>
      <c r="D142" s="71" t="s">
        <v>172</v>
      </c>
      <c r="E142" s="79" t="s">
        <v>195</v>
      </c>
      <c r="F142" s="16" t="s">
        <v>147</v>
      </c>
      <c r="G142" s="83">
        <v>45302</v>
      </c>
      <c r="H142" s="92"/>
      <c r="I142" s="17" t="s">
        <v>173</v>
      </c>
      <c r="J142" s="79"/>
      <c r="K142" s="79"/>
      <c r="L142" s="79"/>
      <c r="M142" s="79"/>
      <c r="N142" s="79"/>
      <c r="O142" s="37">
        <v>30.15</v>
      </c>
      <c r="P142" s="38">
        <v>3512</v>
      </c>
      <c r="Q142" s="37">
        <v>2337</v>
      </c>
      <c r="R142" s="37">
        <v>2446</v>
      </c>
      <c r="S142" s="37">
        <f t="shared" si="9"/>
        <v>2337</v>
      </c>
      <c r="T142" s="38">
        <v>0</v>
      </c>
      <c r="U142" s="37">
        <f>R142-Q142</f>
        <v>109</v>
      </c>
      <c r="V142" s="18">
        <v>3.19</v>
      </c>
      <c r="X142"/>
      <c r="Z142"/>
    </row>
    <row r="143" spans="1:26" s="80" customFormat="1" x14ac:dyDescent="0.25">
      <c r="A143" s="68">
        <v>137</v>
      </c>
      <c r="B143" s="79" t="s">
        <v>14</v>
      </c>
      <c r="C143" s="79" t="s">
        <v>14</v>
      </c>
      <c r="D143" s="71" t="s">
        <v>174</v>
      </c>
      <c r="E143" s="79" t="s">
        <v>195</v>
      </c>
      <c r="F143" s="16" t="s">
        <v>144</v>
      </c>
      <c r="G143" s="83">
        <v>45302</v>
      </c>
      <c r="H143" s="92"/>
      <c r="I143" s="17" t="s">
        <v>165</v>
      </c>
      <c r="J143" s="79"/>
      <c r="K143" s="79"/>
      <c r="L143" s="79"/>
      <c r="M143" s="79"/>
      <c r="N143" s="79"/>
      <c r="O143" s="37">
        <v>170</v>
      </c>
      <c r="P143" s="38">
        <v>8028</v>
      </c>
      <c r="Q143" s="37">
        <v>4272</v>
      </c>
      <c r="R143" s="37">
        <v>3511</v>
      </c>
      <c r="S143" s="37">
        <f t="shared" si="9"/>
        <v>4272</v>
      </c>
      <c r="T143" s="38">
        <f>Q143-R143</f>
        <v>761</v>
      </c>
      <c r="U143" s="37">
        <v>0</v>
      </c>
      <c r="V143" s="18" t="s">
        <v>219</v>
      </c>
      <c r="X143"/>
      <c r="Z143"/>
    </row>
    <row r="144" spans="1:26" s="80" customFormat="1" x14ac:dyDescent="0.25">
      <c r="A144" s="68">
        <v>138</v>
      </c>
      <c r="B144" s="79" t="s">
        <v>14</v>
      </c>
      <c r="C144" s="79" t="s">
        <v>14</v>
      </c>
      <c r="D144" s="71" t="s">
        <v>175</v>
      </c>
      <c r="E144" s="79" t="s">
        <v>195</v>
      </c>
      <c r="F144" s="16" t="s">
        <v>144</v>
      </c>
      <c r="G144" s="83">
        <v>45302</v>
      </c>
      <c r="H144" s="92"/>
      <c r="I144" s="17" t="s">
        <v>161</v>
      </c>
      <c r="J144" s="79"/>
      <c r="K144" s="79"/>
      <c r="L144" s="79"/>
      <c r="M144" s="79"/>
      <c r="N144" s="79"/>
      <c r="O144" s="37">
        <v>249.92</v>
      </c>
      <c r="P144" s="38">
        <v>21288</v>
      </c>
      <c r="Q144" s="37">
        <v>14775</v>
      </c>
      <c r="R144" s="37">
        <v>4767</v>
      </c>
      <c r="S144" s="37">
        <f t="shared" si="9"/>
        <v>14775</v>
      </c>
      <c r="T144" s="38">
        <f>Q144-R144</f>
        <v>10008</v>
      </c>
      <c r="U144" s="37">
        <v>0</v>
      </c>
      <c r="V144" s="18">
        <v>3.19</v>
      </c>
      <c r="X144"/>
      <c r="Z144"/>
    </row>
    <row r="145" spans="1:26" s="80" customFormat="1" x14ac:dyDescent="0.25">
      <c r="A145" s="68">
        <v>139</v>
      </c>
      <c r="B145" s="79" t="s">
        <v>14</v>
      </c>
      <c r="C145" s="79" t="s">
        <v>14</v>
      </c>
      <c r="D145" s="70" t="s">
        <v>176</v>
      </c>
      <c r="E145" s="79" t="s">
        <v>195</v>
      </c>
      <c r="F145" s="16" t="s">
        <v>144</v>
      </c>
      <c r="G145" s="83">
        <v>45302</v>
      </c>
      <c r="H145" s="92"/>
      <c r="I145" s="17" t="s">
        <v>161</v>
      </c>
      <c r="J145" s="79"/>
      <c r="K145" s="79"/>
      <c r="L145" s="79"/>
      <c r="M145" s="79"/>
      <c r="N145" s="79"/>
      <c r="O145" s="37">
        <v>100.32</v>
      </c>
      <c r="P145" s="38">
        <v>9189</v>
      </c>
      <c r="Q145" s="37">
        <v>1012.5</v>
      </c>
      <c r="R145" s="37">
        <v>26259</v>
      </c>
      <c r="S145" s="37">
        <f t="shared" si="9"/>
        <v>1012.5</v>
      </c>
      <c r="T145" s="38">
        <v>0</v>
      </c>
      <c r="U145" s="37">
        <f t="shared" ref="U145:U154" si="10">R145-Q145</f>
        <v>25246.5</v>
      </c>
      <c r="V145" s="18">
        <v>3.19</v>
      </c>
      <c r="X145"/>
      <c r="Z145"/>
    </row>
    <row r="146" spans="1:26" s="80" customFormat="1" x14ac:dyDescent="0.25">
      <c r="A146" s="68">
        <v>140</v>
      </c>
      <c r="B146" s="79" t="s">
        <v>14</v>
      </c>
      <c r="C146" s="79" t="s">
        <v>14</v>
      </c>
      <c r="D146" s="70" t="s">
        <v>177</v>
      </c>
      <c r="E146" s="79" t="s">
        <v>195</v>
      </c>
      <c r="F146" s="16" t="s">
        <v>144</v>
      </c>
      <c r="G146" s="83">
        <v>45302</v>
      </c>
      <c r="H146" s="92"/>
      <c r="I146" s="17" t="s">
        <v>178</v>
      </c>
      <c r="J146" s="79"/>
      <c r="K146" s="79"/>
      <c r="L146" s="79"/>
      <c r="M146" s="79"/>
      <c r="N146" s="79"/>
      <c r="O146" s="37">
        <v>692</v>
      </c>
      <c r="P146" s="38">
        <v>65640</v>
      </c>
      <c r="Q146" s="37">
        <v>15195</v>
      </c>
      <c r="R146" s="37">
        <v>81985</v>
      </c>
      <c r="S146" s="37">
        <f t="shared" si="9"/>
        <v>15195</v>
      </c>
      <c r="T146" s="38">
        <v>0</v>
      </c>
      <c r="U146" s="37">
        <f t="shared" si="10"/>
        <v>66790</v>
      </c>
      <c r="V146" s="18">
        <v>3.19</v>
      </c>
      <c r="X146"/>
      <c r="Z146"/>
    </row>
    <row r="147" spans="1:26" s="80" customFormat="1" x14ac:dyDescent="0.25">
      <c r="A147" s="68">
        <v>141</v>
      </c>
      <c r="B147" s="79" t="s">
        <v>14</v>
      </c>
      <c r="C147" s="79" t="s">
        <v>14</v>
      </c>
      <c r="D147" s="70" t="s">
        <v>179</v>
      </c>
      <c r="E147" s="79" t="s">
        <v>195</v>
      </c>
      <c r="F147" s="16" t="s">
        <v>144</v>
      </c>
      <c r="G147" s="83">
        <v>45302</v>
      </c>
      <c r="H147" s="92"/>
      <c r="I147" s="17" t="s">
        <v>180</v>
      </c>
      <c r="J147" s="79"/>
      <c r="K147" s="79"/>
      <c r="L147" s="79"/>
      <c r="M147" s="79"/>
      <c r="N147" s="79"/>
      <c r="O147" s="37">
        <v>807</v>
      </c>
      <c r="P147" s="38">
        <v>77904</v>
      </c>
      <c r="Q147" s="37">
        <v>10785</v>
      </c>
      <c r="R147" s="37">
        <v>240290</v>
      </c>
      <c r="S147" s="37">
        <f t="shared" si="9"/>
        <v>10785</v>
      </c>
      <c r="T147" s="38">
        <v>0</v>
      </c>
      <c r="U147" s="37">
        <f t="shared" si="10"/>
        <v>229505</v>
      </c>
      <c r="V147" s="18">
        <v>3.19</v>
      </c>
      <c r="X147"/>
      <c r="Z147"/>
    </row>
    <row r="148" spans="1:26" s="80" customFormat="1" x14ac:dyDescent="0.25">
      <c r="A148" s="68">
        <v>142</v>
      </c>
      <c r="B148" s="79" t="s">
        <v>14</v>
      </c>
      <c r="C148" s="79" t="s">
        <v>14</v>
      </c>
      <c r="D148" s="70" t="s">
        <v>181</v>
      </c>
      <c r="E148" s="79" t="s">
        <v>195</v>
      </c>
      <c r="F148" s="16" t="s">
        <v>144</v>
      </c>
      <c r="G148" s="83">
        <v>45302</v>
      </c>
      <c r="H148" s="92"/>
      <c r="I148" s="17" t="s">
        <v>182</v>
      </c>
      <c r="J148" s="79"/>
      <c r="K148" s="79"/>
      <c r="L148" s="79"/>
      <c r="M148" s="79"/>
      <c r="N148" s="79"/>
      <c r="O148" s="37">
        <v>50.2</v>
      </c>
      <c r="P148" s="38">
        <v>4990</v>
      </c>
      <c r="Q148" s="37">
        <v>457.5</v>
      </c>
      <c r="R148" s="37">
        <v>34942.5</v>
      </c>
      <c r="S148" s="37">
        <f t="shared" si="9"/>
        <v>457.5</v>
      </c>
      <c r="T148" s="38">
        <v>0</v>
      </c>
      <c r="U148" s="37">
        <f t="shared" si="10"/>
        <v>34485</v>
      </c>
      <c r="V148" s="18">
        <v>3.19</v>
      </c>
      <c r="X148"/>
      <c r="Z148"/>
    </row>
    <row r="149" spans="1:26" s="80" customFormat="1" x14ac:dyDescent="0.25">
      <c r="A149" s="68">
        <v>143</v>
      </c>
      <c r="B149" s="79" t="s">
        <v>14</v>
      </c>
      <c r="C149" s="79" t="s">
        <v>14</v>
      </c>
      <c r="D149" s="70" t="s">
        <v>183</v>
      </c>
      <c r="E149" s="79" t="s">
        <v>195</v>
      </c>
      <c r="F149" s="16" t="s">
        <v>216</v>
      </c>
      <c r="G149" s="83">
        <v>45302</v>
      </c>
      <c r="H149" s="92"/>
      <c r="I149" s="17" t="s">
        <v>145</v>
      </c>
      <c r="J149" s="79"/>
      <c r="K149" s="79"/>
      <c r="L149" s="79"/>
      <c r="M149" s="79"/>
      <c r="N149" s="79"/>
      <c r="O149" s="37">
        <v>170</v>
      </c>
      <c r="P149" s="38">
        <v>10005</v>
      </c>
      <c r="Q149" s="37">
        <v>7830</v>
      </c>
      <c r="R149" s="37">
        <v>19443</v>
      </c>
      <c r="S149" s="37">
        <f t="shared" si="9"/>
        <v>7830</v>
      </c>
      <c r="T149" s="38">
        <v>0</v>
      </c>
      <c r="U149" s="37">
        <f t="shared" si="10"/>
        <v>11613</v>
      </c>
      <c r="V149" s="18">
        <v>2.87</v>
      </c>
      <c r="X149"/>
      <c r="Z149"/>
    </row>
    <row r="150" spans="1:26" s="95" customFormat="1" x14ac:dyDescent="0.3">
      <c r="A150" s="68">
        <v>144</v>
      </c>
      <c r="B150" s="79" t="s">
        <v>14</v>
      </c>
      <c r="C150" s="79" t="s">
        <v>14</v>
      </c>
      <c r="D150" s="70" t="s">
        <v>184</v>
      </c>
      <c r="E150" s="79" t="s">
        <v>195</v>
      </c>
      <c r="F150" s="16" t="s">
        <v>144</v>
      </c>
      <c r="G150" s="83">
        <v>45302</v>
      </c>
      <c r="H150" s="93"/>
      <c r="I150" s="17" t="s">
        <v>185</v>
      </c>
      <c r="J150" s="94"/>
      <c r="K150" s="94"/>
      <c r="L150" s="94"/>
      <c r="M150" s="94"/>
      <c r="N150" s="94"/>
      <c r="O150" s="37">
        <v>145</v>
      </c>
      <c r="P150" s="38">
        <v>3208</v>
      </c>
      <c r="Q150" s="37">
        <v>1350</v>
      </c>
      <c r="R150" s="37">
        <v>4000</v>
      </c>
      <c r="S150" s="37">
        <f t="shared" si="9"/>
        <v>1350</v>
      </c>
      <c r="T150" s="38">
        <v>0</v>
      </c>
      <c r="U150" s="37">
        <f t="shared" si="10"/>
        <v>2650</v>
      </c>
      <c r="V150" s="18">
        <v>2.76</v>
      </c>
      <c r="W150" s="80"/>
      <c r="X150"/>
      <c r="Z150"/>
    </row>
    <row r="151" spans="1:26" s="95" customFormat="1" x14ac:dyDescent="0.3">
      <c r="A151" s="68">
        <v>145</v>
      </c>
      <c r="B151" s="79" t="s">
        <v>14</v>
      </c>
      <c r="C151" s="79" t="s">
        <v>14</v>
      </c>
      <c r="D151" s="70" t="s">
        <v>186</v>
      </c>
      <c r="E151" s="79" t="s">
        <v>195</v>
      </c>
      <c r="F151" s="16" t="s">
        <v>187</v>
      </c>
      <c r="G151" s="83">
        <v>45302</v>
      </c>
      <c r="H151" s="93"/>
      <c r="I151" s="17" t="s">
        <v>180</v>
      </c>
      <c r="J151" s="94"/>
      <c r="K151" s="94"/>
      <c r="L151" s="94"/>
      <c r="M151" s="94"/>
      <c r="N151" s="94"/>
      <c r="O151" s="37">
        <v>469.8</v>
      </c>
      <c r="P151" s="38">
        <v>46214</v>
      </c>
      <c r="Q151" s="37">
        <v>5885</v>
      </c>
      <c r="R151" s="37">
        <v>83585</v>
      </c>
      <c r="S151" s="37">
        <f t="shared" si="9"/>
        <v>5885</v>
      </c>
      <c r="T151" s="38">
        <v>0</v>
      </c>
      <c r="U151" s="37">
        <f t="shared" si="10"/>
        <v>77700</v>
      </c>
      <c r="V151" s="18">
        <v>3.19</v>
      </c>
      <c r="W151" s="80"/>
      <c r="X151"/>
      <c r="Z151"/>
    </row>
    <row r="152" spans="1:26" s="95" customFormat="1" x14ac:dyDescent="0.3">
      <c r="A152" s="68">
        <v>146</v>
      </c>
      <c r="B152" s="79" t="s">
        <v>14</v>
      </c>
      <c r="C152" s="79" t="s">
        <v>14</v>
      </c>
      <c r="D152" s="70" t="s">
        <v>188</v>
      </c>
      <c r="E152" s="79" t="s">
        <v>195</v>
      </c>
      <c r="F152" s="16" t="s">
        <v>144</v>
      </c>
      <c r="G152" s="83">
        <v>45302</v>
      </c>
      <c r="H152" s="93"/>
      <c r="I152" s="17" t="s">
        <v>161</v>
      </c>
      <c r="J152" s="94"/>
      <c r="K152" s="94"/>
      <c r="L152" s="94"/>
      <c r="M152" s="94"/>
      <c r="N152" s="94"/>
      <c r="O152" s="37">
        <v>109.12</v>
      </c>
      <c r="P152" s="38">
        <v>10440</v>
      </c>
      <c r="Q152" s="37">
        <v>1999.5</v>
      </c>
      <c r="R152" s="37">
        <v>52978.5</v>
      </c>
      <c r="S152" s="37">
        <f t="shared" si="9"/>
        <v>1999.5</v>
      </c>
      <c r="T152" s="38">
        <v>0</v>
      </c>
      <c r="U152" s="37">
        <f t="shared" si="10"/>
        <v>50979</v>
      </c>
      <c r="V152" s="18">
        <v>3.19</v>
      </c>
      <c r="W152" s="80"/>
      <c r="X152"/>
      <c r="Z152"/>
    </row>
    <row r="153" spans="1:26" s="95" customFormat="1" x14ac:dyDescent="0.3">
      <c r="A153" s="68">
        <v>147</v>
      </c>
      <c r="B153" s="79" t="s">
        <v>14</v>
      </c>
      <c r="C153" s="79" t="s">
        <v>14</v>
      </c>
      <c r="D153" s="70" t="s">
        <v>189</v>
      </c>
      <c r="E153" s="79" t="s">
        <v>195</v>
      </c>
      <c r="F153" s="16" t="s">
        <v>147</v>
      </c>
      <c r="G153" s="83">
        <v>45302</v>
      </c>
      <c r="H153" s="93"/>
      <c r="I153" s="17" t="s">
        <v>145</v>
      </c>
      <c r="J153" s="94"/>
      <c r="K153" s="94"/>
      <c r="L153" s="94"/>
      <c r="M153" s="94"/>
      <c r="N153" s="94"/>
      <c r="O153" s="37">
        <v>124.9</v>
      </c>
      <c r="P153" s="38">
        <v>9592</v>
      </c>
      <c r="Q153" s="37">
        <v>3640</v>
      </c>
      <c r="R153" s="37">
        <v>15060</v>
      </c>
      <c r="S153" s="37">
        <f t="shared" si="9"/>
        <v>3640</v>
      </c>
      <c r="T153" s="38">
        <v>0</v>
      </c>
      <c r="U153" s="37">
        <f t="shared" si="10"/>
        <v>11420</v>
      </c>
      <c r="V153" s="18">
        <v>2.76</v>
      </c>
      <c r="W153" s="80"/>
      <c r="X153"/>
      <c r="Z153"/>
    </row>
    <row r="154" spans="1:26" s="95" customFormat="1" x14ac:dyDescent="0.3">
      <c r="A154" s="68">
        <v>148</v>
      </c>
      <c r="B154" s="79" t="s">
        <v>14</v>
      </c>
      <c r="C154" s="79" t="s">
        <v>14</v>
      </c>
      <c r="D154" s="70" t="s">
        <v>190</v>
      </c>
      <c r="E154" s="79" t="s">
        <v>195</v>
      </c>
      <c r="F154" s="16" t="s">
        <v>144</v>
      </c>
      <c r="G154" s="83">
        <v>45302</v>
      </c>
      <c r="H154" s="93"/>
      <c r="I154" s="17" t="s">
        <v>145</v>
      </c>
      <c r="J154" s="94"/>
      <c r="K154" s="94"/>
      <c r="L154" s="94"/>
      <c r="M154" s="94"/>
      <c r="N154" s="94"/>
      <c r="O154" s="37">
        <v>150.04</v>
      </c>
      <c r="P154" s="38">
        <v>14212</v>
      </c>
      <c r="Q154" s="37">
        <v>5350</v>
      </c>
      <c r="R154" s="37">
        <v>12662</v>
      </c>
      <c r="S154" s="37">
        <f t="shared" si="9"/>
        <v>5350</v>
      </c>
      <c r="T154" s="38">
        <v>0</v>
      </c>
      <c r="U154" s="37">
        <f t="shared" si="10"/>
        <v>7312</v>
      </c>
      <c r="V154" s="18">
        <v>3.19</v>
      </c>
      <c r="W154" s="80"/>
      <c r="X154"/>
      <c r="Z154"/>
    </row>
    <row r="155" spans="1:26" s="27" customFormat="1" x14ac:dyDescent="0.3">
      <c r="A155" s="68">
        <v>149</v>
      </c>
      <c r="B155" s="24" t="s">
        <v>14</v>
      </c>
      <c r="C155" s="24" t="s">
        <v>14</v>
      </c>
      <c r="D155" s="70" t="s">
        <v>191</v>
      </c>
      <c r="E155" s="24" t="s">
        <v>195</v>
      </c>
      <c r="F155" s="16" t="s">
        <v>144</v>
      </c>
      <c r="G155" s="25">
        <v>45302</v>
      </c>
      <c r="H155" s="45"/>
      <c r="I155" s="17" t="s">
        <v>192</v>
      </c>
      <c r="J155" s="28"/>
      <c r="K155" s="28"/>
      <c r="L155" s="28"/>
      <c r="M155" s="28"/>
      <c r="N155" s="28"/>
      <c r="O155" s="37">
        <v>424.98</v>
      </c>
      <c r="P155" s="38">
        <v>38092</v>
      </c>
      <c r="Q155" s="37">
        <v>26297.5</v>
      </c>
      <c r="R155" s="37">
        <v>15110</v>
      </c>
      <c r="S155" s="37">
        <f t="shared" si="9"/>
        <v>26297.5</v>
      </c>
      <c r="T155" s="39">
        <f>Q155-R155</f>
        <v>11187.5</v>
      </c>
      <c r="U155" s="37">
        <v>0</v>
      </c>
      <c r="V155" s="18">
        <v>3.19</v>
      </c>
      <c r="W155"/>
      <c r="X155"/>
      <c r="Z155"/>
    </row>
    <row r="156" spans="1:26" s="27" customFormat="1" ht="24" thickBot="1" x14ac:dyDescent="0.35">
      <c r="A156" s="68">
        <v>150</v>
      </c>
      <c r="B156" s="24" t="s">
        <v>14</v>
      </c>
      <c r="C156" s="24" t="s">
        <v>14</v>
      </c>
      <c r="D156" s="70" t="s">
        <v>193</v>
      </c>
      <c r="E156" s="24" t="s">
        <v>195</v>
      </c>
      <c r="F156" s="16" t="s">
        <v>144</v>
      </c>
      <c r="G156" s="25">
        <v>45302</v>
      </c>
      <c r="H156" s="45"/>
      <c r="I156" s="17" t="s">
        <v>194</v>
      </c>
      <c r="J156" s="28"/>
      <c r="K156" s="28"/>
      <c r="L156" s="28"/>
      <c r="M156" s="28"/>
      <c r="N156" s="28"/>
      <c r="O156" s="37">
        <v>999.54</v>
      </c>
      <c r="P156" s="38">
        <v>96243</v>
      </c>
      <c r="Q156" s="37">
        <v>8880</v>
      </c>
      <c r="R156" s="37">
        <v>399440</v>
      </c>
      <c r="S156" s="37">
        <f t="shared" si="9"/>
        <v>8880</v>
      </c>
      <c r="T156" s="39">
        <v>0</v>
      </c>
      <c r="U156" s="37">
        <f>R156-Q156</f>
        <v>390560</v>
      </c>
      <c r="V156" s="18">
        <v>3.19</v>
      </c>
      <c r="W156"/>
      <c r="X156"/>
      <c r="Z156"/>
    </row>
    <row r="157" spans="1:26" s="27" customFormat="1" x14ac:dyDescent="0.3">
      <c r="A157" s="68">
        <v>151</v>
      </c>
      <c r="B157" s="46" t="s">
        <v>14</v>
      </c>
      <c r="C157" s="46" t="s">
        <v>14</v>
      </c>
      <c r="D157" s="72" t="s">
        <v>217</v>
      </c>
      <c r="E157" s="46" t="s">
        <v>195</v>
      </c>
      <c r="F157" s="47" t="s">
        <v>213</v>
      </c>
      <c r="G157" s="25">
        <v>45302</v>
      </c>
      <c r="H157" s="48"/>
      <c r="I157" s="49" t="s">
        <v>218</v>
      </c>
      <c r="J157" s="50"/>
      <c r="K157" s="50"/>
      <c r="L157" s="50"/>
      <c r="M157" s="50"/>
      <c r="N157" s="50"/>
      <c r="O157" s="51">
        <v>55</v>
      </c>
      <c r="P157" s="52">
        <v>0</v>
      </c>
      <c r="Q157" s="51">
        <v>0</v>
      </c>
      <c r="R157" s="51">
        <v>1270.5</v>
      </c>
      <c r="S157" s="37">
        <f t="shared" si="9"/>
        <v>0</v>
      </c>
      <c r="T157" s="39">
        <v>0</v>
      </c>
      <c r="U157" s="37">
        <f>R157-Q157</f>
        <v>1270.5</v>
      </c>
      <c r="V157" s="53">
        <v>3.07</v>
      </c>
      <c r="W157"/>
      <c r="X157"/>
      <c r="Z157"/>
    </row>
    <row r="158" spans="1:26" s="27" customFormat="1" x14ac:dyDescent="0.3">
      <c r="A158" s="68">
        <v>152</v>
      </c>
      <c r="B158" s="24" t="s">
        <v>14</v>
      </c>
      <c r="C158" s="24" t="s">
        <v>14</v>
      </c>
      <c r="D158" s="70" t="s">
        <v>220</v>
      </c>
      <c r="E158" s="24" t="s">
        <v>195</v>
      </c>
      <c r="F158" s="54" t="s">
        <v>213</v>
      </c>
      <c r="G158" s="25">
        <v>45302</v>
      </c>
      <c r="H158" s="45"/>
      <c r="I158" s="17" t="s">
        <v>192</v>
      </c>
      <c r="J158" s="28"/>
      <c r="K158" s="28"/>
      <c r="L158" s="28"/>
      <c r="M158" s="28"/>
      <c r="N158" s="28"/>
      <c r="O158" s="37">
        <v>425.25</v>
      </c>
      <c r="P158" s="38">
        <v>42869</v>
      </c>
      <c r="Q158" s="37">
        <v>15055</v>
      </c>
      <c r="R158" s="37">
        <v>130940</v>
      </c>
      <c r="S158" s="37">
        <f t="shared" si="9"/>
        <v>15055</v>
      </c>
      <c r="T158" s="39">
        <v>0</v>
      </c>
      <c r="U158" s="37">
        <f>R158-Q158</f>
        <v>115885</v>
      </c>
      <c r="V158" s="18">
        <v>3.74</v>
      </c>
      <c r="W158"/>
      <c r="X158"/>
      <c r="Z158"/>
    </row>
    <row r="159" spans="1:26" s="27" customFormat="1" x14ac:dyDescent="0.3">
      <c r="A159" s="68">
        <v>153</v>
      </c>
      <c r="B159" s="24" t="s">
        <v>14</v>
      </c>
      <c r="C159" s="24" t="s">
        <v>14</v>
      </c>
      <c r="D159" s="70" t="s">
        <v>228</v>
      </c>
      <c r="E159" s="24" t="s">
        <v>195</v>
      </c>
      <c r="F159" s="54" t="s">
        <v>213</v>
      </c>
      <c r="G159" s="25">
        <v>45302</v>
      </c>
      <c r="H159" s="45"/>
      <c r="I159" s="17" t="s">
        <v>182</v>
      </c>
      <c r="J159" s="28"/>
      <c r="K159" s="28"/>
      <c r="L159" s="28"/>
      <c r="M159" s="28"/>
      <c r="N159" s="28"/>
      <c r="O159" s="37">
        <v>39</v>
      </c>
      <c r="P159" s="38">
        <v>2886</v>
      </c>
      <c r="Q159" s="37">
        <v>375.75</v>
      </c>
      <c r="R159" s="37">
        <v>24984</v>
      </c>
      <c r="S159" s="37">
        <f t="shared" si="9"/>
        <v>375.75</v>
      </c>
      <c r="T159" s="39">
        <v>0</v>
      </c>
      <c r="U159" s="37">
        <f>R159-Q159</f>
        <v>24608.25</v>
      </c>
      <c r="V159" s="18">
        <v>3.74</v>
      </c>
      <c r="W159"/>
      <c r="X159"/>
      <c r="Z159"/>
    </row>
    <row r="160" spans="1:26" s="27" customFormat="1" x14ac:dyDescent="0.3">
      <c r="A160" s="68">
        <v>154</v>
      </c>
      <c r="B160" s="24" t="s">
        <v>14</v>
      </c>
      <c r="C160" s="24" t="s">
        <v>14</v>
      </c>
      <c r="D160" s="70" t="s">
        <v>230</v>
      </c>
      <c r="E160" s="24" t="s">
        <v>195</v>
      </c>
      <c r="F160" s="54" t="s">
        <v>213</v>
      </c>
      <c r="G160" s="25">
        <v>45302</v>
      </c>
      <c r="H160" s="45"/>
      <c r="I160" s="17" t="s">
        <v>165</v>
      </c>
      <c r="J160" s="28"/>
      <c r="K160" s="28"/>
      <c r="L160" s="28"/>
      <c r="M160" s="28"/>
      <c r="N160" s="28"/>
      <c r="O160" s="37">
        <v>80</v>
      </c>
      <c r="P160" s="38">
        <v>8416</v>
      </c>
      <c r="Q160" s="37">
        <v>5959.5</v>
      </c>
      <c r="R160" s="37">
        <v>6235.5</v>
      </c>
      <c r="S160" s="37">
        <f t="shared" si="9"/>
        <v>5959.5</v>
      </c>
      <c r="T160" s="39">
        <v>0</v>
      </c>
      <c r="U160" s="37">
        <f>R160-Q160</f>
        <v>276</v>
      </c>
      <c r="V160" s="18">
        <v>3.74</v>
      </c>
      <c r="W160"/>
      <c r="X160"/>
      <c r="Z160"/>
    </row>
    <row r="161" spans="1:26" s="27" customFormat="1" x14ac:dyDescent="0.3">
      <c r="A161" s="68">
        <v>155</v>
      </c>
      <c r="B161" s="24" t="s">
        <v>14</v>
      </c>
      <c r="C161" s="24" t="s">
        <v>14</v>
      </c>
      <c r="D161" s="70" t="s">
        <v>229</v>
      </c>
      <c r="E161" s="24" t="s">
        <v>195</v>
      </c>
      <c r="F161" s="54" t="s">
        <v>236</v>
      </c>
      <c r="G161" s="25">
        <v>45302</v>
      </c>
      <c r="H161" s="45"/>
      <c r="I161" s="17" t="s">
        <v>237</v>
      </c>
      <c r="J161" s="28"/>
      <c r="K161" s="28"/>
      <c r="L161" s="28"/>
      <c r="M161" s="28"/>
      <c r="N161" s="28"/>
      <c r="O161" s="37">
        <v>110</v>
      </c>
      <c r="P161" s="38">
        <v>10120</v>
      </c>
      <c r="Q161" s="37">
        <v>9270</v>
      </c>
      <c r="R161" s="37">
        <v>1710</v>
      </c>
      <c r="S161" s="37">
        <f t="shared" si="9"/>
        <v>9270</v>
      </c>
      <c r="T161" s="39">
        <f>Q161-R161</f>
        <v>7560</v>
      </c>
      <c r="U161" s="37">
        <v>0</v>
      </c>
      <c r="V161" s="18">
        <v>3.74</v>
      </c>
      <c r="W161"/>
      <c r="X161"/>
      <c r="Z161"/>
    </row>
    <row r="162" spans="1:26" s="27" customFormat="1" x14ac:dyDescent="0.3">
      <c r="A162" s="68">
        <v>156</v>
      </c>
      <c r="B162" s="24" t="s">
        <v>14</v>
      </c>
      <c r="C162" s="24" t="s">
        <v>14</v>
      </c>
      <c r="D162" s="70" t="s">
        <v>241</v>
      </c>
      <c r="E162" s="24" t="s">
        <v>195</v>
      </c>
      <c r="F162" s="54" t="s">
        <v>213</v>
      </c>
      <c r="G162" s="25">
        <v>45302</v>
      </c>
      <c r="H162" s="45"/>
      <c r="I162" s="17" t="s">
        <v>242</v>
      </c>
      <c r="J162" s="28"/>
      <c r="K162" s="28"/>
      <c r="L162" s="28"/>
      <c r="M162" s="28"/>
      <c r="N162" s="28"/>
      <c r="O162" s="37">
        <v>272</v>
      </c>
      <c r="P162" s="38">
        <v>29604</v>
      </c>
      <c r="Q162" s="37">
        <v>5528</v>
      </c>
      <c r="R162" s="37">
        <v>66736</v>
      </c>
      <c r="S162" s="37">
        <f t="shared" si="9"/>
        <v>5528</v>
      </c>
      <c r="T162" s="39">
        <v>0</v>
      </c>
      <c r="U162" s="37">
        <f>R162-Q162</f>
        <v>61208</v>
      </c>
      <c r="V162" s="18">
        <v>3.74</v>
      </c>
      <c r="W162"/>
      <c r="X162"/>
      <c r="Z162"/>
    </row>
    <row r="163" spans="1:26" s="27" customFormat="1" x14ac:dyDescent="0.3">
      <c r="A163" s="68">
        <v>157</v>
      </c>
      <c r="B163" s="24" t="s">
        <v>14</v>
      </c>
      <c r="C163" s="24" t="s">
        <v>14</v>
      </c>
      <c r="D163" s="70" t="s">
        <v>258</v>
      </c>
      <c r="E163" s="24" t="s">
        <v>195</v>
      </c>
      <c r="F163" s="54" t="s">
        <v>213</v>
      </c>
      <c r="G163" s="25">
        <v>45302</v>
      </c>
      <c r="H163" s="45"/>
      <c r="I163" s="17" t="s">
        <v>259</v>
      </c>
      <c r="J163" s="28"/>
      <c r="K163" s="28"/>
      <c r="L163" s="28"/>
      <c r="M163" s="28"/>
      <c r="N163" s="28"/>
      <c r="O163" s="37">
        <v>382.5</v>
      </c>
      <c r="P163" s="38">
        <v>34440</v>
      </c>
      <c r="Q163" s="37">
        <v>8525</v>
      </c>
      <c r="R163" s="37">
        <v>49400</v>
      </c>
      <c r="S163" s="37">
        <f t="shared" si="9"/>
        <v>8525</v>
      </c>
      <c r="T163" s="39">
        <v>0</v>
      </c>
      <c r="U163" s="37">
        <f>R163-Q163</f>
        <v>40875</v>
      </c>
      <c r="V163" s="18">
        <v>3.37</v>
      </c>
      <c r="W163"/>
      <c r="X163"/>
      <c r="Z163"/>
    </row>
    <row r="164" spans="1:26" s="27" customFormat="1" x14ac:dyDescent="0.3">
      <c r="A164" s="68">
        <v>158</v>
      </c>
      <c r="B164" s="24" t="s">
        <v>14</v>
      </c>
      <c r="C164" s="24" t="s">
        <v>14</v>
      </c>
      <c r="D164" s="70" t="s">
        <v>266</v>
      </c>
      <c r="E164" s="24" t="s">
        <v>195</v>
      </c>
      <c r="F164" s="54" t="s">
        <v>236</v>
      </c>
      <c r="G164" s="25">
        <v>45302</v>
      </c>
      <c r="H164" s="45"/>
      <c r="I164" s="17" t="s">
        <v>267</v>
      </c>
      <c r="J164" s="28"/>
      <c r="K164" s="28"/>
      <c r="L164" s="28"/>
      <c r="M164" s="28"/>
      <c r="N164" s="28"/>
      <c r="O164" s="37">
        <v>127.5</v>
      </c>
      <c r="P164" s="38">
        <v>12332</v>
      </c>
      <c r="Q164" s="37">
        <v>5865</v>
      </c>
      <c r="R164" s="37">
        <v>9637.5</v>
      </c>
      <c r="S164" s="37">
        <f t="shared" si="9"/>
        <v>5865</v>
      </c>
      <c r="T164" s="39">
        <v>0</v>
      </c>
      <c r="U164" s="37">
        <f>R164-Q164</f>
        <v>3772.5</v>
      </c>
      <c r="V164" s="18">
        <v>3.37</v>
      </c>
      <c r="W164"/>
      <c r="X164"/>
      <c r="Z164"/>
    </row>
    <row r="165" spans="1:26" s="27" customFormat="1" x14ac:dyDescent="0.3">
      <c r="A165" s="68">
        <v>159</v>
      </c>
      <c r="B165" s="24" t="s">
        <v>14</v>
      </c>
      <c r="C165" s="24" t="s">
        <v>14</v>
      </c>
      <c r="D165" s="70" t="s">
        <v>272</v>
      </c>
      <c r="E165" s="24" t="s">
        <v>195</v>
      </c>
      <c r="F165" s="54" t="s">
        <v>236</v>
      </c>
      <c r="G165" s="25">
        <v>45302</v>
      </c>
      <c r="H165" s="45"/>
      <c r="I165" s="17" t="s">
        <v>180</v>
      </c>
      <c r="J165" s="28"/>
      <c r="K165" s="28"/>
      <c r="L165" s="28"/>
      <c r="M165" s="28"/>
      <c r="N165" s="28"/>
      <c r="O165" s="37">
        <v>498.6</v>
      </c>
      <c r="P165" s="38">
        <v>46549</v>
      </c>
      <c r="Q165" s="37">
        <v>2855</v>
      </c>
      <c r="R165" s="37">
        <v>142935</v>
      </c>
      <c r="S165" s="37">
        <f t="shared" si="9"/>
        <v>2855</v>
      </c>
      <c r="T165" s="39">
        <v>0</v>
      </c>
      <c r="U165" s="37">
        <f>R165-Q165</f>
        <v>140080</v>
      </c>
      <c r="V165" s="18">
        <v>3.74</v>
      </c>
      <c r="W165"/>
      <c r="X165"/>
      <c r="Z165"/>
    </row>
    <row r="166" spans="1:26" s="27" customFormat="1" ht="30.75" customHeight="1" x14ac:dyDescent="0.3">
      <c r="A166" s="68">
        <v>160</v>
      </c>
      <c r="B166" s="24" t="s">
        <v>14</v>
      </c>
      <c r="C166" s="24" t="s">
        <v>14</v>
      </c>
      <c r="D166" s="70" t="s">
        <v>294</v>
      </c>
      <c r="E166" s="24" t="s">
        <v>195</v>
      </c>
      <c r="F166" s="54" t="s">
        <v>293</v>
      </c>
      <c r="G166" s="25">
        <v>45302</v>
      </c>
      <c r="H166" s="45"/>
      <c r="I166" s="17" t="s">
        <v>295</v>
      </c>
      <c r="J166" s="28"/>
      <c r="K166" s="28"/>
      <c r="L166" s="28"/>
      <c r="M166" s="28"/>
      <c r="N166" s="28"/>
      <c r="O166" s="37">
        <v>500</v>
      </c>
      <c r="P166" s="38">
        <v>37360</v>
      </c>
      <c r="Q166" s="37">
        <v>7500</v>
      </c>
      <c r="R166" s="37">
        <v>53100</v>
      </c>
      <c r="S166" s="37">
        <f t="shared" si="9"/>
        <v>7500</v>
      </c>
      <c r="T166" s="39">
        <v>0</v>
      </c>
      <c r="U166" s="37">
        <f>R166-Q166</f>
        <v>45600</v>
      </c>
      <c r="V166" s="18">
        <v>3.2</v>
      </c>
      <c r="W166"/>
      <c r="X166"/>
      <c r="Z166"/>
    </row>
    <row r="167" spans="1:26" s="27" customFormat="1" ht="30.75" customHeight="1" x14ac:dyDescent="0.3">
      <c r="A167" s="68">
        <v>161</v>
      </c>
      <c r="B167" s="24" t="s">
        <v>14</v>
      </c>
      <c r="C167" s="24" t="s">
        <v>14</v>
      </c>
      <c r="D167" s="70" t="s">
        <v>296</v>
      </c>
      <c r="E167" s="24" t="s">
        <v>195</v>
      </c>
      <c r="F167" s="54" t="s">
        <v>293</v>
      </c>
      <c r="G167" s="25">
        <v>45302</v>
      </c>
      <c r="H167" s="45"/>
      <c r="I167" s="17" t="s">
        <v>161</v>
      </c>
      <c r="J167" s="28"/>
      <c r="K167" s="28"/>
      <c r="L167" s="28"/>
      <c r="M167" s="28"/>
      <c r="N167" s="28"/>
      <c r="O167" s="37">
        <v>200.5</v>
      </c>
      <c r="P167" s="38">
        <v>18145</v>
      </c>
      <c r="Q167" s="37">
        <v>8355</v>
      </c>
      <c r="R167" s="37">
        <v>9696.5</v>
      </c>
      <c r="S167" s="37">
        <f t="shared" si="4"/>
        <v>8355</v>
      </c>
      <c r="T167" s="39">
        <v>0</v>
      </c>
      <c r="U167" s="37">
        <f t="shared" si="6"/>
        <v>1341.5</v>
      </c>
      <c r="V167" s="18">
        <v>3.2</v>
      </c>
      <c r="W167"/>
      <c r="X167"/>
      <c r="Z167"/>
    </row>
    <row r="168" spans="1:26" s="27" customFormat="1" ht="30.75" customHeight="1" x14ac:dyDescent="0.3">
      <c r="A168" s="68">
        <v>162</v>
      </c>
      <c r="B168" s="24" t="s">
        <v>14</v>
      </c>
      <c r="C168" s="24" t="s">
        <v>14</v>
      </c>
      <c r="D168" s="70" t="s">
        <v>297</v>
      </c>
      <c r="E168" s="24" t="s">
        <v>195</v>
      </c>
      <c r="F168" s="54" t="s">
        <v>293</v>
      </c>
      <c r="G168" s="25">
        <v>45302</v>
      </c>
      <c r="H168" s="45"/>
      <c r="I168" s="17" t="s">
        <v>192</v>
      </c>
      <c r="J168" s="28"/>
      <c r="K168" s="28"/>
      <c r="L168" s="28"/>
      <c r="M168" s="28"/>
      <c r="N168" s="28"/>
      <c r="O168" s="37">
        <v>200.5</v>
      </c>
      <c r="P168" s="38">
        <v>49226</v>
      </c>
      <c r="Q168" s="37">
        <v>11824.5</v>
      </c>
      <c r="R168" s="37">
        <v>9822</v>
      </c>
      <c r="S168" s="37">
        <f t="shared" si="4"/>
        <v>11824.5</v>
      </c>
      <c r="T168" s="39">
        <f t="shared" ref="T168" si="11">Q168-R168</f>
        <v>2002.5</v>
      </c>
      <c r="U168" s="37">
        <v>0</v>
      </c>
      <c r="V168" s="18">
        <v>3.74</v>
      </c>
      <c r="W168"/>
      <c r="X168"/>
      <c r="Z168"/>
    </row>
    <row r="169" spans="1:26" s="33" customFormat="1" ht="34.5" customHeight="1" x14ac:dyDescent="0.35">
      <c r="A169" s="67"/>
      <c r="B169" s="75"/>
      <c r="C169" s="75"/>
      <c r="D169" s="76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96">
        <f>SUM(O7:O168)</f>
        <v>20620.295000000006</v>
      </c>
      <c r="P169" s="62">
        <f t="shared" ref="P169:S169" si="12">SUM(P7:P168)</f>
        <v>1795579.9</v>
      </c>
      <c r="Q169" s="62">
        <f t="shared" si="12"/>
        <v>1278012.45</v>
      </c>
      <c r="R169" s="62">
        <f t="shared" si="12"/>
        <v>3489836.65</v>
      </c>
      <c r="S169" s="62">
        <f t="shared" si="12"/>
        <v>1278012.45</v>
      </c>
      <c r="T169" s="62">
        <f>SUM(T7:T168)</f>
        <v>933257.99999999988</v>
      </c>
      <c r="U169" s="62">
        <f>SUM(U7:U168)</f>
        <v>3145015.2</v>
      </c>
      <c r="V169" s="75"/>
      <c r="W169"/>
      <c r="X169"/>
      <c r="Y169"/>
      <c r="Z169"/>
    </row>
    <row r="170" spans="1:26" s="27" customFormat="1" x14ac:dyDescent="0.35">
      <c r="A170" s="69"/>
      <c r="D170" s="59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42"/>
      <c r="P170" s="42"/>
      <c r="Q170" s="42"/>
      <c r="R170" s="42"/>
      <c r="S170" s="42"/>
      <c r="T170" s="42"/>
      <c r="U170" s="42"/>
      <c r="V170" s="32"/>
      <c r="X170"/>
    </row>
    <row r="171" spans="1:26" s="27" customFormat="1" x14ac:dyDescent="0.35">
      <c r="A171" s="69"/>
      <c r="D171" s="59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42"/>
      <c r="P171" s="42"/>
      <c r="Q171" s="42"/>
      <c r="R171" s="42"/>
      <c r="S171" s="42"/>
      <c r="T171" s="42"/>
      <c r="U171" s="42"/>
      <c r="V171" s="32"/>
      <c r="X171"/>
    </row>
    <row r="172" spans="1:26" s="27" customFormat="1" x14ac:dyDescent="0.35">
      <c r="A172" s="69"/>
      <c r="D172" s="59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42"/>
      <c r="P172" s="42"/>
      <c r="Q172" s="42"/>
      <c r="R172" s="42"/>
      <c r="S172" s="42"/>
      <c r="T172" s="42"/>
      <c r="U172" s="42"/>
      <c r="V172" s="32"/>
      <c r="X172"/>
    </row>
    <row r="173" spans="1:26" s="27" customFormat="1" x14ac:dyDescent="0.35">
      <c r="A173" s="69"/>
      <c r="D173" s="59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42"/>
      <c r="P173" s="42"/>
      <c r="Q173" s="42"/>
      <c r="R173" s="42"/>
      <c r="S173" s="42"/>
      <c r="T173" s="42"/>
      <c r="U173" s="42"/>
      <c r="V173" s="32"/>
      <c r="X173"/>
    </row>
    <row r="174" spans="1:26" s="27" customFormat="1" x14ac:dyDescent="0.35">
      <c r="A174" s="69"/>
      <c r="D174" s="59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42"/>
      <c r="P174" s="42"/>
      <c r="Q174" s="42"/>
      <c r="R174" s="42"/>
      <c r="S174" s="42"/>
      <c r="T174" s="42"/>
      <c r="U174" s="42"/>
      <c r="V174" s="32"/>
      <c r="X174"/>
    </row>
    <row r="175" spans="1:26" s="27" customFormat="1" x14ac:dyDescent="0.35">
      <c r="A175" s="69"/>
      <c r="D175" s="59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42"/>
      <c r="P175" s="42"/>
      <c r="Q175" s="42"/>
      <c r="R175" s="42"/>
      <c r="S175" s="42"/>
      <c r="T175" s="42"/>
      <c r="U175" s="42"/>
      <c r="V175" s="32"/>
      <c r="X175"/>
    </row>
    <row r="176" spans="1:26" s="27" customFormat="1" x14ac:dyDescent="0.35">
      <c r="A176" s="69"/>
      <c r="D176" s="59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42"/>
      <c r="P176" s="42"/>
      <c r="Q176" s="42"/>
      <c r="R176" s="42"/>
      <c r="S176" s="42"/>
      <c r="T176" s="42"/>
      <c r="U176" s="42"/>
      <c r="V176" s="32"/>
    </row>
    <row r="177" spans="3:4" s="55" customFormat="1" x14ac:dyDescent="0.35">
      <c r="C177" s="55" t="s">
        <v>31</v>
      </c>
      <c r="D177" s="59"/>
    </row>
    <row r="178" spans="3:4" s="55" customFormat="1" x14ac:dyDescent="0.35">
      <c r="C178" s="55" t="s">
        <v>226</v>
      </c>
      <c r="D178" s="59"/>
    </row>
    <row r="179" spans="3:4" s="55" customFormat="1" x14ac:dyDescent="0.35">
      <c r="C179" s="55" t="s">
        <v>227</v>
      </c>
      <c r="D179" s="59"/>
    </row>
  </sheetData>
  <autoFilter ref="T6:T169"/>
  <mergeCells count="5">
    <mergeCell ref="A2:B2"/>
    <mergeCell ref="F2:S2"/>
    <mergeCell ref="J3:N3"/>
    <mergeCell ref="O3:S3"/>
    <mergeCell ref="T3:V3"/>
  </mergeCells>
  <printOptions horizontalCentered="1" verticalCentered="1"/>
  <pageMargins left="0" right="0" top="0" bottom="0" header="0" footer="0"/>
  <pageSetup paperSize="9" scale="37" orientation="portrait" r:id="rId1"/>
  <rowBreaks count="1" manualBreakCount="1">
    <brk id="94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206"/>
  <sheetViews>
    <sheetView view="pageBreakPreview" zoomScaleNormal="100" zoomScaleSheetLayoutView="100" workbookViewId="0">
      <pane xSplit="6" ySplit="4" topLeftCell="G35" activePane="bottomRight" state="frozen"/>
      <selection pane="topRight" activeCell="F1" sqref="F1"/>
      <selection pane="bottomLeft" activeCell="A6" sqref="A6"/>
      <selection pane="bottomRight" activeCell="E44" sqref="E44"/>
    </sheetView>
  </sheetViews>
  <sheetFormatPr defaultRowHeight="18.75" x14ac:dyDescent="0.25"/>
  <cols>
    <col min="1" max="1" width="4.42578125" style="101" customWidth="1"/>
    <col min="2" max="2" width="17" style="69" customWidth="1"/>
    <col min="3" max="3" width="14.140625" style="69" customWidth="1"/>
    <col min="4" max="4" width="10.140625" style="103" customWidth="1"/>
    <col min="5" max="5" width="45.5703125" style="103" customWidth="1"/>
    <col min="6" max="6" width="3.28515625" style="105" hidden="1" customWidth="1"/>
    <col min="7" max="7" width="14.140625" style="105" customWidth="1"/>
    <col min="8" max="8" width="13.7109375" style="105" customWidth="1"/>
    <col min="9" max="12" width="12.42578125" customWidth="1"/>
    <col min="13" max="13" width="10.28515625" customWidth="1"/>
    <col min="14" max="14" width="11.42578125" customWidth="1"/>
    <col min="15" max="15" width="10" customWidth="1"/>
    <col min="16" max="16" width="9.42578125" hidden="1" customWidth="1"/>
  </cols>
  <sheetData>
    <row r="1" spans="1:16" ht="22.5" customHeight="1" x14ac:dyDescent="0.25">
      <c r="A1" s="128" t="s">
        <v>530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6" ht="15" customHeight="1" x14ac:dyDescent="0.25">
      <c r="A2" s="127" t="s">
        <v>330</v>
      </c>
      <c r="B2" s="127" t="s">
        <v>327</v>
      </c>
      <c r="C2" s="127" t="s">
        <v>517</v>
      </c>
      <c r="D2" s="127" t="s">
        <v>331</v>
      </c>
      <c r="E2" s="127" t="s">
        <v>332</v>
      </c>
      <c r="F2" s="109"/>
      <c r="G2" s="127" t="s">
        <v>328</v>
      </c>
      <c r="H2" s="127" t="s">
        <v>329</v>
      </c>
      <c r="I2" s="127" t="s">
        <v>519</v>
      </c>
      <c r="J2" s="127"/>
      <c r="K2" s="127" t="s">
        <v>522</v>
      </c>
      <c r="L2" s="127"/>
      <c r="M2" s="127" t="s">
        <v>523</v>
      </c>
      <c r="N2" s="127"/>
      <c r="O2" s="127"/>
      <c r="P2" s="126" t="s">
        <v>529</v>
      </c>
    </row>
    <row r="3" spans="1:16" ht="32.25" customHeight="1" x14ac:dyDescent="0.25">
      <c r="A3" s="127"/>
      <c r="B3" s="127"/>
      <c r="C3" s="127" t="s">
        <v>517</v>
      </c>
      <c r="D3" s="127" t="s">
        <v>331</v>
      </c>
      <c r="E3" s="127" t="s">
        <v>332</v>
      </c>
      <c r="F3" s="109" t="s">
        <v>333</v>
      </c>
      <c r="G3" s="127"/>
      <c r="H3" s="127"/>
      <c r="I3" s="127"/>
      <c r="J3" s="127"/>
      <c r="K3" s="127"/>
      <c r="L3" s="127"/>
      <c r="M3" s="127"/>
      <c r="N3" s="127"/>
      <c r="O3" s="127"/>
      <c r="P3" s="126"/>
    </row>
    <row r="4" spans="1:16" ht="20.25" customHeight="1" x14ac:dyDescent="0.25">
      <c r="A4" s="127"/>
      <c r="B4" s="127"/>
      <c r="C4" s="127"/>
      <c r="D4" s="127"/>
      <c r="E4" s="127"/>
      <c r="F4" s="104"/>
      <c r="G4" s="127"/>
      <c r="H4" s="127"/>
      <c r="I4" s="111" t="s">
        <v>520</v>
      </c>
      <c r="J4" s="111" t="s">
        <v>521</v>
      </c>
      <c r="K4" s="111" t="s">
        <v>520</v>
      </c>
      <c r="L4" s="111" t="s">
        <v>521</v>
      </c>
      <c r="M4" s="111" t="s">
        <v>520</v>
      </c>
      <c r="N4" s="111" t="s">
        <v>521</v>
      </c>
      <c r="O4" s="111" t="s">
        <v>524</v>
      </c>
      <c r="P4" s="126"/>
    </row>
    <row r="5" spans="1:16" s="99" customFormat="1" ht="27.75" customHeight="1" x14ac:dyDescent="0.25">
      <c r="A5" s="79">
        <v>1</v>
      </c>
      <c r="B5" s="108" t="s">
        <v>91</v>
      </c>
      <c r="C5" s="108">
        <v>3008289</v>
      </c>
      <c r="D5" s="106" t="s">
        <v>38</v>
      </c>
      <c r="E5" s="106" t="s">
        <v>363</v>
      </c>
      <c r="F5" s="98"/>
      <c r="G5" s="18" t="s">
        <v>518</v>
      </c>
      <c r="H5" s="18">
        <v>17</v>
      </c>
      <c r="I5" s="79">
        <v>6368</v>
      </c>
      <c r="J5" s="79">
        <v>6591</v>
      </c>
      <c r="K5" s="79">
        <v>1579</v>
      </c>
      <c r="L5" s="79">
        <v>1643</v>
      </c>
      <c r="M5" s="79">
        <v>51254</v>
      </c>
      <c r="N5" s="79">
        <v>52213</v>
      </c>
      <c r="O5" s="79">
        <v>1</v>
      </c>
    </row>
    <row r="6" spans="1:16" s="99" customFormat="1" ht="27.75" customHeight="1" x14ac:dyDescent="0.25">
      <c r="A6" s="79">
        <v>2</v>
      </c>
      <c r="B6" s="108" t="s">
        <v>78</v>
      </c>
      <c r="C6" s="108">
        <v>3037278</v>
      </c>
      <c r="D6" s="106" t="s">
        <v>255</v>
      </c>
      <c r="E6" s="106" t="s">
        <v>355</v>
      </c>
      <c r="F6" s="98"/>
      <c r="G6" s="18" t="s">
        <v>79</v>
      </c>
      <c r="H6" s="18">
        <v>5</v>
      </c>
      <c r="I6" s="79">
        <v>2042</v>
      </c>
      <c r="J6" s="79">
        <v>2068</v>
      </c>
      <c r="K6" s="79">
        <v>583</v>
      </c>
      <c r="L6" s="79">
        <v>592</v>
      </c>
      <c r="M6" s="79">
        <v>9194</v>
      </c>
      <c r="N6" s="79">
        <v>9204</v>
      </c>
      <c r="O6" s="79">
        <v>1</v>
      </c>
    </row>
    <row r="7" spans="1:16" s="99" customFormat="1" ht="27.75" customHeight="1" x14ac:dyDescent="0.25">
      <c r="A7" s="79">
        <v>3</v>
      </c>
      <c r="B7" s="108" t="s">
        <v>324</v>
      </c>
      <c r="C7" s="110">
        <v>5805426</v>
      </c>
      <c r="D7" s="106" t="s">
        <v>271</v>
      </c>
      <c r="E7" s="106" t="s">
        <v>496</v>
      </c>
      <c r="F7" s="98"/>
      <c r="G7" s="18" t="s">
        <v>497</v>
      </c>
      <c r="H7" s="18">
        <v>8.56</v>
      </c>
      <c r="I7" s="79">
        <v>1540</v>
      </c>
      <c r="J7" s="79">
        <v>214</v>
      </c>
      <c r="K7" s="79">
        <v>1997</v>
      </c>
      <c r="L7" s="79">
        <v>2772</v>
      </c>
      <c r="M7" s="79">
        <v>5273</v>
      </c>
      <c r="N7" s="79">
        <v>6424</v>
      </c>
      <c r="O7" s="79">
        <v>1</v>
      </c>
    </row>
    <row r="8" spans="1:16" s="99" customFormat="1" ht="27.75" customHeight="1" x14ac:dyDescent="0.25">
      <c r="A8" s="79">
        <v>4</v>
      </c>
      <c r="B8" s="108" t="s">
        <v>233</v>
      </c>
      <c r="C8" s="108">
        <v>4915005</v>
      </c>
      <c r="D8" s="106" t="s">
        <v>255</v>
      </c>
      <c r="E8" s="106" t="s">
        <v>427</v>
      </c>
      <c r="F8" s="98"/>
      <c r="G8" s="18" t="s">
        <v>428</v>
      </c>
      <c r="H8" s="18">
        <v>9.7200000000000006</v>
      </c>
      <c r="I8" s="79">
        <v>4451</v>
      </c>
      <c r="J8" s="79">
        <v>4826</v>
      </c>
      <c r="K8" s="79">
        <v>15622</v>
      </c>
      <c r="L8" s="79">
        <v>16590</v>
      </c>
      <c r="M8" s="79">
        <v>35967</v>
      </c>
      <c r="N8" s="79">
        <v>37209</v>
      </c>
      <c r="O8" s="79">
        <v>1</v>
      </c>
    </row>
    <row r="9" spans="1:16" s="99" customFormat="1" ht="27.75" customHeight="1" x14ac:dyDescent="0.25">
      <c r="A9" s="79">
        <v>5</v>
      </c>
      <c r="B9" s="108" t="s">
        <v>240</v>
      </c>
      <c r="C9" s="110">
        <v>5265491</v>
      </c>
      <c r="D9" s="106" t="s">
        <v>255</v>
      </c>
      <c r="E9" s="106" t="s">
        <v>435</v>
      </c>
      <c r="F9" s="98"/>
      <c r="G9" s="18" t="s">
        <v>428</v>
      </c>
      <c r="H9" s="18">
        <v>7.56</v>
      </c>
      <c r="I9" s="79">
        <v>2701</v>
      </c>
      <c r="J9" s="79">
        <v>2845</v>
      </c>
      <c r="K9" s="79">
        <v>9140</v>
      </c>
      <c r="L9" s="79">
        <v>9866</v>
      </c>
      <c r="M9" s="79">
        <v>17986</v>
      </c>
      <c r="N9" s="79">
        <v>18841</v>
      </c>
      <c r="O9" s="79">
        <v>1</v>
      </c>
    </row>
    <row r="10" spans="1:16" s="99" customFormat="1" ht="27.75" customHeight="1" x14ac:dyDescent="0.25">
      <c r="A10" s="79">
        <v>6</v>
      </c>
      <c r="B10" s="108" t="s">
        <v>248</v>
      </c>
      <c r="C10" s="110">
        <v>5651315</v>
      </c>
      <c r="D10" s="106" t="s">
        <v>255</v>
      </c>
      <c r="E10" s="106" t="s">
        <v>442</v>
      </c>
      <c r="F10" s="98"/>
      <c r="G10" s="18" t="s">
        <v>428</v>
      </c>
      <c r="H10" s="18">
        <v>9.9</v>
      </c>
      <c r="I10" s="79">
        <v>6030</v>
      </c>
      <c r="J10" s="79">
        <v>6418</v>
      </c>
      <c r="K10" s="79">
        <v>8532</v>
      </c>
      <c r="L10" s="79">
        <v>9406</v>
      </c>
      <c r="M10" s="79">
        <v>11035</v>
      </c>
      <c r="N10" s="79">
        <v>12085</v>
      </c>
      <c r="O10" s="79">
        <v>1</v>
      </c>
    </row>
    <row r="11" spans="1:16" s="99" customFormat="1" ht="27.75" customHeight="1" x14ac:dyDescent="0.25">
      <c r="A11" s="79">
        <v>7</v>
      </c>
      <c r="B11" s="108" t="s">
        <v>273</v>
      </c>
      <c r="C11" s="110">
        <v>5727613</v>
      </c>
      <c r="D11" s="106" t="s">
        <v>271</v>
      </c>
      <c r="E11" s="106" t="s">
        <v>456</v>
      </c>
      <c r="F11" s="98"/>
      <c r="G11" s="18" t="s">
        <v>428</v>
      </c>
      <c r="H11" s="18">
        <v>5.3</v>
      </c>
      <c r="I11" s="79">
        <v>3819</v>
      </c>
      <c r="J11" s="79">
        <v>4452</v>
      </c>
      <c r="K11" s="79">
        <v>2834</v>
      </c>
      <c r="L11" s="79">
        <v>3220</v>
      </c>
      <c r="M11" s="79">
        <v>6550</v>
      </c>
      <c r="N11" s="79">
        <v>7210</v>
      </c>
      <c r="O11" s="79">
        <v>1</v>
      </c>
    </row>
    <row r="12" spans="1:16" s="99" customFormat="1" ht="27.75" customHeight="1" x14ac:dyDescent="0.25">
      <c r="A12" s="79">
        <v>8</v>
      </c>
      <c r="B12" s="108" t="s">
        <v>281</v>
      </c>
      <c r="C12" s="110">
        <v>5345828</v>
      </c>
      <c r="D12" s="106" t="s">
        <v>255</v>
      </c>
      <c r="E12" s="106" t="s">
        <v>467</v>
      </c>
      <c r="F12" s="98"/>
      <c r="G12" s="18" t="s">
        <v>428</v>
      </c>
      <c r="H12" s="18">
        <v>9.8000000000000007</v>
      </c>
      <c r="I12" s="79">
        <v>4704</v>
      </c>
      <c r="J12" s="79">
        <v>5594</v>
      </c>
      <c r="K12" s="79">
        <v>3660</v>
      </c>
      <c r="L12" s="79">
        <v>4393</v>
      </c>
      <c r="M12" s="79">
        <v>4651</v>
      </c>
      <c r="N12" s="79">
        <v>6455</v>
      </c>
      <c r="O12" s="79">
        <v>1</v>
      </c>
    </row>
    <row r="13" spans="1:16" s="99" customFormat="1" ht="27.75" customHeight="1" x14ac:dyDescent="0.25">
      <c r="A13" s="79">
        <v>9</v>
      </c>
      <c r="B13" s="108" t="s">
        <v>94</v>
      </c>
      <c r="C13" s="110">
        <v>3092805</v>
      </c>
      <c r="D13" s="106" t="s">
        <v>95</v>
      </c>
      <c r="E13" s="106" t="s">
        <v>365</v>
      </c>
      <c r="F13" s="98" t="s">
        <v>14</v>
      </c>
      <c r="G13" s="18" t="s">
        <v>516</v>
      </c>
      <c r="H13" s="18">
        <v>10</v>
      </c>
      <c r="I13" s="79">
        <v>1295.5999999999999</v>
      </c>
      <c r="J13" s="79">
        <v>1319.3</v>
      </c>
      <c r="K13" s="79">
        <v>62672.800000000003</v>
      </c>
      <c r="L13" s="79">
        <v>63672</v>
      </c>
      <c r="M13" s="79">
        <v>63271.9</v>
      </c>
      <c r="N13" s="79">
        <v>64209.599999999999</v>
      </c>
      <c r="O13" s="79">
        <v>1</v>
      </c>
    </row>
    <row r="14" spans="1:16" s="99" customFormat="1" ht="27.75" customHeight="1" x14ac:dyDescent="0.25">
      <c r="A14" s="79">
        <v>10</v>
      </c>
      <c r="B14" s="108" t="s">
        <v>82</v>
      </c>
      <c r="C14" s="108">
        <v>5033557</v>
      </c>
      <c r="D14" s="106" t="s">
        <v>72</v>
      </c>
      <c r="E14" s="106" t="s">
        <v>357</v>
      </c>
      <c r="F14" s="98"/>
      <c r="G14" s="18" t="s">
        <v>83</v>
      </c>
      <c r="H14" s="18">
        <v>7.0350000000000001</v>
      </c>
      <c r="I14" s="79">
        <v>72547</v>
      </c>
      <c r="J14" s="79">
        <v>74049</v>
      </c>
      <c r="K14" s="79">
        <v>2474</v>
      </c>
      <c r="L14" s="79">
        <v>2474</v>
      </c>
      <c r="M14" s="79">
        <v>71757</v>
      </c>
      <c r="N14" s="79">
        <v>71757</v>
      </c>
      <c r="O14" s="79">
        <v>1</v>
      </c>
    </row>
    <row r="15" spans="1:16" s="99" customFormat="1" ht="27.75" customHeight="1" x14ac:dyDescent="0.25">
      <c r="A15" s="79">
        <v>11</v>
      </c>
      <c r="B15" s="108" t="s">
        <v>45</v>
      </c>
      <c r="C15" s="108">
        <v>4246760</v>
      </c>
      <c r="D15" s="106" t="s">
        <v>38</v>
      </c>
      <c r="E15" s="106" t="s">
        <v>338</v>
      </c>
      <c r="F15" s="98" t="s">
        <v>14</v>
      </c>
      <c r="G15" s="18" t="s">
        <v>46</v>
      </c>
      <c r="H15" s="18">
        <v>1000</v>
      </c>
      <c r="I15" s="79">
        <v>40.299999999999997</v>
      </c>
      <c r="J15" s="79">
        <v>41</v>
      </c>
      <c r="K15" s="79">
        <v>1567.4</v>
      </c>
      <c r="L15" s="79">
        <v>1582.7</v>
      </c>
      <c r="M15" s="79">
        <v>1289.69</v>
      </c>
      <c r="N15" s="79">
        <v>1589.94</v>
      </c>
      <c r="O15" s="79">
        <v>320</v>
      </c>
    </row>
    <row r="16" spans="1:16" s="99" customFormat="1" ht="27.75" customHeight="1" x14ac:dyDescent="0.25">
      <c r="A16" s="79">
        <v>12</v>
      </c>
      <c r="B16" s="108" t="s">
        <v>47</v>
      </c>
      <c r="C16" s="108">
        <v>4246761</v>
      </c>
      <c r="D16" s="106" t="s">
        <v>38</v>
      </c>
      <c r="E16" s="106" t="s">
        <v>338</v>
      </c>
      <c r="F16" s="98" t="s">
        <v>14</v>
      </c>
      <c r="G16" s="18" t="s">
        <v>46</v>
      </c>
      <c r="H16" s="18">
        <v>1000</v>
      </c>
      <c r="I16" s="79">
        <v>58.7</v>
      </c>
      <c r="J16" s="79">
        <v>59.5</v>
      </c>
      <c r="K16" s="79">
        <v>1526.5</v>
      </c>
      <c r="L16" s="79">
        <v>1541.1</v>
      </c>
      <c r="M16" s="79">
        <v>29332.7</v>
      </c>
      <c r="N16" s="79">
        <v>29620.6</v>
      </c>
      <c r="O16" s="79">
        <v>320</v>
      </c>
    </row>
    <row r="17" spans="1:15" s="99" customFormat="1" ht="27.75" customHeight="1" x14ac:dyDescent="0.25">
      <c r="A17" s="79">
        <v>13</v>
      </c>
      <c r="B17" s="108" t="s">
        <v>52</v>
      </c>
      <c r="C17" s="110">
        <v>3082476</v>
      </c>
      <c r="D17" s="106" t="s">
        <v>255</v>
      </c>
      <c r="E17" s="106" t="s">
        <v>341</v>
      </c>
      <c r="F17" s="98" t="s">
        <v>14</v>
      </c>
      <c r="G17" s="18" t="s">
        <v>46</v>
      </c>
      <c r="H17" s="18">
        <v>10</v>
      </c>
      <c r="I17" s="79">
        <v>5268</v>
      </c>
      <c r="J17" s="79">
        <v>5311</v>
      </c>
      <c r="K17" s="79">
        <v>83000</v>
      </c>
      <c r="L17" s="79">
        <v>84063</v>
      </c>
      <c r="M17" s="79">
        <v>89656</v>
      </c>
      <c r="N17" s="79">
        <v>90754</v>
      </c>
      <c r="O17" s="79">
        <v>1</v>
      </c>
    </row>
    <row r="18" spans="1:15" s="99" customFormat="1" ht="27.75" customHeight="1" x14ac:dyDescent="0.25">
      <c r="A18" s="79">
        <v>14</v>
      </c>
      <c r="B18" s="108" t="s">
        <v>84</v>
      </c>
      <c r="C18" s="108">
        <v>4997641</v>
      </c>
      <c r="D18" s="106" t="s">
        <v>255</v>
      </c>
      <c r="E18" s="106" t="s">
        <v>358</v>
      </c>
      <c r="F18" s="98"/>
      <c r="G18" s="18" t="s">
        <v>46</v>
      </c>
      <c r="H18" s="18">
        <v>10</v>
      </c>
      <c r="I18" s="79">
        <v>19971.2</v>
      </c>
      <c r="J18" s="79">
        <v>20480.7</v>
      </c>
      <c r="K18" s="79">
        <v>30727.7</v>
      </c>
      <c r="L18" s="79">
        <v>31465.3</v>
      </c>
      <c r="M18" s="79">
        <v>42951.8</v>
      </c>
      <c r="N18" s="79">
        <v>43971.8</v>
      </c>
      <c r="O18" s="79">
        <v>1</v>
      </c>
    </row>
    <row r="19" spans="1:15" s="99" customFormat="1" ht="27.75" customHeight="1" x14ac:dyDescent="0.25">
      <c r="A19" s="79">
        <v>15</v>
      </c>
      <c r="B19" s="108" t="s">
        <v>108</v>
      </c>
      <c r="C19" s="110">
        <v>5059169</v>
      </c>
      <c r="D19" s="106" t="s">
        <v>106</v>
      </c>
      <c r="E19" s="106" t="s">
        <v>375</v>
      </c>
      <c r="F19" s="98"/>
      <c r="G19" s="18" t="s">
        <v>46</v>
      </c>
      <c r="H19" s="18">
        <v>9.9</v>
      </c>
      <c r="I19" s="79">
        <v>7189.7</v>
      </c>
      <c r="J19" s="79">
        <v>7484.4</v>
      </c>
      <c r="K19" s="79">
        <v>7329.4</v>
      </c>
      <c r="L19" s="79">
        <v>7329.4</v>
      </c>
      <c r="M19" s="79">
        <v>7668.1</v>
      </c>
      <c r="N19" s="79">
        <v>7668.1</v>
      </c>
      <c r="O19" s="79">
        <v>1</v>
      </c>
    </row>
    <row r="20" spans="1:15" s="99" customFormat="1" ht="27.75" customHeight="1" x14ac:dyDescent="0.25">
      <c r="A20" s="79">
        <v>16</v>
      </c>
      <c r="B20" s="108" t="s">
        <v>136</v>
      </c>
      <c r="C20" s="108">
        <v>5503394</v>
      </c>
      <c r="D20" s="106" t="s">
        <v>255</v>
      </c>
      <c r="E20" s="106" t="s">
        <v>383</v>
      </c>
      <c r="F20" s="98"/>
      <c r="G20" s="18" t="s">
        <v>137</v>
      </c>
      <c r="H20" s="18">
        <v>5.35</v>
      </c>
      <c r="I20" s="79">
        <v>6835</v>
      </c>
      <c r="J20" s="79">
        <v>7190</v>
      </c>
      <c r="K20" s="79">
        <v>7321</v>
      </c>
      <c r="L20" s="79">
        <v>7778</v>
      </c>
      <c r="M20" s="79">
        <v>11998</v>
      </c>
      <c r="N20" s="79">
        <v>12623</v>
      </c>
      <c r="O20" s="79">
        <v>1</v>
      </c>
    </row>
    <row r="21" spans="1:15" s="99" customFormat="1" ht="27.75" customHeight="1" x14ac:dyDescent="0.25">
      <c r="A21" s="79">
        <v>17</v>
      </c>
      <c r="B21" s="108" t="s">
        <v>231</v>
      </c>
      <c r="C21" s="110">
        <v>3091594</v>
      </c>
      <c r="D21" s="106" t="s">
        <v>133</v>
      </c>
      <c r="E21" s="106" t="s">
        <v>431</v>
      </c>
      <c r="F21" s="98"/>
      <c r="G21" s="18" t="s">
        <v>432</v>
      </c>
      <c r="H21" s="18">
        <v>4.9000000000000004</v>
      </c>
      <c r="I21" s="79">
        <v>16167</v>
      </c>
      <c r="J21" s="79">
        <v>17323</v>
      </c>
      <c r="K21" s="79">
        <v>2337</v>
      </c>
      <c r="L21" s="79">
        <v>2553</v>
      </c>
      <c r="M21" s="79">
        <v>7340</v>
      </c>
      <c r="N21" s="79">
        <v>7905</v>
      </c>
      <c r="O21" s="79">
        <v>1</v>
      </c>
    </row>
    <row r="22" spans="1:15" s="99" customFormat="1" ht="27.75" customHeight="1" x14ac:dyDescent="0.25">
      <c r="A22" s="79">
        <v>18</v>
      </c>
      <c r="B22" s="108" t="s">
        <v>41</v>
      </c>
      <c r="C22" s="108">
        <v>3094043</v>
      </c>
      <c r="D22" s="106" t="s">
        <v>35</v>
      </c>
      <c r="E22" s="106" t="s">
        <v>336</v>
      </c>
      <c r="F22" s="98" t="s">
        <v>14</v>
      </c>
      <c r="G22" s="18" t="s">
        <v>42</v>
      </c>
      <c r="H22" s="18">
        <v>495</v>
      </c>
      <c r="I22" s="79">
        <v>54.8</v>
      </c>
      <c r="J22" s="79">
        <v>55.1</v>
      </c>
      <c r="K22" s="79">
        <v>1509.9</v>
      </c>
      <c r="L22" s="79">
        <v>1526.9</v>
      </c>
      <c r="M22" s="79">
        <v>29308.9</v>
      </c>
      <c r="N22" s="79">
        <v>29634</v>
      </c>
      <c r="O22" s="79">
        <v>160</v>
      </c>
    </row>
    <row r="23" spans="1:15" s="99" customFormat="1" ht="27.75" customHeight="1" x14ac:dyDescent="0.25">
      <c r="A23" s="79">
        <v>19</v>
      </c>
      <c r="B23" s="108" t="s">
        <v>223</v>
      </c>
      <c r="C23" s="108">
        <v>5033075</v>
      </c>
      <c r="D23" s="106" t="s">
        <v>255</v>
      </c>
      <c r="E23" s="106" t="s">
        <v>422</v>
      </c>
      <c r="F23" s="98"/>
      <c r="G23" s="18" t="s">
        <v>307</v>
      </c>
      <c r="H23" s="18">
        <v>13</v>
      </c>
      <c r="I23" s="79">
        <v>9351</v>
      </c>
      <c r="J23" s="79">
        <v>9863</v>
      </c>
      <c r="K23" s="79">
        <v>18820</v>
      </c>
      <c r="L23" s="79">
        <v>20248</v>
      </c>
      <c r="M23" s="79">
        <v>30657</v>
      </c>
      <c r="N23" s="79">
        <v>32431</v>
      </c>
      <c r="O23" s="79">
        <v>1</v>
      </c>
    </row>
    <row r="24" spans="1:15" s="99" customFormat="1" ht="27.75" customHeight="1" x14ac:dyDescent="0.25">
      <c r="A24" s="79">
        <v>20</v>
      </c>
      <c r="B24" s="108" t="s">
        <v>305</v>
      </c>
      <c r="C24" s="110">
        <v>3008424</v>
      </c>
      <c r="D24" s="106" t="s">
        <v>306</v>
      </c>
      <c r="E24" s="106" t="s">
        <v>480</v>
      </c>
      <c r="F24" s="98"/>
      <c r="G24" s="18" t="s">
        <v>307</v>
      </c>
      <c r="H24" s="18">
        <v>4.95</v>
      </c>
      <c r="I24" s="79">
        <v>4734</v>
      </c>
      <c r="J24" s="79">
        <v>6969</v>
      </c>
      <c r="K24" s="79">
        <v>233</v>
      </c>
      <c r="L24" s="79">
        <v>371</v>
      </c>
      <c r="M24" s="79">
        <v>1442</v>
      </c>
      <c r="N24" s="79">
        <v>2068</v>
      </c>
      <c r="O24" s="79">
        <v>1</v>
      </c>
    </row>
    <row r="25" spans="1:15" s="99" customFormat="1" ht="27.75" customHeight="1" x14ac:dyDescent="0.25">
      <c r="A25" s="79">
        <v>21</v>
      </c>
      <c r="B25" s="108" t="s">
        <v>260</v>
      </c>
      <c r="C25" s="110">
        <v>5636914</v>
      </c>
      <c r="D25" s="106" t="s">
        <v>261</v>
      </c>
      <c r="E25" s="106" t="s">
        <v>447</v>
      </c>
      <c r="F25" s="98"/>
      <c r="G25" s="18" t="s">
        <v>448</v>
      </c>
      <c r="H25" s="18">
        <v>12.96</v>
      </c>
      <c r="I25" s="79">
        <v>36.186</v>
      </c>
      <c r="J25" s="79">
        <v>41.104999999999997</v>
      </c>
      <c r="K25" s="79">
        <v>7.0830000000000002</v>
      </c>
      <c r="L25" s="79">
        <v>8.1519999999999992</v>
      </c>
      <c r="M25" s="79">
        <v>9563.9</v>
      </c>
      <c r="N25" s="79">
        <v>10854.2</v>
      </c>
      <c r="O25" s="79">
        <v>1</v>
      </c>
    </row>
    <row r="26" spans="1:15" s="99" customFormat="1" ht="27.75" customHeight="1" x14ac:dyDescent="0.25">
      <c r="A26" s="79">
        <v>22</v>
      </c>
      <c r="B26" s="108" t="s">
        <v>243</v>
      </c>
      <c r="C26" s="108">
        <v>5014494</v>
      </c>
      <c r="D26" s="106" t="s">
        <v>255</v>
      </c>
      <c r="E26" s="106" t="s">
        <v>436</v>
      </c>
      <c r="F26" s="98"/>
      <c r="G26" s="18" t="s">
        <v>437</v>
      </c>
      <c r="H26" s="18">
        <v>15</v>
      </c>
      <c r="I26" s="79">
        <v>4094</v>
      </c>
      <c r="J26" s="79">
        <v>4443</v>
      </c>
      <c r="K26" s="79">
        <v>18160</v>
      </c>
      <c r="L26" s="79">
        <v>19576</v>
      </c>
      <c r="M26" s="79">
        <v>32859</v>
      </c>
      <c r="N26" s="79">
        <v>34619</v>
      </c>
      <c r="O26" s="79">
        <v>1</v>
      </c>
    </row>
    <row r="27" spans="1:15" s="99" customFormat="1" ht="27.75" customHeight="1" x14ac:dyDescent="0.25">
      <c r="A27" s="79">
        <v>23</v>
      </c>
      <c r="B27" s="108" t="s">
        <v>56</v>
      </c>
      <c r="C27" s="110">
        <v>3084699</v>
      </c>
      <c r="D27" s="106" t="s">
        <v>38</v>
      </c>
      <c r="E27" s="106" t="s">
        <v>344</v>
      </c>
      <c r="F27" s="98"/>
      <c r="G27" s="18" t="s">
        <v>57</v>
      </c>
      <c r="H27" s="18">
        <v>15</v>
      </c>
      <c r="I27" s="79">
        <v>231376.7</v>
      </c>
      <c r="J27" s="79">
        <v>233799</v>
      </c>
      <c r="K27" s="79">
        <v>16435.099999999999</v>
      </c>
      <c r="L27" s="79">
        <v>16675.8</v>
      </c>
      <c r="M27" s="79">
        <v>44422.7</v>
      </c>
      <c r="N27" s="79">
        <v>45328.2</v>
      </c>
      <c r="O27" s="79">
        <v>1</v>
      </c>
    </row>
    <row r="28" spans="1:15" s="99" customFormat="1" ht="27.75" customHeight="1" x14ac:dyDescent="0.25">
      <c r="A28" s="79">
        <v>24</v>
      </c>
      <c r="B28" s="108" t="s">
        <v>92</v>
      </c>
      <c r="C28" s="110">
        <v>3096758</v>
      </c>
      <c r="D28" s="106" t="s">
        <v>93</v>
      </c>
      <c r="E28" s="106" t="s">
        <v>364</v>
      </c>
      <c r="F28" s="98"/>
      <c r="G28" s="18" t="s">
        <v>57</v>
      </c>
      <c r="H28" s="18">
        <v>15</v>
      </c>
      <c r="I28" s="79">
        <v>6665</v>
      </c>
      <c r="J28" s="79">
        <v>7793</v>
      </c>
      <c r="K28" s="79">
        <v>7374</v>
      </c>
      <c r="L28" s="79">
        <v>8787</v>
      </c>
      <c r="M28" s="79">
        <v>50651</v>
      </c>
      <c r="N28" s="79">
        <v>52197</v>
      </c>
      <c r="O28" s="79">
        <v>1</v>
      </c>
    </row>
    <row r="29" spans="1:15" s="99" customFormat="1" ht="27.75" customHeight="1" x14ac:dyDescent="0.25">
      <c r="A29" s="79">
        <v>25</v>
      </c>
      <c r="B29" s="108" t="s">
        <v>105</v>
      </c>
      <c r="C29" s="108">
        <v>5241905</v>
      </c>
      <c r="D29" s="106" t="s">
        <v>106</v>
      </c>
      <c r="E29" s="106" t="s">
        <v>373</v>
      </c>
      <c r="F29" s="98"/>
      <c r="G29" s="18" t="s">
        <v>57</v>
      </c>
      <c r="H29" s="18">
        <v>15</v>
      </c>
      <c r="I29" s="79">
        <v>26450</v>
      </c>
      <c r="J29" s="79">
        <v>26910</v>
      </c>
      <c r="K29" s="79">
        <v>19423</v>
      </c>
      <c r="L29" s="79">
        <v>20471</v>
      </c>
      <c r="M29" s="79">
        <v>64730</v>
      </c>
      <c r="N29" s="79">
        <v>66762</v>
      </c>
      <c r="O29" s="79">
        <v>1</v>
      </c>
    </row>
    <row r="30" spans="1:15" s="99" customFormat="1" ht="27.75" customHeight="1" x14ac:dyDescent="0.25">
      <c r="A30" s="79">
        <v>26</v>
      </c>
      <c r="B30" s="108" t="s">
        <v>142</v>
      </c>
      <c r="C30" s="110">
        <v>3267783</v>
      </c>
      <c r="D30" s="106" t="s">
        <v>133</v>
      </c>
      <c r="E30" s="106" t="s">
        <v>388</v>
      </c>
      <c r="F30" s="98"/>
      <c r="G30" s="18" t="s">
        <v>57</v>
      </c>
      <c r="H30" s="18">
        <v>4.9000000000000004</v>
      </c>
      <c r="I30" s="79">
        <v>28759.8</v>
      </c>
      <c r="J30" s="79">
        <v>31022.5</v>
      </c>
      <c r="K30" s="79">
        <v>4700.3999999999996</v>
      </c>
      <c r="L30" s="79">
        <v>4957.1000000000004</v>
      </c>
      <c r="M30" s="79">
        <v>154722</v>
      </c>
      <c r="N30" s="79">
        <v>155320.9</v>
      </c>
      <c r="O30" s="79">
        <v>1</v>
      </c>
    </row>
    <row r="31" spans="1:15" s="99" customFormat="1" ht="27.75" customHeight="1" x14ac:dyDescent="0.25">
      <c r="A31" s="79">
        <v>27</v>
      </c>
      <c r="B31" s="108" t="s">
        <v>325</v>
      </c>
      <c r="C31" s="110">
        <v>5828803</v>
      </c>
      <c r="D31" s="106" t="s">
        <v>271</v>
      </c>
      <c r="E31" s="106" t="s">
        <v>498</v>
      </c>
      <c r="F31" s="98"/>
      <c r="G31" s="18" t="s">
        <v>499</v>
      </c>
      <c r="H31" s="18">
        <v>9.7200000000000006</v>
      </c>
      <c r="I31" s="79">
        <v>2412</v>
      </c>
      <c r="J31" s="79">
        <v>3373</v>
      </c>
      <c r="K31" s="79">
        <v>1110</v>
      </c>
      <c r="L31" s="79">
        <v>1798</v>
      </c>
      <c r="M31" s="79">
        <v>7303</v>
      </c>
      <c r="N31" s="79">
        <v>8440</v>
      </c>
      <c r="O31" s="79">
        <v>1</v>
      </c>
    </row>
    <row r="32" spans="1:15" s="99" customFormat="1" ht="27.75" customHeight="1" x14ac:dyDescent="0.25">
      <c r="A32" s="79">
        <v>28</v>
      </c>
      <c r="B32" s="108" t="s">
        <v>114</v>
      </c>
      <c r="C32" s="108">
        <v>5483631</v>
      </c>
      <c r="D32" s="106" t="s">
        <v>86</v>
      </c>
      <c r="E32" s="106" t="s">
        <v>379</v>
      </c>
      <c r="F32" s="98"/>
      <c r="G32" s="18" t="s">
        <v>115</v>
      </c>
      <c r="H32" s="18">
        <v>9.81</v>
      </c>
      <c r="I32" s="79">
        <v>35049</v>
      </c>
      <c r="J32" s="79">
        <v>37516</v>
      </c>
      <c r="K32" s="79">
        <v>6680</v>
      </c>
      <c r="L32" s="79">
        <v>7008</v>
      </c>
      <c r="M32" s="79">
        <v>19124</v>
      </c>
      <c r="N32" s="79">
        <v>19784</v>
      </c>
      <c r="O32" s="79">
        <v>1</v>
      </c>
    </row>
    <row r="33" spans="1:15" s="99" customFormat="1" ht="27.75" customHeight="1" x14ac:dyDescent="0.25">
      <c r="A33" s="79">
        <v>29</v>
      </c>
      <c r="B33" s="108" t="s">
        <v>71</v>
      </c>
      <c r="C33" s="110">
        <v>4976199</v>
      </c>
      <c r="D33" s="106" t="s">
        <v>72</v>
      </c>
      <c r="E33" s="106" t="s">
        <v>352</v>
      </c>
      <c r="F33" s="98"/>
      <c r="G33" s="18" t="s">
        <v>73</v>
      </c>
      <c r="H33" s="18">
        <v>10.7</v>
      </c>
      <c r="I33" s="79">
        <v>39317.4</v>
      </c>
      <c r="J33" s="79">
        <v>40876.9</v>
      </c>
      <c r="K33" s="79">
        <v>35672.5</v>
      </c>
      <c r="L33" s="79">
        <v>36251</v>
      </c>
      <c r="M33" s="79">
        <v>50258.9</v>
      </c>
      <c r="N33" s="79">
        <v>51222.7</v>
      </c>
      <c r="O33" s="79">
        <v>1</v>
      </c>
    </row>
    <row r="34" spans="1:15" s="99" customFormat="1" ht="27.75" customHeight="1" x14ac:dyDescent="0.25">
      <c r="A34" s="79">
        <v>30</v>
      </c>
      <c r="B34" s="108" t="s">
        <v>290</v>
      </c>
      <c r="C34" s="108">
        <v>3008424</v>
      </c>
      <c r="D34" s="106" t="s">
        <v>255</v>
      </c>
      <c r="E34" s="106" t="s">
        <v>470</v>
      </c>
      <c r="F34" s="98"/>
      <c r="G34" s="18" t="s">
        <v>471</v>
      </c>
      <c r="H34" s="18">
        <v>2</v>
      </c>
      <c r="I34" s="79">
        <v>941</v>
      </c>
      <c r="J34" s="79">
        <v>1041</v>
      </c>
      <c r="K34" s="79">
        <v>1473</v>
      </c>
      <c r="L34" s="79">
        <v>1722</v>
      </c>
      <c r="M34" s="79">
        <v>6297</v>
      </c>
      <c r="N34" s="79">
        <v>6611</v>
      </c>
      <c r="O34" s="79">
        <v>1</v>
      </c>
    </row>
    <row r="35" spans="1:15" s="99" customFormat="1" ht="27.75" customHeight="1" x14ac:dyDescent="0.25">
      <c r="A35" s="79">
        <v>31</v>
      </c>
      <c r="B35" s="108" t="s">
        <v>289</v>
      </c>
      <c r="C35" s="110">
        <v>3008424</v>
      </c>
      <c r="D35" s="106" t="s">
        <v>255</v>
      </c>
      <c r="E35" s="106" t="s">
        <v>472</v>
      </c>
      <c r="F35" s="98"/>
      <c r="G35" s="18" t="s">
        <v>471</v>
      </c>
      <c r="H35" s="18">
        <v>2</v>
      </c>
      <c r="I35" s="79">
        <v>287</v>
      </c>
      <c r="J35" s="79">
        <v>356</v>
      </c>
      <c r="K35" s="79">
        <v>779</v>
      </c>
      <c r="L35" s="79">
        <v>968</v>
      </c>
      <c r="M35" s="79">
        <v>3956</v>
      </c>
      <c r="N35" s="79">
        <v>4181</v>
      </c>
      <c r="O35" s="79">
        <v>1</v>
      </c>
    </row>
    <row r="36" spans="1:15" s="99" customFormat="1" ht="27.75" customHeight="1" x14ac:dyDescent="0.25">
      <c r="A36" s="79">
        <v>32</v>
      </c>
      <c r="B36" s="108" t="s">
        <v>301</v>
      </c>
      <c r="C36" s="110">
        <v>3008424</v>
      </c>
      <c r="D36" s="106" t="s">
        <v>271</v>
      </c>
      <c r="E36" s="106" t="s">
        <v>478</v>
      </c>
      <c r="F36" s="98"/>
      <c r="G36" s="18" t="s">
        <v>471</v>
      </c>
      <c r="H36" s="18">
        <v>2</v>
      </c>
      <c r="I36" s="79">
        <v>629</v>
      </c>
      <c r="J36" s="79">
        <v>732</v>
      </c>
      <c r="K36" s="79">
        <v>655</v>
      </c>
      <c r="L36" s="79">
        <v>797</v>
      </c>
      <c r="M36" s="79">
        <v>4501</v>
      </c>
      <c r="N36" s="79">
        <v>4633</v>
      </c>
      <c r="O36" s="79">
        <v>1</v>
      </c>
    </row>
    <row r="37" spans="1:15" s="99" customFormat="1" ht="27.75" customHeight="1" x14ac:dyDescent="0.25">
      <c r="A37" s="79">
        <v>33</v>
      </c>
      <c r="B37" s="108" t="s">
        <v>43</v>
      </c>
      <c r="C37" s="108">
        <v>3967895</v>
      </c>
      <c r="D37" s="106" t="s">
        <v>38</v>
      </c>
      <c r="E37" s="106" t="s">
        <v>337</v>
      </c>
      <c r="F37" s="98" t="s">
        <v>14</v>
      </c>
      <c r="G37" s="18" t="s">
        <v>44</v>
      </c>
      <c r="H37" s="18">
        <v>1000</v>
      </c>
      <c r="I37" s="79">
        <v>28</v>
      </c>
      <c r="J37" s="79">
        <v>28.3</v>
      </c>
      <c r="K37" s="79">
        <v>1947.2</v>
      </c>
      <c r="L37" s="79">
        <v>1967.4</v>
      </c>
      <c r="M37" s="79">
        <v>30905.8</v>
      </c>
      <c r="N37" s="79">
        <v>31223.3</v>
      </c>
      <c r="O37" s="79">
        <v>320</v>
      </c>
    </row>
    <row r="38" spans="1:15" s="99" customFormat="1" ht="27.75" customHeight="1" x14ac:dyDescent="0.25">
      <c r="A38" s="79">
        <v>34</v>
      </c>
      <c r="B38" s="108" t="s">
        <v>76</v>
      </c>
      <c r="C38" s="110">
        <v>3043373</v>
      </c>
      <c r="D38" s="106" t="s">
        <v>38</v>
      </c>
      <c r="E38" s="106" t="s">
        <v>353</v>
      </c>
      <c r="F38" s="98"/>
      <c r="G38" s="18" t="s">
        <v>44</v>
      </c>
      <c r="H38" s="18">
        <v>20</v>
      </c>
      <c r="I38" s="79">
        <v>4920.6099999999997</v>
      </c>
      <c r="J38" s="79">
        <v>5086</v>
      </c>
      <c r="K38" s="79">
        <v>7256.48</v>
      </c>
      <c r="L38" s="79">
        <v>7503.72</v>
      </c>
      <c r="M38" s="79">
        <v>35749.919999999998</v>
      </c>
      <c r="N38" s="79">
        <v>36066.67</v>
      </c>
      <c r="O38" s="79">
        <v>10</v>
      </c>
    </row>
    <row r="39" spans="1:15" s="99" customFormat="1" ht="27.75" customHeight="1" x14ac:dyDescent="0.25">
      <c r="A39" s="79">
        <v>35</v>
      </c>
      <c r="B39" s="108" t="s">
        <v>222</v>
      </c>
      <c r="C39" s="110">
        <v>3051923</v>
      </c>
      <c r="D39" s="106" t="s">
        <v>133</v>
      </c>
      <c r="E39" s="106" t="s">
        <v>423</v>
      </c>
      <c r="F39" s="98"/>
      <c r="G39" s="18" t="s">
        <v>424</v>
      </c>
      <c r="H39" s="18">
        <v>5</v>
      </c>
      <c r="I39" s="79">
        <v>2189</v>
      </c>
      <c r="J39" s="79">
        <v>2291</v>
      </c>
      <c r="K39" s="79">
        <v>306</v>
      </c>
      <c r="L39" s="79">
        <v>321</v>
      </c>
      <c r="M39" s="79">
        <v>6050</v>
      </c>
      <c r="N39" s="79">
        <v>6299</v>
      </c>
      <c r="O39" s="79">
        <v>1</v>
      </c>
    </row>
    <row r="40" spans="1:15" s="99" customFormat="1" ht="27.75" customHeight="1" x14ac:dyDescent="0.25">
      <c r="A40" s="79">
        <v>36</v>
      </c>
      <c r="B40" s="108" t="s">
        <v>124</v>
      </c>
      <c r="C40" s="108">
        <v>5209925</v>
      </c>
      <c r="D40" s="106" t="s">
        <v>255</v>
      </c>
      <c r="E40" s="106" t="s">
        <v>380</v>
      </c>
      <c r="F40" s="98"/>
      <c r="G40" s="18" t="s">
        <v>125</v>
      </c>
      <c r="H40" s="18">
        <v>10.39</v>
      </c>
      <c r="I40" s="79">
        <v>9820</v>
      </c>
      <c r="J40" s="79">
        <v>10193</v>
      </c>
      <c r="K40" s="79">
        <v>1.2</v>
      </c>
      <c r="L40" s="79">
        <v>1.54</v>
      </c>
      <c r="M40" s="79">
        <v>20679</v>
      </c>
      <c r="N40" s="79">
        <v>21739</v>
      </c>
      <c r="O40" s="79">
        <v>1</v>
      </c>
    </row>
    <row r="41" spans="1:15" s="99" customFormat="1" ht="27.75" customHeight="1" x14ac:dyDescent="0.25">
      <c r="A41" s="79">
        <v>37</v>
      </c>
      <c r="B41" s="108" t="s">
        <v>283</v>
      </c>
      <c r="C41" s="108">
        <v>2997611</v>
      </c>
      <c r="D41" s="106" t="s">
        <v>255</v>
      </c>
      <c r="E41" s="106" t="s">
        <v>458</v>
      </c>
      <c r="F41" s="98"/>
      <c r="G41" s="18" t="s">
        <v>459</v>
      </c>
      <c r="H41" s="18">
        <v>24</v>
      </c>
      <c r="I41" s="79">
        <v>1379</v>
      </c>
      <c r="J41" s="79">
        <v>1565</v>
      </c>
      <c r="K41" s="79">
        <v>478</v>
      </c>
      <c r="L41" s="79">
        <v>650</v>
      </c>
      <c r="M41" s="79">
        <v>45267</v>
      </c>
      <c r="N41" s="79">
        <v>45565</v>
      </c>
      <c r="O41" s="79">
        <v>10</v>
      </c>
    </row>
    <row r="42" spans="1:15" s="99" customFormat="1" ht="27.75" customHeight="1" x14ac:dyDescent="0.25">
      <c r="A42" s="79">
        <v>38</v>
      </c>
      <c r="B42" s="108" t="s">
        <v>34</v>
      </c>
      <c r="C42" s="108">
        <v>3003980</v>
      </c>
      <c r="D42" s="106" t="s">
        <v>35</v>
      </c>
      <c r="E42" s="106" t="s">
        <v>334</v>
      </c>
      <c r="F42" s="98" t="s">
        <v>14</v>
      </c>
      <c r="G42" s="18" t="s">
        <v>36</v>
      </c>
      <c r="H42" s="18">
        <v>450</v>
      </c>
      <c r="I42" s="79">
        <v>28.8</v>
      </c>
      <c r="J42" s="79">
        <v>29.2</v>
      </c>
      <c r="K42" s="79">
        <v>1369.2</v>
      </c>
      <c r="L42" s="79">
        <v>1382</v>
      </c>
      <c r="M42" s="79">
        <v>30197.7</v>
      </c>
      <c r="N42" s="79">
        <v>30485.1</v>
      </c>
      <c r="O42" s="79">
        <v>160</v>
      </c>
    </row>
    <row r="43" spans="1:15" s="99" customFormat="1" ht="27.75" customHeight="1" x14ac:dyDescent="0.25">
      <c r="A43" s="79">
        <v>39</v>
      </c>
      <c r="B43" s="108" t="s">
        <v>120</v>
      </c>
      <c r="C43" s="108">
        <v>5209162</v>
      </c>
      <c r="D43" s="106" t="s">
        <v>255</v>
      </c>
      <c r="E43" s="106" t="s">
        <v>380</v>
      </c>
      <c r="F43" s="98"/>
      <c r="G43" s="18" t="s">
        <v>121</v>
      </c>
      <c r="H43" s="18">
        <v>10.39</v>
      </c>
      <c r="I43" s="79">
        <v>28695</v>
      </c>
      <c r="J43" s="79">
        <v>30332</v>
      </c>
      <c r="K43" s="79">
        <v>0.26</v>
      </c>
      <c r="L43" s="79">
        <v>0.26</v>
      </c>
      <c r="M43" s="79">
        <v>14368</v>
      </c>
      <c r="N43" s="79">
        <v>15176</v>
      </c>
      <c r="O43" s="79">
        <v>1</v>
      </c>
    </row>
    <row r="44" spans="1:15" s="99" customFormat="1" ht="27.75" customHeight="1" x14ac:dyDescent="0.25">
      <c r="A44" s="79">
        <v>40</v>
      </c>
      <c r="B44" s="108" t="s">
        <v>132</v>
      </c>
      <c r="C44" s="110">
        <v>3901051</v>
      </c>
      <c r="D44" s="106" t="s">
        <v>133</v>
      </c>
      <c r="E44" s="106" t="s">
        <v>381</v>
      </c>
      <c r="F44" s="98"/>
      <c r="G44" s="18" t="s">
        <v>121</v>
      </c>
      <c r="H44" s="18">
        <v>25</v>
      </c>
      <c r="I44" s="79">
        <v>5410.8</v>
      </c>
      <c r="J44" s="79">
        <v>5725.4</v>
      </c>
      <c r="K44" s="79">
        <v>4860</v>
      </c>
      <c r="L44" s="79">
        <v>5053.6000000000004</v>
      </c>
      <c r="M44" s="79">
        <v>30741.3</v>
      </c>
      <c r="N44" s="79">
        <v>31016.9</v>
      </c>
      <c r="O44" s="79">
        <v>10</v>
      </c>
    </row>
    <row r="45" spans="1:15" s="99" customFormat="1" ht="27.75" customHeight="1" x14ac:dyDescent="0.25">
      <c r="A45" s="79">
        <v>41</v>
      </c>
      <c r="B45" s="108" t="s">
        <v>201</v>
      </c>
      <c r="C45" s="108">
        <v>5482615</v>
      </c>
      <c r="D45" s="106" t="s">
        <v>255</v>
      </c>
      <c r="E45" s="106" t="s">
        <v>389</v>
      </c>
      <c r="F45" s="98"/>
      <c r="G45" s="18" t="s">
        <v>121</v>
      </c>
      <c r="H45" s="18">
        <v>10.39</v>
      </c>
      <c r="I45" s="79">
        <v>15661</v>
      </c>
      <c r="J45" s="79">
        <v>16657</v>
      </c>
      <c r="K45" s="79">
        <v>0.26</v>
      </c>
      <c r="L45" s="79">
        <v>0.26</v>
      </c>
      <c r="M45" s="79">
        <v>17120</v>
      </c>
      <c r="N45" s="79">
        <v>18294</v>
      </c>
      <c r="O45" s="79">
        <v>1</v>
      </c>
    </row>
    <row r="46" spans="1:15" s="99" customFormat="1" ht="27.75" customHeight="1" x14ac:dyDescent="0.25">
      <c r="A46" s="79">
        <v>42</v>
      </c>
      <c r="B46" s="108" t="s">
        <v>50</v>
      </c>
      <c r="C46" s="110">
        <v>3022011</v>
      </c>
      <c r="D46" s="106" t="s">
        <v>35</v>
      </c>
      <c r="E46" s="106" t="s">
        <v>340</v>
      </c>
      <c r="F46" s="98" t="s">
        <v>14</v>
      </c>
      <c r="G46" s="18" t="s">
        <v>51</v>
      </c>
      <c r="H46" s="18">
        <v>4</v>
      </c>
      <c r="I46" s="79">
        <v>7011</v>
      </c>
      <c r="J46" s="79">
        <v>7073</v>
      </c>
      <c r="K46" s="79">
        <v>16431</v>
      </c>
      <c r="L46" s="79">
        <v>16865</v>
      </c>
      <c r="M46" s="79">
        <v>54656</v>
      </c>
      <c r="N46" s="79">
        <v>55150</v>
      </c>
      <c r="O46" s="79">
        <v>1</v>
      </c>
    </row>
    <row r="47" spans="1:15" s="99" customFormat="1" ht="27.75" customHeight="1" x14ac:dyDescent="0.25">
      <c r="A47" s="79">
        <v>43</v>
      </c>
      <c r="B47" s="108" t="s">
        <v>53</v>
      </c>
      <c r="C47" s="110">
        <v>3788592</v>
      </c>
      <c r="D47" s="106" t="s">
        <v>255</v>
      </c>
      <c r="E47" s="106" t="s">
        <v>342</v>
      </c>
      <c r="F47" s="98" t="s">
        <v>14</v>
      </c>
      <c r="G47" s="18" t="s">
        <v>51</v>
      </c>
      <c r="H47" s="18">
        <v>5</v>
      </c>
      <c r="I47" s="79">
        <v>6036</v>
      </c>
      <c r="J47" s="79">
        <v>6054</v>
      </c>
      <c r="K47" s="79">
        <v>43808</v>
      </c>
      <c r="L47" s="79">
        <v>44222</v>
      </c>
      <c r="M47" s="79">
        <v>48765</v>
      </c>
      <c r="N47" s="79">
        <v>49224</v>
      </c>
      <c r="O47" s="79">
        <v>1</v>
      </c>
    </row>
    <row r="48" spans="1:15" s="99" customFormat="1" ht="27.75" customHeight="1" x14ac:dyDescent="0.25">
      <c r="A48" s="79">
        <v>44</v>
      </c>
      <c r="B48" s="108" t="s">
        <v>58</v>
      </c>
      <c r="C48" s="110">
        <v>4719278</v>
      </c>
      <c r="D48" s="106" t="s">
        <v>255</v>
      </c>
      <c r="E48" s="106" t="s">
        <v>345</v>
      </c>
      <c r="F48" s="98"/>
      <c r="G48" s="18" t="s">
        <v>51</v>
      </c>
      <c r="H48" s="18">
        <v>2</v>
      </c>
      <c r="I48" s="79">
        <v>4458</v>
      </c>
      <c r="J48" s="79">
        <v>4568</v>
      </c>
      <c r="K48" s="79">
        <v>8089</v>
      </c>
      <c r="L48" s="79">
        <v>8254</v>
      </c>
      <c r="M48" s="79">
        <v>13106</v>
      </c>
      <c r="N48" s="79">
        <v>13321</v>
      </c>
      <c r="O48" s="79">
        <v>1</v>
      </c>
    </row>
    <row r="49" spans="1:15" s="99" customFormat="1" ht="27.75" customHeight="1" x14ac:dyDescent="0.25">
      <c r="A49" s="79">
        <v>45</v>
      </c>
      <c r="B49" s="108" t="s">
        <v>111</v>
      </c>
      <c r="C49" s="110">
        <v>4388653</v>
      </c>
      <c r="D49" s="106" t="s">
        <v>86</v>
      </c>
      <c r="E49" s="106" t="s">
        <v>377</v>
      </c>
      <c r="F49" s="98"/>
      <c r="G49" s="18" t="s">
        <v>51</v>
      </c>
      <c r="H49" s="18">
        <v>10</v>
      </c>
      <c r="I49" s="79">
        <v>25664</v>
      </c>
      <c r="J49" s="79">
        <v>26569</v>
      </c>
      <c r="K49" s="79">
        <v>813.3</v>
      </c>
      <c r="L49" s="79">
        <v>8013</v>
      </c>
      <c r="M49" s="79">
        <v>62195</v>
      </c>
      <c r="N49" s="79">
        <v>62197</v>
      </c>
      <c r="O49" s="79">
        <v>1</v>
      </c>
    </row>
    <row r="50" spans="1:15" s="99" customFormat="1" ht="27.75" customHeight="1" x14ac:dyDescent="0.25">
      <c r="A50" s="79">
        <v>46</v>
      </c>
      <c r="B50" s="108" t="s">
        <v>322</v>
      </c>
      <c r="C50" s="110">
        <v>4860736</v>
      </c>
      <c r="D50" s="106" t="s">
        <v>271</v>
      </c>
      <c r="E50" s="106" t="s">
        <v>493</v>
      </c>
      <c r="F50" s="98"/>
      <c r="G50" s="18" t="s">
        <v>494</v>
      </c>
      <c r="H50" s="18">
        <v>2.85</v>
      </c>
      <c r="I50" s="79">
        <v>590</v>
      </c>
      <c r="J50" s="79">
        <v>733</v>
      </c>
      <c r="K50" s="79">
        <v>961</v>
      </c>
      <c r="L50" s="79">
        <v>1346</v>
      </c>
      <c r="M50" s="79">
        <v>11630.6</v>
      </c>
      <c r="N50" s="79">
        <v>12076.5</v>
      </c>
      <c r="O50" s="79">
        <v>1</v>
      </c>
    </row>
    <row r="51" spans="1:15" s="99" customFormat="1" ht="27.75" customHeight="1" x14ac:dyDescent="0.25">
      <c r="A51" s="79">
        <v>47</v>
      </c>
      <c r="B51" s="108" t="s">
        <v>323</v>
      </c>
      <c r="C51" s="110">
        <v>3064309</v>
      </c>
      <c r="D51" s="106" t="s">
        <v>271</v>
      </c>
      <c r="E51" s="106" t="s">
        <v>495</v>
      </c>
      <c r="F51" s="98"/>
      <c r="G51" s="18" t="s">
        <v>494</v>
      </c>
      <c r="H51" s="18">
        <v>2.7</v>
      </c>
      <c r="I51" s="79">
        <v>184</v>
      </c>
      <c r="J51" s="79">
        <v>291</v>
      </c>
      <c r="K51" s="79">
        <v>281</v>
      </c>
      <c r="L51" s="79">
        <v>519</v>
      </c>
      <c r="M51" s="79">
        <v>31025</v>
      </c>
      <c r="N51" s="79">
        <v>31335</v>
      </c>
      <c r="O51" s="79">
        <v>1</v>
      </c>
    </row>
    <row r="52" spans="1:15" s="99" customFormat="1" ht="27.75" customHeight="1" x14ac:dyDescent="0.25">
      <c r="A52" s="79">
        <v>48</v>
      </c>
      <c r="B52" s="108" t="s">
        <v>232</v>
      </c>
      <c r="C52" s="110">
        <v>4694191</v>
      </c>
      <c r="D52" s="106" t="s">
        <v>255</v>
      </c>
      <c r="E52" s="106" t="s">
        <v>429</v>
      </c>
      <c r="F52" s="98"/>
      <c r="G52" s="18" t="s">
        <v>430</v>
      </c>
      <c r="H52" s="18">
        <v>3</v>
      </c>
      <c r="I52" s="79">
        <v>1834</v>
      </c>
      <c r="J52" s="79">
        <v>1961</v>
      </c>
      <c r="K52" s="79">
        <v>3722</v>
      </c>
      <c r="L52" s="79">
        <v>3916</v>
      </c>
      <c r="M52" s="79">
        <v>17504</v>
      </c>
      <c r="N52" s="79">
        <v>17771</v>
      </c>
      <c r="O52" s="79">
        <v>1</v>
      </c>
    </row>
    <row r="53" spans="1:15" s="99" customFormat="1" ht="27.75" customHeight="1" x14ac:dyDescent="0.25">
      <c r="A53" s="79">
        <v>49</v>
      </c>
      <c r="B53" s="108" t="s">
        <v>244</v>
      </c>
      <c r="C53" s="108">
        <v>5014495</v>
      </c>
      <c r="D53" s="106" t="s">
        <v>133</v>
      </c>
      <c r="E53" s="106" t="s">
        <v>436</v>
      </c>
      <c r="F53" s="98"/>
      <c r="G53" s="18" t="s">
        <v>430</v>
      </c>
      <c r="H53" s="18">
        <v>3</v>
      </c>
      <c r="I53" s="79">
        <v>2044</v>
      </c>
      <c r="J53" s="79">
        <v>2189</v>
      </c>
      <c r="K53" s="79">
        <v>3627</v>
      </c>
      <c r="L53" s="79">
        <v>3945</v>
      </c>
      <c r="M53" s="79">
        <v>18957</v>
      </c>
      <c r="N53" s="79">
        <v>19361</v>
      </c>
      <c r="O53" s="79">
        <v>1</v>
      </c>
    </row>
    <row r="54" spans="1:15" s="99" customFormat="1" ht="27.75" customHeight="1" x14ac:dyDescent="0.25">
      <c r="A54" s="79">
        <v>50</v>
      </c>
      <c r="B54" s="108" t="s">
        <v>246</v>
      </c>
      <c r="C54" s="108">
        <v>4393026</v>
      </c>
      <c r="D54" s="106" t="s">
        <v>255</v>
      </c>
      <c r="E54" s="106" t="s">
        <v>439</v>
      </c>
      <c r="F54" s="98"/>
      <c r="G54" s="18" t="s">
        <v>430</v>
      </c>
      <c r="H54" s="18">
        <v>2.7</v>
      </c>
      <c r="I54" s="79">
        <v>365</v>
      </c>
      <c r="J54" s="79">
        <v>392</v>
      </c>
      <c r="K54" s="79">
        <v>2216</v>
      </c>
      <c r="L54" s="79">
        <v>2460</v>
      </c>
      <c r="M54" s="79">
        <v>7211</v>
      </c>
      <c r="N54" s="79">
        <v>7478</v>
      </c>
      <c r="O54" s="79">
        <v>1</v>
      </c>
    </row>
    <row r="55" spans="1:15" s="99" customFormat="1" ht="27.75" customHeight="1" x14ac:dyDescent="0.25">
      <c r="A55" s="79">
        <v>51</v>
      </c>
      <c r="B55" s="108" t="s">
        <v>257</v>
      </c>
      <c r="C55" s="110">
        <v>5659983</v>
      </c>
      <c r="D55" s="106" t="s">
        <v>255</v>
      </c>
      <c r="E55" s="106" t="s">
        <v>444</v>
      </c>
      <c r="F55" s="98"/>
      <c r="G55" s="18" t="s">
        <v>430</v>
      </c>
      <c r="H55" s="18">
        <v>3</v>
      </c>
      <c r="I55" s="79">
        <v>654</v>
      </c>
      <c r="J55" s="79">
        <v>692</v>
      </c>
      <c r="K55" s="79">
        <v>2338</v>
      </c>
      <c r="L55" s="79">
        <v>2592</v>
      </c>
      <c r="M55" s="79">
        <v>2928</v>
      </c>
      <c r="N55" s="79">
        <v>3215</v>
      </c>
      <c r="O55" s="79">
        <v>1</v>
      </c>
    </row>
    <row r="56" spans="1:15" s="99" customFormat="1" ht="27.75" customHeight="1" x14ac:dyDescent="0.25">
      <c r="A56" s="79">
        <v>52</v>
      </c>
      <c r="B56" s="108" t="s">
        <v>275</v>
      </c>
      <c r="C56" s="110">
        <v>3020620</v>
      </c>
      <c r="D56" s="106" t="s">
        <v>276</v>
      </c>
      <c r="E56" s="106" t="s">
        <v>457</v>
      </c>
      <c r="F56" s="98"/>
      <c r="G56" s="18" t="s">
        <v>430</v>
      </c>
      <c r="H56" s="18">
        <v>3</v>
      </c>
      <c r="I56" s="79">
        <v>227</v>
      </c>
      <c r="J56" s="79">
        <v>265.2</v>
      </c>
      <c r="K56" s="79">
        <v>892.6</v>
      </c>
      <c r="L56" s="79">
        <v>961.9</v>
      </c>
      <c r="M56" s="79">
        <v>1043.5999999999999</v>
      </c>
      <c r="N56" s="79">
        <v>1149</v>
      </c>
      <c r="O56" s="79">
        <v>1</v>
      </c>
    </row>
    <row r="57" spans="1:15" s="99" customFormat="1" ht="27.75" customHeight="1" x14ac:dyDescent="0.25">
      <c r="A57" s="79">
        <v>53</v>
      </c>
      <c r="B57" s="108" t="s">
        <v>286</v>
      </c>
      <c r="C57" s="108">
        <v>5033348</v>
      </c>
      <c r="D57" s="106" t="s">
        <v>255</v>
      </c>
      <c r="E57" s="106" t="s">
        <v>462</v>
      </c>
      <c r="F57" s="98"/>
      <c r="G57" s="18" t="s">
        <v>430</v>
      </c>
      <c r="H57" s="18">
        <v>3</v>
      </c>
      <c r="I57" s="79">
        <v>637</v>
      </c>
      <c r="J57" s="79">
        <v>767</v>
      </c>
      <c r="K57" s="79">
        <v>1473</v>
      </c>
      <c r="L57" s="79">
        <v>1740</v>
      </c>
      <c r="M57" s="79">
        <v>7756</v>
      </c>
      <c r="N57" s="79">
        <v>8069</v>
      </c>
      <c r="O57" s="79">
        <v>1</v>
      </c>
    </row>
    <row r="58" spans="1:15" s="99" customFormat="1" ht="27.75" customHeight="1" x14ac:dyDescent="0.25">
      <c r="A58" s="79">
        <v>54</v>
      </c>
      <c r="B58" s="108" t="s">
        <v>287</v>
      </c>
      <c r="C58" s="108">
        <v>4053979</v>
      </c>
      <c r="D58" s="106" t="s">
        <v>255</v>
      </c>
      <c r="E58" s="106" t="s">
        <v>463</v>
      </c>
      <c r="F58" s="98"/>
      <c r="G58" s="18" t="s">
        <v>430</v>
      </c>
      <c r="H58" s="18">
        <v>2.7</v>
      </c>
      <c r="I58" s="79">
        <v>1797</v>
      </c>
      <c r="J58" s="79">
        <v>2064</v>
      </c>
      <c r="K58" s="79">
        <v>1003</v>
      </c>
      <c r="L58" s="79">
        <v>1003</v>
      </c>
      <c r="M58" s="79">
        <v>11186</v>
      </c>
      <c r="N58" s="79">
        <v>11186</v>
      </c>
      <c r="O58" s="79">
        <v>1</v>
      </c>
    </row>
    <row r="59" spans="1:15" s="99" customFormat="1" ht="27.75" customHeight="1" x14ac:dyDescent="0.25">
      <c r="A59" s="79">
        <v>55</v>
      </c>
      <c r="B59" s="108" t="s">
        <v>279</v>
      </c>
      <c r="C59" s="110">
        <v>4388580</v>
      </c>
      <c r="D59" s="106" t="s">
        <v>255</v>
      </c>
      <c r="E59" s="106" t="s">
        <v>465</v>
      </c>
      <c r="F59" s="98"/>
      <c r="G59" s="18" t="s">
        <v>430</v>
      </c>
      <c r="H59" s="18">
        <v>2.75</v>
      </c>
      <c r="I59" s="79">
        <v>1184</v>
      </c>
      <c r="J59" s="79">
        <v>1450</v>
      </c>
      <c r="K59" s="79">
        <v>983</v>
      </c>
      <c r="L59" s="79">
        <v>1177</v>
      </c>
      <c r="M59" s="79">
        <v>22168.6</v>
      </c>
      <c r="N59" s="79">
        <v>22464.3</v>
      </c>
      <c r="O59" s="79">
        <v>1</v>
      </c>
    </row>
    <row r="60" spans="1:15" s="99" customFormat="1" ht="27.75" customHeight="1" x14ac:dyDescent="0.25">
      <c r="A60" s="79">
        <v>56</v>
      </c>
      <c r="B60" s="108" t="s">
        <v>239</v>
      </c>
      <c r="C60" s="108">
        <v>5623701</v>
      </c>
      <c r="D60" s="106" t="s">
        <v>303</v>
      </c>
      <c r="E60" s="106" t="s">
        <v>476</v>
      </c>
      <c r="F60" s="98"/>
      <c r="G60" s="18" t="s">
        <v>430</v>
      </c>
      <c r="H60" s="18">
        <v>2.7250000000000001</v>
      </c>
      <c r="I60" s="79">
        <v>2979</v>
      </c>
      <c r="J60" s="79">
        <v>3211</v>
      </c>
      <c r="K60" s="79">
        <v>2680</v>
      </c>
      <c r="L60" s="79">
        <v>2941</v>
      </c>
      <c r="M60" s="79">
        <v>4336</v>
      </c>
      <c r="N60" s="79">
        <v>4674</v>
      </c>
      <c r="O60" s="79">
        <v>1</v>
      </c>
    </row>
    <row r="61" spans="1:15" s="99" customFormat="1" ht="27.75" customHeight="1" x14ac:dyDescent="0.25">
      <c r="A61" s="79">
        <v>57</v>
      </c>
      <c r="B61" s="108" t="s">
        <v>304</v>
      </c>
      <c r="C61" s="110">
        <v>4800612</v>
      </c>
      <c r="D61" s="106" t="s">
        <v>271</v>
      </c>
      <c r="E61" s="106" t="s">
        <v>479</v>
      </c>
      <c r="F61" s="98"/>
      <c r="G61" s="18" t="s">
        <v>430</v>
      </c>
      <c r="H61" s="18">
        <v>3</v>
      </c>
      <c r="I61" s="79">
        <v>296</v>
      </c>
      <c r="J61" s="79">
        <v>452</v>
      </c>
      <c r="K61" s="79">
        <v>124</v>
      </c>
      <c r="L61" s="79">
        <v>395</v>
      </c>
      <c r="M61" s="79">
        <v>12320</v>
      </c>
      <c r="N61" s="79">
        <v>12568.3</v>
      </c>
      <c r="O61" s="79">
        <v>1</v>
      </c>
    </row>
    <row r="62" spans="1:15" s="99" customFormat="1" ht="27.75" customHeight="1" x14ac:dyDescent="0.25">
      <c r="A62" s="79">
        <v>58</v>
      </c>
      <c r="B62" s="108" t="s">
        <v>316</v>
      </c>
      <c r="C62" s="110">
        <v>5771867</v>
      </c>
      <c r="D62" s="106" t="s">
        <v>271</v>
      </c>
      <c r="E62" s="106" t="s">
        <v>485</v>
      </c>
      <c r="F62" s="98"/>
      <c r="G62" s="18" t="s">
        <v>430</v>
      </c>
      <c r="H62" s="18">
        <v>3</v>
      </c>
      <c r="I62" s="79">
        <v>266</v>
      </c>
      <c r="J62" s="79">
        <v>359</v>
      </c>
      <c r="K62" s="79">
        <v>1274</v>
      </c>
      <c r="L62" s="79">
        <v>1635</v>
      </c>
      <c r="M62" s="79">
        <v>1801</v>
      </c>
      <c r="N62" s="79">
        <v>2216</v>
      </c>
      <c r="O62" s="79">
        <v>1</v>
      </c>
    </row>
    <row r="63" spans="1:15" s="99" customFormat="1" ht="27.75" customHeight="1" x14ac:dyDescent="0.25">
      <c r="A63" s="79">
        <v>59</v>
      </c>
      <c r="B63" s="108" t="s">
        <v>317</v>
      </c>
      <c r="C63" s="110">
        <v>3274022</v>
      </c>
      <c r="D63" s="106" t="s">
        <v>271</v>
      </c>
      <c r="E63" s="106" t="s">
        <v>486</v>
      </c>
      <c r="F63" s="98"/>
      <c r="G63" s="18" t="s">
        <v>430</v>
      </c>
      <c r="H63" s="18">
        <v>2.65</v>
      </c>
      <c r="I63" s="79">
        <v>183</v>
      </c>
      <c r="J63" s="79">
        <v>272</v>
      </c>
      <c r="K63" s="79">
        <v>528</v>
      </c>
      <c r="L63" s="79">
        <v>912</v>
      </c>
      <c r="M63" s="79">
        <v>19117</v>
      </c>
      <c r="N63" s="79">
        <v>19557</v>
      </c>
      <c r="O63" s="79">
        <v>1</v>
      </c>
    </row>
    <row r="64" spans="1:15" s="99" customFormat="1" ht="27.75" customHeight="1" x14ac:dyDescent="0.25">
      <c r="A64" s="79">
        <v>60</v>
      </c>
      <c r="B64" s="108" t="s">
        <v>68</v>
      </c>
      <c r="C64" s="108">
        <v>3955127</v>
      </c>
      <c r="D64" s="106" t="s">
        <v>255</v>
      </c>
      <c r="E64" s="106" t="s">
        <v>350</v>
      </c>
      <c r="F64" s="98"/>
      <c r="G64" s="18" t="s">
        <v>69</v>
      </c>
      <c r="H64" s="18">
        <v>3</v>
      </c>
      <c r="I64" s="79">
        <v>707</v>
      </c>
      <c r="J64" s="79">
        <v>729</v>
      </c>
      <c r="K64" s="79">
        <v>12194</v>
      </c>
      <c r="L64" s="79">
        <v>12408</v>
      </c>
      <c r="M64" s="79">
        <v>13254</v>
      </c>
      <c r="N64" s="79">
        <v>13651</v>
      </c>
      <c r="O64" s="79">
        <v>1</v>
      </c>
    </row>
    <row r="65" spans="1:15" s="99" customFormat="1" ht="27.75" customHeight="1" x14ac:dyDescent="0.25">
      <c r="A65" s="79">
        <v>61</v>
      </c>
      <c r="B65" s="108" t="s">
        <v>318</v>
      </c>
      <c r="C65" s="108">
        <v>5809727</v>
      </c>
      <c r="D65" s="106" t="s">
        <v>271</v>
      </c>
      <c r="E65" s="106" t="s">
        <v>487</v>
      </c>
      <c r="F65" s="98"/>
      <c r="G65" s="18" t="s">
        <v>488</v>
      </c>
      <c r="H65" s="18">
        <v>13.68</v>
      </c>
      <c r="I65" s="79">
        <v>409.6</v>
      </c>
      <c r="J65" s="79">
        <v>640</v>
      </c>
      <c r="K65" s="79">
        <v>87</v>
      </c>
      <c r="L65" s="79">
        <v>128</v>
      </c>
      <c r="M65" s="79">
        <v>2130</v>
      </c>
      <c r="N65" s="79">
        <v>3643</v>
      </c>
      <c r="O65" s="79">
        <v>1</v>
      </c>
    </row>
    <row r="66" spans="1:15" s="99" customFormat="1" ht="27.75" customHeight="1" x14ac:dyDescent="0.25">
      <c r="A66" s="79">
        <v>62</v>
      </c>
      <c r="B66" s="108" t="s">
        <v>264</v>
      </c>
      <c r="C66" s="110">
        <v>4850965</v>
      </c>
      <c r="D66" s="106" t="s">
        <v>253</v>
      </c>
      <c r="E66" s="106" t="s">
        <v>449</v>
      </c>
      <c r="F66" s="98"/>
      <c r="G66" s="18" t="s">
        <v>450</v>
      </c>
      <c r="H66" s="18">
        <v>18.36</v>
      </c>
      <c r="I66" s="79">
        <v>2780</v>
      </c>
      <c r="J66" s="79">
        <v>2974</v>
      </c>
      <c r="K66" s="79">
        <v>560</v>
      </c>
      <c r="L66" s="79">
        <v>682</v>
      </c>
      <c r="M66" s="79">
        <v>18756</v>
      </c>
      <c r="N66" s="79">
        <v>18966</v>
      </c>
      <c r="O66" s="79">
        <v>10</v>
      </c>
    </row>
    <row r="67" spans="1:15" s="99" customFormat="1" ht="27.75" customHeight="1" x14ac:dyDescent="0.25">
      <c r="A67" s="79">
        <v>63</v>
      </c>
      <c r="B67" s="108" t="s">
        <v>314</v>
      </c>
      <c r="C67" s="108">
        <v>5660005</v>
      </c>
      <c r="D67" s="106" t="s">
        <v>271</v>
      </c>
      <c r="E67" s="106" t="s">
        <v>482</v>
      </c>
      <c r="F67" s="98"/>
      <c r="G67" s="18" t="s">
        <v>483</v>
      </c>
      <c r="H67" s="18">
        <v>15.21</v>
      </c>
      <c r="I67" s="79">
        <v>66.28</v>
      </c>
      <c r="J67" s="79"/>
      <c r="K67" s="79">
        <v>1150.3</v>
      </c>
      <c r="L67" s="79"/>
      <c r="M67" s="79">
        <v>2366.6</v>
      </c>
      <c r="N67" s="79"/>
      <c r="O67" s="79">
        <v>1</v>
      </c>
    </row>
    <row r="68" spans="1:15" s="99" customFormat="1" ht="27.75" customHeight="1" x14ac:dyDescent="0.25">
      <c r="A68" s="79">
        <v>64</v>
      </c>
      <c r="B68" s="108" t="s">
        <v>204</v>
      </c>
      <c r="C68" s="108">
        <v>5482490</v>
      </c>
      <c r="D68" s="106" t="s">
        <v>255</v>
      </c>
      <c r="E68" s="106" t="s">
        <v>389</v>
      </c>
      <c r="F68" s="98"/>
      <c r="G68" s="18" t="s">
        <v>205</v>
      </c>
      <c r="H68" s="18">
        <v>10.39</v>
      </c>
      <c r="I68" s="79">
        <v>14929</v>
      </c>
      <c r="J68" s="79">
        <v>15915</v>
      </c>
      <c r="K68" s="79">
        <v>0.26</v>
      </c>
      <c r="L68" s="79">
        <v>0.28000000000000003</v>
      </c>
      <c r="M68" s="79">
        <v>17045</v>
      </c>
      <c r="N68" s="79">
        <v>18263</v>
      </c>
      <c r="O68" s="79">
        <v>1</v>
      </c>
    </row>
    <row r="69" spans="1:15" s="99" customFormat="1" ht="27.75" customHeight="1" x14ac:dyDescent="0.25">
      <c r="A69" s="79">
        <v>65</v>
      </c>
      <c r="B69" s="108" t="s">
        <v>54</v>
      </c>
      <c r="C69" s="110">
        <v>4213158</v>
      </c>
      <c r="D69" s="106" t="s">
        <v>35</v>
      </c>
      <c r="E69" s="106" t="s">
        <v>343</v>
      </c>
      <c r="F69" s="98" t="s">
        <v>14</v>
      </c>
      <c r="G69" s="18" t="s">
        <v>55</v>
      </c>
      <c r="H69" s="18">
        <v>35.1</v>
      </c>
      <c r="I69" s="79">
        <v>12067</v>
      </c>
      <c r="J69" s="79">
        <v>12120</v>
      </c>
      <c r="K69" s="79">
        <v>22576</v>
      </c>
      <c r="L69" s="79">
        <v>22948</v>
      </c>
      <c r="M69" s="79">
        <v>32983</v>
      </c>
      <c r="N69" s="79">
        <v>33377</v>
      </c>
      <c r="O69" s="79">
        <v>10</v>
      </c>
    </row>
    <row r="70" spans="1:15" s="99" customFormat="1" ht="27.75" customHeight="1" x14ac:dyDescent="0.25">
      <c r="A70" s="79">
        <v>66</v>
      </c>
      <c r="B70" s="108" t="s">
        <v>206</v>
      </c>
      <c r="C70" s="108">
        <v>5481820</v>
      </c>
      <c r="D70" s="106" t="s">
        <v>255</v>
      </c>
      <c r="E70" s="106" t="s">
        <v>389</v>
      </c>
      <c r="F70" s="98"/>
      <c r="G70" s="18" t="s">
        <v>55</v>
      </c>
      <c r="H70" s="18">
        <v>10.39</v>
      </c>
      <c r="I70" s="79">
        <v>17077</v>
      </c>
      <c r="J70" s="79">
        <v>18143</v>
      </c>
      <c r="K70" s="79">
        <v>0.27</v>
      </c>
      <c r="L70" s="79">
        <v>0.27</v>
      </c>
      <c r="M70" s="79">
        <v>18038</v>
      </c>
      <c r="N70" s="79">
        <v>19343</v>
      </c>
      <c r="O70" s="79">
        <v>1</v>
      </c>
    </row>
    <row r="71" spans="1:15" s="99" customFormat="1" ht="27.75" customHeight="1" x14ac:dyDescent="0.25">
      <c r="A71" s="79">
        <v>67</v>
      </c>
      <c r="B71" s="108" t="s">
        <v>207</v>
      </c>
      <c r="C71" s="108">
        <v>5482221</v>
      </c>
      <c r="D71" s="106" t="s">
        <v>255</v>
      </c>
      <c r="E71" s="106" t="s">
        <v>389</v>
      </c>
      <c r="F71" s="98"/>
      <c r="G71" s="18" t="s">
        <v>55</v>
      </c>
      <c r="H71" s="18">
        <v>10.39</v>
      </c>
      <c r="I71" s="79">
        <v>16805</v>
      </c>
      <c r="J71" s="79">
        <v>17757</v>
      </c>
      <c r="K71" s="79">
        <v>1.41</v>
      </c>
      <c r="L71" s="79">
        <v>0.41</v>
      </c>
      <c r="M71" s="79">
        <v>18003</v>
      </c>
      <c r="N71" s="79">
        <v>19298</v>
      </c>
      <c r="O71" s="79">
        <v>1</v>
      </c>
    </row>
    <row r="72" spans="1:15" s="99" customFormat="1" ht="27.75" customHeight="1" x14ac:dyDescent="0.25">
      <c r="A72" s="79">
        <v>68</v>
      </c>
      <c r="B72" s="108" t="s">
        <v>48</v>
      </c>
      <c r="C72" s="110">
        <v>3070643</v>
      </c>
      <c r="D72" s="106" t="s">
        <v>35</v>
      </c>
      <c r="E72" s="106" t="s">
        <v>339</v>
      </c>
      <c r="F72" s="98" t="s">
        <v>14</v>
      </c>
      <c r="G72" s="18" t="s">
        <v>49</v>
      </c>
      <c r="H72" s="18">
        <v>4</v>
      </c>
      <c r="I72" s="79">
        <v>15352</v>
      </c>
      <c r="J72" s="79">
        <v>15477</v>
      </c>
      <c r="K72" s="79">
        <v>21058</v>
      </c>
      <c r="L72" s="79">
        <v>21200</v>
      </c>
      <c r="M72" s="79">
        <v>32143</v>
      </c>
      <c r="N72" s="79">
        <v>32371</v>
      </c>
      <c r="O72" s="79">
        <v>1</v>
      </c>
    </row>
    <row r="73" spans="1:15" s="99" customFormat="1" ht="27.75" customHeight="1" x14ac:dyDescent="0.25">
      <c r="A73" s="79">
        <v>69</v>
      </c>
      <c r="B73" s="108" t="s">
        <v>70</v>
      </c>
      <c r="C73" s="110">
        <v>4067807</v>
      </c>
      <c r="D73" s="106" t="s">
        <v>35</v>
      </c>
      <c r="E73" s="106" t="s">
        <v>351</v>
      </c>
      <c r="F73" s="98"/>
      <c r="G73" s="18" t="s">
        <v>49</v>
      </c>
      <c r="H73" s="18">
        <v>3</v>
      </c>
      <c r="I73" s="79">
        <v>6982</v>
      </c>
      <c r="J73" s="79">
        <v>7082</v>
      </c>
      <c r="K73" s="79">
        <v>9871</v>
      </c>
      <c r="L73" s="79">
        <v>10145</v>
      </c>
      <c r="M73" s="79">
        <v>22061</v>
      </c>
      <c r="N73" s="79">
        <v>22665</v>
      </c>
      <c r="O73" s="79">
        <v>1</v>
      </c>
    </row>
    <row r="74" spans="1:15" s="99" customFormat="1" ht="27.75" customHeight="1" x14ac:dyDescent="0.25">
      <c r="A74" s="79">
        <v>70</v>
      </c>
      <c r="B74" s="108" t="s">
        <v>97</v>
      </c>
      <c r="C74" s="110">
        <v>3024872</v>
      </c>
      <c r="D74" s="106" t="s">
        <v>255</v>
      </c>
      <c r="E74" s="106" t="s">
        <v>366</v>
      </c>
      <c r="F74" s="98"/>
      <c r="G74" s="18" t="s">
        <v>49</v>
      </c>
      <c r="H74" s="18">
        <v>3</v>
      </c>
      <c r="I74" s="79">
        <v>5432</v>
      </c>
      <c r="J74" s="79">
        <v>5554</v>
      </c>
      <c r="K74" s="79">
        <v>5901</v>
      </c>
      <c r="L74" s="79">
        <v>6055</v>
      </c>
      <c r="M74" s="79">
        <v>8662</v>
      </c>
      <c r="N74" s="79">
        <v>8880</v>
      </c>
      <c r="O74" s="79">
        <v>1</v>
      </c>
    </row>
    <row r="75" spans="1:15" s="99" customFormat="1" ht="27.75" customHeight="1" x14ac:dyDescent="0.25">
      <c r="A75" s="79">
        <v>71</v>
      </c>
      <c r="B75" s="108" t="s">
        <v>100</v>
      </c>
      <c r="C75" s="108">
        <v>5287996</v>
      </c>
      <c r="D75" s="106" t="s">
        <v>255</v>
      </c>
      <c r="E75" s="106" t="s">
        <v>368</v>
      </c>
      <c r="F75" s="98"/>
      <c r="G75" s="18" t="s">
        <v>49</v>
      </c>
      <c r="H75" s="18">
        <v>3</v>
      </c>
      <c r="I75" s="79">
        <v>6896</v>
      </c>
      <c r="J75" s="79">
        <v>7179</v>
      </c>
      <c r="K75" s="79">
        <v>6184</v>
      </c>
      <c r="L75" s="79">
        <v>6194</v>
      </c>
      <c r="M75" s="79">
        <v>9902</v>
      </c>
      <c r="N75" s="79">
        <v>9921</v>
      </c>
      <c r="O75" s="79">
        <v>1</v>
      </c>
    </row>
    <row r="76" spans="1:15" s="99" customFormat="1" ht="27.75" customHeight="1" x14ac:dyDescent="0.25">
      <c r="A76" s="79">
        <v>72</v>
      </c>
      <c r="B76" s="108" t="s">
        <v>112</v>
      </c>
      <c r="C76" s="108">
        <v>5479087</v>
      </c>
      <c r="D76" s="106" t="s">
        <v>255</v>
      </c>
      <c r="E76" s="106" t="s">
        <v>378</v>
      </c>
      <c r="F76" s="98"/>
      <c r="G76" s="18" t="s">
        <v>113</v>
      </c>
      <c r="H76" s="18">
        <v>2.7</v>
      </c>
      <c r="I76" s="79">
        <v>3288</v>
      </c>
      <c r="J76" s="79">
        <v>3424</v>
      </c>
      <c r="K76" s="79">
        <v>5410</v>
      </c>
      <c r="L76" s="79">
        <v>5706</v>
      </c>
      <c r="M76" s="79">
        <v>7442</v>
      </c>
      <c r="N76" s="79">
        <v>7859</v>
      </c>
      <c r="O76" s="79">
        <v>1</v>
      </c>
    </row>
    <row r="77" spans="1:15" s="99" customFormat="1" ht="27.75" customHeight="1" x14ac:dyDescent="0.25">
      <c r="A77" s="79">
        <v>73</v>
      </c>
      <c r="B77" s="108" t="s">
        <v>134</v>
      </c>
      <c r="C77" s="108">
        <v>5511874</v>
      </c>
      <c r="D77" s="106" t="s">
        <v>255</v>
      </c>
      <c r="E77" s="106" t="s">
        <v>382</v>
      </c>
      <c r="F77" s="98"/>
      <c r="G77" s="18" t="s">
        <v>135</v>
      </c>
      <c r="H77" s="18">
        <v>2.8</v>
      </c>
      <c r="I77" s="79">
        <v>4990</v>
      </c>
      <c r="J77" s="79">
        <v>5378</v>
      </c>
      <c r="K77" s="79">
        <v>3178</v>
      </c>
      <c r="L77" s="79">
        <v>3379</v>
      </c>
      <c r="M77" s="79">
        <v>5590</v>
      </c>
      <c r="N77" s="79">
        <v>5882</v>
      </c>
      <c r="O77" s="79">
        <v>1</v>
      </c>
    </row>
    <row r="78" spans="1:15" s="99" customFormat="1" ht="27.75" customHeight="1" x14ac:dyDescent="0.25">
      <c r="A78" s="79">
        <v>74</v>
      </c>
      <c r="B78" s="108" t="s">
        <v>138</v>
      </c>
      <c r="C78" s="110">
        <v>3078021</v>
      </c>
      <c r="D78" s="106" t="s">
        <v>255</v>
      </c>
      <c r="E78" s="106" t="s">
        <v>384</v>
      </c>
      <c r="F78" s="98"/>
      <c r="G78" s="18" t="s">
        <v>49</v>
      </c>
      <c r="H78" s="18">
        <v>3</v>
      </c>
      <c r="I78" s="79">
        <v>3214</v>
      </c>
      <c r="J78" s="79">
        <v>3487</v>
      </c>
      <c r="K78" s="79">
        <v>4761</v>
      </c>
      <c r="L78" s="79">
        <v>4969</v>
      </c>
      <c r="M78" s="79">
        <v>23754</v>
      </c>
      <c r="N78" s="99">
        <v>24066</v>
      </c>
      <c r="O78" s="79">
        <v>1</v>
      </c>
    </row>
    <row r="79" spans="1:15" s="99" customFormat="1" ht="27.75" customHeight="1" x14ac:dyDescent="0.25">
      <c r="A79" s="79">
        <v>75</v>
      </c>
      <c r="B79" s="108" t="s">
        <v>139</v>
      </c>
      <c r="C79" s="110">
        <v>5513407</v>
      </c>
      <c r="D79" s="106" t="s">
        <v>255</v>
      </c>
      <c r="E79" s="106" t="s">
        <v>385</v>
      </c>
      <c r="F79" s="98"/>
      <c r="G79" s="18" t="s">
        <v>49</v>
      </c>
      <c r="H79" s="18">
        <v>2.7</v>
      </c>
      <c r="I79" s="79">
        <v>4718</v>
      </c>
      <c r="J79" s="79">
        <v>4910</v>
      </c>
      <c r="K79" s="79">
        <v>3711</v>
      </c>
      <c r="L79" s="79">
        <v>3964</v>
      </c>
      <c r="M79" s="79">
        <v>7037</v>
      </c>
      <c r="N79" s="79">
        <v>7373</v>
      </c>
      <c r="O79" s="79">
        <v>1</v>
      </c>
    </row>
    <row r="80" spans="1:15" s="99" customFormat="1" ht="27.75" customHeight="1" x14ac:dyDescent="0.25">
      <c r="A80" s="79">
        <v>76</v>
      </c>
      <c r="B80" s="108" t="s">
        <v>140</v>
      </c>
      <c r="C80" s="108">
        <v>5482918</v>
      </c>
      <c r="D80" s="106" t="s">
        <v>255</v>
      </c>
      <c r="E80" s="106" t="s">
        <v>386</v>
      </c>
      <c r="F80" s="98"/>
      <c r="G80" s="18" t="s">
        <v>49</v>
      </c>
      <c r="H80" s="18">
        <v>3</v>
      </c>
      <c r="I80" s="79">
        <v>2676</v>
      </c>
      <c r="J80" s="79">
        <v>2891</v>
      </c>
      <c r="K80" s="79">
        <v>4913</v>
      </c>
      <c r="L80" s="79">
        <v>5196</v>
      </c>
      <c r="M80" s="79">
        <v>6513</v>
      </c>
      <c r="N80" s="79">
        <v>6845</v>
      </c>
      <c r="O80" s="79">
        <v>1</v>
      </c>
    </row>
    <row r="81" spans="1:16" s="99" customFormat="1" ht="27.75" customHeight="1" x14ac:dyDescent="0.25">
      <c r="A81" s="79">
        <v>77</v>
      </c>
      <c r="B81" s="108" t="s">
        <v>249</v>
      </c>
      <c r="C81" s="110">
        <v>5655801</v>
      </c>
      <c r="D81" s="106" t="s">
        <v>255</v>
      </c>
      <c r="E81" s="106" t="s">
        <v>440</v>
      </c>
      <c r="F81" s="98"/>
      <c r="G81" s="18" t="s">
        <v>441</v>
      </c>
      <c r="H81" s="18">
        <v>2.1800000000000002</v>
      </c>
      <c r="I81" s="79">
        <v>970</v>
      </c>
      <c r="J81" s="79">
        <v>1082.5</v>
      </c>
      <c r="K81" s="79">
        <v>1814.6</v>
      </c>
      <c r="L81" s="79">
        <v>2003</v>
      </c>
      <c r="M81" s="79">
        <v>2341.1999999999998</v>
      </c>
      <c r="N81" s="79">
        <v>2566.6999999999998</v>
      </c>
      <c r="O81" s="79">
        <v>1</v>
      </c>
    </row>
    <row r="82" spans="1:16" s="99" customFormat="1" ht="27.75" customHeight="1" x14ac:dyDescent="0.25">
      <c r="A82" s="79">
        <v>78</v>
      </c>
      <c r="B82" s="108" t="s">
        <v>270</v>
      </c>
      <c r="C82" s="110">
        <v>4751297</v>
      </c>
      <c r="D82" s="106" t="s">
        <v>271</v>
      </c>
      <c r="E82" s="106" t="s">
        <v>455</v>
      </c>
      <c r="F82" s="98"/>
      <c r="G82" s="18" t="s">
        <v>441</v>
      </c>
      <c r="H82" s="18">
        <v>3.45</v>
      </c>
      <c r="I82" s="79">
        <v>1288</v>
      </c>
      <c r="J82" s="79">
        <v>1434</v>
      </c>
      <c r="K82" s="79">
        <v>2364</v>
      </c>
      <c r="L82" s="79">
        <v>2700</v>
      </c>
      <c r="M82" s="79">
        <v>18293</v>
      </c>
      <c r="N82" s="79">
        <v>18723</v>
      </c>
      <c r="O82" s="79">
        <v>1</v>
      </c>
    </row>
    <row r="83" spans="1:16" s="99" customFormat="1" ht="27.75" customHeight="1" x14ac:dyDescent="0.25">
      <c r="A83" s="79">
        <v>79</v>
      </c>
      <c r="B83" s="108" t="s">
        <v>282</v>
      </c>
      <c r="C83" s="110">
        <v>3008424</v>
      </c>
      <c r="D83" s="106" t="s">
        <v>255</v>
      </c>
      <c r="E83" s="106" t="s">
        <v>468</v>
      </c>
      <c r="F83" s="98"/>
      <c r="G83" s="18" t="s">
        <v>441</v>
      </c>
      <c r="H83" s="18">
        <v>4</v>
      </c>
      <c r="I83" s="79">
        <v>369</v>
      </c>
      <c r="J83" s="79">
        <v>440</v>
      </c>
      <c r="K83" s="79">
        <v>1821</v>
      </c>
      <c r="L83" s="79">
        <v>2322</v>
      </c>
      <c r="M83" s="79">
        <v>16063</v>
      </c>
      <c r="N83" s="79">
        <v>16063</v>
      </c>
      <c r="O83" s="79">
        <v>1</v>
      </c>
    </row>
    <row r="84" spans="1:16" s="99" customFormat="1" ht="27.75" customHeight="1" x14ac:dyDescent="0.25">
      <c r="A84" s="79">
        <v>80</v>
      </c>
      <c r="B84" s="108" t="s">
        <v>302</v>
      </c>
      <c r="C84" s="110">
        <v>5578356</v>
      </c>
      <c r="D84" s="106" t="s">
        <v>271</v>
      </c>
      <c r="E84" s="106" t="s">
        <v>475</v>
      </c>
      <c r="F84" s="98"/>
      <c r="G84" s="18" t="s">
        <v>441</v>
      </c>
      <c r="H84" s="18">
        <v>2.5</v>
      </c>
      <c r="I84" s="79">
        <v>1014</v>
      </c>
      <c r="J84" s="79">
        <v>1309.5</v>
      </c>
      <c r="K84" s="79">
        <v>428</v>
      </c>
      <c r="L84" s="79">
        <v>428</v>
      </c>
      <c r="M84" s="79">
        <v>566.29999999999995</v>
      </c>
      <c r="N84" s="79">
        <v>568.1</v>
      </c>
      <c r="O84" s="79">
        <v>1</v>
      </c>
    </row>
    <row r="85" spans="1:16" s="99" customFormat="1" ht="27.75" customHeight="1" x14ac:dyDescent="0.25">
      <c r="A85" s="79">
        <v>81</v>
      </c>
      <c r="B85" s="108" t="s">
        <v>308</v>
      </c>
      <c r="C85" s="110">
        <v>3089480</v>
      </c>
      <c r="D85" s="106" t="s">
        <v>271</v>
      </c>
      <c r="E85" s="106" t="s">
        <v>481</v>
      </c>
      <c r="F85" s="98"/>
      <c r="G85" s="18" t="s">
        <v>441</v>
      </c>
      <c r="H85" s="18">
        <v>3.21</v>
      </c>
      <c r="I85" s="79">
        <v>393</v>
      </c>
      <c r="J85" s="79">
        <v>497</v>
      </c>
      <c r="K85" s="79">
        <v>1022</v>
      </c>
      <c r="L85" s="79">
        <v>1333</v>
      </c>
      <c r="M85" s="79">
        <v>2002</v>
      </c>
      <c r="N85" s="79">
        <v>2410</v>
      </c>
      <c r="O85" s="79">
        <v>1</v>
      </c>
    </row>
    <row r="86" spans="1:16" s="99" customFormat="1" ht="27.75" customHeight="1" x14ac:dyDescent="0.25">
      <c r="A86" s="79">
        <v>82</v>
      </c>
      <c r="B86" s="108" t="s">
        <v>59</v>
      </c>
      <c r="C86" s="110">
        <v>2999340</v>
      </c>
      <c r="D86" s="106" t="s">
        <v>255</v>
      </c>
      <c r="E86" s="106" t="s">
        <v>346</v>
      </c>
      <c r="F86" s="98"/>
      <c r="G86" s="18" t="s">
        <v>60</v>
      </c>
      <c r="H86" s="18">
        <v>4</v>
      </c>
      <c r="I86" s="79">
        <v>21983</v>
      </c>
      <c r="J86" s="79">
        <v>22354</v>
      </c>
      <c r="K86" s="79">
        <v>10711</v>
      </c>
      <c r="L86" s="79">
        <v>10711</v>
      </c>
      <c r="M86" s="79">
        <v>19806</v>
      </c>
      <c r="N86" s="79">
        <v>19806</v>
      </c>
      <c r="O86" s="79">
        <v>1</v>
      </c>
    </row>
    <row r="87" spans="1:16" s="99" customFormat="1" ht="27.75" customHeight="1" x14ac:dyDescent="0.25">
      <c r="A87" s="79">
        <v>83</v>
      </c>
      <c r="B87" s="108" t="s">
        <v>65</v>
      </c>
      <c r="C87" s="108">
        <v>4009802</v>
      </c>
      <c r="D87" s="106" t="s">
        <v>66</v>
      </c>
      <c r="E87" s="106" t="s">
        <v>349</v>
      </c>
      <c r="F87" s="98"/>
      <c r="G87" s="18" t="s">
        <v>67</v>
      </c>
      <c r="H87" s="18">
        <v>11.1</v>
      </c>
      <c r="I87" s="79">
        <v>35828</v>
      </c>
      <c r="J87" s="79">
        <v>35976</v>
      </c>
      <c r="K87" s="79">
        <v>833</v>
      </c>
      <c r="L87" s="79">
        <v>833</v>
      </c>
      <c r="M87" s="79">
        <v>59226</v>
      </c>
      <c r="N87" s="79">
        <v>59226</v>
      </c>
      <c r="O87" s="79">
        <v>1</v>
      </c>
      <c r="P87" s="99" t="s">
        <v>529</v>
      </c>
    </row>
    <row r="88" spans="1:16" s="99" customFormat="1" ht="27.75" customHeight="1" x14ac:dyDescent="0.25">
      <c r="A88" s="79">
        <v>84</v>
      </c>
      <c r="B88" s="108" t="s">
        <v>122</v>
      </c>
      <c r="C88" s="108">
        <v>5210669</v>
      </c>
      <c r="D88" s="106" t="s">
        <v>255</v>
      </c>
      <c r="E88" s="106" t="s">
        <v>380</v>
      </c>
      <c r="F88" s="98"/>
      <c r="G88" s="18" t="s">
        <v>123</v>
      </c>
      <c r="H88" s="18">
        <v>10.39</v>
      </c>
      <c r="I88" s="79">
        <v>12964</v>
      </c>
      <c r="J88" s="79">
        <v>13607</v>
      </c>
      <c r="K88" s="79">
        <v>0.52</v>
      </c>
      <c r="L88" s="79">
        <v>0.52</v>
      </c>
      <c r="M88" s="79">
        <v>18429</v>
      </c>
      <c r="N88" s="79">
        <v>19160</v>
      </c>
      <c r="O88" s="79">
        <v>1</v>
      </c>
    </row>
    <row r="89" spans="1:16" s="99" customFormat="1" ht="27.75" customHeight="1" x14ac:dyDescent="0.25">
      <c r="A89" s="79">
        <v>85</v>
      </c>
      <c r="B89" s="108" t="s">
        <v>210</v>
      </c>
      <c r="C89" s="108">
        <v>5060094</v>
      </c>
      <c r="D89" s="106" t="s">
        <v>133</v>
      </c>
      <c r="E89" s="106" t="s">
        <v>390</v>
      </c>
      <c r="F89" s="98"/>
      <c r="G89" s="18" t="s">
        <v>211</v>
      </c>
      <c r="H89" s="18">
        <v>17</v>
      </c>
      <c r="I89" s="79">
        <v>12957</v>
      </c>
      <c r="J89" s="79">
        <v>13885</v>
      </c>
      <c r="K89" s="79">
        <v>355</v>
      </c>
      <c r="L89" s="79">
        <v>361</v>
      </c>
      <c r="M89" s="79">
        <v>31905</v>
      </c>
      <c r="N89" s="79">
        <v>33752</v>
      </c>
      <c r="O89" s="79">
        <v>1</v>
      </c>
    </row>
    <row r="90" spans="1:16" s="99" customFormat="1" ht="27.75" customHeight="1" x14ac:dyDescent="0.25">
      <c r="A90" s="79">
        <v>86</v>
      </c>
      <c r="B90" s="108" t="s">
        <v>126</v>
      </c>
      <c r="C90" s="108">
        <v>5208318</v>
      </c>
      <c r="D90" s="106" t="s">
        <v>255</v>
      </c>
      <c r="E90" s="106" t="s">
        <v>380</v>
      </c>
      <c r="F90" s="98"/>
      <c r="G90" s="18" t="s">
        <v>127</v>
      </c>
      <c r="H90" s="18">
        <v>10.39</v>
      </c>
      <c r="I90" s="79">
        <v>16884</v>
      </c>
      <c r="J90" s="79">
        <v>17776</v>
      </c>
      <c r="K90" s="79">
        <v>0.47</v>
      </c>
      <c r="L90" s="79">
        <v>0.47</v>
      </c>
      <c r="M90" s="79">
        <v>22399</v>
      </c>
      <c r="N90" s="79">
        <v>23739</v>
      </c>
      <c r="O90" s="79">
        <v>1</v>
      </c>
    </row>
    <row r="91" spans="1:16" s="99" customFormat="1" ht="27.75" customHeight="1" x14ac:dyDescent="0.25">
      <c r="A91" s="79">
        <v>87</v>
      </c>
      <c r="B91" s="108" t="s">
        <v>202</v>
      </c>
      <c r="C91" s="108">
        <v>5482868</v>
      </c>
      <c r="D91" s="106" t="s">
        <v>255</v>
      </c>
      <c r="E91" s="106" t="s">
        <v>389</v>
      </c>
      <c r="F91" s="98"/>
      <c r="G91" s="18" t="s">
        <v>203</v>
      </c>
      <c r="H91" s="18">
        <v>10.39</v>
      </c>
      <c r="I91" s="79">
        <v>20900</v>
      </c>
      <c r="J91" s="79">
        <v>22020</v>
      </c>
      <c r="K91" s="79">
        <v>0.27</v>
      </c>
      <c r="L91" s="79">
        <v>0.27</v>
      </c>
      <c r="M91" s="79">
        <v>16416</v>
      </c>
      <c r="N91" s="79">
        <v>17653</v>
      </c>
      <c r="O91" s="79">
        <v>1</v>
      </c>
    </row>
    <row r="92" spans="1:16" s="99" customFormat="1" ht="27.75" customHeight="1" x14ac:dyDescent="0.25">
      <c r="A92" s="79">
        <v>88</v>
      </c>
      <c r="B92" s="108" t="s">
        <v>320</v>
      </c>
      <c r="C92" s="110">
        <v>3068473</v>
      </c>
      <c r="D92" s="106" t="s">
        <v>321</v>
      </c>
      <c r="E92" s="106" t="s">
        <v>491</v>
      </c>
      <c r="F92" s="98"/>
      <c r="G92" s="18" t="s">
        <v>492</v>
      </c>
      <c r="H92" s="18">
        <v>9.9</v>
      </c>
      <c r="I92" s="79">
        <v>1317.5</v>
      </c>
      <c r="J92" s="79">
        <v>1819</v>
      </c>
      <c r="K92" s="79">
        <v>28.7</v>
      </c>
      <c r="L92" s="79">
        <v>48.6</v>
      </c>
      <c r="M92" s="79">
        <v>2172.1999999999998</v>
      </c>
      <c r="N92" s="79">
        <v>3303.8</v>
      </c>
      <c r="O92" s="79">
        <v>1</v>
      </c>
    </row>
    <row r="93" spans="1:16" s="99" customFormat="1" ht="27.75" customHeight="1" x14ac:dyDescent="0.25">
      <c r="A93" s="79">
        <v>89</v>
      </c>
      <c r="B93" s="108" t="s">
        <v>129</v>
      </c>
      <c r="C93" s="108">
        <v>5210827</v>
      </c>
      <c r="D93" s="106" t="s">
        <v>255</v>
      </c>
      <c r="E93" s="106" t="s">
        <v>380</v>
      </c>
      <c r="F93" s="98"/>
      <c r="G93" s="18" t="s">
        <v>130</v>
      </c>
      <c r="H93" s="18">
        <v>10.39</v>
      </c>
      <c r="I93" s="79">
        <v>17312</v>
      </c>
      <c r="J93" s="79">
        <v>18127</v>
      </c>
      <c r="K93" s="79">
        <v>0.34</v>
      </c>
      <c r="L93" s="79">
        <v>0.34</v>
      </c>
      <c r="M93" s="79">
        <v>20950</v>
      </c>
      <c r="N93" s="79">
        <v>22149</v>
      </c>
      <c r="O93" s="79">
        <v>1</v>
      </c>
    </row>
    <row r="94" spans="1:16" s="99" customFormat="1" ht="27.75" customHeight="1" x14ac:dyDescent="0.25">
      <c r="A94" s="79">
        <v>90</v>
      </c>
      <c r="B94" s="108" t="s">
        <v>208</v>
      </c>
      <c r="C94" s="108">
        <v>5483602</v>
      </c>
      <c r="D94" s="106" t="s">
        <v>255</v>
      </c>
      <c r="E94" s="106" t="s">
        <v>389</v>
      </c>
      <c r="F94" s="98"/>
      <c r="G94" s="18" t="s">
        <v>209</v>
      </c>
      <c r="H94" s="18">
        <v>10.39</v>
      </c>
      <c r="I94" s="79">
        <v>13744</v>
      </c>
      <c r="J94" s="79">
        <v>14583</v>
      </c>
      <c r="K94" s="79">
        <v>0.35</v>
      </c>
      <c r="L94" s="79">
        <v>0.35</v>
      </c>
      <c r="M94" s="79">
        <v>19230</v>
      </c>
      <c r="N94" s="79">
        <v>20553</v>
      </c>
      <c r="O94" s="79">
        <v>1</v>
      </c>
    </row>
    <row r="95" spans="1:16" s="99" customFormat="1" ht="27.75" customHeight="1" x14ac:dyDescent="0.25">
      <c r="A95" s="79">
        <v>91</v>
      </c>
      <c r="B95" s="108" t="s">
        <v>319</v>
      </c>
      <c r="C95" s="110">
        <v>5687909</v>
      </c>
      <c r="D95" s="106" t="s">
        <v>271</v>
      </c>
      <c r="E95" s="106" t="s">
        <v>489</v>
      </c>
      <c r="F95" s="98"/>
      <c r="G95" s="18" t="s">
        <v>490</v>
      </c>
      <c r="H95" s="18">
        <v>4.95</v>
      </c>
      <c r="I95" s="79">
        <v>93</v>
      </c>
      <c r="J95" s="79">
        <v>295</v>
      </c>
      <c r="K95" s="79">
        <v>141</v>
      </c>
      <c r="L95" s="79">
        <v>630</v>
      </c>
      <c r="M95" s="79">
        <v>3946</v>
      </c>
      <c r="N95" s="79">
        <v>4552</v>
      </c>
      <c r="O95" s="79">
        <v>1</v>
      </c>
    </row>
    <row r="96" spans="1:16" s="99" customFormat="1" ht="27.75" customHeight="1" x14ac:dyDescent="0.25">
      <c r="A96" s="79">
        <v>92</v>
      </c>
      <c r="B96" s="108" t="s">
        <v>235</v>
      </c>
      <c r="C96" s="110">
        <v>5552051</v>
      </c>
      <c r="D96" s="106" t="s">
        <v>255</v>
      </c>
      <c r="E96" s="106" t="s">
        <v>433</v>
      </c>
      <c r="F96" s="98"/>
      <c r="G96" s="18" t="s">
        <v>434</v>
      </c>
      <c r="H96" s="18">
        <v>4.05</v>
      </c>
      <c r="I96" s="79">
        <v>3218</v>
      </c>
      <c r="J96" s="79">
        <v>3557</v>
      </c>
      <c r="K96" s="79">
        <v>4629</v>
      </c>
      <c r="L96" s="79">
        <v>4963</v>
      </c>
      <c r="M96" s="79">
        <v>6301</v>
      </c>
      <c r="N96" s="79">
        <v>6870</v>
      </c>
      <c r="O96" s="79">
        <v>1</v>
      </c>
    </row>
    <row r="97" spans="1:15" s="99" customFormat="1" ht="27.75" customHeight="1" x14ac:dyDescent="0.25">
      <c r="A97" s="79">
        <v>93</v>
      </c>
      <c r="B97" s="108" t="s">
        <v>247</v>
      </c>
      <c r="C97" s="110">
        <v>5660092</v>
      </c>
      <c r="D97" s="106" t="s">
        <v>255</v>
      </c>
      <c r="E97" s="106" t="s">
        <v>438</v>
      </c>
      <c r="F97" s="98"/>
      <c r="G97" s="18" t="s">
        <v>434</v>
      </c>
      <c r="H97" s="18">
        <v>5</v>
      </c>
      <c r="I97" s="79">
        <v>4178</v>
      </c>
      <c r="J97" s="79">
        <v>4493</v>
      </c>
      <c r="K97" s="79">
        <v>5792</v>
      </c>
      <c r="L97" s="79">
        <v>6305</v>
      </c>
      <c r="M97" s="79">
        <v>8566</v>
      </c>
      <c r="N97" s="79">
        <v>9221</v>
      </c>
      <c r="O97" s="79">
        <v>1</v>
      </c>
    </row>
    <row r="98" spans="1:15" s="99" customFormat="1" ht="27.75" customHeight="1" x14ac:dyDescent="0.25">
      <c r="A98" s="79">
        <v>94</v>
      </c>
      <c r="B98" s="108" t="s">
        <v>245</v>
      </c>
      <c r="C98" s="108">
        <v>4393028</v>
      </c>
      <c r="D98" s="106" t="s">
        <v>255</v>
      </c>
      <c r="E98" s="106" t="s">
        <v>439</v>
      </c>
      <c r="F98" s="98"/>
      <c r="G98" s="18" t="s">
        <v>434</v>
      </c>
      <c r="H98" s="18">
        <v>4.8600000000000003</v>
      </c>
      <c r="I98" s="79">
        <v>3481</v>
      </c>
      <c r="J98" s="79">
        <v>3870</v>
      </c>
      <c r="K98" s="79">
        <v>2067</v>
      </c>
      <c r="L98" s="79">
        <v>2067</v>
      </c>
      <c r="M98" s="79">
        <v>23485</v>
      </c>
      <c r="N98" s="79">
        <v>23485</v>
      </c>
      <c r="O98" s="79">
        <v>1</v>
      </c>
    </row>
    <row r="99" spans="1:15" s="99" customFormat="1" ht="27.75" customHeight="1" x14ac:dyDescent="0.25">
      <c r="A99" s="79">
        <v>95</v>
      </c>
      <c r="B99" s="108" t="s">
        <v>256</v>
      </c>
      <c r="C99" s="110">
        <v>5045276</v>
      </c>
      <c r="D99" s="106" t="s">
        <v>255</v>
      </c>
      <c r="E99" s="106" t="s">
        <v>443</v>
      </c>
      <c r="F99" s="98"/>
      <c r="G99" s="18" t="s">
        <v>434</v>
      </c>
      <c r="H99" s="18">
        <v>5</v>
      </c>
      <c r="I99" s="79">
        <v>1067</v>
      </c>
      <c r="J99" s="79">
        <v>1269</v>
      </c>
      <c r="K99" s="79">
        <v>3861</v>
      </c>
      <c r="L99" s="79">
        <v>4192</v>
      </c>
      <c r="M99" s="79">
        <v>10479.9</v>
      </c>
      <c r="N99" s="79">
        <v>10819</v>
      </c>
      <c r="O99" s="79">
        <v>1</v>
      </c>
    </row>
    <row r="100" spans="1:15" s="99" customFormat="1" ht="27.75" customHeight="1" x14ac:dyDescent="0.25">
      <c r="A100" s="79">
        <v>96</v>
      </c>
      <c r="B100" s="108" t="s">
        <v>263</v>
      </c>
      <c r="C100" s="108">
        <v>5661306</v>
      </c>
      <c r="D100" s="106" t="s">
        <v>255</v>
      </c>
      <c r="E100" s="106" t="s">
        <v>451</v>
      </c>
      <c r="F100" s="98"/>
      <c r="G100" s="18" t="s">
        <v>434</v>
      </c>
      <c r="H100" s="18">
        <v>5</v>
      </c>
      <c r="I100" s="79">
        <v>1357</v>
      </c>
      <c r="J100" s="79">
        <v>1582</v>
      </c>
      <c r="K100" s="79">
        <v>4375</v>
      </c>
      <c r="L100" s="79">
        <v>4827</v>
      </c>
      <c r="M100" s="79">
        <v>5393</v>
      </c>
      <c r="N100" s="79">
        <v>5989</v>
      </c>
      <c r="O100" s="79">
        <v>1</v>
      </c>
    </row>
    <row r="101" spans="1:15" s="99" customFormat="1" ht="27.75" customHeight="1" x14ac:dyDescent="0.25">
      <c r="A101" s="79">
        <v>97</v>
      </c>
      <c r="B101" s="108" t="s">
        <v>278</v>
      </c>
      <c r="C101" s="110">
        <v>4388581</v>
      </c>
      <c r="D101" s="106" t="s">
        <v>255</v>
      </c>
      <c r="E101" s="106" t="s">
        <v>464</v>
      </c>
      <c r="F101" s="98"/>
      <c r="G101" s="18" t="s">
        <v>434</v>
      </c>
      <c r="H101" s="18">
        <v>5</v>
      </c>
      <c r="I101" s="79">
        <v>2322.5</v>
      </c>
      <c r="J101" s="79">
        <v>2906.8</v>
      </c>
      <c r="K101" s="79">
        <v>2048.9</v>
      </c>
      <c r="L101" s="79">
        <v>2514</v>
      </c>
      <c r="M101" s="79">
        <v>26991.8</v>
      </c>
      <c r="N101" s="79">
        <v>27629.7</v>
      </c>
      <c r="O101" s="79">
        <v>1</v>
      </c>
    </row>
    <row r="102" spans="1:15" s="99" customFormat="1" ht="27.75" customHeight="1" x14ac:dyDescent="0.25">
      <c r="A102" s="79">
        <v>98</v>
      </c>
      <c r="B102" s="108" t="s">
        <v>280</v>
      </c>
      <c r="C102" s="110">
        <v>5551941</v>
      </c>
      <c r="D102" s="106" t="s">
        <v>255</v>
      </c>
      <c r="E102" s="106" t="s">
        <v>466</v>
      </c>
      <c r="F102" s="98"/>
      <c r="G102" s="18" t="s">
        <v>434</v>
      </c>
      <c r="H102" s="18">
        <v>3.71</v>
      </c>
      <c r="I102" s="79">
        <v>727</v>
      </c>
      <c r="J102" s="79">
        <v>830</v>
      </c>
      <c r="K102" s="79">
        <v>1828.5</v>
      </c>
      <c r="L102" s="79">
        <v>2235.5</v>
      </c>
      <c r="M102" s="79">
        <v>5041.3999999999996</v>
      </c>
      <c r="N102" s="79">
        <v>5513.6</v>
      </c>
      <c r="O102" s="79">
        <v>1</v>
      </c>
    </row>
    <row r="103" spans="1:15" s="99" customFormat="1" ht="27.75" customHeight="1" x14ac:dyDescent="0.25">
      <c r="A103" s="79">
        <v>99</v>
      </c>
      <c r="B103" s="108" t="s">
        <v>252</v>
      </c>
      <c r="C103" s="108">
        <v>5464565</v>
      </c>
      <c r="D103" s="106" t="s">
        <v>253</v>
      </c>
      <c r="E103" s="106" t="s">
        <v>445</v>
      </c>
      <c r="F103" s="98"/>
      <c r="G103" s="18" t="s">
        <v>446</v>
      </c>
      <c r="H103" s="18">
        <v>17</v>
      </c>
      <c r="I103" s="79">
        <v>5509</v>
      </c>
      <c r="J103" s="79">
        <v>6364</v>
      </c>
      <c r="K103" s="79">
        <v>149</v>
      </c>
      <c r="L103" s="79">
        <v>157</v>
      </c>
      <c r="M103" s="79">
        <v>18229</v>
      </c>
      <c r="N103" s="79">
        <v>20386</v>
      </c>
      <c r="O103" s="79">
        <v>1</v>
      </c>
    </row>
    <row r="104" spans="1:15" s="99" customFormat="1" ht="27.75" customHeight="1" x14ac:dyDescent="0.25">
      <c r="A104" s="79">
        <v>100</v>
      </c>
      <c r="B104" s="108" t="s">
        <v>61</v>
      </c>
      <c r="C104" s="110">
        <v>3005226</v>
      </c>
      <c r="D104" s="106" t="s">
        <v>35</v>
      </c>
      <c r="E104" s="106" t="s">
        <v>347</v>
      </c>
      <c r="F104" s="98"/>
      <c r="G104" s="18" t="s">
        <v>62</v>
      </c>
      <c r="H104" s="18">
        <v>12</v>
      </c>
      <c r="I104" s="79">
        <v>10225</v>
      </c>
      <c r="J104" s="79">
        <v>10340</v>
      </c>
      <c r="K104" s="79">
        <v>1019</v>
      </c>
      <c r="L104" s="79">
        <v>1037</v>
      </c>
      <c r="M104" s="79">
        <v>41104</v>
      </c>
      <c r="N104" s="79">
        <v>42199</v>
      </c>
      <c r="O104" s="79">
        <v>1</v>
      </c>
    </row>
    <row r="105" spans="1:15" s="99" customFormat="1" ht="27.75" customHeight="1" x14ac:dyDescent="0.25">
      <c r="A105" s="79">
        <v>101</v>
      </c>
      <c r="B105" s="108" t="s">
        <v>118</v>
      </c>
      <c r="C105" s="108">
        <v>5209416</v>
      </c>
      <c r="D105" s="106" t="s">
        <v>255</v>
      </c>
      <c r="E105" s="106" t="s">
        <v>380</v>
      </c>
      <c r="F105" s="98"/>
      <c r="G105" s="18" t="s">
        <v>119</v>
      </c>
      <c r="H105" s="18">
        <v>10.39</v>
      </c>
      <c r="I105" s="79">
        <v>18098</v>
      </c>
      <c r="J105" s="79">
        <v>19061</v>
      </c>
      <c r="K105" s="79">
        <v>1.37</v>
      </c>
      <c r="L105" s="79">
        <v>0.35</v>
      </c>
      <c r="M105" s="79">
        <v>14269</v>
      </c>
      <c r="N105" s="79">
        <v>14930</v>
      </c>
      <c r="O105" s="79">
        <v>1</v>
      </c>
    </row>
    <row r="106" spans="1:15" s="99" customFormat="1" ht="27.75" customHeight="1" x14ac:dyDescent="0.25">
      <c r="A106" s="79">
        <v>102</v>
      </c>
      <c r="B106" s="108" t="s">
        <v>128</v>
      </c>
      <c r="C106" s="108">
        <v>5210231</v>
      </c>
      <c r="D106" s="106" t="s">
        <v>255</v>
      </c>
      <c r="E106" s="106" t="s">
        <v>380</v>
      </c>
      <c r="F106" s="98"/>
      <c r="G106" s="18" t="s">
        <v>119</v>
      </c>
      <c r="H106" s="18">
        <v>10.39</v>
      </c>
      <c r="I106" s="79">
        <v>10793</v>
      </c>
      <c r="J106" s="79">
        <v>11376</v>
      </c>
      <c r="K106" s="79">
        <v>0.2</v>
      </c>
      <c r="L106" s="79">
        <v>0.2</v>
      </c>
      <c r="M106" s="79">
        <v>18560</v>
      </c>
      <c r="N106" s="79">
        <v>19763</v>
      </c>
      <c r="O106" s="79">
        <v>1</v>
      </c>
    </row>
    <row r="107" spans="1:15" s="99" customFormat="1" ht="27.75" customHeight="1" x14ac:dyDescent="0.25">
      <c r="A107" s="79">
        <v>103</v>
      </c>
      <c r="B107" s="108" t="s">
        <v>37</v>
      </c>
      <c r="C107" s="108">
        <v>3099386</v>
      </c>
      <c r="D107" s="106" t="s">
        <v>38</v>
      </c>
      <c r="E107" s="106" t="s">
        <v>335</v>
      </c>
      <c r="F107" s="98" t="s">
        <v>14</v>
      </c>
      <c r="G107" s="18" t="s">
        <v>39</v>
      </c>
      <c r="H107" s="18">
        <v>500</v>
      </c>
      <c r="I107" s="79">
        <v>39</v>
      </c>
      <c r="J107" s="79">
        <v>39.4</v>
      </c>
      <c r="K107" s="79">
        <v>1869.7</v>
      </c>
      <c r="L107" s="79">
        <v>1887.3</v>
      </c>
      <c r="M107" s="79">
        <v>29832.400000000001</v>
      </c>
      <c r="N107" s="79">
        <v>30113</v>
      </c>
      <c r="O107" s="79">
        <v>160</v>
      </c>
    </row>
    <row r="108" spans="1:15" s="99" customFormat="1" ht="27.75" customHeight="1" x14ac:dyDescent="0.25">
      <c r="A108" s="79">
        <v>104</v>
      </c>
      <c r="B108" s="108" t="s">
        <v>40</v>
      </c>
      <c r="C108" s="108">
        <v>3098738</v>
      </c>
      <c r="D108" s="106" t="s">
        <v>38</v>
      </c>
      <c r="E108" s="106" t="s">
        <v>335</v>
      </c>
      <c r="F108" s="98" t="s">
        <v>14</v>
      </c>
      <c r="G108" s="18" t="s">
        <v>39</v>
      </c>
      <c r="H108" s="18">
        <v>500</v>
      </c>
      <c r="I108" s="79">
        <v>25.5</v>
      </c>
      <c r="J108" s="79">
        <v>25.8</v>
      </c>
      <c r="K108" s="79">
        <v>1929.1</v>
      </c>
      <c r="L108" s="79">
        <v>1948.3</v>
      </c>
      <c r="M108" s="79">
        <v>30443.3</v>
      </c>
      <c r="N108" s="79">
        <v>30746.6</v>
      </c>
      <c r="O108" s="79">
        <v>160</v>
      </c>
    </row>
    <row r="109" spans="1:15" s="99" customFormat="1" ht="27.75" customHeight="1" x14ac:dyDescent="0.25">
      <c r="A109" s="79">
        <v>105</v>
      </c>
      <c r="B109" s="108" t="s">
        <v>98</v>
      </c>
      <c r="C109" s="110">
        <v>3008190</v>
      </c>
      <c r="D109" s="106" t="s">
        <v>99</v>
      </c>
      <c r="E109" s="106" t="s">
        <v>367</v>
      </c>
      <c r="F109" s="98"/>
      <c r="G109" s="18" t="s">
        <v>39</v>
      </c>
      <c r="H109" s="18">
        <v>4</v>
      </c>
      <c r="I109" s="79">
        <v>1273.5</v>
      </c>
      <c r="J109" s="79">
        <v>1427.2</v>
      </c>
      <c r="K109" s="79">
        <v>1610.4</v>
      </c>
      <c r="L109" s="79">
        <v>1610.4</v>
      </c>
      <c r="M109" s="79">
        <v>10838.5</v>
      </c>
      <c r="N109" s="79">
        <v>10838.5</v>
      </c>
      <c r="O109" s="79">
        <v>1</v>
      </c>
    </row>
    <row r="110" spans="1:15" s="99" customFormat="1" ht="27.75" customHeight="1" x14ac:dyDescent="0.25">
      <c r="A110" s="79">
        <v>106</v>
      </c>
      <c r="B110" s="108" t="s">
        <v>102</v>
      </c>
      <c r="C110" s="108">
        <v>5045739</v>
      </c>
      <c r="D110" s="106" t="s">
        <v>255</v>
      </c>
      <c r="E110" s="106" t="s">
        <v>370</v>
      </c>
      <c r="F110" s="98"/>
      <c r="G110" s="18" t="s">
        <v>39</v>
      </c>
      <c r="H110" s="18">
        <v>4.8899999999999997</v>
      </c>
      <c r="I110" s="79">
        <v>8500</v>
      </c>
      <c r="J110" s="79">
        <v>8712</v>
      </c>
      <c r="K110" s="79">
        <v>10996</v>
      </c>
      <c r="L110" s="79">
        <v>11469</v>
      </c>
      <c r="M110" s="79">
        <v>19911</v>
      </c>
      <c r="N110" s="79">
        <v>20573</v>
      </c>
      <c r="O110" s="79">
        <v>1</v>
      </c>
    </row>
    <row r="111" spans="1:15" s="99" customFormat="1" ht="27.75" customHeight="1" x14ac:dyDescent="0.25">
      <c r="A111" s="79">
        <v>107</v>
      </c>
      <c r="B111" s="108" t="s">
        <v>104</v>
      </c>
      <c r="C111" s="108">
        <v>4064664</v>
      </c>
      <c r="D111" s="106" t="s">
        <v>255</v>
      </c>
      <c r="E111" s="106" t="s">
        <v>372</v>
      </c>
      <c r="F111" s="98"/>
      <c r="G111" s="18" t="s">
        <v>39</v>
      </c>
      <c r="H111" s="18">
        <v>5</v>
      </c>
      <c r="I111" s="79">
        <v>6517</v>
      </c>
      <c r="J111" s="79">
        <v>6873</v>
      </c>
      <c r="K111" s="79">
        <v>8743</v>
      </c>
      <c r="L111" s="79">
        <v>9183</v>
      </c>
      <c r="M111" s="79">
        <v>13388</v>
      </c>
      <c r="N111" s="79">
        <v>13720</v>
      </c>
      <c r="O111" s="79">
        <v>1</v>
      </c>
    </row>
    <row r="112" spans="1:15" s="99" customFormat="1" ht="27.75" customHeight="1" x14ac:dyDescent="0.25">
      <c r="A112" s="79">
        <v>108</v>
      </c>
      <c r="B112" s="108" t="s">
        <v>221</v>
      </c>
      <c r="C112" s="110">
        <v>4461228</v>
      </c>
      <c r="D112" s="106" t="s">
        <v>255</v>
      </c>
      <c r="E112" s="106" t="s">
        <v>421</v>
      </c>
      <c r="F112" s="98"/>
      <c r="G112" s="18" t="s">
        <v>39</v>
      </c>
      <c r="H112" s="18">
        <v>5</v>
      </c>
      <c r="I112" s="79">
        <v>5561</v>
      </c>
      <c r="J112" s="79">
        <v>5807</v>
      </c>
      <c r="K112" s="79">
        <v>6275</v>
      </c>
      <c r="L112" s="79">
        <v>6761</v>
      </c>
      <c r="M112" s="79">
        <v>19621.5</v>
      </c>
      <c r="N112" s="79">
        <v>20189.099999999999</v>
      </c>
      <c r="O112" s="79">
        <v>1</v>
      </c>
    </row>
    <row r="113" spans="1:16" s="99" customFormat="1" ht="27.75" customHeight="1" x14ac:dyDescent="0.25">
      <c r="A113" s="79">
        <v>109</v>
      </c>
      <c r="B113" s="108" t="s">
        <v>326</v>
      </c>
      <c r="C113" s="110">
        <v>5845614</v>
      </c>
      <c r="D113" s="106" t="s">
        <v>271</v>
      </c>
      <c r="E113" s="106" t="s">
        <v>500</v>
      </c>
      <c r="F113" s="98"/>
      <c r="G113" s="18" t="s">
        <v>501</v>
      </c>
      <c r="H113" s="18">
        <v>5</v>
      </c>
      <c r="I113" s="79">
        <v>162</v>
      </c>
      <c r="J113" s="79">
        <v>432</v>
      </c>
      <c r="K113" s="79">
        <v>90</v>
      </c>
      <c r="L113" s="79">
        <v>508</v>
      </c>
      <c r="M113" s="79">
        <v>1047</v>
      </c>
      <c r="N113" s="79">
        <v>1047</v>
      </c>
      <c r="O113" s="79">
        <v>1</v>
      </c>
      <c r="P113" s="99" t="s">
        <v>529</v>
      </c>
    </row>
    <row r="114" spans="1:16" s="99" customFormat="1" ht="27.75" customHeight="1" x14ac:dyDescent="0.25">
      <c r="A114" s="79">
        <v>110</v>
      </c>
      <c r="B114" s="108" t="s">
        <v>288</v>
      </c>
      <c r="C114" s="110">
        <v>3008424</v>
      </c>
      <c r="D114" s="106" t="s">
        <v>255</v>
      </c>
      <c r="E114" s="106" t="s">
        <v>473</v>
      </c>
      <c r="F114" s="98"/>
      <c r="G114" s="18" t="s">
        <v>474</v>
      </c>
      <c r="H114" s="18">
        <v>4.9050000000000002</v>
      </c>
      <c r="I114" s="79">
        <v>2983</v>
      </c>
      <c r="J114" s="79">
        <v>3496</v>
      </c>
      <c r="K114" s="79">
        <v>1587</v>
      </c>
      <c r="L114" s="79">
        <v>1933</v>
      </c>
      <c r="M114" s="79">
        <v>3954</v>
      </c>
      <c r="N114" s="79">
        <v>4470</v>
      </c>
      <c r="O114" s="79">
        <v>1</v>
      </c>
    </row>
    <row r="115" spans="1:16" s="99" customFormat="1" ht="27.75" customHeight="1" x14ac:dyDescent="0.25">
      <c r="A115" s="79">
        <v>111</v>
      </c>
      <c r="B115" s="108" t="s">
        <v>74</v>
      </c>
      <c r="C115" s="110">
        <v>3023627</v>
      </c>
      <c r="D115" s="106" t="s">
        <v>35</v>
      </c>
      <c r="E115" s="106" t="s">
        <v>353</v>
      </c>
      <c r="F115" s="98"/>
      <c r="G115" s="18" t="s">
        <v>75</v>
      </c>
      <c r="H115" s="18">
        <v>44</v>
      </c>
      <c r="I115" s="79">
        <v>12405.6</v>
      </c>
      <c r="J115" s="79">
        <v>12508.62</v>
      </c>
      <c r="K115" s="79">
        <v>7418.99</v>
      </c>
      <c r="L115" s="79">
        <v>7441.89</v>
      </c>
      <c r="M115" s="79">
        <v>105279.86</v>
      </c>
      <c r="N115" s="79">
        <v>105315.87</v>
      </c>
      <c r="O115" s="79">
        <v>15</v>
      </c>
    </row>
    <row r="116" spans="1:16" s="99" customFormat="1" ht="27.75" customHeight="1" x14ac:dyDescent="0.25">
      <c r="A116" s="79">
        <v>112</v>
      </c>
      <c r="B116" s="108" t="s">
        <v>80</v>
      </c>
      <c r="C116" s="108">
        <v>3060313</v>
      </c>
      <c r="D116" s="106" t="s">
        <v>38</v>
      </c>
      <c r="E116" s="106" t="s">
        <v>356</v>
      </c>
      <c r="F116" s="98"/>
      <c r="G116" s="18" t="s">
        <v>81</v>
      </c>
      <c r="H116" s="18">
        <v>29.97</v>
      </c>
      <c r="I116" s="79">
        <v>5024</v>
      </c>
      <c r="J116" s="79">
        <v>5150</v>
      </c>
      <c r="K116" s="79">
        <v>3941</v>
      </c>
      <c r="L116" s="79">
        <v>4080</v>
      </c>
      <c r="M116" s="79">
        <v>19489</v>
      </c>
      <c r="N116" s="79">
        <v>19728</v>
      </c>
      <c r="O116" s="79">
        <v>15</v>
      </c>
    </row>
    <row r="117" spans="1:16" s="99" customFormat="1" ht="27.75" customHeight="1" x14ac:dyDescent="0.25">
      <c r="A117" s="79">
        <v>113</v>
      </c>
      <c r="B117" s="108" t="s">
        <v>87</v>
      </c>
      <c r="C117" s="108">
        <v>3028813</v>
      </c>
      <c r="D117" s="106" t="s">
        <v>38</v>
      </c>
      <c r="E117" s="106" t="s">
        <v>360</v>
      </c>
      <c r="F117" s="98"/>
      <c r="G117" s="18" t="s">
        <v>81</v>
      </c>
      <c r="H117" s="18">
        <v>45</v>
      </c>
      <c r="I117" s="79">
        <v>8696</v>
      </c>
      <c r="J117" s="79">
        <v>9027</v>
      </c>
      <c r="K117" s="79">
        <v>5612</v>
      </c>
      <c r="L117" s="79">
        <v>5779</v>
      </c>
      <c r="M117" s="79">
        <v>46278</v>
      </c>
      <c r="N117" s="79">
        <v>46653</v>
      </c>
      <c r="O117" s="79">
        <v>15</v>
      </c>
    </row>
    <row r="118" spans="1:16" s="99" customFormat="1" ht="27.75" customHeight="1" x14ac:dyDescent="0.25">
      <c r="A118" s="79">
        <v>114</v>
      </c>
      <c r="B118" s="108" t="s">
        <v>268</v>
      </c>
      <c r="C118" s="110">
        <v>3093962</v>
      </c>
      <c r="D118" s="106" t="s">
        <v>253</v>
      </c>
      <c r="E118" s="106" t="s">
        <v>453</v>
      </c>
      <c r="F118" s="98"/>
      <c r="G118" s="18" t="s">
        <v>454</v>
      </c>
      <c r="H118" s="18">
        <v>49</v>
      </c>
      <c r="I118" s="79">
        <v>3357.96</v>
      </c>
      <c r="J118" s="79">
        <v>3686.42</v>
      </c>
      <c r="K118" s="79">
        <v>563</v>
      </c>
      <c r="L118" s="79">
        <v>737.27</v>
      </c>
      <c r="M118" s="79">
        <v>19166.900000000001</v>
      </c>
      <c r="N118" s="79">
        <v>19460</v>
      </c>
      <c r="O118" s="79">
        <v>15</v>
      </c>
    </row>
    <row r="119" spans="1:16" s="99" customFormat="1" ht="27.75" customHeight="1" x14ac:dyDescent="0.25">
      <c r="A119" s="79">
        <v>115</v>
      </c>
      <c r="B119" s="108" t="s">
        <v>85</v>
      </c>
      <c r="C119" s="110">
        <v>3326492</v>
      </c>
      <c r="D119" s="106" t="s">
        <v>86</v>
      </c>
      <c r="E119" s="106" t="s">
        <v>359</v>
      </c>
      <c r="F119" s="98"/>
      <c r="G119" s="18" t="s">
        <v>200</v>
      </c>
      <c r="H119" s="18">
        <v>49.05</v>
      </c>
      <c r="I119" s="79">
        <v>6309</v>
      </c>
      <c r="J119" s="79">
        <v>6413</v>
      </c>
      <c r="K119" s="79">
        <v>3522</v>
      </c>
      <c r="L119" s="79">
        <v>3680</v>
      </c>
      <c r="M119" s="79">
        <v>13717</v>
      </c>
      <c r="N119" s="79">
        <v>14177</v>
      </c>
      <c r="O119" s="79">
        <v>15</v>
      </c>
    </row>
    <row r="120" spans="1:16" s="99" customFormat="1" ht="27.75" customHeight="1" x14ac:dyDescent="0.25">
      <c r="A120" s="79">
        <v>116</v>
      </c>
      <c r="B120" s="108" t="s">
        <v>88</v>
      </c>
      <c r="C120" s="108">
        <v>3878929</v>
      </c>
      <c r="D120" s="106" t="s">
        <v>255</v>
      </c>
      <c r="E120" s="106" t="s">
        <v>361</v>
      </c>
      <c r="F120" s="98"/>
      <c r="G120" s="18" t="s">
        <v>89</v>
      </c>
      <c r="H120" s="18">
        <v>5</v>
      </c>
      <c r="I120" s="79">
        <v>10040</v>
      </c>
      <c r="J120" s="79">
        <v>10110</v>
      </c>
      <c r="K120" s="79">
        <v>4993</v>
      </c>
      <c r="L120" s="79">
        <v>5189</v>
      </c>
      <c r="M120" s="79">
        <v>30978</v>
      </c>
      <c r="N120" s="79">
        <v>31235</v>
      </c>
      <c r="O120" s="79">
        <v>1</v>
      </c>
    </row>
    <row r="121" spans="1:16" s="99" customFormat="1" ht="27.75" customHeight="1" x14ac:dyDescent="0.25">
      <c r="A121" s="79">
        <v>117</v>
      </c>
      <c r="B121" s="108" t="s">
        <v>141</v>
      </c>
      <c r="C121" s="110">
        <v>5373189</v>
      </c>
      <c r="D121" s="106" t="s">
        <v>255</v>
      </c>
      <c r="E121" s="106" t="s">
        <v>387</v>
      </c>
      <c r="F121" s="98"/>
      <c r="G121" s="18" t="s">
        <v>89</v>
      </c>
      <c r="H121" s="18">
        <v>5.4</v>
      </c>
      <c r="I121" s="79">
        <v>1917</v>
      </c>
      <c r="J121" s="79">
        <v>2028.1</v>
      </c>
      <c r="K121" s="79">
        <v>8589.9</v>
      </c>
      <c r="L121" s="79">
        <v>9058.4</v>
      </c>
      <c r="M121" s="79">
        <v>11768.1</v>
      </c>
      <c r="N121" s="79">
        <v>12107</v>
      </c>
      <c r="O121" s="79">
        <v>1</v>
      </c>
    </row>
    <row r="122" spans="1:16" s="99" customFormat="1" ht="27.75" customHeight="1" x14ac:dyDescent="0.25">
      <c r="A122" s="79">
        <v>118</v>
      </c>
      <c r="B122" s="108" t="s">
        <v>109</v>
      </c>
      <c r="C122" s="110">
        <v>4388651</v>
      </c>
      <c r="D122" s="106" t="s">
        <v>86</v>
      </c>
      <c r="E122" s="106" t="s">
        <v>376</v>
      </c>
      <c r="F122" s="98"/>
      <c r="G122" s="18" t="s">
        <v>110</v>
      </c>
      <c r="H122" s="18">
        <v>10</v>
      </c>
      <c r="I122" s="79">
        <v>29352</v>
      </c>
      <c r="J122" s="79">
        <v>30346</v>
      </c>
      <c r="K122" s="79">
        <v>6955</v>
      </c>
      <c r="L122" s="79">
        <v>2783</v>
      </c>
      <c r="M122" s="79">
        <v>63491</v>
      </c>
      <c r="N122" s="79">
        <v>64360</v>
      </c>
      <c r="O122" s="79">
        <v>1</v>
      </c>
    </row>
    <row r="123" spans="1:16" s="99" customFormat="1" ht="27.75" customHeight="1" x14ac:dyDescent="0.25">
      <c r="A123" s="79">
        <v>119</v>
      </c>
      <c r="B123" s="108" t="s">
        <v>116</v>
      </c>
      <c r="C123" s="108">
        <v>5208129</v>
      </c>
      <c r="D123" s="106" t="s">
        <v>255</v>
      </c>
      <c r="E123" s="106" t="s">
        <v>380</v>
      </c>
      <c r="F123" s="98"/>
      <c r="G123" s="18" t="s">
        <v>117</v>
      </c>
      <c r="H123" s="18">
        <v>10.39</v>
      </c>
      <c r="I123" s="79">
        <v>11918</v>
      </c>
      <c r="J123" s="79">
        <v>12628</v>
      </c>
      <c r="K123" s="79">
        <v>0.2</v>
      </c>
      <c r="L123" s="79">
        <v>0.2</v>
      </c>
      <c r="M123" s="79">
        <v>16490</v>
      </c>
      <c r="N123" s="79">
        <v>17252</v>
      </c>
      <c r="O123" s="79">
        <v>1</v>
      </c>
    </row>
    <row r="124" spans="1:16" s="99" customFormat="1" ht="27.75" customHeight="1" x14ac:dyDescent="0.25">
      <c r="A124" s="79">
        <v>120</v>
      </c>
      <c r="B124" s="108" t="s">
        <v>131</v>
      </c>
      <c r="C124" s="108">
        <v>5209508</v>
      </c>
      <c r="D124" s="106" t="s">
        <v>255</v>
      </c>
      <c r="E124" s="106" t="s">
        <v>380</v>
      </c>
      <c r="F124" s="98"/>
      <c r="G124" s="18" t="s">
        <v>117</v>
      </c>
      <c r="H124" s="18">
        <v>10.39</v>
      </c>
      <c r="I124" s="79">
        <v>7871</v>
      </c>
      <c r="J124" s="79">
        <v>8212</v>
      </c>
      <c r="K124" s="79">
        <v>0.22</v>
      </c>
      <c r="L124" s="79">
        <v>0.22</v>
      </c>
      <c r="M124" s="79">
        <v>20893</v>
      </c>
      <c r="N124" s="79">
        <v>22080</v>
      </c>
      <c r="O124" s="79">
        <v>1</v>
      </c>
    </row>
    <row r="125" spans="1:16" s="99" customFormat="1" ht="27.75" customHeight="1" x14ac:dyDescent="0.25">
      <c r="A125" s="79">
        <v>121</v>
      </c>
      <c r="B125" s="108" t="s">
        <v>234</v>
      </c>
      <c r="C125" s="108">
        <v>4133084</v>
      </c>
      <c r="D125" s="106" t="s">
        <v>255</v>
      </c>
      <c r="E125" s="106" t="s">
        <v>425</v>
      </c>
      <c r="F125" s="98"/>
      <c r="G125" s="18" t="s">
        <v>426</v>
      </c>
      <c r="H125" s="18">
        <v>8</v>
      </c>
      <c r="I125" s="79">
        <v>7598</v>
      </c>
      <c r="J125" s="79">
        <v>8116</v>
      </c>
      <c r="K125" s="79">
        <v>11475</v>
      </c>
      <c r="L125" s="79">
        <v>12356</v>
      </c>
      <c r="M125" s="79">
        <v>15357</v>
      </c>
      <c r="N125" s="79">
        <v>15640</v>
      </c>
      <c r="O125" s="79">
        <v>1</v>
      </c>
    </row>
    <row r="126" spans="1:16" s="99" customFormat="1" ht="27.75" customHeight="1" x14ac:dyDescent="0.25">
      <c r="A126" s="79">
        <v>122</v>
      </c>
      <c r="B126" s="108" t="s">
        <v>251</v>
      </c>
      <c r="C126" s="110">
        <v>3071623</v>
      </c>
      <c r="D126" s="106" t="s">
        <v>255</v>
      </c>
      <c r="E126" s="106" t="s">
        <v>452</v>
      </c>
      <c r="F126" s="98"/>
      <c r="G126" s="18" t="s">
        <v>426</v>
      </c>
      <c r="H126" s="18">
        <v>4.32</v>
      </c>
      <c r="I126" s="79">
        <v>6173.4</v>
      </c>
      <c r="J126" s="79">
        <v>6563.6</v>
      </c>
      <c r="K126" s="79">
        <v>1850.9</v>
      </c>
      <c r="L126" s="79">
        <v>2068.9</v>
      </c>
      <c r="M126" s="79">
        <v>5492.5</v>
      </c>
      <c r="N126" s="79">
        <v>5939.3</v>
      </c>
      <c r="O126" s="79">
        <v>1</v>
      </c>
    </row>
    <row r="127" spans="1:16" s="99" customFormat="1" ht="27.75" customHeight="1" x14ac:dyDescent="0.25">
      <c r="A127" s="79">
        <v>123</v>
      </c>
      <c r="B127" s="108" t="s">
        <v>274</v>
      </c>
      <c r="C127" s="108">
        <v>4064741</v>
      </c>
      <c r="D127" s="106" t="s">
        <v>271</v>
      </c>
      <c r="E127" s="106" t="s">
        <v>420</v>
      </c>
      <c r="F127" s="98"/>
      <c r="G127" s="18" t="s">
        <v>426</v>
      </c>
      <c r="H127" s="18">
        <v>5.35</v>
      </c>
      <c r="I127" s="79">
        <v>928</v>
      </c>
      <c r="J127" s="79">
        <v>1034</v>
      </c>
      <c r="K127" s="79">
        <v>3607</v>
      </c>
      <c r="L127" s="79">
        <v>4196</v>
      </c>
      <c r="M127" s="79">
        <v>16468</v>
      </c>
      <c r="N127" s="79">
        <v>17210</v>
      </c>
      <c r="O127" s="79">
        <v>1</v>
      </c>
    </row>
    <row r="128" spans="1:16" s="99" customFormat="1" ht="27.75" customHeight="1" x14ac:dyDescent="0.25">
      <c r="A128" s="79">
        <v>124</v>
      </c>
      <c r="B128" s="108" t="s">
        <v>277</v>
      </c>
      <c r="C128" s="110">
        <v>3008424</v>
      </c>
      <c r="D128" s="106" t="s">
        <v>255</v>
      </c>
      <c r="E128" s="106" t="s">
        <v>469</v>
      </c>
      <c r="F128" s="98"/>
      <c r="G128" s="18" t="s">
        <v>426</v>
      </c>
      <c r="H128" s="18">
        <v>7.63</v>
      </c>
      <c r="I128" s="79">
        <v>4901</v>
      </c>
      <c r="J128" s="79">
        <v>5964</v>
      </c>
      <c r="K128" s="79">
        <v>1437</v>
      </c>
      <c r="L128" s="79">
        <v>2126</v>
      </c>
      <c r="M128" s="79">
        <v>10894</v>
      </c>
      <c r="N128" s="79">
        <v>11987</v>
      </c>
      <c r="O128" s="79">
        <v>1</v>
      </c>
    </row>
    <row r="129" spans="1:15" s="99" customFormat="1" ht="27.75" customHeight="1" x14ac:dyDescent="0.25">
      <c r="A129" s="79">
        <v>125</v>
      </c>
      <c r="B129" s="108" t="s">
        <v>298</v>
      </c>
      <c r="C129" s="110">
        <v>3008424</v>
      </c>
      <c r="D129" s="106" t="s">
        <v>271</v>
      </c>
      <c r="E129" s="106" t="s">
        <v>477</v>
      </c>
      <c r="F129" s="98"/>
      <c r="G129" s="18" t="s">
        <v>426</v>
      </c>
      <c r="H129" s="18">
        <v>5.25</v>
      </c>
      <c r="I129" s="79">
        <v>2101</v>
      </c>
      <c r="J129" s="79">
        <v>2391</v>
      </c>
      <c r="K129" s="79">
        <v>1714</v>
      </c>
      <c r="L129" s="79">
        <v>2161</v>
      </c>
      <c r="M129" s="79">
        <v>8374</v>
      </c>
      <c r="N129" s="79">
        <v>8928</v>
      </c>
      <c r="O129" s="79">
        <v>1</v>
      </c>
    </row>
    <row r="130" spans="1:15" s="99" customFormat="1" ht="27.75" customHeight="1" x14ac:dyDescent="0.25">
      <c r="A130" s="79">
        <v>126</v>
      </c>
      <c r="B130" s="108" t="s">
        <v>315</v>
      </c>
      <c r="C130" s="110">
        <v>4915365</v>
      </c>
      <c r="D130" s="106" t="s">
        <v>271</v>
      </c>
      <c r="E130" s="106" t="s">
        <v>484</v>
      </c>
      <c r="F130" s="98"/>
      <c r="G130" s="18" t="s">
        <v>426</v>
      </c>
      <c r="H130" s="18">
        <v>7.91</v>
      </c>
      <c r="I130" s="79">
        <v>22</v>
      </c>
      <c r="J130" s="79">
        <v>30</v>
      </c>
      <c r="K130" s="79">
        <v>1495</v>
      </c>
      <c r="L130" s="79">
        <v>2491</v>
      </c>
      <c r="M130" s="79">
        <v>2195</v>
      </c>
      <c r="N130" s="79">
        <v>3089</v>
      </c>
      <c r="O130" s="79">
        <v>1</v>
      </c>
    </row>
    <row r="131" spans="1:15" s="99" customFormat="1" ht="27.75" customHeight="1" x14ac:dyDescent="0.25">
      <c r="A131" s="79">
        <v>127</v>
      </c>
      <c r="B131" s="108" t="s">
        <v>284</v>
      </c>
      <c r="C131" s="110">
        <v>3297406</v>
      </c>
      <c r="D131" s="106" t="s">
        <v>276</v>
      </c>
      <c r="E131" s="106" t="s">
        <v>460</v>
      </c>
      <c r="F131" s="98"/>
      <c r="G131" s="18" t="s">
        <v>461</v>
      </c>
      <c r="H131" s="18">
        <v>74.8</v>
      </c>
      <c r="I131" s="79">
        <v>66.748000000000005</v>
      </c>
      <c r="J131" s="79">
        <v>81.480999999999995</v>
      </c>
      <c r="K131" s="79">
        <v>29.167000000000002</v>
      </c>
      <c r="L131" s="79">
        <v>36.21</v>
      </c>
      <c r="M131" s="79">
        <v>1136.1500000000001</v>
      </c>
      <c r="N131" s="79">
        <v>1383.83</v>
      </c>
      <c r="O131" s="79">
        <v>30</v>
      </c>
    </row>
    <row r="132" spans="1:15" s="99" customFormat="1" ht="27.75" customHeight="1" x14ac:dyDescent="0.25">
      <c r="A132" s="79">
        <v>128</v>
      </c>
      <c r="B132" s="108" t="s">
        <v>63</v>
      </c>
      <c r="C132" s="108">
        <v>4868247</v>
      </c>
      <c r="D132" s="106" t="s">
        <v>255</v>
      </c>
      <c r="E132" s="106" t="s">
        <v>348</v>
      </c>
      <c r="F132" s="98"/>
      <c r="G132" s="18" t="s">
        <v>64</v>
      </c>
      <c r="H132" s="18">
        <v>4.18</v>
      </c>
      <c r="I132" s="79">
        <v>14065</v>
      </c>
      <c r="J132" s="79">
        <v>14313</v>
      </c>
      <c r="K132" s="79">
        <v>14408</v>
      </c>
      <c r="L132" s="79">
        <v>14609</v>
      </c>
      <c r="M132" s="79">
        <v>27527</v>
      </c>
      <c r="N132" s="79">
        <v>27863</v>
      </c>
      <c r="O132" s="79">
        <v>1</v>
      </c>
    </row>
    <row r="133" spans="1:15" s="99" customFormat="1" ht="27.75" customHeight="1" x14ac:dyDescent="0.25">
      <c r="A133" s="79">
        <v>129</v>
      </c>
      <c r="B133" s="108" t="s">
        <v>90</v>
      </c>
      <c r="C133" s="110">
        <v>4000138</v>
      </c>
      <c r="D133" s="106" t="s">
        <v>255</v>
      </c>
      <c r="E133" s="106" t="s">
        <v>362</v>
      </c>
      <c r="F133" s="98"/>
      <c r="G133" s="18" t="s">
        <v>64</v>
      </c>
      <c r="H133" s="18">
        <v>4.95</v>
      </c>
      <c r="I133" s="79">
        <v>55568</v>
      </c>
      <c r="J133" s="79">
        <v>57116</v>
      </c>
      <c r="K133" s="79">
        <v>3723</v>
      </c>
      <c r="L133" s="79">
        <v>3730</v>
      </c>
      <c r="M133" s="79">
        <v>87771</v>
      </c>
      <c r="N133" s="79">
        <v>88501</v>
      </c>
      <c r="O133" s="79">
        <v>1</v>
      </c>
    </row>
    <row r="134" spans="1:15" s="99" customFormat="1" ht="27.75" customHeight="1" x14ac:dyDescent="0.25">
      <c r="A134" s="79">
        <v>130</v>
      </c>
      <c r="B134" s="108" t="s">
        <v>101</v>
      </c>
      <c r="C134" s="108">
        <v>5187555</v>
      </c>
      <c r="D134" s="106" t="s">
        <v>255</v>
      </c>
      <c r="E134" s="106" t="s">
        <v>369</v>
      </c>
      <c r="F134" s="98"/>
      <c r="G134" s="18" t="s">
        <v>64</v>
      </c>
      <c r="H134" s="18">
        <v>6.5</v>
      </c>
      <c r="I134" s="79">
        <v>5552</v>
      </c>
      <c r="J134" s="79">
        <v>5699</v>
      </c>
      <c r="K134" s="79">
        <v>17499</v>
      </c>
      <c r="L134" s="79">
        <v>18213</v>
      </c>
      <c r="M134" s="79">
        <v>25545</v>
      </c>
      <c r="N134" s="79">
        <v>26458</v>
      </c>
      <c r="O134" s="79">
        <v>1</v>
      </c>
    </row>
    <row r="135" spans="1:15" s="99" customFormat="1" ht="27.75" customHeight="1" x14ac:dyDescent="0.25">
      <c r="A135" s="79">
        <v>131</v>
      </c>
      <c r="B135" s="108" t="s">
        <v>103</v>
      </c>
      <c r="C135" s="108">
        <v>4461318</v>
      </c>
      <c r="D135" s="106" t="s">
        <v>255</v>
      </c>
      <c r="E135" s="106" t="s">
        <v>371</v>
      </c>
      <c r="F135" s="98"/>
      <c r="G135" s="18" t="s">
        <v>64</v>
      </c>
      <c r="H135" s="18">
        <v>3.82</v>
      </c>
      <c r="I135" s="79">
        <v>10166</v>
      </c>
      <c r="J135" s="79">
        <v>10452</v>
      </c>
      <c r="K135" s="79">
        <v>11441</v>
      </c>
      <c r="L135" s="79">
        <v>11965</v>
      </c>
      <c r="M135" s="79">
        <v>27007</v>
      </c>
      <c r="N135" s="79">
        <v>27550</v>
      </c>
      <c r="O135" s="79">
        <v>1</v>
      </c>
    </row>
    <row r="136" spans="1:15" s="99" customFormat="1" ht="27.75" customHeight="1" x14ac:dyDescent="0.25">
      <c r="A136" s="79">
        <v>132</v>
      </c>
      <c r="B136" s="108" t="s">
        <v>107</v>
      </c>
      <c r="C136" s="108">
        <v>4868248</v>
      </c>
      <c r="D136" s="106" t="s">
        <v>255</v>
      </c>
      <c r="E136" s="106" t="s">
        <v>374</v>
      </c>
      <c r="F136" s="98"/>
      <c r="G136" s="18" t="s">
        <v>64</v>
      </c>
      <c r="H136" s="18">
        <v>5</v>
      </c>
      <c r="I136" s="79">
        <v>14746</v>
      </c>
      <c r="J136" s="79">
        <v>15164</v>
      </c>
      <c r="K136" s="79">
        <v>9470</v>
      </c>
      <c r="L136" s="79">
        <v>9449</v>
      </c>
      <c r="M136" s="79">
        <v>38312</v>
      </c>
      <c r="N136" s="79">
        <v>38934</v>
      </c>
      <c r="O136" s="79">
        <v>1</v>
      </c>
    </row>
    <row r="137" spans="1:15" s="99" customFormat="1" ht="27.75" customHeight="1" x14ac:dyDescent="0.25">
      <c r="A137" s="79">
        <v>133</v>
      </c>
      <c r="B137" s="108" t="s">
        <v>77</v>
      </c>
      <c r="C137" s="110">
        <v>3079789</v>
      </c>
      <c r="D137" s="106" t="s">
        <v>72</v>
      </c>
      <c r="E137" s="106" t="s">
        <v>354</v>
      </c>
      <c r="F137" s="98"/>
      <c r="G137" s="18" t="s">
        <v>199</v>
      </c>
      <c r="H137" s="18">
        <v>50</v>
      </c>
      <c r="I137" s="79">
        <v>3109</v>
      </c>
      <c r="J137" s="79">
        <v>3109</v>
      </c>
      <c r="K137" s="79">
        <v>3109</v>
      </c>
      <c r="L137" s="79">
        <v>3109</v>
      </c>
      <c r="M137" s="79">
        <v>27929</v>
      </c>
      <c r="N137" s="79">
        <v>27929</v>
      </c>
      <c r="O137" s="79">
        <v>1</v>
      </c>
    </row>
    <row r="138" spans="1:15" s="99" customFormat="1" ht="27.75" customHeight="1" x14ac:dyDescent="0.25">
      <c r="A138" s="79">
        <v>134</v>
      </c>
      <c r="B138" s="108" t="s">
        <v>143</v>
      </c>
      <c r="C138" s="108">
        <v>3931684</v>
      </c>
      <c r="D138" s="106" t="s">
        <v>144</v>
      </c>
      <c r="E138" s="106" t="s">
        <v>391</v>
      </c>
      <c r="F138" s="98" t="s">
        <v>14</v>
      </c>
      <c r="G138" s="18" t="s">
        <v>145</v>
      </c>
      <c r="H138" s="18">
        <v>170</v>
      </c>
      <c r="I138" s="79">
        <v>1423.1</v>
      </c>
      <c r="J138" s="79">
        <v>1435.5</v>
      </c>
      <c r="K138" s="79">
        <v>375.1</v>
      </c>
      <c r="L138" s="79">
        <v>383.4</v>
      </c>
      <c r="M138" s="79">
        <v>15124.7</v>
      </c>
      <c r="N138" s="79">
        <v>15440.2</v>
      </c>
      <c r="O138" s="79">
        <v>64</v>
      </c>
    </row>
    <row r="139" spans="1:15" s="99" customFormat="1" ht="27.75" customHeight="1" x14ac:dyDescent="0.25">
      <c r="A139" s="79">
        <v>135</v>
      </c>
      <c r="B139" s="108" t="s">
        <v>146</v>
      </c>
      <c r="C139" s="108">
        <v>3095662</v>
      </c>
      <c r="D139" s="106" t="s">
        <v>147</v>
      </c>
      <c r="E139" s="106" t="s">
        <v>392</v>
      </c>
      <c r="F139" s="98" t="s">
        <v>14</v>
      </c>
      <c r="G139" s="18" t="s">
        <v>148</v>
      </c>
      <c r="H139" s="18">
        <v>490</v>
      </c>
      <c r="I139" s="79">
        <v>237.8</v>
      </c>
      <c r="J139" s="79">
        <v>240.3</v>
      </c>
      <c r="K139" s="79">
        <v>1370.8</v>
      </c>
      <c r="L139" s="79">
        <v>1384.5</v>
      </c>
      <c r="M139" s="79">
        <v>16959.400000000001</v>
      </c>
      <c r="N139" s="79">
        <v>17315.400000000001</v>
      </c>
      <c r="O139" s="79">
        <v>160</v>
      </c>
    </row>
    <row r="140" spans="1:15" s="99" customFormat="1" ht="27.75" customHeight="1" x14ac:dyDescent="0.25">
      <c r="A140" s="79">
        <v>136</v>
      </c>
      <c r="B140" s="108" t="s">
        <v>149</v>
      </c>
      <c r="C140" s="108">
        <v>3834732</v>
      </c>
      <c r="D140" s="106" t="s">
        <v>147</v>
      </c>
      <c r="E140" s="106" t="s">
        <v>393</v>
      </c>
      <c r="F140" s="98" t="s">
        <v>14</v>
      </c>
      <c r="G140" s="18" t="s">
        <v>150</v>
      </c>
      <c r="H140" s="18">
        <v>1000</v>
      </c>
      <c r="I140" s="79">
        <v>90</v>
      </c>
      <c r="J140" s="79">
        <v>90.7</v>
      </c>
      <c r="K140" s="79">
        <v>1882.8</v>
      </c>
      <c r="L140" s="79">
        <v>1902.1</v>
      </c>
      <c r="M140" s="79">
        <v>30865</v>
      </c>
      <c r="N140" s="79">
        <v>31179.9</v>
      </c>
      <c r="O140" s="79">
        <v>320</v>
      </c>
    </row>
    <row r="141" spans="1:15" s="99" customFormat="1" ht="27.75" customHeight="1" x14ac:dyDescent="0.25">
      <c r="A141" s="79">
        <v>137</v>
      </c>
      <c r="B141" s="108" t="s">
        <v>151</v>
      </c>
      <c r="C141" s="108">
        <v>3088451</v>
      </c>
      <c r="D141" s="106" t="s">
        <v>144</v>
      </c>
      <c r="E141" s="106" t="s">
        <v>394</v>
      </c>
      <c r="F141" s="98" t="s">
        <v>14</v>
      </c>
      <c r="G141" s="18" t="s">
        <v>152</v>
      </c>
      <c r="H141" s="18">
        <v>500</v>
      </c>
      <c r="I141" s="79">
        <v>2561</v>
      </c>
      <c r="J141" s="79">
        <v>2602.4899999999998</v>
      </c>
      <c r="K141" s="79">
        <v>229.18</v>
      </c>
      <c r="L141" s="79">
        <v>229.89</v>
      </c>
      <c r="M141" s="79">
        <v>24522.9</v>
      </c>
      <c r="N141" s="79">
        <v>24709.3</v>
      </c>
      <c r="O141" s="79">
        <v>160</v>
      </c>
    </row>
    <row r="142" spans="1:15" s="99" customFormat="1" ht="27.75" customHeight="1" x14ac:dyDescent="0.25">
      <c r="A142" s="79">
        <v>138</v>
      </c>
      <c r="B142" s="108" t="s">
        <v>153</v>
      </c>
      <c r="C142" s="108">
        <v>3097648</v>
      </c>
      <c r="D142" s="106" t="s">
        <v>144</v>
      </c>
      <c r="E142" s="106" t="s">
        <v>395</v>
      </c>
      <c r="F142" s="98" t="s">
        <v>14</v>
      </c>
      <c r="G142" s="18" t="s">
        <v>212</v>
      </c>
      <c r="H142" s="18">
        <v>817.4</v>
      </c>
      <c r="I142" s="79">
        <v>3827.84</v>
      </c>
      <c r="J142" s="79">
        <v>3903.52</v>
      </c>
      <c r="K142" s="79">
        <v>34.21</v>
      </c>
      <c r="L142" s="79">
        <v>34.36</v>
      </c>
      <c r="M142" s="79">
        <v>20092.5</v>
      </c>
      <c r="N142" s="79">
        <v>20310.7</v>
      </c>
      <c r="O142" s="79">
        <v>320</v>
      </c>
    </row>
    <row r="143" spans="1:15" s="99" customFormat="1" ht="27.75" customHeight="1" x14ac:dyDescent="0.25">
      <c r="A143" s="79">
        <v>139</v>
      </c>
      <c r="B143" s="108" t="s">
        <v>154</v>
      </c>
      <c r="C143" s="108">
        <v>3094315</v>
      </c>
      <c r="D143" s="106" t="s">
        <v>144</v>
      </c>
      <c r="E143" s="106" t="s">
        <v>396</v>
      </c>
      <c r="F143" s="98"/>
      <c r="G143" s="18" t="s">
        <v>155</v>
      </c>
      <c r="H143" s="18">
        <v>325</v>
      </c>
      <c r="I143" s="79">
        <v>1900.22</v>
      </c>
      <c r="J143" s="79">
        <v>1914.61</v>
      </c>
      <c r="K143" s="79">
        <v>505.66</v>
      </c>
      <c r="L143" s="79">
        <v>509.72</v>
      </c>
      <c r="M143" s="79">
        <v>19800.8</v>
      </c>
      <c r="N143" s="79">
        <v>20035.400000000001</v>
      </c>
      <c r="O143" s="79">
        <v>120</v>
      </c>
    </row>
    <row r="144" spans="1:15" s="99" customFormat="1" ht="27.75" customHeight="1" x14ac:dyDescent="0.25">
      <c r="A144" s="79">
        <v>140</v>
      </c>
      <c r="B144" s="108" t="s">
        <v>156</v>
      </c>
      <c r="C144" s="108">
        <v>3088358</v>
      </c>
      <c r="D144" s="106" t="s">
        <v>213</v>
      </c>
      <c r="E144" s="106" t="s">
        <v>397</v>
      </c>
      <c r="F144" s="98" t="s">
        <v>14</v>
      </c>
      <c r="G144" s="18" t="s">
        <v>525</v>
      </c>
      <c r="H144" s="18">
        <v>600</v>
      </c>
      <c r="I144" s="79">
        <v>2840.99</v>
      </c>
      <c r="J144" s="79">
        <v>2841.28</v>
      </c>
      <c r="K144" s="79">
        <v>117.4</v>
      </c>
      <c r="L144" s="79">
        <v>126.01</v>
      </c>
      <c r="M144" s="79">
        <v>19020.599999999999</v>
      </c>
      <c r="N144" s="79">
        <v>19245.3</v>
      </c>
      <c r="O144" s="79">
        <v>160</v>
      </c>
    </row>
    <row r="145" spans="1:15" s="99" customFormat="1" ht="27.75" customHeight="1" x14ac:dyDescent="0.25">
      <c r="A145" s="79">
        <v>141</v>
      </c>
      <c r="B145" s="108" t="s">
        <v>157</v>
      </c>
      <c r="C145" s="108">
        <v>4641443</v>
      </c>
      <c r="D145" s="106" t="s">
        <v>158</v>
      </c>
      <c r="E145" s="106" t="s">
        <v>398</v>
      </c>
      <c r="F145" s="98"/>
      <c r="G145" s="18" t="s">
        <v>159</v>
      </c>
      <c r="H145" s="18">
        <v>50</v>
      </c>
      <c r="I145" s="79">
        <v>754.27800000000002</v>
      </c>
      <c r="J145" s="79">
        <v>768.99900000000002</v>
      </c>
      <c r="K145" s="79">
        <v>233.78800000000001</v>
      </c>
      <c r="L145" s="79">
        <v>239.85</v>
      </c>
      <c r="M145" s="79">
        <v>12483.4</v>
      </c>
      <c r="N145" s="79">
        <v>12775.5</v>
      </c>
      <c r="O145" s="79">
        <v>15</v>
      </c>
    </row>
    <row r="146" spans="1:15" s="99" customFormat="1" ht="27.75" customHeight="1" x14ac:dyDescent="0.25">
      <c r="A146" s="79">
        <v>142</v>
      </c>
      <c r="B146" s="108" t="s">
        <v>160</v>
      </c>
      <c r="C146" s="108">
        <v>4944175</v>
      </c>
      <c r="D146" s="106" t="s">
        <v>147</v>
      </c>
      <c r="E146" s="106" t="s">
        <v>399</v>
      </c>
      <c r="F146" s="98"/>
      <c r="G146" s="18" t="s">
        <v>161</v>
      </c>
      <c r="H146" s="18">
        <v>255</v>
      </c>
      <c r="I146" s="79">
        <v>1957.6120000000001</v>
      </c>
      <c r="J146" s="79">
        <v>2001.8240000000001</v>
      </c>
      <c r="K146" s="79">
        <v>144.422</v>
      </c>
      <c r="L146" s="79">
        <v>147.90299999999999</v>
      </c>
      <c r="M146" s="79">
        <v>15230.8</v>
      </c>
      <c r="N146" s="79">
        <v>15594.6</v>
      </c>
      <c r="O146" s="79">
        <v>80</v>
      </c>
    </row>
    <row r="147" spans="1:15" s="99" customFormat="1" ht="27.75" customHeight="1" x14ac:dyDescent="0.25">
      <c r="A147" s="79">
        <v>143</v>
      </c>
      <c r="B147" s="108" t="s">
        <v>162</v>
      </c>
      <c r="C147" s="108">
        <v>4834361</v>
      </c>
      <c r="D147" s="106" t="s">
        <v>147</v>
      </c>
      <c r="E147" s="106" t="s">
        <v>353</v>
      </c>
      <c r="F147" s="98"/>
      <c r="G147" s="18" t="s">
        <v>163</v>
      </c>
      <c r="H147" s="18">
        <v>298</v>
      </c>
      <c r="I147" s="79">
        <v>252.34899999999999</v>
      </c>
      <c r="J147" s="79">
        <v>261.91399999999999</v>
      </c>
      <c r="K147" s="79">
        <v>409.38200000000001</v>
      </c>
      <c r="L147" s="79">
        <v>420.57799999999997</v>
      </c>
      <c r="M147" s="79">
        <v>9080.4</v>
      </c>
      <c r="N147" s="79">
        <v>9334.9</v>
      </c>
      <c r="O147" s="79">
        <v>120</v>
      </c>
    </row>
    <row r="148" spans="1:15" s="99" customFormat="1" ht="27.75" customHeight="1" x14ac:dyDescent="0.25">
      <c r="A148" s="79">
        <v>144</v>
      </c>
      <c r="B148" s="108" t="s">
        <v>164</v>
      </c>
      <c r="C148" s="108">
        <v>3095186</v>
      </c>
      <c r="D148" s="106" t="s">
        <v>147</v>
      </c>
      <c r="E148" s="106" t="s">
        <v>353</v>
      </c>
      <c r="F148" s="98"/>
      <c r="G148" s="18" t="s">
        <v>165</v>
      </c>
      <c r="H148" s="18">
        <v>85</v>
      </c>
      <c r="I148" s="79">
        <v>489.57400000000001</v>
      </c>
      <c r="J148" s="79">
        <v>504.99599999999998</v>
      </c>
      <c r="K148" s="79">
        <v>424.41800000000001</v>
      </c>
      <c r="L148" s="79">
        <v>435.358</v>
      </c>
      <c r="M148" s="79">
        <v>11028.8</v>
      </c>
      <c r="N148" s="79">
        <v>11324</v>
      </c>
      <c r="O148" s="79">
        <v>40</v>
      </c>
    </row>
    <row r="149" spans="1:15" s="99" customFormat="1" ht="27.75" customHeight="1" x14ac:dyDescent="0.25">
      <c r="A149" s="79">
        <v>145</v>
      </c>
      <c r="B149" s="108" t="s">
        <v>166</v>
      </c>
      <c r="C149" s="108">
        <v>3097307</v>
      </c>
      <c r="D149" s="106" t="s">
        <v>144</v>
      </c>
      <c r="E149" s="106" t="s">
        <v>400</v>
      </c>
      <c r="F149" s="98"/>
      <c r="G149" s="18" t="s">
        <v>145</v>
      </c>
      <c r="H149" s="18">
        <v>170</v>
      </c>
      <c r="I149" s="79">
        <v>92.938999999999993</v>
      </c>
      <c r="J149" s="79">
        <v>94.921000000000006</v>
      </c>
      <c r="K149" s="79">
        <v>375.197</v>
      </c>
      <c r="L149" s="79">
        <v>385.84</v>
      </c>
      <c r="M149" s="79">
        <v>9622.7999999999993</v>
      </c>
      <c r="N149" s="79">
        <v>9914.7999999999993</v>
      </c>
      <c r="O149" s="79">
        <v>60</v>
      </c>
    </row>
    <row r="150" spans="1:15" s="99" customFormat="1" ht="27.75" customHeight="1" x14ac:dyDescent="0.25">
      <c r="A150" s="79">
        <v>146</v>
      </c>
      <c r="B150" s="108" t="s">
        <v>167</v>
      </c>
      <c r="C150" s="108">
        <v>4643629</v>
      </c>
      <c r="D150" s="106" t="s">
        <v>147</v>
      </c>
      <c r="E150" s="106" t="s">
        <v>400</v>
      </c>
      <c r="F150" s="98"/>
      <c r="G150" s="18" t="s">
        <v>145</v>
      </c>
      <c r="H150" s="18">
        <v>170</v>
      </c>
      <c r="I150" s="79">
        <v>23.884</v>
      </c>
      <c r="J150" s="79">
        <v>24.276</v>
      </c>
      <c r="K150" s="79">
        <v>376.05599999999998</v>
      </c>
      <c r="L150" s="79">
        <v>385.45800000000003</v>
      </c>
      <c r="M150" s="79">
        <v>8313</v>
      </c>
      <c r="N150" s="79">
        <v>8518.5</v>
      </c>
      <c r="O150" s="79">
        <v>60</v>
      </c>
    </row>
    <row r="151" spans="1:15" s="99" customFormat="1" ht="27.75" customHeight="1" x14ac:dyDescent="0.25">
      <c r="A151" s="79">
        <v>147</v>
      </c>
      <c r="B151" s="108" t="s">
        <v>168</v>
      </c>
      <c r="C151" s="108">
        <v>4834362</v>
      </c>
      <c r="D151" s="106" t="s">
        <v>144</v>
      </c>
      <c r="E151" s="106" t="s">
        <v>401</v>
      </c>
      <c r="F151" s="98"/>
      <c r="G151" s="18" t="s">
        <v>214</v>
      </c>
      <c r="H151" s="18">
        <v>599.6</v>
      </c>
      <c r="I151" s="79">
        <v>495.90499999999997</v>
      </c>
      <c r="J151" s="79">
        <v>511.995</v>
      </c>
      <c r="K151" s="79">
        <v>427.46499999999997</v>
      </c>
      <c r="L151" s="79">
        <v>437.59399999999999</v>
      </c>
      <c r="M151" s="79">
        <v>13409.1</v>
      </c>
      <c r="N151" s="79">
        <v>13755.5</v>
      </c>
      <c r="O151" s="79">
        <v>200</v>
      </c>
    </row>
    <row r="152" spans="1:15" s="99" customFormat="1" ht="27.75" customHeight="1" x14ac:dyDescent="0.25">
      <c r="A152" s="79">
        <v>148</v>
      </c>
      <c r="B152" s="108" t="s">
        <v>169</v>
      </c>
      <c r="C152" s="108">
        <v>3096768</v>
      </c>
      <c r="D152" s="106" t="s">
        <v>144</v>
      </c>
      <c r="E152" s="106" t="s">
        <v>402</v>
      </c>
      <c r="F152" s="98"/>
      <c r="G152" s="18" t="s">
        <v>215</v>
      </c>
      <c r="H152" s="18">
        <v>414.745</v>
      </c>
      <c r="I152" s="79">
        <v>1536.4829999999999</v>
      </c>
      <c r="J152" s="79">
        <v>1568.652</v>
      </c>
      <c r="K152" s="79">
        <v>40.493000000000002</v>
      </c>
      <c r="L152" s="79">
        <v>41.790999999999997</v>
      </c>
      <c r="M152" s="79">
        <v>12956</v>
      </c>
      <c r="N152" s="79">
        <v>13345.4</v>
      </c>
      <c r="O152" s="79">
        <v>120</v>
      </c>
    </row>
    <row r="153" spans="1:15" s="99" customFormat="1" ht="27.75" customHeight="1" x14ac:dyDescent="0.25">
      <c r="A153" s="79">
        <v>149</v>
      </c>
      <c r="B153" s="108" t="s">
        <v>170</v>
      </c>
      <c r="C153" s="108">
        <v>3080423</v>
      </c>
      <c r="D153" s="106" t="s">
        <v>144</v>
      </c>
      <c r="E153" s="106" t="s">
        <v>403</v>
      </c>
      <c r="F153" s="98"/>
      <c r="G153" s="18" t="s">
        <v>171</v>
      </c>
      <c r="H153" s="18">
        <v>997.92</v>
      </c>
      <c r="I153" s="79">
        <v>651.19200000000001</v>
      </c>
      <c r="J153" s="79">
        <v>677.53800000000001</v>
      </c>
      <c r="K153" s="79">
        <v>230.17599999999999</v>
      </c>
      <c r="L153" s="79">
        <v>235.15700000000001</v>
      </c>
      <c r="M153" s="79">
        <v>10546.8</v>
      </c>
      <c r="N153" s="79">
        <v>10900.1</v>
      </c>
      <c r="O153" s="79">
        <v>300</v>
      </c>
    </row>
    <row r="154" spans="1:15" s="99" customFormat="1" ht="27.75" customHeight="1" x14ac:dyDescent="0.25">
      <c r="A154" s="79">
        <v>150</v>
      </c>
      <c r="B154" s="108" t="s">
        <v>172</v>
      </c>
      <c r="C154" s="108">
        <v>3088768</v>
      </c>
      <c r="D154" s="106" t="s">
        <v>147</v>
      </c>
      <c r="E154" s="106" t="s">
        <v>404</v>
      </c>
      <c r="F154" s="98"/>
      <c r="G154" s="18" t="s">
        <v>173</v>
      </c>
      <c r="H154" s="18">
        <v>30.15</v>
      </c>
      <c r="I154" s="79">
        <v>165.84</v>
      </c>
      <c r="J154" s="79">
        <v>168.46799999999999</v>
      </c>
      <c r="K154" s="79">
        <v>163.423</v>
      </c>
      <c r="L154" s="79">
        <v>171.09299999999999</v>
      </c>
      <c r="M154" s="79">
        <v>11984.3</v>
      </c>
      <c r="N154" s="79">
        <v>12455.9</v>
      </c>
      <c r="O154" s="79">
        <v>10</v>
      </c>
    </row>
    <row r="155" spans="1:15" s="99" customFormat="1" ht="27.75" customHeight="1" x14ac:dyDescent="0.25">
      <c r="A155" s="79">
        <v>151</v>
      </c>
      <c r="B155" s="108" t="s">
        <v>174</v>
      </c>
      <c r="C155" s="108">
        <v>4498589</v>
      </c>
      <c r="D155" s="106" t="s">
        <v>144</v>
      </c>
      <c r="E155" s="106" t="s">
        <v>405</v>
      </c>
      <c r="F155" s="98"/>
      <c r="G155" s="18" t="s">
        <v>165</v>
      </c>
      <c r="H155" s="18">
        <v>170</v>
      </c>
      <c r="I155" s="79">
        <v>82.125</v>
      </c>
      <c r="J155" s="79">
        <v>84.549000000000007</v>
      </c>
      <c r="K155" s="79">
        <v>189.94399999999999</v>
      </c>
      <c r="L155" s="79">
        <v>195.291</v>
      </c>
      <c r="M155" s="79">
        <v>5435</v>
      </c>
      <c r="N155" s="79">
        <v>5598.8</v>
      </c>
      <c r="O155" s="79">
        <v>60</v>
      </c>
    </row>
    <row r="156" spans="1:15" s="99" customFormat="1" ht="27.75" customHeight="1" x14ac:dyDescent="0.25">
      <c r="A156" s="79">
        <v>152</v>
      </c>
      <c r="B156" s="108" t="s">
        <v>175</v>
      </c>
      <c r="C156" s="108" t="s">
        <v>175</v>
      </c>
      <c r="D156" s="106" t="s">
        <v>144</v>
      </c>
      <c r="E156" s="106" t="s">
        <v>406</v>
      </c>
      <c r="F156" s="98"/>
      <c r="G156" s="18" t="s">
        <v>161</v>
      </c>
      <c r="H156" s="18">
        <v>249.92</v>
      </c>
      <c r="I156" s="79">
        <v>145.85400000000001</v>
      </c>
      <c r="J156" s="79">
        <v>148.01400000000001</v>
      </c>
      <c r="K156" s="79">
        <v>365.81299999999999</v>
      </c>
      <c r="L156" s="79">
        <v>377.46</v>
      </c>
      <c r="M156" s="79">
        <v>9872</v>
      </c>
      <c r="N156" s="79">
        <v>10184.5</v>
      </c>
      <c r="O156" s="79">
        <v>80</v>
      </c>
    </row>
    <row r="157" spans="1:15" s="99" customFormat="1" ht="27.75" customHeight="1" x14ac:dyDescent="0.25">
      <c r="A157" s="79">
        <v>153</v>
      </c>
      <c r="B157" s="108" t="s">
        <v>176</v>
      </c>
      <c r="C157" s="108">
        <v>5225145</v>
      </c>
      <c r="D157" s="106" t="s">
        <v>144</v>
      </c>
      <c r="E157" s="106" t="s">
        <v>407</v>
      </c>
      <c r="F157" s="98"/>
      <c r="G157" s="18" t="s">
        <v>161</v>
      </c>
      <c r="H157" s="18">
        <v>100.32</v>
      </c>
      <c r="I157" s="79">
        <v>375.56700000000001</v>
      </c>
      <c r="J157" s="79">
        <v>393.161</v>
      </c>
      <c r="K157" s="79">
        <v>58.231000000000002</v>
      </c>
      <c r="L157" s="79">
        <v>59.109000000000002</v>
      </c>
      <c r="M157" s="79">
        <v>11305.9</v>
      </c>
      <c r="N157" s="79">
        <v>11763.4</v>
      </c>
      <c r="O157" s="79">
        <v>30</v>
      </c>
    </row>
    <row r="158" spans="1:15" s="99" customFormat="1" ht="27.75" customHeight="1" x14ac:dyDescent="0.25">
      <c r="A158" s="79">
        <v>154</v>
      </c>
      <c r="B158" s="108" t="s">
        <v>177</v>
      </c>
      <c r="C158" s="108">
        <v>3089250</v>
      </c>
      <c r="D158" s="106" t="s">
        <v>144</v>
      </c>
      <c r="E158" s="106" t="s">
        <v>408</v>
      </c>
      <c r="F158" s="98"/>
      <c r="G158" s="18" t="s">
        <v>178</v>
      </c>
      <c r="H158" s="18">
        <v>692</v>
      </c>
      <c r="I158" s="79">
        <v>569.36500000000001</v>
      </c>
      <c r="J158" s="79">
        <v>581.03300000000002</v>
      </c>
      <c r="K158" s="79">
        <v>81.802000000000007</v>
      </c>
      <c r="L158" s="79">
        <v>86.278000000000006</v>
      </c>
      <c r="M158" s="79">
        <v>11058.7</v>
      </c>
      <c r="N158" s="79">
        <v>11451.5</v>
      </c>
      <c r="O158" s="79">
        <v>200</v>
      </c>
    </row>
    <row r="159" spans="1:15" s="99" customFormat="1" ht="27.75" customHeight="1" x14ac:dyDescent="0.25">
      <c r="A159" s="79">
        <v>155</v>
      </c>
      <c r="B159" s="108" t="s">
        <v>179</v>
      </c>
      <c r="C159" s="108">
        <v>3094095</v>
      </c>
      <c r="D159" s="106" t="s">
        <v>144</v>
      </c>
      <c r="E159" s="106" t="s">
        <v>409</v>
      </c>
      <c r="F159" s="98"/>
      <c r="G159" s="18" t="s">
        <v>180</v>
      </c>
      <c r="H159" s="18">
        <v>807</v>
      </c>
      <c r="I159" s="79">
        <v>1094.8900000000001</v>
      </c>
      <c r="J159" s="79">
        <v>1132.569</v>
      </c>
      <c r="K159" s="79">
        <v>52.106999999999999</v>
      </c>
      <c r="L159" s="79">
        <v>53.335999999999999</v>
      </c>
      <c r="M159" s="79">
        <v>11093.9</v>
      </c>
      <c r="N159" s="79">
        <v>11457.5</v>
      </c>
      <c r="O159" s="79">
        <v>240</v>
      </c>
    </row>
    <row r="160" spans="1:15" s="99" customFormat="1" ht="27.75" customHeight="1" x14ac:dyDescent="0.25">
      <c r="A160" s="79">
        <v>156</v>
      </c>
      <c r="B160" s="108" t="s">
        <v>181</v>
      </c>
      <c r="C160" s="108">
        <v>5408414</v>
      </c>
      <c r="D160" s="106" t="s">
        <v>144</v>
      </c>
      <c r="E160" s="106" t="s">
        <v>410</v>
      </c>
      <c r="F160" s="98"/>
      <c r="G160" s="18" t="s">
        <v>182</v>
      </c>
      <c r="H160" s="18">
        <v>50.2</v>
      </c>
      <c r="I160" s="79">
        <v>643.39599999999996</v>
      </c>
      <c r="J160" s="79">
        <v>671.86199999999997</v>
      </c>
      <c r="K160" s="79">
        <v>51.365000000000002</v>
      </c>
      <c r="L160" s="79">
        <v>52.420999999999999</v>
      </c>
      <c r="M160" s="79">
        <v>9471.2000000000007</v>
      </c>
      <c r="N160" s="79">
        <v>9871.6</v>
      </c>
      <c r="O160" s="79">
        <v>15</v>
      </c>
    </row>
    <row r="161" spans="1:15" s="99" customFormat="1" ht="27.75" customHeight="1" x14ac:dyDescent="0.25">
      <c r="A161" s="79">
        <v>157</v>
      </c>
      <c r="B161" s="108" t="s">
        <v>183</v>
      </c>
      <c r="C161" s="108">
        <v>5023847</v>
      </c>
      <c r="D161" s="106" t="s">
        <v>216</v>
      </c>
      <c r="E161" s="106" t="s">
        <v>411</v>
      </c>
      <c r="F161" s="98"/>
      <c r="G161" s="18" t="s">
        <v>145</v>
      </c>
      <c r="H161" s="18">
        <v>170</v>
      </c>
      <c r="I161" s="79">
        <v>440.02300000000002</v>
      </c>
      <c r="J161" s="79">
        <v>461.62299999999999</v>
      </c>
      <c r="K161" s="79">
        <v>160.88800000000001</v>
      </c>
      <c r="L161" s="79">
        <v>166.14599999999999</v>
      </c>
      <c r="M161" s="79">
        <v>3445.9</v>
      </c>
      <c r="N161" s="79">
        <v>3749</v>
      </c>
      <c r="O161" s="79">
        <v>30</v>
      </c>
    </row>
    <row r="162" spans="1:15" s="99" customFormat="1" ht="27.75" customHeight="1" x14ac:dyDescent="0.25">
      <c r="A162" s="79">
        <v>158</v>
      </c>
      <c r="B162" s="108" t="s">
        <v>184</v>
      </c>
      <c r="C162" s="108">
        <v>4982255</v>
      </c>
      <c r="D162" s="106" t="s">
        <v>144</v>
      </c>
      <c r="E162" s="106" t="s">
        <v>412</v>
      </c>
      <c r="F162" s="98"/>
      <c r="G162" s="18" t="s">
        <v>185</v>
      </c>
      <c r="H162" s="18">
        <v>145</v>
      </c>
      <c r="I162" s="79">
        <v>134.41999999999999</v>
      </c>
      <c r="J162" s="79">
        <v>137</v>
      </c>
      <c r="K162" s="79">
        <v>51.36</v>
      </c>
      <c r="L162" s="79">
        <v>52.65</v>
      </c>
      <c r="M162" s="79">
        <v>3000.8</v>
      </c>
      <c r="N162" s="79">
        <v>3083</v>
      </c>
      <c r="O162" s="79">
        <v>40</v>
      </c>
    </row>
    <row r="163" spans="1:15" s="99" customFormat="1" ht="27.75" customHeight="1" x14ac:dyDescent="0.25">
      <c r="A163" s="79">
        <v>159</v>
      </c>
      <c r="B163" s="108" t="s">
        <v>186</v>
      </c>
      <c r="C163" s="108">
        <v>5389485</v>
      </c>
      <c r="D163" s="106" t="s">
        <v>187</v>
      </c>
      <c r="E163" s="106" t="s">
        <v>413</v>
      </c>
      <c r="F163" s="98"/>
      <c r="G163" s="18" t="s">
        <v>180</v>
      </c>
      <c r="H163" s="18">
        <v>469.8</v>
      </c>
      <c r="I163" s="79">
        <v>312.74599999999998</v>
      </c>
      <c r="J163" s="79">
        <v>330.41</v>
      </c>
      <c r="K163" s="79">
        <v>58.828000000000003</v>
      </c>
      <c r="L163" s="79">
        <v>60.351999999999997</v>
      </c>
      <c r="M163" s="79">
        <v>8704</v>
      </c>
      <c r="N163" s="79">
        <v>9073.6</v>
      </c>
      <c r="O163" s="79">
        <v>140</v>
      </c>
    </row>
    <row r="164" spans="1:15" s="99" customFormat="1" ht="27.75" customHeight="1" x14ac:dyDescent="0.25">
      <c r="A164" s="79">
        <v>160</v>
      </c>
      <c r="B164" s="108" t="s">
        <v>188</v>
      </c>
      <c r="C164" s="108">
        <v>4164809</v>
      </c>
      <c r="D164" s="106" t="s">
        <v>144</v>
      </c>
      <c r="E164" s="106" t="s">
        <v>414</v>
      </c>
      <c r="F164" s="98"/>
      <c r="G164" s="18" t="s">
        <v>161</v>
      </c>
      <c r="H164" s="18">
        <v>109.12</v>
      </c>
      <c r="I164" s="79">
        <v>608.62800000000004</v>
      </c>
      <c r="J164" s="79">
        <v>646.61300000000006</v>
      </c>
      <c r="K164" s="79">
        <v>63.677</v>
      </c>
      <c r="L164" s="79">
        <v>64.34</v>
      </c>
      <c r="M164" s="79">
        <v>7202.8</v>
      </c>
      <c r="N164" s="79">
        <v>7415.9</v>
      </c>
      <c r="O164" s="79">
        <v>40</v>
      </c>
    </row>
    <row r="165" spans="1:15" s="99" customFormat="1" ht="27.75" customHeight="1" x14ac:dyDescent="0.25">
      <c r="A165" s="79">
        <v>161</v>
      </c>
      <c r="B165" s="108" t="s">
        <v>189</v>
      </c>
      <c r="C165" s="108">
        <v>3088692</v>
      </c>
      <c r="D165" s="106" t="s">
        <v>147</v>
      </c>
      <c r="E165" s="106" t="s">
        <v>415</v>
      </c>
      <c r="F165" s="98"/>
      <c r="G165" s="18" t="s">
        <v>145</v>
      </c>
      <c r="H165" s="18">
        <v>124.9</v>
      </c>
      <c r="I165" s="79">
        <v>231.77</v>
      </c>
      <c r="J165" s="79">
        <v>243.15</v>
      </c>
      <c r="K165" s="79">
        <v>204.03</v>
      </c>
      <c r="L165" s="79">
        <v>210.99</v>
      </c>
      <c r="M165" s="79">
        <v>9622.9</v>
      </c>
      <c r="N165" s="79">
        <v>10007.1</v>
      </c>
      <c r="O165" s="79">
        <v>40</v>
      </c>
    </row>
    <row r="166" spans="1:15" s="99" customFormat="1" ht="27.75" customHeight="1" x14ac:dyDescent="0.25">
      <c r="A166" s="79">
        <v>162</v>
      </c>
      <c r="B166" s="108" t="s">
        <v>190</v>
      </c>
      <c r="C166" s="108">
        <v>4001737</v>
      </c>
      <c r="D166" s="106" t="s">
        <v>144</v>
      </c>
      <c r="E166" s="106" t="s">
        <v>416</v>
      </c>
      <c r="F166" s="98"/>
      <c r="G166" s="18" t="s">
        <v>145</v>
      </c>
      <c r="H166" s="18">
        <v>150.04</v>
      </c>
      <c r="I166" s="79">
        <v>219.67099999999999</v>
      </c>
      <c r="J166" s="79">
        <v>226.27799999999999</v>
      </c>
      <c r="K166" s="79">
        <v>157.38200000000001</v>
      </c>
      <c r="L166" s="79">
        <v>166.363</v>
      </c>
      <c r="M166" s="79">
        <v>7592.56</v>
      </c>
      <c r="N166" s="79">
        <v>7966.81</v>
      </c>
      <c r="O166" s="79">
        <v>50</v>
      </c>
    </row>
    <row r="167" spans="1:15" s="99" customFormat="1" ht="27.75" customHeight="1" x14ac:dyDescent="0.25">
      <c r="A167" s="79">
        <v>163</v>
      </c>
      <c r="B167" s="108" t="s">
        <v>191</v>
      </c>
      <c r="C167" s="108">
        <v>5463479</v>
      </c>
      <c r="D167" s="106" t="s">
        <v>144</v>
      </c>
      <c r="E167" s="106" t="s">
        <v>417</v>
      </c>
      <c r="F167" s="98"/>
      <c r="G167" s="18" t="s">
        <v>192</v>
      </c>
      <c r="H167" s="18">
        <v>424.98</v>
      </c>
      <c r="I167" s="79">
        <v>122.574</v>
      </c>
      <c r="J167" s="79">
        <v>128.941</v>
      </c>
      <c r="K167" s="79">
        <v>327.30500000000001</v>
      </c>
      <c r="L167" s="79">
        <v>342.38499999999999</v>
      </c>
      <c r="M167" s="79">
        <v>9478.4</v>
      </c>
      <c r="N167" s="79">
        <v>9921.7000000000007</v>
      </c>
      <c r="O167" s="79">
        <v>120</v>
      </c>
    </row>
    <row r="168" spans="1:15" s="99" customFormat="1" ht="27.75" customHeight="1" x14ac:dyDescent="0.25">
      <c r="A168" s="79">
        <v>164</v>
      </c>
      <c r="B168" s="108" t="s">
        <v>193</v>
      </c>
      <c r="C168" s="108">
        <v>4299437</v>
      </c>
      <c r="D168" s="106" t="s">
        <v>144</v>
      </c>
      <c r="E168" s="106" t="s">
        <v>418</v>
      </c>
      <c r="F168" s="98"/>
      <c r="G168" s="18" t="s">
        <v>194</v>
      </c>
      <c r="H168" s="18">
        <v>999.54</v>
      </c>
      <c r="I168" s="79">
        <v>737.53</v>
      </c>
      <c r="J168" s="79">
        <v>778.06700000000001</v>
      </c>
      <c r="K168" s="79">
        <v>21.297999999999998</v>
      </c>
      <c r="L168" s="79">
        <v>21.95</v>
      </c>
      <c r="M168" s="79">
        <v>6520.03</v>
      </c>
      <c r="N168" s="79">
        <v>6882.86</v>
      </c>
      <c r="O168" s="79">
        <v>320</v>
      </c>
    </row>
    <row r="169" spans="1:15" s="99" customFormat="1" ht="27.75" customHeight="1" x14ac:dyDescent="0.25">
      <c r="A169" s="79">
        <v>165</v>
      </c>
      <c r="B169" s="108" t="s">
        <v>217</v>
      </c>
      <c r="C169" s="108">
        <v>4487854</v>
      </c>
      <c r="D169" s="106" t="s">
        <v>213</v>
      </c>
      <c r="E169" s="106" t="s">
        <v>419</v>
      </c>
      <c r="F169" s="98"/>
      <c r="G169" s="18" t="s">
        <v>218</v>
      </c>
      <c r="H169" s="18">
        <v>55</v>
      </c>
      <c r="I169" s="79">
        <v>13.122999999999999</v>
      </c>
      <c r="J169" s="79">
        <v>13.397</v>
      </c>
      <c r="K169" s="79">
        <v>57.271999999999998</v>
      </c>
      <c r="L169" s="79">
        <v>63.156999999999996</v>
      </c>
      <c r="M169" s="79">
        <v>1508.04</v>
      </c>
      <c r="N169" s="79">
        <v>1661.25</v>
      </c>
      <c r="O169" s="79">
        <v>20</v>
      </c>
    </row>
    <row r="170" spans="1:15" s="99" customFormat="1" ht="27.75" customHeight="1" x14ac:dyDescent="0.25">
      <c r="A170" s="79">
        <v>166</v>
      </c>
      <c r="B170" s="108" t="s">
        <v>220</v>
      </c>
      <c r="C170" s="108">
        <v>5406916</v>
      </c>
      <c r="D170" s="106" t="s">
        <v>213</v>
      </c>
      <c r="E170" s="106" t="s">
        <v>502</v>
      </c>
      <c r="F170" s="98"/>
      <c r="G170" s="18" t="s">
        <v>180</v>
      </c>
      <c r="H170" s="18">
        <v>425.25</v>
      </c>
      <c r="I170" s="79">
        <v>486.245</v>
      </c>
      <c r="J170" s="79">
        <v>506.262</v>
      </c>
      <c r="K170" s="79">
        <v>73.028999999999996</v>
      </c>
      <c r="L170" s="79">
        <v>77.007999999999996</v>
      </c>
      <c r="M170" s="79">
        <v>4526.03</v>
      </c>
      <c r="N170" s="79">
        <v>4866.21</v>
      </c>
      <c r="O170" s="79">
        <v>160</v>
      </c>
    </row>
    <row r="171" spans="1:15" s="99" customFormat="1" ht="27.75" customHeight="1" x14ac:dyDescent="0.25">
      <c r="A171" s="79">
        <v>167</v>
      </c>
      <c r="B171" s="108" t="s">
        <v>228</v>
      </c>
      <c r="C171" s="108">
        <v>3342738</v>
      </c>
      <c r="D171" s="106" t="s">
        <v>213</v>
      </c>
      <c r="E171" s="106" t="s">
        <v>503</v>
      </c>
      <c r="F171" s="98"/>
      <c r="G171" s="18" t="s">
        <v>182</v>
      </c>
      <c r="H171" s="18">
        <v>39</v>
      </c>
      <c r="I171" s="79">
        <v>559.58799999999997</v>
      </c>
      <c r="J171" s="79">
        <v>596.31600000000003</v>
      </c>
      <c r="K171" s="79">
        <v>5.8380000000000001</v>
      </c>
      <c r="L171" s="79">
        <v>6.1109999999999998</v>
      </c>
      <c r="M171" s="79">
        <v>3014.4</v>
      </c>
      <c r="N171" s="79">
        <v>3236.1</v>
      </c>
      <c r="O171" s="79">
        <v>15</v>
      </c>
    </row>
    <row r="172" spans="1:15" s="99" customFormat="1" ht="27.75" customHeight="1" x14ac:dyDescent="0.25">
      <c r="A172" s="79">
        <v>168</v>
      </c>
      <c r="B172" s="108" t="s">
        <v>230</v>
      </c>
      <c r="C172" s="108">
        <v>5059382</v>
      </c>
      <c r="D172" s="106" t="s">
        <v>213</v>
      </c>
      <c r="E172" s="106" t="s">
        <v>504</v>
      </c>
      <c r="F172" s="98"/>
      <c r="G172" s="18" t="s">
        <v>165</v>
      </c>
      <c r="H172" s="18">
        <v>80</v>
      </c>
      <c r="I172" s="79">
        <v>161.078</v>
      </c>
      <c r="J172" s="79">
        <v>170.738</v>
      </c>
      <c r="K172" s="79">
        <v>207.18899999999999</v>
      </c>
      <c r="L172" s="79">
        <v>220.43600000000001</v>
      </c>
      <c r="M172" s="79">
        <v>7094.6</v>
      </c>
      <c r="N172" s="79">
        <v>7549.89</v>
      </c>
      <c r="O172" s="79">
        <v>20</v>
      </c>
    </row>
    <row r="173" spans="1:15" s="99" customFormat="1" ht="27.75" customHeight="1" x14ac:dyDescent="0.25">
      <c r="A173" s="79">
        <v>169</v>
      </c>
      <c r="B173" s="108" t="s">
        <v>229</v>
      </c>
      <c r="C173" s="108">
        <v>5534415</v>
      </c>
      <c r="D173" s="106" t="s">
        <v>236</v>
      </c>
      <c r="E173" s="106" t="s">
        <v>505</v>
      </c>
      <c r="F173" s="98"/>
      <c r="G173" s="18" t="s">
        <v>237</v>
      </c>
      <c r="H173" s="18">
        <v>110</v>
      </c>
      <c r="I173" s="79">
        <v>41.46</v>
      </c>
      <c r="J173" s="79">
        <v>42.98</v>
      </c>
      <c r="K173" s="79">
        <v>63.35</v>
      </c>
      <c r="L173" s="79">
        <v>67.66</v>
      </c>
      <c r="M173" s="79">
        <v>2886</v>
      </c>
      <c r="N173" s="79">
        <v>3065</v>
      </c>
      <c r="O173" s="79">
        <v>40</v>
      </c>
    </row>
    <row r="174" spans="1:15" s="99" customFormat="1" ht="27.75" customHeight="1" x14ac:dyDescent="0.25">
      <c r="A174" s="79">
        <v>170</v>
      </c>
      <c r="B174" s="108" t="s">
        <v>241</v>
      </c>
      <c r="C174" s="108">
        <v>5534414</v>
      </c>
      <c r="D174" s="106" t="s">
        <v>213</v>
      </c>
      <c r="E174" s="106" t="s">
        <v>506</v>
      </c>
      <c r="F174" s="98"/>
      <c r="G174" s="18" t="s">
        <v>242</v>
      </c>
      <c r="H174" s="18">
        <v>272</v>
      </c>
      <c r="I174" s="79">
        <v>421.16</v>
      </c>
      <c r="J174" s="79">
        <v>451.53199999999998</v>
      </c>
      <c r="K174" s="79">
        <v>44.823</v>
      </c>
      <c r="L174" s="79">
        <v>47.837000000000003</v>
      </c>
      <c r="M174" s="79">
        <v>5614.12</v>
      </c>
      <c r="N174" s="79">
        <v>6037.81</v>
      </c>
      <c r="O174" s="79">
        <v>80</v>
      </c>
    </row>
    <row r="175" spans="1:15" s="99" customFormat="1" ht="27.75" customHeight="1" x14ac:dyDescent="0.25">
      <c r="A175" s="79">
        <v>171</v>
      </c>
      <c r="B175" s="108" t="s">
        <v>258</v>
      </c>
      <c r="C175" s="108">
        <v>3088238</v>
      </c>
      <c r="D175" s="106" t="s">
        <v>213</v>
      </c>
      <c r="E175" s="106" t="s">
        <v>507</v>
      </c>
      <c r="F175" s="98"/>
      <c r="G175" s="18" t="s">
        <v>259</v>
      </c>
      <c r="H175" s="18">
        <v>382.5</v>
      </c>
      <c r="I175" s="79">
        <v>185.49</v>
      </c>
      <c r="J175" s="79">
        <v>201.37</v>
      </c>
      <c r="K175" s="79">
        <v>25.98</v>
      </c>
      <c r="L175" s="79">
        <v>27.91</v>
      </c>
      <c r="M175" s="79">
        <v>2927</v>
      </c>
      <c r="N175" s="79">
        <v>3263</v>
      </c>
      <c r="O175" s="79">
        <v>120</v>
      </c>
    </row>
    <row r="176" spans="1:15" s="99" customFormat="1" ht="27.75" customHeight="1" x14ac:dyDescent="0.25">
      <c r="A176" s="79">
        <v>172</v>
      </c>
      <c r="B176" s="108" t="s">
        <v>266</v>
      </c>
      <c r="C176" s="108">
        <v>4890503</v>
      </c>
      <c r="D176" s="106" t="s">
        <v>236</v>
      </c>
      <c r="E176" s="106" t="s">
        <v>508</v>
      </c>
      <c r="F176" s="98"/>
      <c r="G176" s="18" t="s">
        <v>267</v>
      </c>
      <c r="H176" s="18">
        <v>127.5</v>
      </c>
      <c r="I176" s="79">
        <v>113.66</v>
      </c>
      <c r="J176" s="79">
        <v>125.94</v>
      </c>
      <c r="K176" s="79">
        <v>78.81</v>
      </c>
      <c r="L176" s="79">
        <v>90.11</v>
      </c>
      <c r="M176" s="79">
        <v>3070.29</v>
      </c>
      <c r="N176" s="79">
        <v>3441.06</v>
      </c>
      <c r="O176" s="79">
        <v>40</v>
      </c>
    </row>
    <row r="177" spans="1:15" s="99" customFormat="1" ht="27.75" customHeight="1" x14ac:dyDescent="0.25">
      <c r="A177" s="79">
        <v>173</v>
      </c>
      <c r="B177" s="108" t="s">
        <v>272</v>
      </c>
      <c r="C177" s="108">
        <v>4877139</v>
      </c>
      <c r="D177" s="106" t="s">
        <v>236</v>
      </c>
      <c r="E177" s="106" t="s">
        <v>510</v>
      </c>
      <c r="F177" s="98"/>
      <c r="G177" s="18" t="s">
        <v>180</v>
      </c>
      <c r="H177" s="18">
        <v>498.6</v>
      </c>
      <c r="I177" s="79">
        <v>232.59200000000001</v>
      </c>
      <c r="J177" s="79">
        <v>254.124</v>
      </c>
      <c r="K177" s="79">
        <v>2.7040000000000002</v>
      </c>
      <c r="L177" s="79">
        <v>4.5529999999999999</v>
      </c>
      <c r="M177" s="79">
        <v>2007.8</v>
      </c>
      <c r="N177" s="79">
        <v>2338.08</v>
      </c>
      <c r="O177" s="79">
        <v>160</v>
      </c>
    </row>
    <row r="178" spans="1:15" s="99" customFormat="1" ht="27.75" customHeight="1" x14ac:dyDescent="0.25">
      <c r="A178" s="79">
        <v>174</v>
      </c>
      <c r="B178" s="108" t="s">
        <v>294</v>
      </c>
      <c r="C178" s="108">
        <v>3094861</v>
      </c>
      <c r="D178" s="106" t="s">
        <v>293</v>
      </c>
      <c r="E178" s="106" t="s">
        <v>509</v>
      </c>
      <c r="F178" s="98"/>
      <c r="G178" s="18" t="s">
        <v>295</v>
      </c>
      <c r="H178" s="18">
        <v>500</v>
      </c>
      <c r="I178" s="79">
        <v>1431.3</v>
      </c>
      <c r="J178" s="79">
        <v>1452.3</v>
      </c>
      <c r="K178" s="79">
        <v>150.80000000000001</v>
      </c>
      <c r="L178" s="79">
        <v>152.1</v>
      </c>
      <c r="M178" s="79">
        <v>15870.9</v>
      </c>
      <c r="N178" s="79">
        <v>16078.4</v>
      </c>
      <c r="O178" s="79">
        <v>160</v>
      </c>
    </row>
    <row r="179" spans="1:15" s="99" customFormat="1" ht="27.75" customHeight="1" x14ac:dyDescent="0.25">
      <c r="A179" s="79">
        <v>175</v>
      </c>
      <c r="B179" s="108" t="s">
        <v>296</v>
      </c>
      <c r="C179" s="108">
        <v>3095306</v>
      </c>
      <c r="D179" s="106" t="s">
        <v>293</v>
      </c>
      <c r="E179" s="106" t="s">
        <v>511</v>
      </c>
      <c r="F179" s="98"/>
      <c r="G179" s="18" t="s">
        <v>161</v>
      </c>
      <c r="H179" s="18">
        <v>200.5</v>
      </c>
      <c r="I179" s="79">
        <v>24.204000000000001</v>
      </c>
      <c r="J179" s="79">
        <v>30.666</v>
      </c>
      <c r="K179" s="79">
        <v>23.695</v>
      </c>
      <c r="L179" s="79">
        <v>33.594999999999999</v>
      </c>
      <c r="M179" s="79">
        <v>1199.5999999999999</v>
      </c>
      <c r="N179" s="79">
        <v>1614.8</v>
      </c>
      <c r="O179" s="79">
        <v>60</v>
      </c>
    </row>
    <row r="180" spans="1:15" s="99" customFormat="1" ht="27.75" customHeight="1" x14ac:dyDescent="0.25">
      <c r="A180" s="79">
        <v>176</v>
      </c>
      <c r="B180" s="108" t="s">
        <v>297</v>
      </c>
      <c r="C180" s="108">
        <v>5638921</v>
      </c>
      <c r="D180" s="106" t="s">
        <v>293</v>
      </c>
      <c r="E180" s="106" t="s">
        <v>512</v>
      </c>
      <c r="F180" s="98"/>
      <c r="G180" s="18" t="s">
        <v>192</v>
      </c>
      <c r="H180" s="18">
        <v>200.5</v>
      </c>
      <c r="I180" s="79">
        <v>30.251000000000001</v>
      </c>
      <c r="J180" s="79">
        <v>35.720999999999997</v>
      </c>
      <c r="K180" s="79">
        <v>37.712000000000003</v>
      </c>
      <c r="L180" s="79">
        <v>45.962000000000003</v>
      </c>
      <c r="M180" s="79">
        <v>1319.47</v>
      </c>
      <c r="N180" s="79">
        <v>1619.17</v>
      </c>
      <c r="O180" s="79">
        <v>160</v>
      </c>
    </row>
    <row r="181" spans="1:15" s="99" customFormat="1" ht="27.75" customHeight="1" x14ac:dyDescent="0.25">
      <c r="A181" s="79">
        <v>177</v>
      </c>
      <c r="B181" s="108" t="s">
        <v>309</v>
      </c>
      <c r="C181" s="108">
        <v>5687348</v>
      </c>
      <c r="D181" s="106" t="s">
        <v>310</v>
      </c>
      <c r="E181" s="106" t="s">
        <v>513</v>
      </c>
      <c r="F181" s="98"/>
      <c r="G181" s="18" t="s">
        <v>161</v>
      </c>
      <c r="H181" s="18">
        <v>255</v>
      </c>
      <c r="I181" s="79">
        <v>54.521000000000001</v>
      </c>
      <c r="J181" s="79">
        <v>67.974000000000004</v>
      </c>
      <c r="K181" s="79">
        <v>40.984999999999999</v>
      </c>
      <c r="L181" s="79">
        <v>55.432000000000002</v>
      </c>
      <c r="M181" s="79">
        <v>1147.82</v>
      </c>
      <c r="N181" s="79">
        <v>1517.07</v>
      </c>
      <c r="O181" s="79">
        <v>80</v>
      </c>
    </row>
    <row r="182" spans="1:15" s="99" customFormat="1" ht="27.75" customHeight="1" x14ac:dyDescent="0.25">
      <c r="A182" s="79">
        <v>178</v>
      </c>
      <c r="B182" s="108" t="s">
        <v>311</v>
      </c>
      <c r="C182" s="108">
        <v>5687347</v>
      </c>
      <c r="D182" s="106" t="s">
        <v>293</v>
      </c>
      <c r="E182" s="106" t="s">
        <v>514</v>
      </c>
      <c r="F182" s="98"/>
      <c r="G182" s="18" t="s">
        <v>161</v>
      </c>
      <c r="H182" s="18">
        <v>254.7</v>
      </c>
      <c r="I182" s="79">
        <v>110.039</v>
      </c>
      <c r="J182" s="79">
        <v>135.49</v>
      </c>
      <c r="K182" s="79">
        <v>15.475</v>
      </c>
      <c r="L182" s="79">
        <v>20.361000000000001</v>
      </c>
      <c r="M182" s="79">
        <v>1042.3</v>
      </c>
      <c r="N182" s="79">
        <v>1404.1</v>
      </c>
      <c r="O182" s="79">
        <v>80</v>
      </c>
    </row>
    <row r="183" spans="1:15" s="99" customFormat="1" ht="27.75" customHeight="1" x14ac:dyDescent="0.25">
      <c r="A183" s="79">
        <v>179</v>
      </c>
      <c r="B183" s="108" t="s">
        <v>312</v>
      </c>
      <c r="C183" s="108">
        <v>5789956</v>
      </c>
      <c r="D183" s="106" t="s">
        <v>213</v>
      </c>
      <c r="E183" s="106" t="s">
        <v>515</v>
      </c>
      <c r="F183" s="98"/>
      <c r="G183" s="18" t="s">
        <v>313</v>
      </c>
      <c r="H183" s="18">
        <v>209.7</v>
      </c>
      <c r="I183" s="79">
        <v>19.866</v>
      </c>
      <c r="J183" s="79">
        <v>31.827999999999999</v>
      </c>
      <c r="K183" s="79">
        <v>32.319000000000003</v>
      </c>
      <c r="L183" s="79">
        <v>43.970999999999997</v>
      </c>
      <c r="M183" s="79">
        <v>970.06</v>
      </c>
      <c r="N183" s="79">
        <v>1399.12</v>
      </c>
      <c r="O183" s="79">
        <v>80</v>
      </c>
    </row>
    <row r="184" spans="1:15" s="99" customFormat="1" ht="27.75" customHeight="1" x14ac:dyDescent="0.25">
      <c r="A184" s="79">
        <v>180</v>
      </c>
      <c r="B184" s="108" t="s">
        <v>526</v>
      </c>
      <c r="C184" s="108">
        <v>5023405</v>
      </c>
      <c r="D184" s="106" t="s">
        <v>293</v>
      </c>
      <c r="E184" s="106" t="s">
        <v>527</v>
      </c>
      <c r="F184" s="98"/>
      <c r="G184" s="18" t="s">
        <v>528</v>
      </c>
      <c r="H184" s="18">
        <v>52.25</v>
      </c>
      <c r="I184" s="79">
        <v>6.09</v>
      </c>
      <c r="J184" s="79">
        <v>11.62</v>
      </c>
      <c r="K184" s="79">
        <v>7.02</v>
      </c>
      <c r="L184" s="79">
        <v>13.75</v>
      </c>
      <c r="M184" s="79">
        <v>75.510000000000005</v>
      </c>
      <c r="N184" s="79">
        <v>206.77</v>
      </c>
      <c r="O184" s="79">
        <v>20</v>
      </c>
    </row>
    <row r="185" spans="1:15" s="99" customFormat="1" ht="27.75" customHeight="1" x14ac:dyDescent="0.25">
      <c r="A185" s="79"/>
      <c r="B185" s="108" t="s">
        <v>15</v>
      </c>
      <c r="C185" s="108"/>
      <c r="D185" s="106"/>
      <c r="E185" s="106"/>
      <c r="F185" s="98"/>
      <c r="G185" s="18"/>
      <c r="H185" s="18">
        <f>SUM(H5:H184)</f>
        <v>21486.510000000006</v>
      </c>
      <c r="I185" s="18">
        <f t="shared" ref="I185:O185" si="0">SUM(I5:I184)</f>
        <v>1288964.416</v>
      </c>
      <c r="J185" s="18">
        <f t="shared" si="0"/>
        <v>1343497.5370000007</v>
      </c>
      <c r="K185" s="18">
        <f t="shared" si="0"/>
        <v>796249.32099999988</v>
      </c>
      <c r="L185" s="18">
        <f t="shared" si="0"/>
        <v>835435.40800000005</v>
      </c>
      <c r="M185" s="18">
        <f t="shared" si="0"/>
        <v>3433314.0499999975</v>
      </c>
      <c r="N185" s="18">
        <f t="shared" si="0"/>
        <v>3525493.71</v>
      </c>
      <c r="O185" s="18">
        <f t="shared" si="0"/>
        <v>6879</v>
      </c>
    </row>
    <row r="186" spans="1:15" x14ac:dyDescent="0.25">
      <c r="A186" s="100"/>
      <c r="B186" s="107"/>
      <c r="C186" s="107"/>
      <c r="D186" s="102"/>
      <c r="E186" s="102"/>
      <c r="F186" s="102"/>
      <c r="G186" s="102"/>
      <c r="H186" s="102"/>
    </row>
    <row r="187" spans="1:15" x14ac:dyDescent="0.25">
      <c r="A187" s="100"/>
      <c r="B187" s="107"/>
      <c r="C187" s="107"/>
      <c r="D187" s="102"/>
      <c r="E187" s="102"/>
      <c r="F187" s="102"/>
      <c r="G187" s="102"/>
      <c r="H187" s="102"/>
    </row>
    <row r="188" spans="1:15" x14ac:dyDescent="0.25">
      <c r="A188" s="100"/>
      <c r="B188" s="107"/>
      <c r="C188" s="107"/>
      <c r="D188" s="102"/>
      <c r="E188" s="102"/>
      <c r="F188" s="102"/>
      <c r="G188" s="102"/>
      <c r="H188" s="102"/>
    </row>
    <row r="189" spans="1:15" x14ac:dyDescent="0.25">
      <c r="A189" s="100"/>
      <c r="B189" s="107"/>
      <c r="C189" s="107"/>
      <c r="D189" s="102"/>
      <c r="E189" s="102"/>
      <c r="F189" s="102"/>
      <c r="G189" s="102"/>
      <c r="H189" s="102"/>
    </row>
    <row r="190" spans="1:15" x14ac:dyDescent="0.25">
      <c r="A190" s="100"/>
      <c r="B190" s="107"/>
      <c r="C190" s="107"/>
      <c r="D190" s="102"/>
      <c r="E190" s="102"/>
      <c r="F190" s="102"/>
      <c r="G190" s="102"/>
      <c r="H190" s="102"/>
    </row>
    <row r="191" spans="1:15" x14ac:dyDescent="0.25">
      <c r="A191" s="100"/>
      <c r="B191" s="107"/>
      <c r="C191" s="107"/>
      <c r="D191" s="102"/>
      <c r="E191" s="102"/>
      <c r="F191" s="102"/>
      <c r="G191" s="102"/>
      <c r="H191" s="102"/>
    </row>
    <row r="192" spans="1:15" s="105" customFormat="1" x14ac:dyDescent="0.25">
      <c r="A192" s="100"/>
      <c r="B192" s="107"/>
      <c r="C192" s="107"/>
      <c r="D192" s="102"/>
      <c r="E192" s="102"/>
      <c r="F192" s="102"/>
      <c r="G192" s="102"/>
      <c r="H192" s="102"/>
      <c r="I192"/>
      <c r="J192"/>
      <c r="K192"/>
      <c r="L192"/>
      <c r="M192"/>
      <c r="N192"/>
    </row>
    <row r="193" spans="1:14" s="105" customFormat="1" x14ac:dyDescent="0.25">
      <c r="A193" s="100"/>
      <c r="B193" s="107"/>
      <c r="C193" s="107"/>
      <c r="D193" s="102"/>
      <c r="E193" s="102"/>
      <c r="F193" s="102"/>
      <c r="G193" s="102"/>
      <c r="H193" s="102"/>
      <c r="I193"/>
      <c r="J193"/>
      <c r="K193"/>
      <c r="L193"/>
      <c r="M193"/>
      <c r="N193"/>
    </row>
    <row r="194" spans="1:14" s="105" customFormat="1" x14ac:dyDescent="0.25">
      <c r="A194" s="100"/>
      <c r="B194" s="107"/>
      <c r="C194" s="107"/>
      <c r="D194" s="102"/>
      <c r="E194" s="102"/>
      <c r="F194" s="102"/>
      <c r="G194" s="102"/>
      <c r="H194" s="102"/>
      <c r="I194"/>
      <c r="J194"/>
      <c r="K194"/>
      <c r="L194"/>
      <c r="M194"/>
      <c r="N194"/>
    </row>
    <row r="195" spans="1:14" s="105" customFormat="1" x14ac:dyDescent="0.25">
      <c r="A195" s="100"/>
      <c r="B195" s="107"/>
      <c r="C195" s="107"/>
      <c r="D195" s="102"/>
      <c r="E195" s="102"/>
      <c r="F195" s="102"/>
      <c r="G195" s="102"/>
      <c r="H195" s="102"/>
      <c r="I195"/>
      <c r="J195"/>
      <c r="K195"/>
      <c r="L195"/>
      <c r="M195"/>
      <c r="N195"/>
    </row>
    <row r="196" spans="1:14" s="105" customFormat="1" x14ac:dyDescent="0.25">
      <c r="A196" s="100"/>
      <c r="B196" s="107"/>
      <c r="C196" s="107"/>
      <c r="D196" s="102"/>
      <c r="E196" s="102"/>
      <c r="F196" s="102"/>
      <c r="G196" s="102"/>
      <c r="H196" s="102"/>
      <c r="I196"/>
      <c r="J196"/>
      <c r="K196"/>
      <c r="L196"/>
      <c r="M196"/>
      <c r="N196"/>
    </row>
    <row r="197" spans="1:14" s="105" customFormat="1" x14ac:dyDescent="0.25">
      <c r="A197" s="100"/>
      <c r="B197" s="107"/>
      <c r="C197" s="107"/>
      <c r="D197" s="102"/>
      <c r="E197" s="102"/>
      <c r="F197" s="102"/>
      <c r="G197" s="102"/>
      <c r="H197" s="102"/>
      <c r="I197"/>
      <c r="J197"/>
      <c r="K197"/>
      <c r="L197"/>
      <c r="M197"/>
      <c r="N197"/>
    </row>
    <row r="198" spans="1:14" s="105" customFormat="1" x14ac:dyDescent="0.25">
      <c r="A198" s="100"/>
      <c r="B198" s="107"/>
      <c r="C198" s="107"/>
      <c r="D198" s="102"/>
      <c r="E198" s="102"/>
      <c r="F198" s="102"/>
      <c r="G198" s="102"/>
      <c r="H198" s="102"/>
      <c r="I198"/>
      <c r="J198"/>
      <c r="K198"/>
      <c r="L198"/>
      <c r="M198"/>
      <c r="N198"/>
    </row>
    <row r="199" spans="1:14" s="105" customFormat="1" x14ac:dyDescent="0.25">
      <c r="A199" s="100"/>
      <c r="B199" s="107"/>
      <c r="C199" s="107"/>
      <c r="D199" s="102"/>
      <c r="E199" s="102"/>
      <c r="F199" s="102"/>
      <c r="G199" s="102"/>
      <c r="H199" s="102"/>
      <c r="I199"/>
      <c r="J199"/>
      <c r="K199"/>
      <c r="L199"/>
      <c r="M199"/>
      <c r="N199"/>
    </row>
    <row r="200" spans="1:14" s="105" customFormat="1" x14ac:dyDescent="0.25">
      <c r="A200" s="100"/>
      <c r="B200" s="107"/>
      <c r="C200" s="107"/>
      <c r="D200" s="102"/>
      <c r="E200" s="102"/>
      <c r="F200" s="102"/>
      <c r="G200" s="102"/>
      <c r="H200" s="102"/>
      <c r="I200"/>
      <c r="J200"/>
      <c r="K200"/>
      <c r="L200"/>
      <c r="M200"/>
      <c r="N200"/>
    </row>
    <row r="201" spans="1:14" s="105" customFormat="1" x14ac:dyDescent="0.25">
      <c r="A201" s="100"/>
      <c r="B201" s="107"/>
      <c r="C201" s="107"/>
      <c r="D201" s="102"/>
      <c r="E201" s="102"/>
      <c r="F201" s="102"/>
      <c r="G201" s="102"/>
      <c r="H201" s="102"/>
      <c r="I201"/>
      <c r="J201"/>
      <c r="K201"/>
      <c r="L201"/>
      <c r="M201"/>
      <c r="N201"/>
    </row>
    <row r="202" spans="1:14" s="105" customFormat="1" x14ac:dyDescent="0.25">
      <c r="A202" s="100"/>
      <c r="B202" s="107"/>
      <c r="C202" s="107"/>
      <c r="D202" s="102"/>
      <c r="E202" s="102"/>
      <c r="F202" s="102"/>
      <c r="G202" s="102"/>
      <c r="H202" s="102"/>
      <c r="I202"/>
      <c r="J202"/>
      <c r="K202"/>
      <c r="L202"/>
      <c r="M202"/>
      <c r="N202"/>
    </row>
    <row r="203" spans="1:14" s="105" customFormat="1" x14ac:dyDescent="0.25">
      <c r="A203" s="100"/>
      <c r="B203" s="107"/>
      <c r="C203" s="107"/>
      <c r="D203" s="102"/>
      <c r="E203" s="102"/>
      <c r="F203" s="102"/>
      <c r="G203" s="102"/>
      <c r="H203" s="102"/>
      <c r="I203"/>
      <c r="J203"/>
      <c r="K203"/>
      <c r="L203"/>
      <c r="M203"/>
      <c r="N203"/>
    </row>
    <row r="204" spans="1:14" s="105" customFormat="1" x14ac:dyDescent="0.25">
      <c r="A204" s="100"/>
      <c r="B204" s="107"/>
      <c r="C204" s="107"/>
      <c r="D204" s="102"/>
      <c r="E204" s="102"/>
      <c r="F204" s="102"/>
      <c r="G204" s="102"/>
      <c r="H204" s="102"/>
      <c r="I204"/>
      <c r="J204"/>
      <c r="K204"/>
      <c r="L204"/>
      <c r="M204"/>
      <c r="N204"/>
    </row>
    <row r="205" spans="1:14" s="105" customFormat="1" x14ac:dyDescent="0.25">
      <c r="A205" s="100"/>
      <c r="B205" s="107"/>
      <c r="C205" s="107"/>
      <c r="D205" s="102"/>
      <c r="E205" s="102"/>
      <c r="F205" s="102"/>
      <c r="G205" s="102"/>
      <c r="H205" s="102"/>
      <c r="I205"/>
      <c r="J205"/>
      <c r="K205"/>
      <c r="L205"/>
      <c r="M205"/>
      <c r="N205"/>
    </row>
    <row r="206" spans="1:14" s="105" customFormat="1" x14ac:dyDescent="0.25">
      <c r="A206" s="100"/>
      <c r="B206" s="107"/>
      <c r="C206" s="107"/>
      <c r="D206" s="102"/>
      <c r="E206" s="102"/>
      <c r="F206" s="102"/>
      <c r="G206" s="102"/>
      <c r="H206" s="102"/>
      <c r="I206"/>
      <c r="J206"/>
      <c r="K206"/>
      <c r="L206"/>
      <c r="M206"/>
      <c r="N206"/>
    </row>
  </sheetData>
  <mergeCells count="12">
    <mergeCell ref="P2:P4"/>
    <mergeCell ref="H2:H4"/>
    <mergeCell ref="M2:O3"/>
    <mergeCell ref="A1:O1"/>
    <mergeCell ref="A2:A4"/>
    <mergeCell ref="B2:B4"/>
    <mergeCell ref="C2:C4"/>
    <mergeCell ref="D2:D4"/>
    <mergeCell ref="E2:E4"/>
    <mergeCell ref="G2:G4"/>
    <mergeCell ref="I2:J3"/>
    <mergeCell ref="K2:L3"/>
  </mergeCells>
  <pageMargins left="0.5" right="0.5" top="0.5" bottom="0.5" header="0.3" footer="0.3"/>
  <pageSetup paperSize="9" scale="64" orientation="landscape" horizontalDpi="4294967295" verticalDpi="4294967295" r:id="rId1"/>
  <rowBreaks count="1" manualBreakCount="1">
    <brk id="158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2"/>
  <sheetViews>
    <sheetView view="pageBreakPreview" zoomScaleNormal="100" zoomScaleSheetLayoutView="100" workbookViewId="0">
      <pane xSplit="6" ySplit="4" topLeftCell="G5" activePane="bottomRight" state="frozen"/>
      <selection pane="topRight" activeCell="F1" sqref="F1"/>
      <selection pane="bottomLeft" activeCell="A6" sqref="A6"/>
      <selection pane="bottomRight" activeCell="G7" sqref="G7"/>
    </sheetView>
  </sheetViews>
  <sheetFormatPr defaultRowHeight="18.75" x14ac:dyDescent="0.25"/>
  <cols>
    <col min="1" max="1" width="4.42578125" style="101" customWidth="1"/>
    <col min="2" max="2" width="17" style="69" customWidth="1"/>
    <col min="3" max="3" width="14.140625" style="69" customWidth="1"/>
    <col min="4" max="4" width="10.140625" style="103" customWidth="1"/>
    <col min="5" max="5" width="45.5703125" style="103" customWidth="1"/>
    <col min="6" max="6" width="3.28515625" style="105" hidden="1" customWidth="1"/>
    <col min="7" max="7" width="14.140625" style="105" customWidth="1"/>
    <col min="8" max="8" width="13.7109375" style="105" customWidth="1"/>
    <col min="9" max="12" width="12.42578125" customWidth="1"/>
    <col min="13" max="13" width="10.28515625" customWidth="1"/>
    <col min="14" max="14" width="11.42578125" customWidth="1"/>
    <col min="15" max="15" width="10" customWidth="1"/>
    <col min="16" max="16" width="9.42578125" hidden="1" customWidth="1"/>
  </cols>
  <sheetData>
    <row r="1" spans="1:16" ht="22.5" customHeight="1" x14ac:dyDescent="0.25">
      <c r="A1" s="128" t="s">
        <v>530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6" ht="15" customHeight="1" x14ac:dyDescent="0.25">
      <c r="A2" s="127" t="s">
        <v>330</v>
      </c>
      <c r="B2" s="127" t="s">
        <v>327</v>
      </c>
      <c r="C2" s="127" t="s">
        <v>517</v>
      </c>
      <c r="D2" s="127" t="s">
        <v>331</v>
      </c>
      <c r="E2" s="127" t="s">
        <v>332</v>
      </c>
      <c r="F2" s="109"/>
      <c r="G2" s="127" t="s">
        <v>328</v>
      </c>
      <c r="H2" s="127" t="s">
        <v>329</v>
      </c>
      <c r="I2" s="127" t="s">
        <v>519</v>
      </c>
      <c r="J2" s="127"/>
      <c r="K2" s="127" t="s">
        <v>522</v>
      </c>
      <c r="L2" s="127"/>
      <c r="M2" s="127" t="s">
        <v>523</v>
      </c>
      <c r="N2" s="127"/>
      <c r="O2" s="127"/>
      <c r="P2" s="126" t="s">
        <v>529</v>
      </c>
    </row>
    <row r="3" spans="1:16" ht="32.25" customHeight="1" x14ac:dyDescent="0.25">
      <c r="A3" s="127"/>
      <c r="B3" s="127"/>
      <c r="C3" s="127" t="s">
        <v>517</v>
      </c>
      <c r="D3" s="127" t="s">
        <v>331</v>
      </c>
      <c r="E3" s="127" t="s">
        <v>332</v>
      </c>
      <c r="F3" s="109" t="s">
        <v>333</v>
      </c>
      <c r="G3" s="127"/>
      <c r="H3" s="127"/>
      <c r="I3" s="127"/>
      <c r="J3" s="127"/>
      <c r="K3" s="127"/>
      <c r="L3" s="127"/>
      <c r="M3" s="127"/>
      <c r="N3" s="127"/>
      <c r="O3" s="127"/>
      <c r="P3" s="126"/>
    </row>
    <row r="4" spans="1:16" ht="20.25" customHeight="1" x14ac:dyDescent="0.25">
      <c r="A4" s="127"/>
      <c r="B4" s="127"/>
      <c r="C4" s="127"/>
      <c r="D4" s="127"/>
      <c r="E4" s="127"/>
      <c r="F4" s="104"/>
      <c r="G4" s="127"/>
      <c r="H4" s="127"/>
      <c r="I4" s="111" t="s">
        <v>520</v>
      </c>
      <c r="J4" s="111" t="s">
        <v>521</v>
      </c>
      <c r="K4" s="111" t="s">
        <v>520</v>
      </c>
      <c r="L4" s="111" t="s">
        <v>521</v>
      </c>
      <c r="M4" s="111" t="s">
        <v>520</v>
      </c>
      <c r="N4" s="111" t="s">
        <v>521</v>
      </c>
      <c r="O4" s="111" t="s">
        <v>524</v>
      </c>
      <c r="P4" s="126"/>
    </row>
    <row r="5" spans="1:16" s="99" customFormat="1" ht="27.75" customHeight="1" x14ac:dyDescent="0.25">
      <c r="A5" s="79">
        <v>1</v>
      </c>
      <c r="B5" s="110" t="s">
        <v>91</v>
      </c>
      <c r="C5" s="110">
        <v>3008289</v>
      </c>
      <c r="D5" s="106" t="s">
        <v>38</v>
      </c>
      <c r="E5" s="106" t="s">
        <v>363</v>
      </c>
      <c r="F5" s="98"/>
      <c r="G5" s="18" t="s">
        <v>518</v>
      </c>
      <c r="H5" s="18">
        <v>17</v>
      </c>
      <c r="I5" s="79">
        <v>6368</v>
      </c>
      <c r="J5" s="79">
        <v>6591</v>
      </c>
      <c r="K5" s="79">
        <v>1579</v>
      </c>
      <c r="L5" s="79">
        <v>1643</v>
      </c>
      <c r="M5" s="79">
        <v>51254</v>
      </c>
      <c r="N5" s="79">
        <v>52213</v>
      </c>
      <c r="O5" s="79">
        <v>1</v>
      </c>
    </row>
    <row r="6" spans="1:16" s="99" customFormat="1" ht="27.75" customHeight="1" x14ac:dyDescent="0.25">
      <c r="A6" s="79">
        <v>2</v>
      </c>
      <c r="B6" s="110" t="s">
        <v>78</v>
      </c>
      <c r="C6" s="110">
        <v>3037278</v>
      </c>
      <c r="D6" s="106" t="s">
        <v>255</v>
      </c>
      <c r="E6" s="106" t="s">
        <v>355</v>
      </c>
      <c r="F6" s="98"/>
      <c r="G6" s="18" t="s">
        <v>79</v>
      </c>
      <c r="H6" s="18">
        <v>5</v>
      </c>
      <c r="I6" s="79">
        <v>2042</v>
      </c>
      <c r="J6" s="79">
        <v>2068</v>
      </c>
      <c r="K6" s="79">
        <v>583</v>
      </c>
      <c r="L6" s="79">
        <v>592</v>
      </c>
      <c r="M6" s="79">
        <v>9194</v>
      </c>
      <c r="N6" s="79">
        <v>9204</v>
      </c>
      <c r="O6" s="79">
        <v>1</v>
      </c>
    </row>
    <row r="7" spans="1:16" s="99" customFormat="1" ht="27.75" customHeight="1" x14ac:dyDescent="0.25">
      <c r="A7" s="79">
        <v>3</v>
      </c>
      <c r="B7" s="110" t="s">
        <v>324</v>
      </c>
      <c r="C7" s="110">
        <v>5805426</v>
      </c>
      <c r="D7" s="106" t="s">
        <v>271</v>
      </c>
      <c r="E7" s="106" t="s">
        <v>496</v>
      </c>
      <c r="F7" s="98"/>
      <c r="G7" s="18" t="s">
        <v>497</v>
      </c>
      <c r="H7" s="18">
        <v>8.56</v>
      </c>
      <c r="I7" s="79">
        <v>1540</v>
      </c>
      <c r="J7" s="79">
        <v>214</v>
      </c>
      <c r="K7" s="79">
        <v>1997</v>
      </c>
      <c r="L7" s="79">
        <v>2772</v>
      </c>
      <c r="M7" s="79">
        <v>5273</v>
      </c>
      <c r="N7" s="79">
        <v>6424</v>
      </c>
      <c r="O7" s="79">
        <v>1</v>
      </c>
    </row>
    <row r="8" spans="1:16" s="99" customFormat="1" ht="27.75" customHeight="1" x14ac:dyDescent="0.25">
      <c r="A8" s="79">
        <v>4</v>
      </c>
      <c r="B8" s="110" t="s">
        <v>233</v>
      </c>
      <c r="C8" s="110">
        <v>4915005</v>
      </c>
      <c r="D8" s="106" t="s">
        <v>255</v>
      </c>
      <c r="E8" s="106" t="s">
        <v>427</v>
      </c>
      <c r="F8" s="98"/>
      <c r="G8" s="18" t="s">
        <v>428</v>
      </c>
      <c r="H8" s="18">
        <v>9.7200000000000006</v>
      </c>
      <c r="I8" s="79">
        <v>4451</v>
      </c>
      <c r="J8" s="79">
        <v>4826</v>
      </c>
      <c r="K8" s="79">
        <v>15622</v>
      </c>
      <c r="L8" s="79">
        <v>16590</v>
      </c>
      <c r="M8" s="79">
        <v>35967</v>
      </c>
      <c r="N8" s="79">
        <v>37209</v>
      </c>
      <c r="O8" s="79">
        <v>1</v>
      </c>
    </row>
    <row r="9" spans="1:16" s="99" customFormat="1" ht="27.75" customHeight="1" x14ac:dyDescent="0.25">
      <c r="A9" s="79">
        <v>5</v>
      </c>
      <c r="B9" s="110" t="s">
        <v>240</v>
      </c>
      <c r="C9" s="110">
        <v>5265491</v>
      </c>
      <c r="D9" s="106" t="s">
        <v>255</v>
      </c>
      <c r="E9" s="106" t="s">
        <v>435</v>
      </c>
      <c r="F9" s="98"/>
      <c r="G9" s="18" t="s">
        <v>428</v>
      </c>
      <c r="H9" s="18">
        <v>7.56</v>
      </c>
      <c r="I9" s="79">
        <v>2701</v>
      </c>
      <c r="J9" s="79">
        <v>2845</v>
      </c>
      <c r="K9" s="79">
        <v>9140</v>
      </c>
      <c r="L9" s="79">
        <v>9866</v>
      </c>
      <c r="M9" s="79">
        <v>17986</v>
      </c>
      <c r="N9" s="79">
        <v>18841</v>
      </c>
      <c r="O9" s="79">
        <v>1</v>
      </c>
    </row>
    <row r="10" spans="1:16" s="99" customFormat="1" ht="27.75" customHeight="1" x14ac:dyDescent="0.25">
      <c r="A10" s="79">
        <v>6</v>
      </c>
      <c r="B10" s="110" t="s">
        <v>248</v>
      </c>
      <c r="C10" s="110">
        <v>5651315</v>
      </c>
      <c r="D10" s="106" t="s">
        <v>255</v>
      </c>
      <c r="E10" s="106" t="s">
        <v>442</v>
      </c>
      <c r="F10" s="98"/>
      <c r="G10" s="18" t="s">
        <v>428</v>
      </c>
      <c r="H10" s="18">
        <v>9.9</v>
      </c>
      <c r="I10" s="79">
        <v>6030</v>
      </c>
      <c r="J10" s="79">
        <v>6418</v>
      </c>
      <c r="K10" s="79">
        <v>8532</v>
      </c>
      <c r="L10" s="79">
        <v>9406</v>
      </c>
      <c r="M10" s="79">
        <v>11035</v>
      </c>
      <c r="N10" s="79">
        <v>12085</v>
      </c>
      <c r="O10" s="79">
        <v>1</v>
      </c>
    </row>
    <row r="11" spans="1:16" s="99" customFormat="1" ht="27.75" customHeight="1" x14ac:dyDescent="0.25">
      <c r="A11" s="79">
        <v>7</v>
      </c>
      <c r="B11" s="110" t="s">
        <v>273</v>
      </c>
      <c r="C11" s="110">
        <v>5727613</v>
      </c>
      <c r="D11" s="106" t="s">
        <v>271</v>
      </c>
      <c r="E11" s="106" t="s">
        <v>456</v>
      </c>
      <c r="F11" s="98"/>
      <c r="G11" s="18" t="s">
        <v>428</v>
      </c>
      <c r="H11" s="18">
        <v>5.3</v>
      </c>
      <c r="I11" s="79">
        <v>3819</v>
      </c>
      <c r="J11" s="79">
        <v>4452</v>
      </c>
      <c r="K11" s="79">
        <v>2834</v>
      </c>
      <c r="L11" s="79">
        <v>3220</v>
      </c>
      <c r="M11" s="79">
        <v>6550</v>
      </c>
      <c r="N11" s="79">
        <v>7210</v>
      </c>
      <c r="O11" s="79">
        <v>1</v>
      </c>
    </row>
    <row r="12" spans="1:16" s="99" customFormat="1" ht="27.75" customHeight="1" x14ac:dyDescent="0.25">
      <c r="A12" s="79">
        <v>8</v>
      </c>
      <c r="B12" s="110" t="s">
        <v>281</v>
      </c>
      <c r="C12" s="110">
        <v>5345828</v>
      </c>
      <c r="D12" s="106" t="s">
        <v>255</v>
      </c>
      <c r="E12" s="106" t="s">
        <v>467</v>
      </c>
      <c r="F12" s="98"/>
      <c r="G12" s="18" t="s">
        <v>428</v>
      </c>
      <c r="H12" s="18">
        <v>9.8000000000000007</v>
      </c>
      <c r="I12" s="79">
        <v>4704</v>
      </c>
      <c r="J12" s="79">
        <v>5594</v>
      </c>
      <c r="K12" s="79">
        <v>3660</v>
      </c>
      <c r="L12" s="79">
        <v>4393</v>
      </c>
      <c r="M12" s="79">
        <v>4651</v>
      </c>
      <c r="N12" s="79">
        <v>6455</v>
      </c>
      <c r="O12" s="79">
        <v>1</v>
      </c>
    </row>
    <row r="13" spans="1:16" s="99" customFormat="1" ht="27.75" customHeight="1" x14ac:dyDescent="0.25">
      <c r="A13" s="79">
        <v>9</v>
      </c>
      <c r="B13" s="110" t="s">
        <v>94</v>
      </c>
      <c r="C13" s="110">
        <v>3092805</v>
      </c>
      <c r="D13" s="106" t="s">
        <v>95</v>
      </c>
      <c r="E13" s="106" t="s">
        <v>365</v>
      </c>
      <c r="F13" s="98" t="s">
        <v>14</v>
      </c>
      <c r="G13" s="18" t="s">
        <v>516</v>
      </c>
      <c r="H13" s="18">
        <v>10</v>
      </c>
      <c r="I13" s="79">
        <v>1295.5999999999999</v>
      </c>
      <c r="J13" s="79">
        <v>1319.3</v>
      </c>
      <c r="K13" s="79">
        <v>62672.800000000003</v>
      </c>
      <c r="L13" s="79">
        <v>63672</v>
      </c>
      <c r="M13" s="79">
        <v>63271.9</v>
      </c>
      <c r="N13" s="79">
        <v>64209.599999999999</v>
      </c>
      <c r="O13" s="79">
        <v>1</v>
      </c>
    </row>
    <row r="14" spans="1:16" s="99" customFormat="1" ht="27.75" customHeight="1" x14ac:dyDescent="0.25">
      <c r="A14" s="79">
        <v>10</v>
      </c>
      <c r="B14" s="110" t="s">
        <v>82</v>
      </c>
      <c r="C14" s="110">
        <v>5033557</v>
      </c>
      <c r="D14" s="106" t="s">
        <v>72</v>
      </c>
      <c r="E14" s="106" t="s">
        <v>357</v>
      </c>
      <c r="F14" s="98"/>
      <c r="G14" s="18" t="s">
        <v>83</v>
      </c>
      <c r="H14" s="18">
        <v>7.0350000000000001</v>
      </c>
      <c r="I14" s="79">
        <v>72547</v>
      </c>
      <c r="J14" s="79">
        <v>74049</v>
      </c>
      <c r="K14" s="79">
        <v>2474</v>
      </c>
      <c r="L14" s="79">
        <v>2474</v>
      </c>
      <c r="M14" s="79">
        <v>71757</v>
      </c>
      <c r="N14" s="79">
        <v>71757</v>
      </c>
      <c r="O14" s="79">
        <v>1</v>
      </c>
    </row>
    <row r="15" spans="1:16" s="99" customFormat="1" ht="27.75" customHeight="1" x14ac:dyDescent="0.25">
      <c r="A15" s="79">
        <v>11</v>
      </c>
      <c r="B15" s="110" t="s">
        <v>52</v>
      </c>
      <c r="C15" s="110">
        <v>3082476</v>
      </c>
      <c r="D15" s="106" t="s">
        <v>255</v>
      </c>
      <c r="E15" s="106" t="s">
        <v>341</v>
      </c>
      <c r="F15" s="98" t="s">
        <v>14</v>
      </c>
      <c r="G15" s="18" t="s">
        <v>46</v>
      </c>
      <c r="H15" s="18">
        <v>10</v>
      </c>
      <c r="I15" s="79">
        <v>5268</v>
      </c>
      <c r="J15" s="79">
        <v>5311</v>
      </c>
      <c r="K15" s="79">
        <v>83000</v>
      </c>
      <c r="L15" s="79">
        <v>84063</v>
      </c>
      <c r="M15" s="79">
        <v>89656</v>
      </c>
      <c r="N15" s="79">
        <v>90754</v>
      </c>
      <c r="O15" s="79">
        <v>1</v>
      </c>
    </row>
    <row r="16" spans="1:16" s="99" customFormat="1" ht="27.75" customHeight="1" x14ac:dyDescent="0.25">
      <c r="A16" s="79">
        <v>12</v>
      </c>
      <c r="B16" s="110" t="s">
        <v>84</v>
      </c>
      <c r="C16" s="110">
        <v>4997641</v>
      </c>
      <c r="D16" s="106" t="s">
        <v>255</v>
      </c>
      <c r="E16" s="106" t="s">
        <v>358</v>
      </c>
      <c r="F16" s="98"/>
      <c r="G16" s="18" t="s">
        <v>46</v>
      </c>
      <c r="H16" s="18">
        <v>10</v>
      </c>
      <c r="I16" s="79">
        <v>19971.2</v>
      </c>
      <c r="J16" s="79">
        <v>20480.7</v>
      </c>
      <c r="K16" s="79">
        <v>30727.7</v>
      </c>
      <c r="L16" s="79">
        <v>31465.3</v>
      </c>
      <c r="M16" s="79">
        <v>42951.8</v>
      </c>
      <c r="N16" s="79">
        <v>43971.8</v>
      </c>
      <c r="O16" s="79">
        <v>1</v>
      </c>
    </row>
    <row r="17" spans="1:15" s="99" customFormat="1" ht="27.75" customHeight="1" x14ac:dyDescent="0.25">
      <c r="A17" s="79">
        <v>13</v>
      </c>
      <c r="B17" s="110" t="s">
        <v>108</v>
      </c>
      <c r="C17" s="110">
        <v>5059169</v>
      </c>
      <c r="D17" s="106" t="s">
        <v>106</v>
      </c>
      <c r="E17" s="106" t="s">
        <v>375</v>
      </c>
      <c r="F17" s="98"/>
      <c r="G17" s="18" t="s">
        <v>46</v>
      </c>
      <c r="H17" s="18">
        <v>9.9</v>
      </c>
      <c r="I17" s="79">
        <v>7189.7</v>
      </c>
      <c r="J17" s="79">
        <v>7484.4</v>
      </c>
      <c r="K17" s="79">
        <v>7329.4</v>
      </c>
      <c r="L17" s="79">
        <v>7329.4</v>
      </c>
      <c r="M17" s="79">
        <v>7668.1</v>
      </c>
      <c r="N17" s="79">
        <v>7668.1</v>
      </c>
      <c r="O17" s="79">
        <v>1</v>
      </c>
    </row>
    <row r="18" spans="1:15" s="99" customFormat="1" ht="27.75" customHeight="1" x14ac:dyDescent="0.25">
      <c r="A18" s="79">
        <v>14</v>
      </c>
      <c r="B18" s="110" t="s">
        <v>136</v>
      </c>
      <c r="C18" s="110">
        <v>5503394</v>
      </c>
      <c r="D18" s="106" t="s">
        <v>255</v>
      </c>
      <c r="E18" s="106" t="s">
        <v>383</v>
      </c>
      <c r="F18" s="98"/>
      <c r="G18" s="18" t="s">
        <v>137</v>
      </c>
      <c r="H18" s="18">
        <v>5.35</v>
      </c>
      <c r="I18" s="79">
        <v>6835</v>
      </c>
      <c r="J18" s="79">
        <v>7190</v>
      </c>
      <c r="K18" s="79">
        <v>7321</v>
      </c>
      <c r="L18" s="79">
        <v>7778</v>
      </c>
      <c r="M18" s="79">
        <v>11998</v>
      </c>
      <c r="N18" s="79">
        <v>12623</v>
      </c>
      <c r="O18" s="79">
        <v>1</v>
      </c>
    </row>
    <row r="19" spans="1:15" s="99" customFormat="1" ht="27.75" customHeight="1" x14ac:dyDescent="0.25">
      <c r="A19" s="79">
        <v>15</v>
      </c>
      <c r="B19" s="110" t="s">
        <v>231</v>
      </c>
      <c r="C19" s="110">
        <v>3091594</v>
      </c>
      <c r="D19" s="106" t="s">
        <v>133</v>
      </c>
      <c r="E19" s="106" t="s">
        <v>431</v>
      </c>
      <c r="F19" s="98"/>
      <c r="G19" s="18" t="s">
        <v>432</v>
      </c>
      <c r="H19" s="18">
        <v>4.9000000000000004</v>
      </c>
      <c r="I19" s="79">
        <v>16167</v>
      </c>
      <c r="J19" s="79">
        <v>17323</v>
      </c>
      <c r="K19" s="79">
        <v>2337</v>
      </c>
      <c r="L19" s="79">
        <v>2553</v>
      </c>
      <c r="M19" s="79">
        <v>7340</v>
      </c>
      <c r="N19" s="79">
        <v>7905</v>
      </c>
      <c r="O19" s="79">
        <v>1</v>
      </c>
    </row>
    <row r="20" spans="1:15" s="99" customFormat="1" ht="27.75" customHeight="1" x14ac:dyDescent="0.25">
      <c r="A20" s="79">
        <v>16</v>
      </c>
      <c r="B20" s="110" t="s">
        <v>223</v>
      </c>
      <c r="C20" s="110">
        <v>5033075</v>
      </c>
      <c r="D20" s="106" t="s">
        <v>255</v>
      </c>
      <c r="E20" s="106" t="s">
        <v>422</v>
      </c>
      <c r="F20" s="98"/>
      <c r="G20" s="18" t="s">
        <v>307</v>
      </c>
      <c r="H20" s="18">
        <v>13</v>
      </c>
      <c r="I20" s="79">
        <v>9351</v>
      </c>
      <c r="J20" s="79">
        <v>9863</v>
      </c>
      <c r="K20" s="79">
        <v>18820</v>
      </c>
      <c r="L20" s="79">
        <v>20248</v>
      </c>
      <c r="M20" s="79">
        <v>30657</v>
      </c>
      <c r="N20" s="79">
        <v>32431</v>
      </c>
      <c r="O20" s="79">
        <v>1</v>
      </c>
    </row>
    <row r="21" spans="1:15" s="99" customFormat="1" ht="27.75" customHeight="1" x14ac:dyDescent="0.25">
      <c r="A21" s="79">
        <v>17</v>
      </c>
      <c r="B21" s="110" t="s">
        <v>305</v>
      </c>
      <c r="C21" s="110">
        <v>3008424</v>
      </c>
      <c r="D21" s="106" t="s">
        <v>306</v>
      </c>
      <c r="E21" s="106" t="s">
        <v>480</v>
      </c>
      <c r="F21" s="98"/>
      <c r="G21" s="18" t="s">
        <v>307</v>
      </c>
      <c r="H21" s="18">
        <v>4.95</v>
      </c>
      <c r="I21" s="79">
        <v>4734</v>
      </c>
      <c r="J21" s="79">
        <v>6969</v>
      </c>
      <c r="K21" s="79">
        <v>233</v>
      </c>
      <c r="L21" s="79">
        <v>371</v>
      </c>
      <c r="M21" s="79">
        <v>1442</v>
      </c>
      <c r="N21" s="79">
        <v>2068</v>
      </c>
      <c r="O21" s="79">
        <v>1</v>
      </c>
    </row>
    <row r="22" spans="1:15" s="99" customFormat="1" ht="27.75" customHeight="1" x14ac:dyDescent="0.25">
      <c r="A22" s="79">
        <v>18</v>
      </c>
      <c r="B22" s="110" t="s">
        <v>260</v>
      </c>
      <c r="C22" s="110">
        <v>5636914</v>
      </c>
      <c r="D22" s="106" t="s">
        <v>261</v>
      </c>
      <c r="E22" s="106" t="s">
        <v>447</v>
      </c>
      <c r="F22" s="98"/>
      <c r="G22" s="18" t="s">
        <v>448</v>
      </c>
      <c r="H22" s="18">
        <v>12.96</v>
      </c>
      <c r="I22" s="79">
        <v>36.186</v>
      </c>
      <c r="J22" s="79">
        <v>41.104999999999997</v>
      </c>
      <c r="K22" s="79">
        <v>7.0830000000000002</v>
      </c>
      <c r="L22" s="79">
        <v>8.1519999999999992</v>
      </c>
      <c r="M22" s="79">
        <v>9563.9</v>
      </c>
      <c r="N22" s="79">
        <v>10854.2</v>
      </c>
      <c r="O22" s="79">
        <v>1</v>
      </c>
    </row>
    <row r="23" spans="1:15" s="99" customFormat="1" ht="27.75" customHeight="1" x14ac:dyDescent="0.25">
      <c r="A23" s="79">
        <v>19</v>
      </c>
      <c r="B23" s="110" t="s">
        <v>243</v>
      </c>
      <c r="C23" s="110">
        <v>5014494</v>
      </c>
      <c r="D23" s="106" t="s">
        <v>255</v>
      </c>
      <c r="E23" s="106" t="s">
        <v>436</v>
      </c>
      <c r="F23" s="98"/>
      <c r="G23" s="18" t="s">
        <v>437</v>
      </c>
      <c r="H23" s="18">
        <v>15</v>
      </c>
      <c r="I23" s="79">
        <v>4094</v>
      </c>
      <c r="J23" s="79">
        <v>4443</v>
      </c>
      <c r="K23" s="79">
        <v>18160</v>
      </c>
      <c r="L23" s="79">
        <v>19576</v>
      </c>
      <c r="M23" s="79">
        <v>32859</v>
      </c>
      <c r="N23" s="79">
        <v>34619</v>
      </c>
      <c r="O23" s="79">
        <v>1</v>
      </c>
    </row>
    <row r="24" spans="1:15" s="99" customFormat="1" ht="27.75" customHeight="1" x14ac:dyDescent="0.25">
      <c r="A24" s="79">
        <v>20</v>
      </c>
      <c r="B24" s="110" t="s">
        <v>56</v>
      </c>
      <c r="C24" s="110">
        <v>3084699</v>
      </c>
      <c r="D24" s="106" t="s">
        <v>38</v>
      </c>
      <c r="E24" s="106" t="s">
        <v>344</v>
      </c>
      <c r="F24" s="98"/>
      <c r="G24" s="18" t="s">
        <v>57</v>
      </c>
      <c r="H24" s="18">
        <v>15</v>
      </c>
      <c r="I24" s="79">
        <v>231376.7</v>
      </c>
      <c r="J24" s="79">
        <v>233799</v>
      </c>
      <c r="K24" s="79">
        <v>16435.099999999999</v>
      </c>
      <c r="L24" s="79">
        <v>16675.8</v>
      </c>
      <c r="M24" s="79">
        <v>44422.7</v>
      </c>
      <c r="N24" s="79">
        <v>45328.2</v>
      </c>
      <c r="O24" s="79">
        <v>1</v>
      </c>
    </row>
    <row r="25" spans="1:15" s="99" customFormat="1" ht="27.75" customHeight="1" x14ac:dyDescent="0.25">
      <c r="A25" s="79">
        <v>21</v>
      </c>
      <c r="B25" s="110" t="s">
        <v>92</v>
      </c>
      <c r="C25" s="110">
        <v>3096758</v>
      </c>
      <c r="D25" s="106" t="s">
        <v>93</v>
      </c>
      <c r="E25" s="106" t="s">
        <v>364</v>
      </c>
      <c r="F25" s="98"/>
      <c r="G25" s="18" t="s">
        <v>57</v>
      </c>
      <c r="H25" s="18">
        <v>15</v>
      </c>
      <c r="I25" s="79">
        <v>6665</v>
      </c>
      <c r="J25" s="79">
        <v>7793</v>
      </c>
      <c r="K25" s="79">
        <v>7374</v>
      </c>
      <c r="L25" s="79">
        <v>8787</v>
      </c>
      <c r="M25" s="79">
        <v>50651</v>
      </c>
      <c r="N25" s="79">
        <v>52197</v>
      </c>
      <c r="O25" s="79">
        <v>1</v>
      </c>
    </row>
    <row r="26" spans="1:15" s="99" customFormat="1" ht="27.75" customHeight="1" x14ac:dyDescent="0.25">
      <c r="A26" s="79">
        <v>22</v>
      </c>
      <c r="B26" s="110" t="s">
        <v>105</v>
      </c>
      <c r="C26" s="110">
        <v>5241905</v>
      </c>
      <c r="D26" s="106" t="s">
        <v>106</v>
      </c>
      <c r="E26" s="106" t="s">
        <v>373</v>
      </c>
      <c r="F26" s="98"/>
      <c r="G26" s="18" t="s">
        <v>57</v>
      </c>
      <c r="H26" s="18">
        <v>15</v>
      </c>
      <c r="I26" s="79">
        <v>26450</v>
      </c>
      <c r="J26" s="79">
        <v>26910</v>
      </c>
      <c r="K26" s="79">
        <v>19423</v>
      </c>
      <c r="L26" s="79">
        <v>20471</v>
      </c>
      <c r="M26" s="79">
        <v>64730</v>
      </c>
      <c r="N26" s="79">
        <v>66762</v>
      </c>
      <c r="O26" s="79">
        <v>1</v>
      </c>
    </row>
    <row r="27" spans="1:15" s="99" customFormat="1" ht="27.75" customHeight="1" x14ac:dyDescent="0.25">
      <c r="A27" s="79">
        <v>23</v>
      </c>
      <c r="B27" s="110" t="s">
        <v>142</v>
      </c>
      <c r="C27" s="110">
        <v>3267783</v>
      </c>
      <c r="D27" s="106" t="s">
        <v>133</v>
      </c>
      <c r="E27" s="106" t="s">
        <v>388</v>
      </c>
      <c r="F27" s="98"/>
      <c r="G27" s="18" t="s">
        <v>57</v>
      </c>
      <c r="H27" s="18">
        <v>4.9000000000000004</v>
      </c>
      <c r="I27" s="79">
        <v>28759.8</v>
      </c>
      <c r="J27" s="79">
        <v>31022.5</v>
      </c>
      <c r="K27" s="79">
        <v>4700.3999999999996</v>
      </c>
      <c r="L27" s="79">
        <v>4957.1000000000004</v>
      </c>
      <c r="M27" s="79">
        <v>154722</v>
      </c>
      <c r="N27" s="79">
        <v>155320.9</v>
      </c>
      <c r="O27" s="79">
        <v>1</v>
      </c>
    </row>
    <row r="28" spans="1:15" s="99" customFormat="1" ht="27.75" customHeight="1" x14ac:dyDescent="0.25">
      <c r="A28" s="79">
        <v>24</v>
      </c>
      <c r="B28" s="110" t="s">
        <v>325</v>
      </c>
      <c r="C28" s="110">
        <v>5828803</v>
      </c>
      <c r="D28" s="106" t="s">
        <v>271</v>
      </c>
      <c r="E28" s="106" t="s">
        <v>498</v>
      </c>
      <c r="F28" s="98"/>
      <c r="G28" s="18" t="s">
        <v>499</v>
      </c>
      <c r="H28" s="18">
        <v>9.7200000000000006</v>
      </c>
      <c r="I28" s="79">
        <v>2412</v>
      </c>
      <c r="J28" s="79">
        <v>3373</v>
      </c>
      <c r="K28" s="79">
        <v>1110</v>
      </c>
      <c r="L28" s="79">
        <v>1798</v>
      </c>
      <c r="M28" s="79">
        <v>7303</v>
      </c>
      <c r="N28" s="79">
        <v>8440</v>
      </c>
      <c r="O28" s="79">
        <v>1</v>
      </c>
    </row>
    <row r="29" spans="1:15" s="99" customFormat="1" ht="27.75" customHeight="1" x14ac:dyDescent="0.25">
      <c r="A29" s="79">
        <v>25</v>
      </c>
      <c r="B29" s="110" t="s">
        <v>114</v>
      </c>
      <c r="C29" s="110">
        <v>5483631</v>
      </c>
      <c r="D29" s="106" t="s">
        <v>86</v>
      </c>
      <c r="E29" s="106" t="s">
        <v>379</v>
      </c>
      <c r="F29" s="98"/>
      <c r="G29" s="18" t="s">
        <v>115</v>
      </c>
      <c r="H29" s="18">
        <v>9.81</v>
      </c>
      <c r="I29" s="79">
        <v>35049</v>
      </c>
      <c r="J29" s="79">
        <v>37516</v>
      </c>
      <c r="K29" s="79">
        <v>6680</v>
      </c>
      <c r="L29" s="79">
        <v>7008</v>
      </c>
      <c r="M29" s="79">
        <v>19124</v>
      </c>
      <c r="N29" s="79">
        <v>19784</v>
      </c>
      <c r="O29" s="79">
        <v>1</v>
      </c>
    </row>
    <row r="30" spans="1:15" s="99" customFormat="1" ht="27.75" customHeight="1" x14ac:dyDescent="0.25">
      <c r="A30" s="79">
        <v>26</v>
      </c>
      <c r="B30" s="110" t="s">
        <v>71</v>
      </c>
      <c r="C30" s="110">
        <v>4976199</v>
      </c>
      <c r="D30" s="106" t="s">
        <v>72</v>
      </c>
      <c r="E30" s="106" t="s">
        <v>352</v>
      </c>
      <c r="F30" s="98"/>
      <c r="G30" s="18" t="s">
        <v>73</v>
      </c>
      <c r="H30" s="18">
        <v>10.7</v>
      </c>
      <c r="I30" s="79">
        <v>39317.4</v>
      </c>
      <c r="J30" s="79">
        <v>40876.9</v>
      </c>
      <c r="K30" s="79">
        <v>35672.5</v>
      </c>
      <c r="L30" s="79">
        <v>36251</v>
      </c>
      <c r="M30" s="79">
        <v>50258.9</v>
      </c>
      <c r="N30" s="79">
        <v>51222.7</v>
      </c>
      <c r="O30" s="79">
        <v>1</v>
      </c>
    </row>
    <row r="31" spans="1:15" s="99" customFormat="1" ht="27.75" customHeight="1" x14ac:dyDescent="0.25">
      <c r="A31" s="79">
        <v>27</v>
      </c>
      <c r="B31" s="110" t="s">
        <v>290</v>
      </c>
      <c r="C31" s="110">
        <v>3008424</v>
      </c>
      <c r="D31" s="106" t="s">
        <v>255</v>
      </c>
      <c r="E31" s="106" t="s">
        <v>470</v>
      </c>
      <c r="F31" s="98"/>
      <c r="G31" s="18" t="s">
        <v>471</v>
      </c>
      <c r="H31" s="18">
        <v>2</v>
      </c>
      <c r="I31" s="79">
        <v>941</v>
      </c>
      <c r="J31" s="79">
        <v>1041</v>
      </c>
      <c r="K31" s="79">
        <v>1473</v>
      </c>
      <c r="L31" s="79">
        <v>1722</v>
      </c>
      <c r="M31" s="79">
        <v>6297</v>
      </c>
      <c r="N31" s="79">
        <v>6611</v>
      </c>
      <c r="O31" s="79">
        <v>1</v>
      </c>
    </row>
    <row r="32" spans="1:15" s="99" customFormat="1" ht="27.75" customHeight="1" x14ac:dyDescent="0.25">
      <c r="A32" s="79">
        <v>28</v>
      </c>
      <c r="B32" s="110" t="s">
        <v>289</v>
      </c>
      <c r="C32" s="110">
        <v>3008424</v>
      </c>
      <c r="D32" s="106" t="s">
        <v>255</v>
      </c>
      <c r="E32" s="106" t="s">
        <v>472</v>
      </c>
      <c r="F32" s="98"/>
      <c r="G32" s="18" t="s">
        <v>471</v>
      </c>
      <c r="H32" s="18">
        <v>2</v>
      </c>
      <c r="I32" s="79">
        <v>287</v>
      </c>
      <c r="J32" s="79">
        <v>356</v>
      </c>
      <c r="K32" s="79">
        <v>779</v>
      </c>
      <c r="L32" s="79">
        <v>968</v>
      </c>
      <c r="M32" s="79">
        <v>3956</v>
      </c>
      <c r="N32" s="79">
        <v>4181</v>
      </c>
      <c r="O32" s="79">
        <v>1</v>
      </c>
    </row>
    <row r="33" spans="1:15" s="99" customFormat="1" ht="27.75" customHeight="1" x14ac:dyDescent="0.25">
      <c r="A33" s="79">
        <v>29</v>
      </c>
      <c r="B33" s="110" t="s">
        <v>301</v>
      </c>
      <c r="C33" s="110">
        <v>3008424</v>
      </c>
      <c r="D33" s="106" t="s">
        <v>271</v>
      </c>
      <c r="E33" s="106" t="s">
        <v>478</v>
      </c>
      <c r="F33" s="98"/>
      <c r="G33" s="18" t="s">
        <v>471</v>
      </c>
      <c r="H33" s="18">
        <v>2</v>
      </c>
      <c r="I33" s="79">
        <v>629</v>
      </c>
      <c r="J33" s="79">
        <v>732</v>
      </c>
      <c r="K33" s="79">
        <v>655</v>
      </c>
      <c r="L33" s="79">
        <v>797</v>
      </c>
      <c r="M33" s="79">
        <v>4501</v>
      </c>
      <c r="N33" s="79">
        <v>4633</v>
      </c>
      <c r="O33" s="79">
        <v>1</v>
      </c>
    </row>
    <row r="34" spans="1:15" s="99" customFormat="1" ht="27.75" customHeight="1" x14ac:dyDescent="0.25">
      <c r="A34" s="79">
        <v>30</v>
      </c>
      <c r="B34" s="110" t="s">
        <v>76</v>
      </c>
      <c r="C34" s="110">
        <v>3043373</v>
      </c>
      <c r="D34" s="106" t="s">
        <v>38</v>
      </c>
      <c r="E34" s="106" t="s">
        <v>353</v>
      </c>
      <c r="F34" s="98"/>
      <c r="G34" s="18" t="s">
        <v>44</v>
      </c>
      <c r="H34" s="18">
        <v>20</v>
      </c>
      <c r="I34" s="79">
        <v>4920.6099999999997</v>
      </c>
      <c r="J34" s="79">
        <v>5086</v>
      </c>
      <c r="K34" s="79">
        <v>7256.48</v>
      </c>
      <c r="L34" s="79">
        <v>7503.72</v>
      </c>
      <c r="M34" s="79">
        <v>35749.919999999998</v>
      </c>
      <c r="N34" s="79">
        <v>36066.67</v>
      </c>
      <c r="O34" s="79">
        <v>10</v>
      </c>
    </row>
    <row r="35" spans="1:15" s="99" customFormat="1" ht="27.75" customHeight="1" x14ac:dyDescent="0.25">
      <c r="A35" s="79">
        <v>31</v>
      </c>
      <c r="B35" s="110" t="s">
        <v>222</v>
      </c>
      <c r="C35" s="110">
        <v>3051923</v>
      </c>
      <c r="D35" s="106" t="s">
        <v>133</v>
      </c>
      <c r="E35" s="106" t="s">
        <v>423</v>
      </c>
      <c r="F35" s="98"/>
      <c r="G35" s="18" t="s">
        <v>424</v>
      </c>
      <c r="H35" s="18">
        <v>5</v>
      </c>
      <c r="I35" s="79">
        <v>2189</v>
      </c>
      <c r="J35" s="79">
        <v>2291</v>
      </c>
      <c r="K35" s="79">
        <v>306</v>
      </c>
      <c r="L35" s="79">
        <v>321</v>
      </c>
      <c r="M35" s="79">
        <v>6050</v>
      </c>
      <c r="N35" s="79">
        <v>6299</v>
      </c>
      <c r="O35" s="79">
        <v>1</v>
      </c>
    </row>
    <row r="36" spans="1:15" s="99" customFormat="1" ht="27.75" customHeight="1" x14ac:dyDescent="0.25">
      <c r="A36" s="79">
        <v>32</v>
      </c>
      <c r="B36" s="110" t="s">
        <v>124</v>
      </c>
      <c r="C36" s="110">
        <v>5209925</v>
      </c>
      <c r="D36" s="106" t="s">
        <v>255</v>
      </c>
      <c r="E36" s="106" t="s">
        <v>380</v>
      </c>
      <c r="F36" s="98"/>
      <c r="G36" s="18" t="s">
        <v>125</v>
      </c>
      <c r="H36" s="18">
        <v>10.39</v>
      </c>
      <c r="I36" s="79">
        <v>9820</v>
      </c>
      <c r="J36" s="79">
        <v>10193</v>
      </c>
      <c r="K36" s="79">
        <v>1.2</v>
      </c>
      <c r="L36" s="79">
        <v>1.54</v>
      </c>
      <c r="M36" s="79">
        <v>20679</v>
      </c>
      <c r="N36" s="79">
        <v>21739</v>
      </c>
      <c r="O36" s="79">
        <v>1</v>
      </c>
    </row>
    <row r="37" spans="1:15" s="99" customFormat="1" ht="27.75" customHeight="1" x14ac:dyDescent="0.25">
      <c r="A37" s="79">
        <v>33</v>
      </c>
      <c r="B37" s="110" t="s">
        <v>283</v>
      </c>
      <c r="C37" s="110">
        <v>2997611</v>
      </c>
      <c r="D37" s="106" t="s">
        <v>255</v>
      </c>
      <c r="E37" s="106" t="s">
        <v>458</v>
      </c>
      <c r="F37" s="98"/>
      <c r="G37" s="18" t="s">
        <v>459</v>
      </c>
      <c r="H37" s="18">
        <v>24</v>
      </c>
      <c r="I37" s="79">
        <v>1379</v>
      </c>
      <c r="J37" s="79">
        <v>1565</v>
      </c>
      <c r="K37" s="79">
        <v>478</v>
      </c>
      <c r="L37" s="79">
        <v>650</v>
      </c>
      <c r="M37" s="79">
        <v>45267</v>
      </c>
      <c r="N37" s="79">
        <v>45565</v>
      </c>
      <c r="O37" s="79">
        <v>10</v>
      </c>
    </row>
    <row r="38" spans="1:15" s="99" customFormat="1" ht="27.75" customHeight="1" x14ac:dyDescent="0.25">
      <c r="A38" s="79">
        <v>34</v>
      </c>
      <c r="B38" s="110" t="s">
        <v>120</v>
      </c>
      <c r="C38" s="110">
        <v>5209162</v>
      </c>
      <c r="D38" s="106" t="s">
        <v>255</v>
      </c>
      <c r="E38" s="106" t="s">
        <v>380</v>
      </c>
      <c r="F38" s="98"/>
      <c r="G38" s="18" t="s">
        <v>121</v>
      </c>
      <c r="H38" s="18">
        <v>10.39</v>
      </c>
      <c r="I38" s="79">
        <v>28695</v>
      </c>
      <c r="J38" s="79">
        <v>30332</v>
      </c>
      <c r="K38" s="79">
        <v>0.26</v>
      </c>
      <c r="L38" s="79">
        <v>0.26</v>
      </c>
      <c r="M38" s="79">
        <v>14368</v>
      </c>
      <c r="N38" s="79">
        <v>15176</v>
      </c>
      <c r="O38" s="79">
        <v>1</v>
      </c>
    </row>
    <row r="39" spans="1:15" s="99" customFormat="1" ht="27.75" customHeight="1" x14ac:dyDescent="0.25">
      <c r="A39" s="79">
        <v>35</v>
      </c>
      <c r="B39" s="110" t="s">
        <v>132</v>
      </c>
      <c r="C39" s="110">
        <v>3901051</v>
      </c>
      <c r="D39" s="106" t="s">
        <v>133</v>
      </c>
      <c r="E39" s="106" t="s">
        <v>381</v>
      </c>
      <c r="F39" s="98"/>
      <c r="G39" s="18" t="s">
        <v>121</v>
      </c>
      <c r="H39" s="18">
        <v>25</v>
      </c>
      <c r="I39" s="79">
        <v>5410.8</v>
      </c>
      <c r="J39" s="79">
        <v>5725.4</v>
      </c>
      <c r="K39" s="79">
        <v>4860</v>
      </c>
      <c r="L39" s="79">
        <v>5053.6000000000004</v>
      </c>
      <c r="M39" s="79">
        <v>30741.3</v>
      </c>
      <c r="N39" s="79">
        <v>31016.9</v>
      </c>
      <c r="O39" s="79">
        <v>10</v>
      </c>
    </row>
    <row r="40" spans="1:15" s="99" customFormat="1" ht="27.75" customHeight="1" x14ac:dyDescent="0.25">
      <c r="A40" s="79">
        <v>36</v>
      </c>
      <c r="B40" s="110" t="s">
        <v>201</v>
      </c>
      <c r="C40" s="110">
        <v>5482615</v>
      </c>
      <c r="D40" s="106" t="s">
        <v>255</v>
      </c>
      <c r="E40" s="106" t="s">
        <v>389</v>
      </c>
      <c r="F40" s="98"/>
      <c r="G40" s="18" t="s">
        <v>121</v>
      </c>
      <c r="H40" s="18">
        <v>10.39</v>
      </c>
      <c r="I40" s="79">
        <v>15661</v>
      </c>
      <c r="J40" s="79">
        <v>16657</v>
      </c>
      <c r="K40" s="79">
        <v>0.26</v>
      </c>
      <c r="L40" s="79">
        <v>0.26</v>
      </c>
      <c r="M40" s="79">
        <v>17120</v>
      </c>
      <c r="N40" s="79">
        <v>18294</v>
      </c>
      <c r="O40" s="79">
        <v>1</v>
      </c>
    </row>
    <row r="41" spans="1:15" s="99" customFormat="1" ht="27.75" customHeight="1" x14ac:dyDescent="0.25">
      <c r="A41" s="79">
        <v>37</v>
      </c>
      <c r="B41" s="110" t="s">
        <v>50</v>
      </c>
      <c r="C41" s="110">
        <v>3022011</v>
      </c>
      <c r="D41" s="106" t="s">
        <v>35</v>
      </c>
      <c r="E41" s="106" t="s">
        <v>340</v>
      </c>
      <c r="F41" s="98" t="s">
        <v>14</v>
      </c>
      <c r="G41" s="18" t="s">
        <v>51</v>
      </c>
      <c r="H41" s="18">
        <v>4</v>
      </c>
      <c r="I41" s="79">
        <v>7011</v>
      </c>
      <c r="J41" s="79">
        <v>7073</v>
      </c>
      <c r="K41" s="79">
        <v>16431</v>
      </c>
      <c r="L41" s="79">
        <v>16865</v>
      </c>
      <c r="M41" s="79">
        <v>54656</v>
      </c>
      <c r="N41" s="79">
        <v>55150</v>
      </c>
      <c r="O41" s="79">
        <v>1</v>
      </c>
    </row>
    <row r="42" spans="1:15" s="99" customFormat="1" ht="27.75" customHeight="1" x14ac:dyDescent="0.25">
      <c r="A42" s="79">
        <v>38</v>
      </c>
      <c r="B42" s="110" t="s">
        <v>53</v>
      </c>
      <c r="C42" s="110">
        <v>3788592</v>
      </c>
      <c r="D42" s="106" t="s">
        <v>255</v>
      </c>
      <c r="E42" s="106" t="s">
        <v>342</v>
      </c>
      <c r="F42" s="98" t="s">
        <v>14</v>
      </c>
      <c r="G42" s="18" t="s">
        <v>51</v>
      </c>
      <c r="H42" s="18">
        <v>5</v>
      </c>
      <c r="I42" s="79">
        <v>6036</v>
      </c>
      <c r="J42" s="79">
        <v>6054</v>
      </c>
      <c r="K42" s="79">
        <v>43808</v>
      </c>
      <c r="L42" s="79">
        <v>44222</v>
      </c>
      <c r="M42" s="79">
        <v>48765</v>
      </c>
      <c r="N42" s="79">
        <v>49224</v>
      </c>
      <c r="O42" s="79">
        <v>1</v>
      </c>
    </row>
    <row r="43" spans="1:15" s="99" customFormat="1" ht="27.75" customHeight="1" x14ac:dyDescent="0.25">
      <c r="A43" s="79">
        <v>39</v>
      </c>
      <c r="B43" s="110" t="s">
        <v>58</v>
      </c>
      <c r="C43" s="110">
        <v>4719278</v>
      </c>
      <c r="D43" s="106" t="s">
        <v>255</v>
      </c>
      <c r="E43" s="106" t="s">
        <v>345</v>
      </c>
      <c r="F43" s="98"/>
      <c r="G43" s="18" t="s">
        <v>51</v>
      </c>
      <c r="H43" s="18">
        <v>2</v>
      </c>
      <c r="I43" s="79">
        <v>4458</v>
      </c>
      <c r="J43" s="79">
        <v>4568</v>
      </c>
      <c r="K43" s="79">
        <v>8089</v>
      </c>
      <c r="L43" s="79">
        <v>8254</v>
      </c>
      <c r="M43" s="79">
        <v>13106</v>
      </c>
      <c r="N43" s="79">
        <v>13321</v>
      </c>
      <c r="O43" s="79">
        <v>1</v>
      </c>
    </row>
    <row r="44" spans="1:15" s="99" customFormat="1" ht="27.75" customHeight="1" x14ac:dyDescent="0.25">
      <c r="A44" s="79">
        <v>40</v>
      </c>
      <c r="B44" s="110" t="s">
        <v>111</v>
      </c>
      <c r="C44" s="110">
        <v>4388653</v>
      </c>
      <c r="D44" s="106" t="s">
        <v>86</v>
      </c>
      <c r="E44" s="106" t="s">
        <v>377</v>
      </c>
      <c r="F44" s="98"/>
      <c r="G44" s="18" t="s">
        <v>51</v>
      </c>
      <c r="H44" s="18">
        <v>10</v>
      </c>
      <c r="I44" s="79">
        <v>25664</v>
      </c>
      <c r="J44" s="79">
        <v>26569</v>
      </c>
      <c r="K44" s="79">
        <v>813.3</v>
      </c>
      <c r="L44" s="79">
        <v>8013</v>
      </c>
      <c r="M44" s="79">
        <v>62195</v>
      </c>
      <c r="N44" s="79">
        <v>62197</v>
      </c>
      <c r="O44" s="79">
        <v>1</v>
      </c>
    </row>
    <row r="45" spans="1:15" s="99" customFormat="1" ht="27.75" customHeight="1" x14ac:dyDescent="0.25">
      <c r="A45" s="79">
        <v>41</v>
      </c>
      <c r="B45" s="110" t="s">
        <v>322</v>
      </c>
      <c r="C45" s="110">
        <v>4860736</v>
      </c>
      <c r="D45" s="106" t="s">
        <v>271</v>
      </c>
      <c r="E45" s="106" t="s">
        <v>493</v>
      </c>
      <c r="F45" s="98"/>
      <c r="G45" s="18" t="s">
        <v>494</v>
      </c>
      <c r="H45" s="18">
        <v>2.85</v>
      </c>
      <c r="I45" s="79">
        <v>590</v>
      </c>
      <c r="J45" s="79">
        <v>733</v>
      </c>
      <c r="K45" s="79">
        <v>961</v>
      </c>
      <c r="L45" s="79">
        <v>1346</v>
      </c>
      <c r="M45" s="79">
        <v>11630.6</v>
      </c>
      <c r="N45" s="79">
        <v>12076.5</v>
      </c>
      <c r="O45" s="79">
        <v>1</v>
      </c>
    </row>
    <row r="46" spans="1:15" s="99" customFormat="1" ht="27.75" customHeight="1" x14ac:dyDescent="0.25">
      <c r="A46" s="79">
        <v>42</v>
      </c>
      <c r="B46" s="110" t="s">
        <v>323</v>
      </c>
      <c r="C46" s="110">
        <v>3064309</v>
      </c>
      <c r="D46" s="106" t="s">
        <v>271</v>
      </c>
      <c r="E46" s="106" t="s">
        <v>495</v>
      </c>
      <c r="F46" s="98"/>
      <c r="G46" s="18" t="s">
        <v>494</v>
      </c>
      <c r="H46" s="18">
        <v>2.7</v>
      </c>
      <c r="I46" s="79">
        <v>184</v>
      </c>
      <c r="J46" s="79">
        <v>291</v>
      </c>
      <c r="K46" s="79">
        <v>281</v>
      </c>
      <c r="L46" s="79">
        <v>519</v>
      </c>
      <c r="M46" s="79">
        <v>31025</v>
      </c>
      <c r="N46" s="79">
        <v>31335</v>
      </c>
      <c r="O46" s="79">
        <v>1</v>
      </c>
    </row>
    <row r="47" spans="1:15" s="99" customFormat="1" ht="27.75" customHeight="1" x14ac:dyDescent="0.25">
      <c r="A47" s="79">
        <v>43</v>
      </c>
      <c r="B47" s="110" t="s">
        <v>232</v>
      </c>
      <c r="C47" s="110">
        <v>4694191</v>
      </c>
      <c r="D47" s="106" t="s">
        <v>255</v>
      </c>
      <c r="E47" s="106" t="s">
        <v>429</v>
      </c>
      <c r="F47" s="98"/>
      <c r="G47" s="18" t="s">
        <v>430</v>
      </c>
      <c r="H47" s="18">
        <v>3</v>
      </c>
      <c r="I47" s="79">
        <v>1834</v>
      </c>
      <c r="J47" s="79">
        <v>1961</v>
      </c>
      <c r="K47" s="79">
        <v>3722</v>
      </c>
      <c r="L47" s="79">
        <v>3916</v>
      </c>
      <c r="M47" s="79">
        <v>17504</v>
      </c>
      <c r="N47" s="79">
        <v>17771</v>
      </c>
      <c r="O47" s="79">
        <v>1</v>
      </c>
    </row>
    <row r="48" spans="1:15" s="99" customFormat="1" ht="27.75" customHeight="1" x14ac:dyDescent="0.25">
      <c r="A48" s="79">
        <v>44</v>
      </c>
      <c r="B48" s="110" t="s">
        <v>244</v>
      </c>
      <c r="C48" s="110">
        <v>5014495</v>
      </c>
      <c r="D48" s="106" t="s">
        <v>133</v>
      </c>
      <c r="E48" s="106" t="s">
        <v>436</v>
      </c>
      <c r="F48" s="98"/>
      <c r="G48" s="18" t="s">
        <v>430</v>
      </c>
      <c r="H48" s="18">
        <v>3</v>
      </c>
      <c r="I48" s="79">
        <v>2044</v>
      </c>
      <c r="J48" s="79">
        <v>2189</v>
      </c>
      <c r="K48" s="79">
        <v>3627</v>
      </c>
      <c r="L48" s="79">
        <v>3945</v>
      </c>
      <c r="M48" s="79">
        <v>18957</v>
      </c>
      <c r="N48" s="79">
        <v>19361</v>
      </c>
      <c r="O48" s="79">
        <v>1</v>
      </c>
    </row>
    <row r="49" spans="1:15" s="99" customFormat="1" ht="27.75" customHeight="1" x14ac:dyDescent="0.25">
      <c r="A49" s="79">
        <v>45</v>
      </c>
      <c r="B49" s="110" t="s">
        <v>246</v>
      </c>
      <c r="C49" s="110">
        <v>4393026</v>
      </c>
      <c r="D49" s="106" t="s">
        <v>255</v>
      </c>
      <c r="E49" s="106" t="s">
        <v>439</v>
      </c>
      <c r="F49" s="98"/>
      <c r="G49" s="18" t="s">
        <v>430</v>
      </c>
      <c r="H49" s="18">
        <v>2.7</v>
      </c>
      <c r="I49" s="79">
        <v>365</v>
      </c>
      <c r="J49" s="79">
        <v>392</v>
      </c>
      <c r="K49" s="79">
        <v>2216</v>
      </c>
      <c r="L49" s="79">
        <v>2460</v>
      </c>
      <c r="M49" s="79">
        <v>7211</v>
      </c>
      <c r="N49" s="79">
        <v>7478</v>
      </c>
      <c r="O49" s="79">
        <v>1</v>
      </c>
    </row>
    <row r="50" spans="1:15" s="99" customFormat="1" ht="27.75" customHeight="1" x14ac:dyDescent="0.25">
      <c r="A50" s="79">
        <v>46</v>
      </c>
      <c r="B50" s="110" t="s">
        <v>257</v>
      </c>
      <c r="C50" s="110">
        <v>5659983</v>
      </c>
      <c r="D50" s="106" t="s">
        <v>255</v>
      </c>
      <c r="E50" s="106" t="s">
        <v>444</v>
      </c>
      <c r="F50" s="98"/>
      <c r="G50" s="18" t="s">
        <v>430</v>
      </c>
      <c r="H50" s="18">
        <v>3</v>
      </c>
      <c r="I50" s="79">
        <v>654</v>
      </c>
      <c r="J50" s="79">
        <v>692</v>
      </c>
      <c r="K50" s="79">
        <v>2338</v>
      </c>
      <c r="L50" s="79">
        <v>2592</v>
      </c>
      <c r="M50" s="79">
        <v>2928</v>
      </c>
      <c r="N50" s="79">
        <v>3215</v>
      </c>
      <c r="O50" s="79">
        <v>1</v>
      </c>
    </row>
    <row r="51" spans="1:15" s="99" customFormat="1" ht="27.75" customHeight="1" x14ac:dyDescent="0.25">
      <c r="A51" s="79">
        <v>47</v>
      </c>
      <c r="B51" s="110" t="s">
        <v>275</v>
      </c>
      <c r="C51" s="110">
        <v>3020620</v>
      </c>
      <c r="D51" s="106" t="s">
        <v>276</v>
      </c>
      <c r="E51" s="106" t="s">
        <v>457</v>
      </c>
      <c r="F51" s="98"/>
      <c r="G51" s="18" t="s">
        <v>430</v>
      </c>
      <c r="H51" s="18">
        <v>3</v>
      </c>
      <c r="I51" s="79">
        <v>227</v>
      </c>
      <c r="J51" s="79">
        <v>265.2</v>
      </c>
      <c r="K51" s="79">
        <v>892.6</v>
      </c>
      <c r="L51" s="79">
        <v>961.9</v>
      </c>
      <c r="M51" s="79">
        <v>1043.5999999999999</v>
      </c>
      <c r="N51" s="79">
        <v>1149</v>
      </c>
      <c r="O51" s="79">
        <v>1</v>
      </c>
    </row>
    <row r="52" spans="1:15" s="99" customFormat="1" ht="27.75" customHeight="1" x14ac:dyDescent="0.25">
      <c r="A52" s="79">
        <v>48</v>
      </c>
      <c r="B52" s="110" t="s">
        <v>286</v>
      </c>
      <c r="C52" s="110">
        <v>5033348</v>
      </c>
      <c r="D52" s="106" t="s">
        <v>255</v>
      </c>
      <c r="E52" s="106" t="s">
        <v>462</v>
      </c>
      <c r="F52" s="98"/>
      <c r="G52" s="18" t="s">
        <v>430</v>
      </c>
      <c r="H52" s="18">
        <v>3</v>
      </c>
      <c r="I52" s="79">
        <v>637</v>
      </c>
      <c r="J52" s="79">
        <v>767</v>
      </c>
      <c r="K52" s="79">
        <v>1473</v>
      </c>
      <c r="L52" s="79">
        <v>1740</v>
      </c>
      <c r="M52" s="79">
        <v>7756</v>
      </c>
      <c r="N52" s="79">
        <v>8069</v>
      </c>
      <c r="O52" s="79">
        <v>1</v>
      </c>
    </row>
    <row r="53" spans="1:15" s="99" customFormat="1" ht="27.75" customHeight="1" x14ac:dyDescent="0.25">
      <c r="A53" s="79">
        <v>49</v>
      </c>
      <c r="B53" s="110" t="s">
        <v>287</v>
      </c>
      <c r="C53" s="110">
        <v>4053979</v>
      </c>
      <c r="D53" s="106" t="s">
        <v>255</v>
      </c>
      <c r="E53" s="106" t="s">
        <v>463</v>
      </c>
      <c r="F53" s="98"/>
      <c r="G53" s="18" t="s">
        <v>430</v>
      </c>
      <c r="H53" s="18">
        <v>2.7</v>
      </c>
      <c r="I53" s="79">
        <v>1797</v>
      </c>
      <c r="J53" s="79">
        <v>2064</v>
      </c>
      <c r="K53" s="79">
        <v>1003</v>
      </c>
      <c r="L53" s="79">
        <v>1003</v>
      </c>
      <c r="M53" s="79">
        <v>11186</v>
      </c>
      <c r="N53" s="79">
        <v>11186</v>
      </c>
      <c r="O53" s="79">
        <v>1</v>
      </c>
    </row>
    <row r="54" spans="1:15" s="99" customFormat="1" ht="27.75" customHeight="1" x14ac:dyDescent="0.25">
      <c r="A54" s="79">
        <v>50</v>
      </c>
      <c r="B54" s="110" t="s">
        <v>279</v>
      </c>
      <c r="C54" s="110">
        <v>4388580</v>
      </c>
      <c r="D54" s="106" t="s">
        <v>255</v>
      </c>
      <c r="E54" s="106" t="s">
        <v>465</v>
      </c>
      <c r="F54" s="98"/>
      <c r="G54" s="18" t="s">
        <v>430</v>
      </c>
      <c r="H54" s="18">
        <v>2.75</v>
      </c>
      <c r="I54" s="79">
        <v>1184</v>
      </c>
      <c r="J54" s="79">
        <v>1450</v>
      </c>
      <c r="K54" s="79">
        <v>983</v>
      </c>
      <c r="L54" s="79">
        <v>1177</v>
      </c>
      <c r="M54" s="79">
        <v>22168.6</v>
      </c>
      <c r="N54" s="79">
        <v>22464.3</v>
      </c>
      <c r="O54" s="79">
        <v>1</v>
      </c>
    </row>
    <row r="55" spans="1:15" s="99" customFormat="1" ht="27.75" customHeight="1" x14ac:dyDescent="0.25">
      <c r="A55" s="79">
        <v>51</v>
      </c>
      <c r="B55" s="110" t="s">
        <v>239</v>
      </c>
      <c r="C55" s="110">
        <v>5623701</v>
      </c>
      <c r="D55" s="106" t="s">
        <v>303</v>
      </c>
      <c r="E55" s="106" t="s">
        <v>476</v>
      </c>
      <c r="F55" s="98"/>
      <c r="G55" s="18" t="s">
        <v>430</v>
      </c>
      <c r="H55" s="18">
        <v>2.7250000000000001</v>
      </c>
      <c r="I55" s="79">
        <v>2979</v>
      </c>
      <c r="J55" s="79">
        <v>3211</v>
      </c>
      <c r="K55" s="79">
        <v>2680</v>
      </c>
      <c r="L55" s="79">
        <v>2941</v>
      </c>
      <c r="M55" s="79">
        <v>4336</v>
      </c>
      <c r="N55" s="79">
        <v>4674</v>
      </c>
      <c r="O55" s="79">
        <v>1</v>
      </c>
    </row>
    <row r="56" spans="1:15" s="99" customFormat="1" ht="27.75" customHeight="1" x14ac:dyDescent="0.25">
      <c r="A56" s="79">
        <v>52</v>
      </c>
      <c r="B56" s="110" t="s">
        <v>304</v>
      </c>
      <c r="C56" s="110">
        <v>4800612</v>
      </c>
      <c r="D56" s="106" t="s">
        <v>271</v>
      </c>
      <c r="E56" s="106" t="s">
        <v>479</v>
      </c>
      <c r="F56" s="98"/>
      <c r="G56" s="18" t="s">
        <v>430</v>
      </c>
      <c r="H56" s="18">
        <v>3</v>
      </c>
      <c r="I56" s="79">
        <v>296</v>
      </c>
      <c r="J56" s="79">
        <v>452</v>
      </c>
      <c r="K56" s="79">
        <v>124</v>
      </c>
      <c r="L56" s="79">
        <v>395</v>
      </c>
      <c r="M56" s="79">
        <v>12320</v>
      </c>
      <c r="N56" s="79">
        <v>12568.3</v>
      </c>
      <c r="O56" s="79">
        <v>1</v>
      </c>
    </row>
    <row r="57" spans="1:15" s="99" customFormat="1" ht="27.75" customHeight="1" x14ac:dyDescent="0.25">
      <c r="A57" s="79">
        <v>53</v>
      </c>
      <c r="B57" s="110" t="s">
        <v>316</v>
      </c>
      <c r="C57" s="110">
        <v>5771867</v>
      </c>
      <c r="D57" s="106" t="s">
        <v>271</v>
      </c>
      <c r="E57" s="106" t="s">
        <v>485</v>
      </c>
      <c r="F57" s="98"/>
      <c r="G57" s="18" t="s">
        <v>430</v>
      </c>
      <c r="H57" s="18">
        <v>3</v>
      </c>
      <c r="I57" s="79">
        <v>266</v>
      </c>
      <c r="J57" s="79">
        <v>359</v>
      </c>
      <c r="K57" s="79">
        <v>1274</v>
      </c>
      <c r="L57" s="79">
        <v>1635</v>
      </c>
      <c r="M57" s="79">
        <v>1801</v>
      </c>
      <c r="N57" s="79">
        <v>2216</v>
      </c>
      <c r="O57" s="79">
        <v>1</v>
      </c>
    </row>
    <row r="58" spans="1:15" s="99" customFormat="1" ht="27.75" customHeight="1" x14ac:dyDescent="0.25">
      <c r="A58" s="79">
        <v>54</v>
      </c>
      <c r="B58" s="110" t="s">
        <v>317</v>
      </c>
      <c r="C58" s="110">
        <v>3274022</v>
      </c>
      <c r="D58" s="106" t="s">
        <v>271</v>
      </c>
      <c r="E58" s="106" t="s">
        <v>486</v>
      </c>
      <c r="F58" s="98"/>
      <c r="G58" s="18" t="s">
        <v>430</v>
      </c>
      <c r="H58" s="18">
        <v>2.65</v>
      </c>
      <c r="I58" s="79">
        <v>183</v>
      </c>
      <c r="J58" s="79">
        <v>272</v>
      </c>
      <c r="K58" s="79">
        <v>528</v>
      </c>
      <c r="L58" s="79">
        <v>912</v>
      </c>
      <c r="M58" s="79">
        <v>19117</v>
      </c>
      <c r="N58" s="79">
        <v>19557</v>
      </c>
      <c r="O58" s="79">
        <v>1</v>
      </c>
    </row>
    <row r="59" spans="1:15" s="99" customFormat="1" ht="27.75" customHeight="1" x14ac:dyDescent="0.25">
      <c r="A59" s="79">
        <v>55</v>
      </c>
      <c r="B59" s="110" t="s">
        <v>68</v>
      </c>
      <c r="C59" s="110">
        <v>3955127</v>
      </c>
      <c r="D59" s="106" t="s">
        <v>255</v>
      </c>
      <c r="E59" s="106" t="s">
        <v>350</v>
      </c>
      <c r="F59" s="98"/>
      <c r="G59" s="18" t="s">
        <v>69</v>
      </c>
      <c r="H59" s="18">
        <v>3</v>
      </c>
      <c r="I59" s="79">
        <v>707</v>
      </c>
      <c r="J59" s="79">
        <v>729</v>
      </c>
      <c r="K59" s="79">
        <v>12194</v>
      </c>
      <c r="L59" s="79">
        <v>12408</v>
      </c>
      <c r="M59" s="79">
        <v>13254</v>
      </c>
      <c r="N59" s="79">
        <v>13651</v>
      </c>
      <c r="O59" s="79">
        <v>1</v>
      </c>
    </row>
    <row r="60" spans="1:15" s="99" customFormat="1" ht="27.75" customHeight="1" x14ac:dyDescent="0.25">
      <c r="A60" s="79">
        <v>56</v>
      </c>
      <c r="B60" s="110" t="s">
        <v>318</v>
      </c>
      <c r="C60" s="110">
        <v>5809727</v>
      </c>
      <c r="D60" s="106" t="s">
        <v>271</v>
      </c>
      <c r="E60" s="106" t="s">
        <v>487</v>
      </c>
      <c r="F60" s="98"/>
      <c r="G60" s="18" t="s">
        <v>488</v>
      </c>
      <c r="H60" s="18">
        <v>13.68</v>
      </c>
      <c r="I60" s="79">
        <v>409.6</v>
      </c>
      <c r="J60" s="79">
        <v>640</v>
      </c>
      <c r="K60" s="79">
        <v>87</v>
      </c>
      <c r="L60" s="79">
        <v>128</v>
      </c>
      <c r="M60" s="79">
        <v>2130</v>
      </c>
      <c r="N60" s="79">
        <v>3643</v>
      </c>
      <c r="O60" s="79">
        <v>1</v>
      </c>
    </row>
    <row r="61" spans="1:15" s="99" customFormat="1" ht="27.75" customHeight="1" x14ac:dyDescent="0.25">
      <c r="A61" s="79">
        <v>57</v>
      </c>
      <c r="B61" s="110" t="s">
        <v>264</v>
      </c>
      <c r="C61" s="110">
        <v>4850965</v>
      </c>
      <c r="D61" s="106" t="s">
        <v>253</v>
      </c>
      <c r="E61" s="106" t="s">
        <v>449</v>
      </c>
      <c r="F61" s="98"/>
      <c r="G61" s="18" t="s">
        <v>450</v>
      </c>
      <c r="H61" s="18">
        <v>18.36</v>
      </c>
      <c r="I61" s="79">
        <v>2780</v>
      </c>
      <c r="J61" s="79">
        <v>2974</v>
      </c>
      <c r="K61" s="79">
        <v>560</v>
      </c>
      <c r="L61" s="79">
        <v>682</v>
      </c>
      <c r="M61" s="79">
        <v>18756</v>
      </c>
      <c r="N61" s="79">
        <v>18966</v>
      </c>
      <c r="O61" s="79">
        <v>10</v>
      </c>
    </row>
    <row r="62" spans="1:15" s="99" customFormat="1" ht="27.75" customHeight="1" x14ac:dyDescent="0.25">
      <c r="A62" s="79">
        <v>58</v>
      </c>
      <c r="B62" s="110" t="s">
        <v>314</v>
      </c>
      <c r="C62" s="110">
        <v>5660005</v>
      </c>
      <c r="D62" s="106" t="s">
        <v>271</v>
      </c>
      <c r="E62" s="106" t="s">
        <v>482</v>
      </c>
      <c r="F62" s="98"/>
      <c r="G62" s="18" t="s">
        <v>483</v>
      </c>
      <c r="H62" s="18">
        <v>15.21</v>
      </c>
      <c r="I62" s="79">
        <v>66.28</v>
      </c>
      <c r="J62" s="79"/>
      <c r="K62" s="79">
        <v>1150.3</v>
      </c>
      <c r="L62" s="79"/>
      <c r="M62" s="79">
        <v>2366.6</v>
      </c>
      <c r="N62" s="79"/>
      <c r="O62" s="79">
        <v>1</v>
      </c>
    </row>
    <row r="63" spans="1:15" s="99" customFormat="1" ht="27.75" customHeight="1" x14ac:dyDescent="0.25">
      <c r="A63" s="79">
        <v>59</v>
      </c>
      <c r="B63" s="110" t="s">
        <v>204</v>
      </c>
      <c r="C63" s="110">
        <v>5482490</v>
      </c>
      <c r="D63" s="106" t="s">
        <v>255</v>
      </c>
      <c r="E63" s="106" t="s">
        <v>389</v>
      </c>
      <c r="F63" s="98"/>
      <c r="G63" s="18" t="s">
        <v>205</v>
      </c>
      <c r="H63" s="18">
        <v>10.39</v>
      </c>
      <c r="I63" s="79">
        <v>14929</v>
      </c>
      <c r="J63" s="79">
        <v>15915</v>
      </c>
      <c r="K63" s="79">
        <v>0.26</v>
      </c>
      <c r="L63" s="79">
        <v>0.28000000000000003</v>
      </c>
      <c r="M63" s="79">
        <v>17045</v>
      </c>
      <c r="N63" s="79">
        <v>18263</v>
      </c>
      <c r="O63" s="79">
        <v>1</v>
      </c>
    </row>
    <row r="64" spans="1:15" s="99" customFormat="1" ht="27.75" customHeight="1" x14ac:dyDescent="0.25">
      <c r="A64" s="79">
        <v>60</v>
      </c>
      <c r="B64" s="110" t="s">
        <v>54</v>
      </c>
      <c r="C64" s="110">
        <v>4213158</v>
      </c>
      <c r="D64" s="106" t="s">
        <v>35</v>
      </c>
      <c r="E64" s="106" t="s">
        <v>343</v>
      </c>
      <c r="F64" s="98" t="s">
        <v>14</v>
      </c>
      <c r="G64" s="18" t="s">
        <v>55</v>
      </c>
      <c r="H64" s="18">
        <v>35.1</v>
      </c>
      <c r="I64" s="79">
        <v>12067</v>
      </c>
      <c r="J64" s="79">
        <v>12120</v>
      </c>
      <c r="K64" s="79">
        <v>22576</v>
      </c>
      <c r="L64" s="79">
        <v>22948</v>
      </c>
      <c r="M64" s="79">
        <v>32983</v>
      </c>
      <c r="N64" s="79">
        <v>33377</v>
      </c>
      <c r="O64" s="79">
        <v>10</v>
      </c>
    </row>
    <row r="65" spans="1:15" s="99" customFormat="1" ht="27.75" customHeight="1" x14ac:dyDescent="0.25">
      <c r="A65" s="79">
        <v>61</v>
      </c>
      <c r="B65" s="110" t="s">
        <v>206</v>
      </c>
      <c r="C65" s="110">
        <v>5481820</v>
      </c>
      <c r="D65" s="106" t="s">
        <v>255</v>
      </c>
      <c r="E65" s="106" t="s">
        <v>389</v>
      </c>
      <c r="F65" s="98"/>
      <c r="G65" s="18" t="s">
        <v>55</v>
      </c>
      <c r="H65" s="18">
        <v>10.39</v>
      </c>
      <c r="I65" s="79">
        <v>17077</v>
      </c>
      <c r="J65" s="79">
        <v>18143</v>
      </c>
      <c r="K65" s="79">
        <v>0.27</v>
      </c>
      <c r="L65" s="79">
        <v>0.27</v>
      </c>
      <c r="M65" s="79">
        <v>18038</v>
      </c>
      <c r="N65" s="79">
        <v>19343</v>
      </c>
      <c r="O65" s="79">
        <v>1</v>
      </c>
    </row>
    <row r="66" spans="1:15" s="99" customFormat="1" ht="27.75" customHeight="1" x14ac:dyDescent="0.25">
      <c r="A66" s="79">
        <v>62</v>
      </c>
      <c r="B66" s="110" t="s">
        <v>207</v>
      </c>
      <c r="C66" s="110">
        <v>5482221</v>
      </c>
      <c r="D66" s="106" t="s">
        <v>255</v>
      </c>
      <c r="E66" s="106" t="s">
        <v>389</v>
      </c>
      <c r="F66" s="98"/>
      <c r="G66" s="18" t="s">
        <v>55</v>
      </c>
      <c r="H66" s="18">
        <v>10.39</v>
      </c>
      <c r="I66" s="79">
        <v>16805</v>
      </c>
      <c r="J66" s="79">
        <v>17757</v>
      </c>
      <c r="K66" s="79">
        <v>1.41</v>
      </c>
      <c r="L66" s="79">
        <v>0.41</v>
      </c>
      <c r="M66" s="79">
        <v>18003</v>
      </c>
      <c r="N66" s="79">
        <v>19298</v>
      </c>
      <c r="O66" s="79">
        <v>1</v>
      </c>
    </row>
    <row r="67" spans="1:15" s="99" customFormat="1" ht="27.75" customHeight="1" x14ac:dyDescent="0.25">
      <c r="A67" s="79">
        <v>63</v>
      </c>
      <c r="B67" s="110" t="s">
        <v>48</v>
      </c>
      <c r="C67" s="110">
        <v>3070643</v>
      </c>
      <c r="D67" s="106" t="s">
        <v>35</v>
      </c>
      <c r="E67" s="106" t="s">
        <v>339</v>
      </c>
      <c r="F67" s="98" t="s">
        <v>14</v>
      </c>
      <c r="G67" s="18" t="s">
        <v>49</v>
      </c>
      <c r="H67" s="18">
        <v>4</v>
      </c>
      <c r="I67" s="79">
        <v>15352</v>
      </c>
      <c r="J67" s="79">
        <v>15477</v>
      </c>
      <c r="K67" s="79">
        <v>21058</v>
      </c>
      <c r="L67" s="79">
        <v>21200</v>
      </c>
      <c r="M67" s="79">
        <v>32143</v>
      </c>
      <c r="N67" s="79">
        <v>32371</v>
      </c>
      <c r="O67" s="79">
        <v>1</v>
      </c>
    </row>
    <row r="68" spans="1:15" s="99" customFormat="1" ht="27.75" customHeight="1" x14ac:dyDescent="0.25">
      <c r="A68" s="79">
        <v>64</v>
      </c>
      <c r="B68" s="110" t="s">
        <v>70</v>
      </c>
      <c r="C68" s="110">
        <v>4067807</v>
      </c>
      <c r="D68" s="106" t="s">
        <v>35</v>
      </c>
      <c r="E68" s="106" t="s">
        <v>351</v>
      </c>
      <c r="F68" s="98"/>
      <c r="G68" s="18" t="s">
        <v>49</v>
      </c>
      <c r="H68" s="18">
        <v>3</v>
      </c>
      <c r="I68" s="79">
        <v>6982</v>
      </c>
      <c r="J68" s="79">
        <v>7082</v>
      </c>
      <c r="K68" s="79">
        <v>9871</v>
      </c>
      <c r="L68" s="79">
        <v>10145</v>
      </c>
      <c r="M68" s="79">
        <v>22061</v>
      </c>
      <c r="N68" s="79">
        <v>22665</v>
      </c>
      <c r="O68" s="79">
        <v>1</v>
      </c>
    </row>
    <row r="69" spans="1:15" s="99" customFormat="1" ht="27.75" customHeight="1" x14ac:dyDescent="0.25">
      <c r="A69" s="79">
        <v>65</v>
      </c>
      <c r="B69" s="110" t="s">
        <v>97</v>
      </c>
      <c r="C69" s="110">
        <v>3024872</v>
      </c>
      <c r="D69" s="106" t="s">
        <v>255</v>
      </c>
      <c r="E69" s="106" t="s">
        <v>366</v>
      </c>
      <c r="F69" s="98"/>
      <c r="G69" s="18" t="s">
        <v>49</v>
      </c>
      <c r="H69" s="18">
        <v>3</v>
      </c>
      <c r="I69" s="79">
        <v>5432</v>
      </c>
      <c r="J69" s="79">
        <v>5554</v>
      </c>
      <c r="K69" s="79">
        <v>5901</v>
      </c>
      <c r="L69" s="79">
        <v>6055</v>
      </c>
      <c r="M69" s="79">
        <v>8662</v>
      </c>
      <c r="N69" s="79">
        <v>8880</v>
      </c>
      <c r="O69" s="79">
        <v>1</v>
      </c>
    </row>
    <row r="70" spans="1:15" s="99" customFormat="1" ht="27.75" customHeight="1" x14ac:dyDescent="0.25">
      <c r="A70" s="79">
        <v>66</v>
      </c>
      <c r="B70" s="110" t="s">
        <v>100</v>
      </c>
      <c r="C70" s="110">
        <v>5287996</v>
      </c>
      <c r="D70" s="106" t="s">
        <v>255</v>
      </c>
      <c r="E70" s="106" t="s">
        <v>368</v>
      </c>
      <c r="F70" s="98"/>
      <c r="G70" s="18" t="s">
        <v>49</v>
      </c>
      <c r="H70" s="18">
        <v>3</v>
      </c>
      <c r="I70" s="79">
        <v>6896</v>
      </c>
      <c r="J70" s="79">
        <v>7179</v>
      </c>
      <c r="K70" s="79">
        <v>6184</v>
      </c>
      <c r="L70" s="79">
        <v>6194</v>
      </c>
      <c r="M70" s="79">
        <v>9902</v>
      </c>
      <c r="N70" s="79">
        <v>9921</v>
      </c>
      <c r="O70" s="79">
        <v>1</v>
      </c>
    </row>
    <row r="71" spans="1:15" s="99" customFormat="1" ht="27.75" customHeight="1" x14ac:dyDescent="0.25">
      <c r="A71" s="79">
        <v>67</v>
      </c>
      <c r="B71" s="110" t="s">
        <v>112</v>
      </c>
      <c r="C71" s="110">
        <v>5479087</v>
      </c>
      <c r="D71" s="106" t="s">
        <v>255</v>
      </c>
      <c r="E71" s="106" t="s">
        <v>378</v>
      </c>
      <c r="F71" s="98"/>
      <c r="G71" s="18" t="s">
        <v>113</v>
      </c>
      <c r="H71" s="18">
        <v>2.7</v>
      </c>
      <c r="I71" s="79">
        <v>3288</v>
      </c>
      <c r="J71" s="79">
        <v>3424</v>
      </c>
      <c r="K71" s="79">
        <v>5410</v>
      </c>
      <c r="L71" s="79">
        <v>5706</v>
      </c>
      <c r="M71" s="79">
        <v>7442</v>
      </c>
      <c r="N71" s="79">
        <v>7859</v>
      </c>
      <c r="O71" s="79">
        <v>1</v>
      </c>
    </row>
    <row r="72" spans="1:15" s="99" customFormat="1" ht="27.75" customHeight="1" x14ac:dyDescent="0.25">
      <c r="A72" s="79">
        <v>68</v>
      </c>
      <c r="B72" s="110" t="s">
        <v>134</v>
      </c>
      <c r="C72" s="110">
        <v>5511874</v>
      </c>
      <c r="D72" s="106" t="s">
        <v>255</v>
      </c>
      <c r="E72" s="106" t="s">
        <v>382</v>
      </c>
      <c r="F72" s="98"/>
      <c r="G72" s="18" t="s">
        <v>135</v>
      </c>
      <c r="H72" s="18">
        <v>2.8</v>
      </c>
      <c r="I72" s="79">
        <v>4990</v>
      </c>
      <c r="J72" s="79">
        <v>5378</v>
      </c>
      <c r="K72" s="79">
        <v>3178</v>
      </c>
      <c r="L72" s="79">
        <v>3379</v>
      </c>
      <c r="M72" s="79">
        <v>5590</v>
      </c>
      <c r="N72" s="79">
        <v>5882</v>
      </c>
      <c r="O72" s="79">
        <v>1</v>
      </c>
    </row>
    <row r="73" spans="1:15" s="99" customFormat="1" ht="27.75" customHeight="1" x14ac:dyDescent="0.25">
      <c r="A73" s="79">
        <v>69</v>
      </c>
      <c r="B73" s="110" t="s">
        <v>138</v>
      </c>
      <c r="C73" s="110">
        <v>3078021</v>
      </c>
      <c r="D73" s="106" t="s">
        <v>255</v>
      </c>
      <c r="E73" s="106" t="s">
        <v>384</v>
      </c>
      <c r="F73" s="98"/>
      <c r="G73" s="18" t="s">
        <v>49</v>
      </c>
      <c r="H73" s="18">
        <v>3</v>
      </c>
      <c r="I73" s="79">
        <v>3214</v>
      </c>
      <c r="J73" s="79">
        <v>3487</v>
      </c>
      <c r="K73" s="79">
        <v>4761</v>
      </c>
      <c r="L73" s="79">
        <v>4969</v>
      </c>
      <c r="M73" s="79">
        <v>23754</v>
      </c>
      <c r="N73" s="99">
        <v>24066</v>
      </c>
      <c r="O73" s="79">
        <v>1</v>
      </c>
    </row>
    <row r="74" spans="1:15" s="99" customFormat="1" ht="27.75" customHeight="1" x14ac:dyDescent="0.25">
      <c r="A74" s="79">
        <v>70</v>
      </c>
      <c r="B74" s="110" t="s">
        <v>139</v>
      </c>
      <c r="C74" s="110">
        <v>5513407</v>
      </c>
      <c r="D74" s="106" t="s">
        <v>255</v>
      </c>
      <c r="E74" s="106" t="s">
        <v>385</v>
      </c>
      <c r="F74" s="98"/>
      <c r="G74" s="18" t="s">
        <v>49</v>
      </c>
      <c r="H74" s="18">
        <v>2.7</v>
      </c>
      <c r="I74" s="79">
        <v>4718</v>
      </c>
      <c r="J74" s="79">
        <v>4910</v>
      </c>
      <c r="K74" s="79">
        <v>3711</v>
      </c>
      <c r="L74" s="79">
        <v>3964</v>
      </c>
      <c r="M74" s="79">
        <v>7037</v>
      </c>
      <c r="N74" s="79">
        <v>7373</v>
      </c>
      <c r="O74" s="79">
        <v>1</v>
      </c>
    </row>
    <row r="75" spans="1:15" s="99" customFormat="1" ht="27.75" customHeight="1" x14ac:dyDescent="0.25">
      <c r="A75" s="79">
        <v>71</v>
      </c>
      <c r="B75" s="110" t="s">
        <v>140</v>
      </c>
      <c r="C75" s="110">
        <v>5482918</v>
      </c>
      <c r="D75" s="106" t="s">
        <v>255</v>
      </c>
      <c r="E75" s="106" t="s">
        <v>386</v>
      </c>
      <c r="F75" s="98"/>
      <c r="G75" s="18" t="s">
        <v>49</v>
      </c>
      <c r="H75" s="18">
        <v>3</v>
      </c>
      <c r="I75" s="79">
        <v>2676</v>
      </c>
      <c r="J75" s="79">
        <v>2891</v>
      </c>
      <c r="K75" s="79">
        <v>4913</v>
      </c>
      <c r="L75" s="79">
        <v>5196</v>
      </c>
      <c r="M75" s="79">
        <v>6513</v>
      </c>
      <c r="N75" s="79">
        <v>6845</v>
      </c>
      <c r="O75" s="79">
        <v>1</v>
      </c>
    </row>
    <row r="76" spans="1:15" s="99" customFormat="1" ht="27.75" customHeight="1" x14ac:dyDescent="0.25">
      <c r="A76" s="79">
        <v>72</v>
      </c>
      <c r="B76" s="110" t="s">
        <v>249</v>
      </c>
      <c r="C76" s="110">
        <v>5655801</v>
      </c>
      <c r="D76" s="106" t="s">
        <v>255</v>
      </c>
      <c r="E76" s="106" t="s">
        <v>440</v>
      </c>
      <c r="F76" s="98"/>
      <c r="G76" s="18" t="s">
        <v>441</v>
      </c>
      <c r="H76" s="18">
        <v>2.1800000000000002</v>
      </c>
      <c r="I76" s="79">
        <v>970</v>
      </c>
      <c r="J76" s="79">
        <v>1082.5</v>
      </c>
      <c r="K76" s="79">
        <v>1814.6</v>
      </c>
      <c r="L76" s="79">
        <v>2003</v>
      </c>
      <c r="M76" s="79">
        <v>2341.1999999999998</v>
      </c>
      <c r="N76" s="79">
        <v>2566.6999999999998</v>
      </c>
      <c r="O76" s="79">
        <v>1</v>
      </c>
    </row>
    <row r="77" spans="1:15" s="99" customFormat="1" ht="27.75" customHeight="1" x14ac:dyDescent="0.25">
      <c r="A77" s="79">
        <v>73</v>
      </c>
      <c r="B77" s="110" t="s">
        <v>270</v>
      </c>
      <c r="C77" s="110">
        <v>4751297</v>
      </c>
      <c r="D77" s="106" t="s">
        <v>271</v>
      </c>
      <c r="E77" s="106" t="s">
        <v>455</v>
      </c>
      <c r="F77" s="98"/>
      <c r="G77" s="18" t="s">
        <v>441</v>
      </c>
      <c r="H77" s="18">
        <v>3.45</v>
      </c>
      <c r="I77" s="79">
        <v>1288</v>
      </c>
      <c r="J77" s="79">
        <v>1434</v>
      </c>
      <c r="K77" s="79">
        <v>2364</v>
      </c>
      <c r="L77" s="79">
        <v>2700</v>
      </c>
      <c r="M77" s="79">
        <v>18293</v>
      </c>
      <c r="N77" s="79">
        <v>18723</v>
      </c>
      <c r="O77" s="79">
        <v>1</v>
      </c>
    </row>
    <row r="78" spans="1:15" s="99" customFormat="1" ht="27.75" customHeight="1" x14ac:dyDescent="0.25">
      <c r="A78" s="79">
        <v>74</v>
      </c>
      <c r="B78" s="110" t="s">
        <v>282</v>
      </c>
      <c r="C78" s="110">
        <v>3008424</v>
      </c>
      <c r="D78" s="106" t="s">
        <v>255</v>
      </c>
      <c r="E78" s="106" t="s">
        <v>468</v>
      </c>
      <c r="F78" s="98"/>
      <c r="G78" s="18" t="s">
        <v>441</v>
      </c>
      <c r="H78" s="18">
        <v>4</v>
      </c>
      <c r="I78" s="79">
        <v>369</v>
      </c>
      <c r="J78" s="79">
        <v>440</v>
      </c>
      <c r="K78" s="79">
        <v>1821</v>
      </c>
      <c r="L78" s="79">
        <v>2322</v>
      </c>
      <c r="M78" s="79">
        <v>16063</v>
      </c>
      <c r="N78" s="79">
        <v>16063</v>
      </c>
      <c r="O78" s="79">
        <v>1</v>
      </c>
    </row>
    <row r="79" spans="1:15" s="99" customFormat="1" ht="27.75" customHeight="1" x14ac:dyDescent="0.25">
      <c r="A79" s="79">
        <v>75</v>
      </c>
      <c r="B79" s="110" t="s">
        <v>302</v>
      </c>
      <c r="C79" s="110">
        <v>5578356</v>
      </c>
      <c r="D79" s="106" t="s">
        <v>271</v>
      </c>
      <c r="E79" s="106" t="s">
        <v>475</v>
      </c>
      <c r="F79" s="98"/>
      <c r="G79" s="18" t="s">
        <v>441</v>
      </c>
      <c r="H79" s="18">
        <v>2.5</v>
      </c>
      <c r="I79" s="79">
        <v>1014</v>
      </c>
      <c r="J79" s="79">
        <v>1309.5</v>
      </c>
      <c r="K79" s="79">
        <v>428</v>
      </c>
      <c r="L79" s="79">
        <v>428</v>
      </c>
      <c r="M79" s="79">
        <v>566.29999999999995</v>
      </c>
      <c r="N79" s="79">
        <v>568.1</v>
      </c>
      <c r="O79" s="79">
        <v>1</v>
      </c>
    </row>
    <row r="80" spans="1:15" s="99" customFormat="1" ht="27.75" customHeight="1" x14ac:dyDescent="0.25">
      <c r="A80" s="79">
        <v>76</v>
      </c>
      <c r="B80" s="110" t="s">
        <v>308</v>
      </c>
      <c r="C80" s="110">
        <v>3089480</v>
      </c>
      <c r="D80" s="106" t="s">
        <v>271</v>
      </c>
      <c r="E80" s="106" t="s">
        <v>481</v>
      </c>
      <c r="F80" s="98"/>
      <c r="G80" s="18" t="s">
        <v>441</v>
      </c>
      <c r="H80" s="18">
        <v>3.21</v>
      </c>
      <c r="I80" s="79">
        <v>393</v>
      </c>
      <c r="J80" s="79">
        <v>497</v>
      </c>
      <c r="K80" s="79">
        <v>1022</v>
      </c>
      <c r="L80" s="79">
        <v>1333</v>
      </c>
      <c r="M80" s="79">
        <v>2002</v>
      </c>
      <c r="N80" s="79">
        <v>2410</v>
      </c>
      <c r="O80" s="79">
        <v>1</v>
      </c>
    </row>
    <row r="81" spans="1:16" s="99" customFormat="1" ht="27.75" customHeight="1" x14ac:dyDescent="0.25">
      <c r="A81" s="79">
        <v>77</v>
      </c>
      <c r="B81" s="110" t="s">
        <v>59</v>
      </c>
      <c r="C81" s="110">
        <v>2999340</v>
      </c>
      <c r="D81" s="106" t="s">
        <v>255</v>
      </c>
      <c r="E81" s="106" t="s">
        <v>346</v>
      </c>
      <c r="F81" s="98"/>
      <c r="G81" s="18" t="s">
        <v>60</v>
      </c>
      <c r="H81" s="18">
        <v>4</v>
      </c>
      <c r="I81" s="79">
        <v>21983</v>
      </c>
      <c r="J81" s="79">
        <v>22354</v>
      </c>
      <c r="K81" s="79">
        <v>10711</v>
      </c>
      <c r="L81" s="79">
        <v>10711</v>
      </c>
      <c r="M81" s="79">
        <v>19806</v>
      </c>
      <c r="N81" s="79">
        <v>19806</v>
      </c>
      <c r="O81" s="79">
        <v>1</v>
      </c>
    </row>
    <row r="82" spans="1:16" s="99" customFormat="1" ht="27.75" customHeight="1" x14ac:dyDescent="0.25">
      <c r="A82" s="79">
        <v>78</v>
      </c>
      <c r="B82" s="110" t="s">
        <v>65</v>
      </c>
      <c r="C82" s="110">
        <v>4009802</v>
      </c>
      <c r="D82" s="106" t="s">
        <v>66</v>
      </c>
      <c r="E82" s="106" t="s">
        <v>349</v>
      </c>
      <c r="F82" s="98"/>
      <c r="G82" s="18" t="s">
        <v>67</v>
      </c>
      <c r="H82" s="18">
        <v>11.1</v>
      </c>
      <c r="I82" s="79">
        <v>35828</v>
      </c>
      <c r="J82" s="79">
        <v>35976</v>
      </c>
      <c r="K82" s="79">
        <v>833</v>
      </c>
      <c r="L82" s="79">
        <v>833</v>
      </c>
      <c r="M82" s="79">
        <v>59226</v>
      </c>
      <c r="N82" s="79">
        <v>59226</v>
      </c>
      <c r="O82" s="79">
        <v>1</v>
      </c>
      <c r="P82" s="99" t="s">
        <v>529</v>
      </c>
    </row>
    <row r="83" spans="1:16" s="99" customFormat="1" ht="27.75" customHeight="1" x14ac:dyDescent="0.25">
      <c r="A83" s="79">
        <v>79</v>
      </c>
      <c r="B83" s="110" t="s">
        <v>122</v>
      </c>
      <c r="C83" s="110">
        <v>5210669</v>
      </c>
      <c r="D83" s="106" t="s">
        <v>255</v>
      </c>
      <c r="E83" s="106" t="s">
        <v>380</v>
      </c>
      <c r="F83" s="98"/>
      <c r="G83" s="18" t="s">
        <v>123</v>
      </c>
      <c r="H83" s="18">
        <v>10.39</v>
      </c>
      <c r="I83" s="79">
        <v>12964</v>
      </c>
      <c r="J83" s="79">
        <v>13607</v>
      </c>
      <c r="K83" s="79">
        <v>0.52</v>
      </c>
      <c r="L83" s="79">
        <v>0.52</v>
      </c>
      <c r="M83" s="79">
        <v>18429</v>
      </c>
      <c r="N83" s="79">
        <v>19160</v>
      </c>
      <c r="O83" s="79">
        <v>1</v>
      </c>
    </row>
    <row r="84" spans="1:16" s="99" customFormat="1" ht="27.75" customHeight="1" x14ac:dyDescent="0.25">
      <c r="A84" s="79">
        <v>80</v>
      </c>
      <c r="B84" s="110" t="s">
        <v>210</v>
      </c>
      <c r="C84" s="110">
        <v>5060094</v>
      </c>
      <c r="D84" s="106" t="s">
        <v>133</v>
      </c>
      <c r="E84" s="106" t="s">
        <v>390</v>
      </c>
      <c r="F84" s="98"/>
      <c r="G84" s="18" t="s">
        <v>211</v>
      </c>
      <c r="H84" s="18">
        <v>17</v>
      </c>
      <c r="I84" s="79">
        <v>12957</v>
      </c>
      <c r="J84" s="79">
        <v>13885</v>
      </c>
      <c r="K84" s="79">
        <v>355</v>
      </c>
      <c r="L84" s="79">
        <v>361</v>
      </c>
      <c r="M84" s="79">
        <v>31905</v>
      </c>
      <c r="N84" s="79">
        <v>33752</v>
      </c>
      <c r="O84" s="79">
        <v>1</v>
      </c>
    </row>
    <row r="85" spans="1:16" s="99" customFormat="1" ht="27.75" customHeight="1" x14ac:dyDescent="0.25">
      <c r="A85" s="79">
        <v>81</v>
      </c>
      <c r="B85" s="110" t="s">
        <v>126</v>
      </c>
      <c r="C85" s="110">
        <v>5208318</v>
      </c>
      <c r="D85" s="106" t="s">
        <v>255</v>
      </c>
      <c r="E85" s="106" t="s">
        <v>380</v>
      </c>
      <c r="F85" s="98"/>
      <c r="G85" s="18" t="s">
        <v>127</v>
      </c>
      <c r="H85" s="18">
        <v>10.39</v>
      </c>
      <c r="I85" s="79">
        <v>16884</v>
      </c>
      <c r="J85" s="79">
        <v>17776</v>
      </c>
      <c r="K85" s="79">
        <v>0.47</v>
      </c>
      <c r="L85" s="79">
        <v>0.47</v>
      </c>
      <c r="M85" s="79">
        <v>22399</v>
      </c>
      <c r="N85" s="79">
        <v>23739</v>
      </c>
      <c r="O85" s="79">
        <v>1</v>
      </c>
    </row>
    <row r="86" spans="1:16" s="99" customFormat="1" ht="27.75" customHeight="1" x14ac:dyDescent="0.25">
      <c r="A86" s="79">
        <v>82</v>
      </c>
      <c r="B86" s="110" t="s">
        <v>202</v>
      </c>
      <c r="C86" s="110">
        <v>5482868</v>
      </c>
      <c r="D86" s="106" t="s">
        <v>255</v>
      </c>
      <c r="E86" s="106" t="s">
        <v>389</v>
      </c>
      <c r="F86" s="98"/>
      <c r="G86" s="18" t="s">
        <v>203</v>
      </c>
      <c r="H86" s="18">
        <v>10.39</v>
      </c>
      <c r="I86" s="79">
        <v>20900</v>
      </c>
      <c r="J86" s="79">
        <v>22020</v>
      </c>
      <c r="K86" s="79">
        <v>0.27</v>
      </c>
      <c r="L86" s="79">
        <v>0.27</v>
      </c>
      <c r="M86" s="79">
        <v>16416</v>
      </c>
      <c r="N86" s="79">
        <v>17653</v>
      </c>
      <c r="O86" s="79">
        <v>1</v>
      </c>
    </row>
    <row r="87" spans="1:16" s="99" customFormat="1" ht="27.75" customHeight="1" x14ac:dyDescent="0.25">
      <c r="A87" s="79">
        <v>83</v>
      </c>
      <c r="B87" s="110" t="s">
        <v>320</v>
      </c>
      <c r="C87" s="110">
        <v>3068473</v>
      </c>
      <c r="D87" s="106" t="s">
        <v>321</v>
      </c>
      <c r="E87" s="106" t="s">
        <v>491</v>
      </c>
      <c r="F87" s="98"/>
      <c r="G87" s="18" t="s">
        <v>492</v>
      </c>
      <c r="H87" s="18">
        <v>9.9</v>
      </c>
      <c r="I87" s="79">
        <v>1317.5</v>
      </c>
      <c r="J87" s="79">
        <v>1819</v>
      </c>
      <c r="K87" s="79">
        <v>28.7</v>
      </c>
      <c r="L87" s="79">
        <v>48.6</v>
      </c>
      <c r="M87" s="79">
        <v>2172.1999999999998</v>
      </c>
      <c r="N87" s="79">
        <v>3303.8</v>
      </c>
      <c r="O87" s="79">
        <v>1</v>
      </c>
    </row>
    <row r="88" spans="1:16" s="99" customFormat="1" ht="27.75" customHeight="1" x14ac:dyDescent="0.25">
      <c r="A88" s="79">
        <v>84</v>
      </c>
      <c r="B88" s="110" t="s">
        <v>129</v>
      </c>
      <c r="C88" s="110">
        <v>5210827</v>
      </c>
      <c r="D88" s="106" t="s">
        <v>255</v>
      </c>
      <c r="E88" s="106" t="s">
        <v>380</v>
      </c>
      <c r="F88" s="98"/>
      <c r="G88" s="18" t="s">
        <v>130</v>
      </c>
      <c r="H88" s="18">
        <v>10.39</v>
      </c>
      <c r="I88" s="79">
        <v>17312</v>
      </c>
      <c r="J88" s="79">
        <v>18127</v>
      </c>
      <c r="K88" s="79">
        <v>0.34</v>
      </c>
      <c r="L88" s="79">
        <v>0.34</v>
      </c>
      <c r="M88" s="79">
        <v>20950</v>
      </c>
      <c r="N88" s="79">
        <v>22149</v>
      </c>
      <c r="O88" s="79">
        <v>1</v>
      </c>
    </row>
    <row r="89" spans="1:16" s="99" customFormat="1" ht="27.75" customHeight="1" x14ac:dyDescent="0.25">
      <c r="A89" s="79">
        <v>85</v>
      </c>
      <c r="B89" s="110" t="s">
        <v>208</v>
      </c>
      <c r="C89" s="110">
        <v>5483602</v>
      </c>
      <c r="D89" s="106" t="s">
        <v>255</v>
      </c>
      <c r="E89" s="106" t="s">
        <v>389</v>
      </c>
      <c r="F89" s="98"/>
      <c r="G89" s="18" t="s">
        <v>209</v>
      </c>
      <c r="H89" s="18">
        <v>10.39</v>
      </c>
      <c r="I89" s="79">
        <v>13744</v>
      </c>
      <c r="J89" s="79">
        <v>14583</v>
      </c>
      <c r="K89" s="79">
        <v>0.35</v>
      </c>
      <c r="L89" s="79">
        <v>0.35</v>
      </c>
      <c r="M89" s="79">
        <v>19230</v>
      </c>
      <c r="N89" s="79">
        <v>20553</v>
      </c>
      <c r="O89" s="79">
        <v>1</v>
      </c>
    </row>
    <row r="90" spans="1:16" s="99" customFormat="1" ht="27.75" customHeight="1" x14ac:dyDescent="0.25">
      <c r="A90" s="79">
        <v>86</v>
      </c>
      <c r="B90" s="110" t="s">
        <v>319</v>
      </c>
      <c r="C90" s="110">
        <v>5687909</v>
      </c>
      <c r="D90" s="106" t="s">
        <v>271</v>
      </c>
      <c r="E90" s="106" t="s">
        <v>489</v>
      </c>
      <c r="F90" s="98"/>
      <c r="G90" s="18" t="s">
        <v>490</v>
      </c>
      <c r="H90" s="18">
        <v>4.95</v>
      </c>
      <c r="I90" s="79">
        <v>93</v>
      </c>
      <c r="J90" s="79">
        <v>295</v>
      </c>
      <c r="K90" s="79">
        <v>141</v>
      </c>
      <c r="L90" s="79">
        <v>630</v>
      </c>
      <c r="M90" s="79">
        <v>3946</v>
      </c>
      <c r="N90" s="79">
        <v>4552</v>
      </c>
      <c r="O90" s="79">
        <v>1</v>
      </c>
    </row>
    <row r="91" spans="1:16" s="99" customFormat="1" ht="27.75" customHeight="1" x14ac:dyDescent="0.25">
      <c r="A91" s="79">
        <v>87</v>
      </c>
      <c r="B91" s="110" t="s">
        <v>235</v>
      </c>
      <c r="C91" s="110">
        <v>5552051</v>
      </c>
      <c r="D91" s="106" t="s">
        <v>255</v>
      </c>
      <c r="E91" s="106" t="s">
        <v>433</v>
      </c>
      <c r="F91" s="98"/>
      <c r="G91" s="18" t="s">
        <v>434</v>
      </c>
      <c r="H91" s="18">
        <v>4.05</v>
      </c>
      <c r="I91" s="79">
        <v>3218</v>
      </c>
      <c r="J91" s="79">
        <v>3557</v>
      </c>
      <c r="K91" s="79">
        <v>4629</v>
      </c>
      <c r="L91" s="79">
        <v>4963</v>
      </c>
      <c r="M91" s="79">
        <v>6301</v>
      </c>
      <c r="N91" s="79">
        <v>6870</v>
      </c>
      <c r="O91" s="79">
        <v>1</v>
      </c>
    </row>
    <row r="92" spans="1:16" s="99" customFormat="1" ht="27.75" customHeight="1" x14ac:dyDescent="0.25">
      <c r="A92" s="79">
        <v>88</v>
      </c>
      <c r="B92" s="110" t="s">
        <v>247</v>
      </c>
      <c r="C92" s="110">
        <v>5660092</v>
      </c>
      <c r="D92" s="106" t="s">
        <v>255</v>
      </c>
      <c r="E92" s="106" t="s">
        <v>438</v>
      </c>
      <c r="F92" s="98"/>
      <c r="G92" s="18" t="s">
        <v>434</v>
      </c>
      <c r="H92" s="18">
        <v>5</v>
      </c>
      <c r="I92" s="79">
        <v>4178</v>
      </c>
      <c r="J92" s="79">
        <v>4493</v>
      </c>
      <c r="K92" s="79">
        <v>5792</v>
      </c>
      <c r="L92" s="79">
        <v>6305</v>
      </c>
      <c r="M92" s="79">
        <v>8566</v>
      </c>
      <c r="N92" s="79">
        <v>9221</v>
      </c>
      <c r="O92" s="79">
        <v>1</v>
      </c>
    </row>
    <row r="93" spans="1:16" s="99" customFormat="1" ht="27.75" customHeight="1" x14ac:dyDescent="0.25">
      <c r="A93" s="79">
        <v>89</v>
      </c>
      <c r="B93" s="110" t="s">
        <v>245</v>
      </c>
      <c r="C93" s="110">
        <v>4393028</v>
      </c>
      <c r="D93" s="106" t="s">
        <v>255</v>
      </c>
      <c r="E93" s="106" t="s">
        <v>439</v>
      </c>
      <c r="F93" s="98"/>
      <c r="G93" s="18" t="s">
        <v>434</v>
      </c>
      <c r="H93" s="18">
        <v>4.8600000000000003</v>
      </c>
      <c r="I93" s="79">
        <v>3481</v>
      </c>
      <c r="J93" s="79">
        <v>3870</v>
      </c>
      <c r="K93" s="79">
        <v>2067</v>
      </c>
      <c r="L93" s="79">
        <v>2067</v>
      </c>
      <c r="M93" s="79">
        <v>23485</v>
      </c>
      <c r="N93" s="79">
        <v>23485</v>
      </c>
      <c r="O93" s="79">
        <v>1</v>
      </c>
    </row>
    <row r="94" spans="1:16" s="99" customFormat="1" ht="27.75" customHeight="1" x14ac:dyDescent="0.25">
      <c r="A94" s="79">
        <v>90</v>
      </c>
      <c r="B94" s="110" t="s">
        <v>256</v>
      </c>
      <c r="C94" s="110">
        <v>5045276</v>
      </c>
      <c r="D94" s="106" t="s">
        <v>255</v>
      </c>
      <c r="E94" s="106" t="s">
        <v>443</v>
      </c>
      <c r="F94" s="98"/>
      <c r="G94" s="18" t="s">
        <v>434</v>
      </c>
      <c r="H94" s="18">
        <v>5</v>
      </c>
      <c r="I94" s="79">
        <v>1067</v>
      </c>
      <c r="J94" s="79">
        <v>1269</v>
      </c>
      <c r="K94" s="79">
        <v>3861</v>
      </c>
      <c r="L94" s="79">
        <v>4192</v>
      </c>
      <c r="M94" s="79">
        <v>10479.9</v>
      </c>
      <c r="N94" s="79">
        <v>10819</v>
      </c>
      <c r="O94" s="79">
        <v>1</v>
      </c>
    </row>
    <row r="95" spans="1:16" s="99" customFormat="1" ht="27.75" customHeight="1" x14ac:dyDescent="0.25">
      <c r="A95" s="79">
        <v>91</v>
      </c>
      <c r="B95" s="110" t="s">
        <v>263</v>
      </c>
      <c r="C95" s="110">
        <v>5661306</v>
      </c>
      <c r="D95" s="106" t="s">
        <v>255</v>
      </c>
      <c r="E95" s="106" t="s">
        <v>451</v>
      </c>
      <c r="F95" s="98"/>
      <c r="G95" s="18" t="s">
        <v>434</v>
      </c>
      <c r="H95" s="18">
        <v>5</v>
      </c>
      <c r="I95" s="79">
        <v>1357</v>
      </c>
      <c r="J95" s="79">
        <v>1582</v>
      </c>
      <c r="K95" s="79">
        <v>4375</v>
      </c>
      <c r="L95" s="79">
        <v>4827</v>
      </c>
      <c r="M95" s="79">
        <v>5393</v>
      </c>
      <c r="N95" s="79">
        <v>5989</v>
      </c>
      <c r="O95" s="79">
        <v>1</v>
      </c>
    </row>
    <row r="96" spans="1:16" s="99" customFormat="1" ht="27.75" customHeight="1" x14ac:dyDescent="0.25">
      <c r="A96" s="79">
        <v>92</v>
      </c>
      <c r="B96" s="110" t="s">
        <v>278</v>
      </c>
      <c r="C96" s="110">
        <v>4388581</v>
      </c>
      <c r="D96" s="106" t="s">
        <v>255</v>
      </c>
      <c r="E96" s="106" t="s">
        <v>464</v>
      </c>
      <c r="F96" s="98"/>
      <c r="G96" s="18" t="s">
        <v>434</v>
      </c>
      <c r="H96" s="18">
        <v>5</v>
      </c>
      <c r="I96" s="79">
        <v>2322.5</v>
      </c>
      <c r="J96" s="79">
        <v>2906.8</v>
      </c>
      <c r="K96" s="79">
        <v>2048.9</v>
      </c>
      <c r="L96" s="79">
        <v>2514</v>
      </c>
      <c r="M96" s="79">
        <v>26991.8</v>
      </c>
      <c r="N96" s="79">
        <v>27629.7</v>
      </c>
      <c r="O96" s="79">
        <v>1</v>
      </c>
    </row>
    <row r="97" spans="1:16" s="99" customFormat="1" ht="27.75" customHeight="1" x14ac:dyDescent="0.25">
      <c r="A97" s="79">
        <v>93</v>
      </c>
      <c r="B97" s="110" t="s">
        <v>280</v>
      </c>
      <c r="C97" s="110">
        <v>5551941</v>
      </c>
      <c r="D97" s="106" t="s">
        <v>255</v>
      </c>
      <c r="E97" s="106" t="s">
        <v>466</v>
      </c>
      <c r="F97" s="98"/>
      <c r="G97" s="18" t="s">
        <v>434</v>
      </c>
      <c r="H97" s="18">
        <v>3.71</v>
      </c>
      <c r="I97" s="79">
        <v>727</v>
      </c>
      <c r="J97" s="79">
        <v>830</v>
      </c>
      <c r="K97" s="79">
        <v>1828.5</v>
      </c>
      <c r="L97" s="79">
        <v>2235.5</v>
      </c>
      <c r="M97" s="79">
        <v>5041.3999999999996</v>
      </c>
      <c r="N97" s="79">
        <v>5513.6</v>
      </c>
      <c r="O97" s="79">
        <v>1</v>
      </c>
    </row>
    <row r="98" spans="1:16" s="99" customFormat="1" ht="27.75" customHeight="1" x14ac:dyDescent="0.25">
      <c r="A98" s="79">
        <v>94</v>
      </c>
      <c r="B98" s="110" t="s">
        <v>252</v>
      </c>
      <c r="C98" s="110">
        <v>5464565</v>
      </c>
      <c r="D98" s="106" t="s">
        <v>253</v>
      </c>
      <c r="E98" s="106" t="s">
        <v>445</v>
      </c>
      <c r="F98" s="98"/>
      <c r="G98" s="18" t="s">
        <v>446</v>
      </c>
      <c r="H98" s="18">
        <v>17</v>
      </c>
      <c r="I98" s="79">
        <v>5509</v>
      </c>
      <c r="J98" s="79">
        <v>6364</v>
      </c>
      <c r="K98" s="79">
        <v>149</v>
      </c>
      <c r="L98" s="79">
        <v>157</v>
      </c>
      <c r="M98" s="79">
        <v>18229</v>
      </c>
      <c r="N98" s="79">
        <v>20386</v>
      </c>
      <c r="O98" s="79">
        <v>1</v>
      </c>
    </row>
    <row r="99" spans="1:16" s="99" customFormat="1" ht="27.75" customHeight="1" x14ac:dyDescent="0.25">
      <c r="A99" s="79">
        <v>95</v>
      </c>
      <c r="B99" s="110" t="s">
        <v>61</v>
      </c>
      <c r="C99" s="110">
        <v>3005226</v>
      </c>
      <c r="D99" s="106" t="s">
        <v>35</v>
      </c>
      <c r="E99" s="106" t="s">
        <v>347</v>
      </c>
      <c r="F99" s="98"/>
      <c r="G99" s="18" t="s">
        <v>62</v>
      </c>
      <c r="H99" s="18">
        <v>12</v>
      </c>
      <c r="I99" s="79">
        <v>10225</v>
      </c>
      <c r="J99" s="79">
        <v>10340</v>
      </c>
      <c r="K99" s="79">
        <v>1019</v>
      </c>
      <c r="L99" s="79">
        <v>1037</v>
      </c>
      <c r="M99" s="79">
        <v>41104</v>
      </c>
      <c r="N99" s="79">
        <v>42199</v>
      </c>
      <c r="O99" s="79">
        <v>1</v>
      </c>
    </row>
    <row r="100" spans="1:16" s="99" customFormat="1" ht="27.75" customHeight="1" x14ac:dyDescent="0.25">
      <c r="A100" s="79">
        <v>96</v>
      </c>
      <c r="B100" s="110" t="s">
        <v>118</v>
      </c>
      <c r="C100" s="110">
        <v>5209416</v>
      </c>
      <c r="D100" s="106" t="s">
        <v>255</v>
      </c>
      <c r="E100" s="106" t="s">
        <v>380</v>
      </c>
      <c r="F100" s="98"/>
      <c r="G100" s="18" t="s">
        <v>119</v>
      </c>
      <c r="H100" s="18">
        <v>10.39</v>
      </c>
      <c r="I100" s="79">
        <v>18098</v>
      </c>
      <c r="J100" s="79">
        <v>19061</v>
      </c>
      <c r="K100" s="79">
        <v>1.37</v>
      </c>
      <c r="L100" s="79">
        <v>0.35</v>
      </c>
      <c r="M100" s="79">
        <v>14269</v>
      </c>
      <c r="N100" s="79">
        <v>14930</v>
      </c>
      <c r="O100" s="79">
        <v>1</v>
      </c>
    </row>
    <row r="101" spans="1:16" s="99" customFormat="1" ht="27.75" customHeight="1" x14ac:dyDescent="0.25">
      <c r="A101" s="79">
        <v>97</v>
      </c>
      <c r="B101" s="110" t="s">
        <v>128</v>
      </c>
      <c r="C101" s="110">
        <v>5210231</v>
      </c>
      <c r="D101" s="106" t="s">
        <v>255</v>
      </c>
      <c r="E101" s="106" t="s">
        <v>380</v>
      </c>
      <c r="F101" s="98"/>
      <c r="G101" s="18" t="s">
        <v>119</v>
      </c>
      <c r="H101" s="18">
        <v>10.39</v>
      </c>
      <c r="I101" s="79">
        <v>10793</v>
      </c>
      <c r="J101" s="79">
        <v>11376</v>
      </c>
      <c r="K101" s="79">
        <v>0.2</v>
      </c>
      <c r="L101" s="79">
        <v>0.2</v>
      </c>
      <c r="M101" s="79">
        <v>18560</v>
      </c>
      <c r="N101" s="79">
        <v>19763</v>
      </c>
      <c r="O101" s="79">
        <v>1</v>
      </c>
    </row>
    <row r="102" spans="1:16" s="99" customFormat="1" ht="27.75" customHeight="1" x14ac:dyDescent="0.25">
      <c r="A102" s="79">
        <v>98</v>
      </c>
      <c r="B102" s="110" t="s">
        <v>98</v>
      </c>
      <c r="C102" s="110">
        <v>3008190</v>
      </c>
      <c r="D102" s="106" t="s">
        <v>99</v>
      </c>
      <c r="E102" s="106" t="s">
        <v>367</v>
      </c>
      <c r="F102" s="98"/>
      <c r="G102" s="18" t="s">
        <v>39</v>
      </c>
      <c r="H102" s="18">
        <v>4</v>
      </c>
      <c r="I102" s="79">
        <v>1273.5</v>
      </c>
      <c r="J102" s="79">
        <v>1427.2</v>
      </c>
      <c r="K102" s="79">
        <v>1610.4</v>
      </c>
      <c r="L102" s="79">
        <v>1610.4</v>
      </c>
      <c r="M102" s="79">
        <v>10838.5</v>
      </c>
      <c r="N102" s="79">
        <v>10838.5</v>
      </c>
      <c r="O102" s="79">
        <v>1</v>
      </c>
    </row>
    <row r="103" spans="1:16" s="99" customFormat="1" ht="27.75" customHeight="1" x14ac:dyDescent="0.25">
      <c r="A103" s="79">
        <v>99</v>
      </c>
      <c r="B103" s="110" t="s">
        <v>102</v>
      </c>
      <c r="C103" s="110">
        <v>5045739</v>
      </c>
      <c r="D103" s="106" t="s">
        <v>255</v>
      </c>
      <c r="E103" s="106" t="s">
        <v>370</v>
      </c>
      <c r="F103" s="98"/>
      <c r="G103" s="18" t="s">
        <v>39</v>
      </c>
      <c r="H103" s="18">
        <v>4.8899999999999997</v>
      </c>
      <c r="I103" s="79">
        <v>8500</v>
      </c>
      <c r="J103" s="79">
        <v>8712</v>
      </c>
      <c r="K103" s="79">
        <v>10996</v>
      </c>
      <c r="L103" s="79">
        <v>11469</v>
      </c>
      <c r="M103" s="79">
        <v>19911</v>
      </c>
      <c r="N103" s="79">
        <v>20573</v>
      </c>
      <c r="O103" s="79">
        <v>1</v>
      </c>
    </row>
    <row r="104" spans="1:16" s="99" customFormat="1" ht="27.75" customHeight="1" x14ac:dyDescent="0.25">
      <c r="A104" s="79">
        <v>100</v>
      </c>
      <c r="B104" s="110" t="s">
        <v>104</v>
      </c>
      <c r="C104" s="110">
        <v>4064664</v>
      </c>
      <c r="D104" s="106" t="s">
        <v>255</v>
      </c>
      <c r="E104" s="106" t="s">
        <v>372</v>
      </c>
      <c r="F104" s="98"/>
      <c r="G104" s="18" t="s">
        <v>39</v>
      </c>
      <c r="H104" s="18">
        <v>5</v>
      </c>
      <c r="I104" s="79">
        <v>6517</v>
      </c>
      <c r="J104" s="79">
        <v>6873</v>
      </c>
      <c r="K104" s="79">
        <v>8743</v>
      </c>
      <c r="L104" s="79">
        <v>9183</v>
      </c>
      <c r="M104" s="79">
        <v>13388</v>
      </c>
      <c r="N104" s="79">
        <v>13720</v>
      </c>
      <c r="O104" s="79">
        <v>1</v>
      </c>
    </row>
    <row r="105" spans="1:16" s="99" customFormat="1" ht="27.75" customHeight="1" x14ac:dyDescent="0.25">
      <c r="A105" s="79">
        <v>101</v>
      </c>
      <c r="B105" s="110" t="s">
        <v>221</v>
      </c>
      <c r="C105" s="110">
        <v>4461228</v>
      </c>
      <c r="D105" s="106" t="s">
        <v>255</v>
      </c>
      <c r="E105" s="106" t="s">
        <v>421</v>
      </c>
      <c r="F105" s="98"/>
      <c r="G105" s="18" t="s">
        <v>39</v>
      </c>
      <c r="H105" s="18">
        <v>5</v>
      </c>
      <c r="I105" s="79">
        <v>5561</v>
      </c>
      <c r="J105" s="79">
        <v>5807</v>
      </c>
      <c r="K105" s="79">
        <v>6275</v>
      </c>
      <c r="L105" s="79">
        <v>6761</v>
      </c>
      <c r="M105" s="79">
        <v>19621.5</v>
      </c>
      <c r="N105" s="79">
        <v>20189.099999999999</v>
      </c>
      <c r="O105" s="79">
        <v>1</v>
      </c>
    </row>
    <row r="106" spans="1:16" s="99" customFormat="1" ht="27.75" customHeight="1" x14ac:dyDescent="0.25">
      <c r="A106" s="79">
        <v>102</v>
      </c>
      <c r="B106" s="110" t="s">
        <v>326</v>
      </c>
      <c r="C106" s="110">
        <v>5845614</v>
      </c>
      <c r="D106" s="106" t="s">
        <v>271</v>
      </c>
      <c r="E106" s="106" t="s">
        <v>500</v>
      </c>
      <c r="F106" s="98"/>
      <c r="G106" s="18" t="s">
        <v>501</v>
      </c>
      <c r="H106" s="18">
        <v>5</v>
      </c>
      <c r="I106" s="79">
        <v>162</v>
      </c>
      <c r="J106" s="79">
        <v>432</v>
      </c>
      <c r="K106" s="79">
        <v>90</v>
      </c>
      <c r="L106" s="79">
        <v>508</v>
      </c>
      <c r="M106" s="79">
        <v>1047</v>
      </c>
      <c r="N106" s="79">
        <v>1047</v>
      </c>
      <c r="O106" s="79">
        <v>1</v>
      </c>
      <c r="P106" s="99" t="s">
        <v>529</v>
      </c>
    </row>
    <row r="107" spans="1:16" s="99" customFormat="1" ht="27.75" customHeight="1" x14ac:dyDescent="0.25">
      <c r="A107" s="79">
        <v>103</v>
      </c>
      <c r="B107" s="110" t="s">
        <v>288</v>
      </c>
      <c r="C107" s="110">
        <v>3008424</v>
      </c>
      <c r="D107" s="106" t="s">
        <v>255</v>
      </c>
      <c r="E107" s="106" t="s">
        <v>473</v>
      </c>
      <c r="F107" s="98"/>
      <c r="G107" s="18" t="s">
        <v>474</v>
      </c>
      <c r="H107" s="18">
        <v>4.9050000000000002</v>
      </c>
      <c r="I107" s="79">
        <v>2983</v>
      </c>
      <c r="J107" s="79">
        <v>3496</v>
      </c>
      <c r="K107" s="79">
        <v>1587</v>
      </c>
      <c r="L107" s="79">
        <v>1933</v>
      </c>
      <c r="M107" s="79">
        <v>3954</v>
      </c>
      <c r="N107" s="79">
        <v>4470</v>
      </c>
      <c r="O107" s="79">
        <v>1</v>
      </c>
    </row>
    <row r="108" spans="1:16" s="99" customFormat="1" ht="27.75" customHeight="1" x14ac:dyDescent="0.25">
      <c r="A108" s="79">
        <v>104</v>
      </c>
      <c r="B108" s="110" t="s">
        <v>74</v>
      </c>
      <c r="C108" s="110">
        <v>3023627</v>
      </c>
      <c r="D108" s="106" t="s">
        <v>35</v>
      </c>
      <c r="E108" s="106" t="s">
        <v>353</v>
      </c>
      <c r="F108" s="98"/>
      <c r="G108" s="18" t="s">
        <v>75</v>
      </c>
      <c r="H108" s="18">
        <v>44</v>
      </c>
      <c r="I108" s="79">
        <v>12405.6</v>
      </c>
      <c r="J108" s="79">
        <v>12508.62</v>
      </c>
      <c r="K108" s="79">
        <v>7418.99</v>
      </c>
      <c r="L108" s="79">
        <v>7441.89</v>
      </c>
      <c r="M108" s="79">
        <v>105279.86</v>
      </c>
      <c r="N108" s="79">
        <v>105315.87</v>
      </c>
      <c r="O108" s="79">
        <v>15</v>
      </c>
    </row>
    <row r="109" spans="1:16" s="99" customFormat="1" ht="27.75" customHeight="1" x14ac:dyDescent="0.25">
      <c r="A109" s="79">
        <v>105</v>
      </c>
      <c r="B109" s="110" t="s">
        <v>80</v>
      </c>
      <c r="C109" s="110">
        <v>3060313</v>
      </c>
      <c r="D109" s="106" t="s">
        <v>38</v>
      </c>
      <c r="E109" s="106" t="s">
        <v>356</v>
      </c>
      <c r="F109" s="98"/>
      <c r="G109" s="18" t="s">
        <v>81</v>
      </c>
      <c r="H109" s="18">
        <v>29.97</v>
      </c>
      <c r="I109" s="79">
        <v>5024</v>
      </c>
      <c r="J109" s="79">
        <v>5150</v>
      </c>
      <c r="K109" s="79">
        <v>3941</v>
      </c>
      <c r="L109" s="79">
        <v>4080</v>
      </c>
      <c r="M109" s="79">
        <v>19489</v>
      </c>
      <c r="N109" s="79">
        <v>19728</v>
      </c>
      <c r="O109" s="79">
        <v>15</v>
      </c>
    </row>
    <row r="110" spans="1:16" s="99" customFormat="1" ht="27.75" customHeight="1" x14ac:dyDescent="0.25">
      <c r="A110" s="79">
        <v>106</v>
      </c>
      <c r="B110" s="110" t="s">
        <v>87</v>
      </c>
      <c r="C110" s="110">
        <v>3028813</v>
      </c>
      <c r="D110" s="106" t="s">
        <v>38</v>
      </c>
      <c r="E110" s="106" t="s">
        <v>360</v>
      </c>
      <c r="F110" s="98"/>
      <c r="G110" s="18" t="s">
        <v>81</v>
      </c>
      <c r="H110" s="18">
        <v>45</v>
      </c>
      <c r="I110" s="79">
        <v>8696</v>
      </c>
      <c r="J110" s="79">
        <v>9027</v>
      </c>
      <c r="K110" s="79">
        <v>5612</v>
      </c>
      <c r="L110" s="79">
        <v>5779</v>
      </c>
      <c r="M110" s="79">
        <v>46278</v>
      </c>
      <c r="N110" s="79">
        <v>46653</v>
      </c>
      <c r="O110" s="79">
        <v>15</v>
      </c>
    </row>
    <row r="111" spans="1:16" s="99" customFormat="1" ht="27.75" customHeight="1" x14ac:dyDescent="0.25">
      <c r="A111" s="79">
        <v>107</v>
      </c>
      <c r="B111" s="110" t="s">
        <v>268</v>
      </c>
      <c r="C111" s="110">
        <v>3093962</v>
      </c>
      <c r="D111" s="106" t="s">
        <v>253</v>
      </c>
      <c r="E111" s="106" t="s">
        <v>453</v>
      </c>
      <c r="F111" s="98"/>
      <c r="G111" s="18" t="s">
        <v>454</v>
      </c>
      <c r="H111" s="18">
        <v>49</v>
      </c>
      <c r="I111" s="79">
        <v>3357.96</v>
      </c>
      <c r="J111" s="79">
        <v>3686.42</v>
      </c>
      <c r="K111" s="79">
        <v>563</v>
      </c>
      <c r="L111" s="79">
        <v>737.27</v>
      </c>
      <c r="M111" s="79">
        <v>19166.900000000001</v>
      </c>
      <c r="N111" s="79">
        <v>19460</v>
      </c>
      <c r="O111" s="79">
        <v>15</v>
      </c>
    </row>
    <row r="112" spans="1:16" s="99" customFormat="1" ht="27.75" customHeight="1" x14ac:dyDescent="0.25">
      <c r="A112" s="79">
        <v>108</v>
      </c>
      <c r="B112" s="110" t="s">
        <v>85</v>
      </c>
      <c r="C112" s="110">
        <v>3326492</v>
      </c>
      <c r="D112" s="106" t="s">
        <v>86</v>
      </c>
      <c r="E112" s="106" t="s">
        <v>359</v>
      </c>
      <c r="F112" s="98"/>
      <c r="G112" s="18" t="s">
        <v>200</v>
      </c>
      <c r="H112" s="18">
        <v>49.05</v>
      </c>
      <c r="I112" s="79">
        <v>6309</v>
      </c>
      <c r="J112" s="79">
        <v>6413</v>
      </c>
      <c r="K112" s="79">
        <v>3522</v>
      </c>
      <c r="L112" s="79">
        <v>3680</v>
      </c>
      <c r="M112" s="79">
        <v>13717</v>
      </c>
      <c r="N112" s="79">
        <v>14177</v>
      </c>
      <c r="O112" s="79">
        <v>15</v>
      </c>
    </row>
    <row r="113" spans="1:15" s="99" customFormat="1" ht="27.75" customHeight="1" x14ac:dyDescent="0.25">
      <c r="A113" s="79">
        <v>109</v>
      </c>
      <c r="B113" s="110" t="s">
        <v>88</v>
      </c>
      <c r="C113" s="110">
        <v>3878929</v>
      </c>
      <c r="D113" s="106" t="s">
        <v>255</v>
      </c>
      <c r="E113" s="106" t="s">
        <v>361</v>
      </c>
      <c r="F113" s="98"/>
      <c r="G113" s="18" t="s">
        <v>89</v>
      </c>
      <c r="H113" s="18">
        <v>5</v>
      </c>
      <c r="I113" s="79">
        <v>10040</v>
      </c>
      <c r="J113" s="79">
        <v>10110</v>
      </c>
      <c r="K113" s="79">
        <v>4993</v>
      </c>
      <c r="L113" s="79">
        <v>5189</v>
      </c>
      <c r="M113" s="79">
        <v>30978</v>
      </c>
      <c r="N113" s="79">
        <v>31235</v>
      </c>
      <c r="O113" s="79">
        <v>1</v>
      </c>
    </row>
    <row r="114" spans="1:15" s="99" customFormat="1" ht="27.75" customHeight="1" x14ac:dyDescent="0.25">
      <c r="A114" s="79">
        <v>110</v>
      </c>
      <c r="B114" s="110" t="s">
        <v>141</v>
      </c>
      <c r="C114" s="110">
        <v>5373189</v>
      </c>
      <c r="D114" s="106" t="s">
        <v>255</v>
      </c>
      <c r="E114" s="106" t="s">
        <v>387</v>
      </c>
      <c r="F114" s="98"/>
      <c r="G114" s="18" t="s">
        <v>89</v>
      </c>
      <c r="H114" s="18">
        <v>5.4</v>
      </c>
      <c r="I114" s="79">
        <v>1917</v>
      </c>
      <c r="J114" s="79">
        <v>2028.1</v>
      </c>
      <c r="K114" s="79">
        <v>8589.9</v>
      </c>
      <c r="L114" s="79">
        <v>9058.4</v>
      </c>
      <c r="M114" s="79">
        <v>11768.1</v>
      </c>
      <c r="N114" s="79">
        <v>12107</v>
      </c>
      <c r="O114" s="79">
        <v>1</v>
      </c>
    </row>
    <row r="115" spans="1:15" s="99" customFormat="1" ht="27.75" customHeight="1" x14ac:dyDescent="0.25">
      <c r="A115" s="79">
        <v>111</v>
      </c>
      <c r="B115" s="110" t="s">
        <v>109</v>
      </c>
      <c r="C115" s="110">
        <v>4388651</v>
      </c>
      <c r="D115" s="106" t="s">
        <v>86</v>
      </c>
      <c r="E115" s="106" t="s">
        <v>376</v>
      </c>
      <c r="F115" s="98"/>
      <c r="G115" s="18" t="s">
        <v>110</v>
      </c>
      <c r="H115" s="18">
        <v>10</v>
      </c>
      <c r="I115" s="79">
        <v>29352</v>
      </c>
      <c r="J115" s="79">
        <v>30346</v>
      </c>
      <c r="K115" s="79">
        <v>6955</v>
      </c>
      <c r="L115" s="79">
        <v>2783</v>
      </c>
      <c r="M115" s="79">
        <v>63491</v>
      </c>
      <c r="N115" s="79">
        <v>64360</v>
      </c>
      <c r="O115" s="79">
        <v>1</v>
      </c>
    </row>
    <row r="116" spans="1:15" s="99" customFormat="1" ht="27.75" customHeight="1" x14ac:dyDescent="0.25">
      <c r="A116" s="79">
        <v>112</v>
      </c>
      <c r="B116" s="110" t="s">
        <v>116</v>
      </c>
      <c r="C116" s="110">
        <v>5208129</v>
      </c>
      <c r="D116" s="106" t="s">
        <v>255</v>
      </c>
      <c r="E116" s="106" t="s">
        <v>380</v>
      </c>
      <c r="F116" s="98"/>
      <c r="G116" s="18" t="s">
        <v>117</v>
      </c>
      <c r="H116" s="18">
        <v>10.39</v>
      </c>
      <c r="I116" s="79">
        <v>11918</v>
      </c>
      <c r="J116" s="79">
        <v>12628</v>
      </c>
      <c r="K116" s="79">
        <v>0.2</v>
      </c>
      <c r="L116" s="79">
        <v>0.2</v>
      </c>
      <c r="M116" s="79">
        <v>16490</v>
      </c>
      <c r="N116" s="79">
        <v>17252</v>
      </c>
      <c r="O116" s="79">
        <v>1</v>
      </c>
    </row>
    <row r="117" spans="1:15" s="99" customFormat="1" ht="27.75" customHeight="1" x14ac:dyDescent="0.25">
      <c r="A117" s="79">
        <v>113</v>
      </c>
      <c r="B117" s="110" t="s">
        <v>131</v>
      </c>
      <c r="C117" s="110">
        <v>5209508</v>
      </c>
      <c r="D117" s="106" t="s">
        <v>255</v>
      </c>
      <c r="E117" s="106" t="s">
        <v>380</v>
      </c>
      <c r="F117" s="98"/>
      <c r="G117" s="18" t="s">
        <v>117</v>
      </c>
      <c r="H117" s="18">
        <v>10.39</v>
      </c>
      <c r="I117" s="79">
        <v>7871</v>
      </c>
      <c r="J117" s="79">
        <v>8212</v>
      </c>
      <c r="K117" s="79">
        <v>0.22</v>
      </c>
      <c r="L117" s="79">
        <v>0.22</v>
      </c>
      <c r="M117" s="79">
        <v>20893</v>
      </c>
      <c r="N117" s="79">
        <v>22080</v>
      </c>
      <c r="O117" s="79">
        <v>1</v>
      </c>
    </row>
    <row r="118" spans="1:15" s="99" customFormat="1" ht="27.75" customHeight="1" x14ac:dyDescent="0.25">
      <c r="A118" s="79">
        <v>114</v>
      </c>
      <c r="B118" s="110" t="s">
        <v>234</v>
      </c>
      <c r="C118" s="110">
        <v>4133084</v>
      </c>
      <c r="D118" s="106" t="s">
        <v>255</v>
      </c>
      <c r="E118" s="106" t="s">
        <v>425</v>
      </c>
      <c r="F118" s="98"/>
      <c r="G118" s="18" t="s">
        <v>426</v>
      </c>
      <c r="H118" s="18">
        <v>8</v>
      </c>
      <c r="I118" s="79">
        <v>7598</v>
      </c>
      <c r="J118" s="79">
        <v>8116</v>
      </c>
      <c r="K118" s="79">
        <v>11475</v>
      </c>
      <c r="L118" s="79">
        <v>12356</v>
      </c>
      <c r="M118" s="79">
        <v>15357</v>
      </c>
      <c r="N118" s="79">
        <v>15640</v>
      </c>
      <c r="O118" s="79">
        <v>1</v>
      </c>
    </row>
    <row r="119" spans="1:15" s="99" customFormat="1" ht="27.75" customHeight="1" x14ac:dyDescent="0.25">
      <c r="A119" s="79">
        <v>115</v>
      </c>
      <c r="B119" s="110" t="s">
        <v>251</v>
      </c>
      <c r="C119" s="110">
        <v>3071623</v>
      </c>
      <c r="D119" s="106" t="s">
        <v>255</v>
      </c>
      <c r="E119" s="106" t="s">
        <v>452</v>
      </c>
      <c r="F119" s="98"/>
      <c r="G119" s="18" t="s">
        <v>426</v>
      </c>
      <c r="H119" s="18">
        <v>4.32</v>
      </c>
      <c r="I119" s="79">
        <v>6173.4</v>
      </c>
      <c r="J119" s="79">
        <v>6563.6</v>
      </c>
      <c r="K119" s="79">
        <v>1850.9</v>
      </c>
      <c r="L119" s="79">
        <v>2068.9</v>
      </c>
      <c r="M119" s="79">
        <v>5492.5</v>
      </c>
      <c r="N119" s="79">
        <v>5939.3</v>
      </c>
      <c r="O119" s="79">
        <v>1</v>
      </c>
    </row>
    <row r="120" spans="1:15" s="99" customFormat="1" ht="27.75" customHeight="1" x14ac:dyDescent="0.25">
      <c r="A120" s="79">
        <v>116</v>
      </c>
      <c r="B120" s="110" t="s">
        <v>274</v>
      </c>
      <c r="C120" s="110">
        <v>4064741</v>
      </c>
      <c r="D120" s="106" t="s">
        <v>271</v>
      </c>
      <c r="E120" s="106" t="s">
        <v>420</v>
      </c>
      <c r="F120" s="98"/>
      <c r="G120" s="18" t="s">
        <v>426</v>
      </c>
      <c r="H120" s="18">
        <v>5.35</v>
      </c>
      <c r="I120" s="79">
        <v>928</v>
      </c>
      <c r="J120" s="79">
        <v>1034</v>
      </c>
      <c r="K120" s="79">
        <v>3607</v>
      </c>
      <c r="L120" s="79">
        <v>4196</v>
      </c>
      <c r="M120" s="79">
        <v>16468</v>
      </c>
      <c r="N120" s="79">
        <v>17210</v>
      </c>
      <c r="O120" s="79">
        <v>1</v>
      </c>
    </row>
    <row r="121" spans="1:15" s="99" customFormat="1" ht="27.75" customHeight="1" x14ac:dyDescent="0.25">
      <c r="A121" s="79">
        <v>117</v>
      </c>
      <c r="B121" s="110" t="s">
        <v>277</v>
      </c>
      <c r="C121" s="110">
        <v>3008424</v>
      </c>
      <c r="D121" s="106" t="s">
        <v>255</v>
      </c>
      <c r="E121" s="106" t="s">
        <v>469</v>
      </c>
      <c r="F121" s="98"/>
      <c r="G121" s="18" t="s">
        <v>426</v>
      </c>
      <c r="H121" s="18">
        <v>7.63</v>
      </c>
      <c r="I121" s="79">
        <v>4901</v>
      </c>
      <c r="J121" s="79">
        <v>5964</v>
      </c>
      <c r="K121" s="79">
        <v>1437</v>
      </c>
      <c r="L121" s="79">
        <v>2126</v>
      </c>
      <c r="M121" s="79">
        <v>10894</v>
      </c>
      <c r="N121" s="79">
        <v>11987</v>
      </c>
      <c r="O121" s="79">
        <v>1</v>
      </c>
    </row>
    <row r="122" spans="1:15" s="99" customFormat="1" ht="27.75" customHeight="1" x14ac:dyDescent="0.25">
      <c r="A122" s="79">
        <v>118</v>
      </c>
      <c r="B122" s="110" t="s">
        <v>298</v>
      </c>
      <c r="C122" s="110">
        <v>3008424</v>
      </c>
      <c r="D122" s="106" t="s">
        <v>271</v>
      </c>
      <c r="E122" s="106" t="s">
        <v>477</v>
      </c>
      <c r="F122" s="98"/>
      <c r="G122" s="18" t="s">
        <v>426</v>
      </c>
      <c r="H122" s="18">
        <v>5.25</v>
      </c>
      <c r="I122" s="79">
        <v>2101</v>
      </c>
      <c r="J122" s="79">
        <v>2391</v>
      </c>
      <c r="K122" s="79">
        <v>1714</v>
      </c>
      <c r="L122" s="79">
        <v>2161</v>
      </c>
      <c r="M122" s="79">
        <v>8374</v>
      </c>
      <c r="N122" s="79">
        <v>8928</v>
      </c>
      <c r="O122" s="79">
        <v>1</v>
      </c>
    </row>
    <row r="123" spans="1:15" s="99" customFormat="1" ht="27.75" customHeight="1" x14ac:dyDescent="0.25">
      <c r="A123" s="79">
        <v>119</v>
      </c>
      <c r="B123" s="110" t="s">
        <v>315</v>
      </c>
      <c r="C123" s="110">
        <v>4915365</v>
      </c>
      <c r="D123" s="106" t="s">
        <v>271</v>
      </c>
      <c r="E123" s="106" t="s">
        <v>484</v>
      </c>
      <c r="F123" s="98"/>
      <c r="G123" s="18" t="s">
        <v>426</v>
      </c>
      <c r="H123" s="18">
        <v>7.91</v>
      </c>
      <c r="I123" s="79">
        <v>22</v>
      </c>
      <c r="J123" s="79">
        <v>30</v>
      </c>
      <c r="K123" s="79">
        <v>1495</v>
      </c>
      <c r="L123" s="79">
        <v>2491</v>
      </c>
      <c r="M123" s="79">
        <v>2195</v>
      </c>
      <c r="N123" s="79">
        <v>3089</v>
      </c>
      <c r="O123" s="79">
        <v>1</v>
      </c>
    </row>
    <row r="124" spans="1:15" s="99" customFormat="1" ht="27.75" customHeight="1" x14ac:dyDescent="0.25">
      <c r="A124" s="79">
        <v>120</v>
      </c>
      <c r="B124" s="110" t="s">
        <v>284</v>
      </c>
      <c r="C124" s="110">
        <v>3297406</v>
      </c>
      <c r="D124" s="106" t="s">
        <v>276</v>
      </c>
      <c r="E124" s="106" t="s">
        <v>460</v>
      </c>
      <c r="F124" s="98"/>
      <c r="G124" s="18" t="s">
        <v>461</v>
      </c>
      <c r="H124" s="18">
        <v>74.8</v>
      </c>
      <c r="I124" s="79">
        <v>66.748000000000005</v>
      </c>
      <c r="J124" s="79">
        <v>81.480999999999995</v>
      </c>
      <c r="K124" s="79">
        <v>29.167000000000002</v>
      </c>
      <c r="L124" s="79">
        <v>36.21</v>
      </c>
      <c r="M124" s="79">
        <v>1136.1500000000001</v>
      </c>
      <c r="N124" s="79">
        <v>1383.83</v>
      </c>
      <c r="O124" s="79">
        <v>30</v>
      </c>
    </row>
    <row r="125" spans="1:15" s="99" customFormat="1" ht="27.75" customHeight="1" x14ac:dyDescent="0.25">
      <c r="A125" s="79">
        <v>121</v>
      </c>
      <c r="B125" s="110" t="s">
        <v>63</v>
      </c>
      <c r="C125" s="110">
        <v>4868247</v>
      </c>
      <c r="D125" s="106" t="s">
        <v>255</v>
      </c>
      <c r="E125" s="106" t="s">
        <v>348</v>
      </c>
      <c r="F125" s="98"/>
      <c r="G125" s="18" t="s">
        <v>64</v>
      </c>
      <c r="H125" s="18">
        <v>4.18</v>
      </c>
      <c r="I125" s="79">
        <v>14065</v>
      </c>
      <c r="J125" s="79">
        <v>14313</v>
      </c>
      <c r="K125" s="79">
        <v>14408</v>
      </c>
      <c r="L125" s="79">
        <v>14609</v>
      </c>
      <c r="M125" s="79">
        <v>27527</v>
      </c>
      <c r="N125" s="79">
        <v>27863</v>
      </c>
      <c r="O125" s="79">
        <v>1</v>
      </c>
    </row>
    <row r="126" spans="1:15" s="99" customFormat="1" ht="27.75" customHeight="1" x14ac:dyDescent="0.25">
      <c r="A126" s="79">
        <v>122</v>
      </c>
      <c r="B126" s="110" t="s">
        <v>90</v>
      </c>
      <c r="C126" s="110">
        <v>4000138</v>
      </c>
      <c r="D126" s="106" t="s">
        <v>255</v>
      </c>
      <c r="E126" s="106" t="s">
        <v>362</v>
      </c>
      <c r="F126" s="98"/>
      <c r="G126" s="18" t="s">
        <v>64</v>
      </c>
      <c r="H126" s="18">
        <v>4.95</v>
      </c>
      <c r="I126" s="79">
        <v>55568</v>
      </c>
      <c r="J126" s="79">
        <v>57116</v>
      </c>
      <c r="K126" s="79">
        <v>3723</v>
      </c>
      <c r="L126" s="79">
        <v>3730</v>
      </c>
      <c r="M126" s="79">
        <v>87771</v>
      </c>
      <c r="N126" s="79">
        <v>88501</v>
      </c>
      <c r="O126" s="79">
        <v>1</v>
      </c>
    </row>
    <row r="127" spans="1:15" s="99" customFormat="1" ht="27.75" customHeight="1" x14ac:dyDescent="0.25">
      <c r="A127" s="79">
        <v>123</v>
      </c>
      <c r="B127" s="110" t="s">
        <v>101</v>
      </c>
      <c r="C127" s="110">
        <v>5187555</v>
      </c>
      <c r="D127" s="106" t="s">
        <v>255</v>
      </c>
      <c r="E127" s="106" t="s">
        <v>369</v>
      </c>
      <c r="F127" s="98"/>
      <c r="G127" s="18" t="s">
        <v>64</v>
      </c>
      <c r="H127" s="18">
        <v>6.5</v>
      </c>
      <c r="I127" s="79">
        <v>5552</v>
      </c>
      <c r="J127" s="79">
        <v>5699</v>
      </c>
      <c r="K127" s="79">
        <v>17499</v>
      </c>
      <c r="L127" s="79">
        <v>18213</v>
      </c>
      <c r="M127" s="79">
        <v>25545</v>
      </c>
      <c r="N127" s="79">
        <v>26458</v>
      </c>
      <c r="O127" s="79">
        <v>1</v>
      </c>
    </row>
    <row r="128" spans="1:15" s="99" customFormat="1" ht="27.75" customHeight="1" x14ac:dyDescent="0.25">
      <c r="A128" s="79">
        <v>124</v>
      </c>
      <c r="B128" s="110" t="s">
        <v>103</v>
      </c>
      <c r="C128" s="110">
        <v>4461318</v>
      </c>
      <c r="D128" s="106" t="s">
        <v>255</v>
      </c>
      <c r="E128" s="106" t="s">
        <v>371</v>
      </c>
      <c r="F128" s="98"/>
      <c r="G128" s="18" t="s">
        <v>64</v>
      </c>
      <c r="H128" s="18">
        <v>3.82</v>
      </c>
      <c r="I128" s="79">
        <v>10166</v>
      </c>
      <c r="J128" s="79">
        <v>10452</v>
      </c>
      <c r="K128" s="79">
        <v>11441</v>
      </c>
      <c r="L128" s="79">
        <v>11965</v>
      </c>
      <c r="M128" s="79">
        <v>27007</v>
      </c>
      <c r="N128" s="79">
        <v>27550</v>
      </c>
      <c r="O128" s="79">
        <v>1</v>
      </c>
    </row>
    <row r="129" spans="1:15" s="99" customFormat="1" ht="27.75" customHeight="1" x14ac:dyDescent="0.25">
      <c r="A129" s="79">
        <v>125</v>
      </c>
      <c r="B129" s="110" t="s">
        <v>107</v>
      </c>
      <c r="C129" s="110">
        <v>4868248</v>
      </c>
      <c r="D129" s="106" t="s">
        <v>255</v>
      </c>
      <c r="E129" s="106" t="s">
        <v>374</v>
      </c>
      <c r="F129" s="98"/>
      <c r="G129" s="18" t="s">
        <v>64</v>
      </c>
      <c r="H129" s="18">
        <v>5</v>
      </c>
      <c r="I129" s="79">
        <v>14746</v>
      </c>
      <c r="J129" s="79">
        <v>15164</v>
      </c>
      <c r="K129" s="79">
        <v>9470</v>
      </c>
      <c r="L129" s="79">
        <v>9449</v>
      </c>
      <c r="M129" s="79">
        <v>38312</v>
      </c>
      <c r="N129" s="79">
        <v>38934</v>
      </c>
      <c r="O129" s="79">
        <v>1</v>
      </c>
    </row>
    <row r="130" spans="1:15" s="99" customFormat="1" ht="27.75" customHeight="1" x14ac:dyDescent="0.25">
      <c r="A130" s="79">
        <v>126</v>
      </c>
      <c r="B130" s="110" t="s">
        <v>77</v>
      </c>
      <c r="C130" s="110">
        <v>3079789</v>
      </c>
      <c r="D130" s="106" t="s">
        <v>72</v>
      </c>
      <c r="E130" s="106" t="s">
        <v>354</v>
      </c>
      <c r="F130" s="98"/>
      <c r="G130" s="18" t="s">
        <v>199</v>
      </c>
      <c r="H130" s="18">
        <v>50</v>
      </c>
      <c r="I130" s="79">
        <v>3109</v>
      </c>
      <c r="J130" s="79">
        <v>3109</v>
      </c>
      <c r="K130" s="79">
        <v>3109</v>
      </c>
      <c r="L130" s="79">
        <v>3109</v>
      </c>
      <c r="M130" s="79">
        <v>27929</v>
      </c>
      <c r="N130" s="79">
        <v>27929</v>
      </c>
      <c r="O130" s="79">
        <v>1</v>
      </c>
    </row>
    <row r="131" spans="1:15" s="99" customFormat="1" ht="27.75" customHeight="1" x14ac:dyDescent="0.25">
      <c r="A131" s="79"/>
      <c r="B131" s="110" t="s">
        <v>15</v>
      </c>
      <c r="C131" s="110"/>
      <c r="D131" s="106"/>
      <c r="E131" s="106"/>
      <c r="F131" s="98"/>
      <c r="G131" s="18"/>
      <c r="H131" s="18">
        <f t="shared" ref="H131:O131" si="0">SUM(H5:H130)</f>
        <v>1243.3750000000002</v>
      </c>
      <c r="I131" s="18">
        <f t="shared" si="0"/>
        <v>1259779.0839999998</v>
      </c>
      <c r="J131" s="18">
        <f t="shared" si="0"/>
        <v>1313515.7260000003</v>
      </c>
      <c r="K131" s="18">
        <f t="shared" si="0"/>
        <v>774479.31999999983</v>
      </c>
      <c r="L131" s="18">
        <f t="shared" si="0"/>
        <v>813250.08199999982</v>
      </c>
      <c r="M131" s="18">
        <f t="shared" si="0"/>
        <v>2822884.23</v>
      </c>
      <c r="N131" s="18">
        <f t="shared" si="0"/>
        <v>2898200.6700000004</v>
      </c>
      <c r="O131" s="18">
        <f t="shared" si="0"/>
        <v>270</v>
      </c>
    </row>
    <row r="132" spans="1:15" x14ac:dyDescent="0.25">
      <c r="A132" s="100"/>
      <c r="B132" s="107"/>
      <c r="C132" s="107"/>
      <c r="D132" s="102"/>
      <c r="E132" s="102"/>
      <c r="F132" s="102"/>
      <c r="G132" s="102"/>
      <c r="H132" s="102"/>
    </row>
    <row r="133" spans="1:15" x14ac:dyDescent="0.25">
      <c r="A133" s="100"/>
      <c r="B133" s="107"/>
      <c r="C133" s="107"/>
      <c r="D133" s="102"/>
      <c r="E133" s="102"/>
      <c r="F133" s="102"/>
      <c r="G133" s="102"/>
      <c r="H133" s="102"/>
    </row>
    <row r="134" spans="1:15" x14ac:dyDescent="0.25">
      <c r="A134" s="100"/>
      <c r="B134" s="107"/>
      <c r="C134" s="107"/>
      <c r="D134" s="102"/>
      <c r="E134" s="102"/>
      <c r="F134" s="102"/>
      <c r="G134" s="102"/>
      <c r="H134" s="102"/>
    </row>
    <row r="135" spans="1:15" x14ac:dyDescent="0.25">
      <c r="A135" s="100"/>
      <c r="B135" s="107"/>
      <c r="C135" s="107"/>
      <c r="D135" s="102"/>
      <c r="E135" s="102"/>
      <c r="F135" s="102"/>
      <c r="G135" s="102"/>
      <c r="H135" s="102"/>
    </row>
    <row r="136" spans="1:15" x14ac:dyDescent="0.25">
      <c r="A136" s="100"/>
      <c r="B136" s="107"/>
      <c r="C136" s="107"/>
      <c r="D136" s="102"/>
      <c r="E136" s="102"/>
      <c r="F136" s="102"/>
      <c r="G136" s="102"/>
      <c r="H136" s="102"/>
    </row>
    <row r="137" spans="1:15" x14ac:dyDescent="0.25">
      <c r="A137" s="100"/>
      <c r="B137" s="107"/>
      <c r="C137" s="107"/>
      <c r="D137" s="102"/>
      <c r="E137" s="102"/>
      <c r="F137" s="102"/>
      <c r="G137" s="102"/>
      <c r="H137" s="102"/>
    </row>
    <row r="138" spans="1:15" s="105" customFormat="1" x14ac:dyDescent="0.25">
      <c r="A138" s="100"/>
      <c r="B138" s="107"/>
      <c r="C138" s="107"/>
      <c r="D138" s="102"/>
      <c r="E138" s="102"/>
      <c r="F138" s="102"/>
      <c r="G138" s="102"/>
      <c r="H138" s="102"/>
      <c r="I138"/>
      <c r="J138"/>
      <c r="K138"/>
      <c r="L138"/>
      <c r="M138"/>
      <c r="N138"/>
    </row>
    <row r="139" spans="1:15" s="105" customFormat="1" x14ac:dyDescent="0.25">
      <c r="A139" s="100"/>
      <c r="B139" s="107"/>
      <c r="C139" s="107"/>
      <c r="D139" s="102"/>
      <c r="E139" s="102"/>
      <c r="F139" s="102"/>
      <c r="G139" s="102"/>
      <c r="H139" s="102"/>
      <c r="I139"/>
      <c r="J139"/>
      <c r="K139"/>
      <c r="L139"/>
      <c r="M139"/>
      <c r="N139"/>
    </row>
    <row r="140" spans="1:15" s="105" customFormat="1" x14ac:dyDescent="0.25">
      <c r="A140" s="100"/>
      <c r="B140" s="107"/>
      <c r="C140" s="107"/>
      <c r="D140" s="102"/>
      <c r="E140" s="102"/>
      <c r="F140" s="102"/>
      <c r="G140" s="102"/>
      <c r="H140" s="102"/>
      <c r="I140"/>
      <c r="J140"/>
      <c r="K140"/>
      <c r="L140"/>
      <c r="M140"/>
      <c r="N140"/>
    </row>
    <row r="141" spans="1:15" s="105" customFormat="1" x14ac:dyDescent="0.25">
      <c r="A141" s="100"/>
      <c r="B141" s="107"/>
      <c r="C141" s="107"/>
      <c r="D141" s="102"/>
      <c r="E141" s="102"/>
      <c r="F141" s="102"/>
      <c r="G141" s="102"/>
      <c r="H141" s="102"/>
      <c r="I141"/>
      <c r="J141"/>
      <c r="K141"/>
      <c r="L141"/>
      <c r="M141"/>
      <c r="N141"/>
    </row>
    <row r="142" spans="1:15" s="105" customFormat="1" x14ac:dyDescent="0.25">
      <c r="A142" s="100"/>
      <c r="B142" s="107"/>
      <c r="C142" s="107"/>
      <c r="D142" s="102"/>
      <c r="E142" s="102"/>
      <c r="F142" s="102"/>
      <c r="G142" s="102"/>
      <c r="H142" s="102"/>
      <c r="I142"/>
      <c r="J142"/>
      <c r="K142"/>
      <c r="L142"/>
      <c r="M142"/>
      <c r="N142"/>
    </row>
    <row r="143" spans="1:15" s="105" customFormat="1" x14ac:dyDescent="0.25">
      <c r="A143" s="100"/>
      <c r="B143" s="107"/>
      <c r="C143" s="107"/>
      <c r="D143" s="102"/>
      <c r="E143" s="102"/>
      <c r="F143" s="102"/>
      <c r="G143" s="102"/>
      <c r="H143" s="102"/>
      <c r="I143"/>
      <c r="J143"/>
      <c r="K143"/>
      <c r="L143"/>
      <c r="M143"/>
      <c r="N143"/>
    </row>
    <row r="144" spans="1:15" s="105" customFormat="1" x14ac:dyDescent="0.25">
      <c r="A144" s="100"/>
      <c r="B144" s="107"/>
      <c r="C144" s="107"/>
      <c r="D144" s="102"/>
      <c r="E144" s="102"/>
      <c r="F144" s="102"/>
      <c r="G144" s="102"/>
      <c r="H144" s="102"/>
      <c r="I144"/>
      <c r="J144"/>
      <c r="K144"/>
      <c r="L144"/>
      <c r="M144"/>
      <c r="N144"/>
    </row>
    <row r="145" spans="1:14" s="105" customFormat="1" x14ac:dyDescent="0.25">
      <c r="A145" s="100"/>
      <c r="B145" s="107"/>
      <c r="C145" s="107"/>
      <c r="D145" s="102"/>
      <c r="E145" s="102"/>
      <c r="F145" s="102"/>
      <c r="G145" s="102"/>
      <c r="H145" s="102"/>
      <c r="I145"/>
      <c r="J145"/>
      <c r="K145"/>
      <c r="L145"/>
      <c r="M145"/>
      <c r="N145"/>
    </row>
    <row r="146" spans="1:14" s="105" customFormat="1" x14ac:dyDescent="0.25">
      <c r="A146" s="100"/>
      <c r="B146" s="107"/>
      <c r="C146" s="107"/>
      <c r="D146" s="102"/>
      <c r="E146" s="102"/>
      <c r="F146" s="102"/>
      <c r="G146" s="102"/>
      <c r="H146" s="102"/>
      <c r="I146"/>
      <c r="J146"/>
      <c r="K146"/>
      <c r="L146"/>
      <c r="M146"/>
      <c r="N146"/>
    </row>
    <row r="147" spans="1:14" s="105" customFormat="1" x14ac:dyDescent="0.25">
      <c r="A147" s="100"/>
      <c r="B147" s="107"/>
      <c r="C147" s="107"/>
      <c r="D147" s="102"/>
      <c r="E147" s="102"/>
      <c r="F147" s="102"/>
      <c r="G147" s="102"/>
      <c r="H147" s="102"/>
      <c r="I147"/>
      <c r="J147"/>
      <c r="K147"/>
      <c r="L147"/>
      <c r="M147"/>
      <c r="N147"/>
    </row>
    <row r="148" spans="1:14" s="105" customFormat="1" x14ac:dyDescent="0.25">
      <c r="A148" s="100"/>
      <c r="B148" s="107"/>
      <c r="C148" s="107"/>
      <c r="D148" s="102"/>
      <c r="E148" s="102"/>
      <c r="F148" s="102"/>
      <c r="G148" s="102"/>
      <c r="H148" s="102"/>
      <c r="I148"/>
      <c r="J148"/>
      <c r="K148"/>
      <c r="L148"/>
      <c r="M148"/>
      <c r="N148"/>
    </row>
    <row r="149" spans="1:14" s="105" customFormat="1" x14ac:dyDescent="0.25">
      <c r="A149" s="100"/>
      <c r="B149" s="107"/>
      <c r="C149" s="107"/>
      <c r="D149" s="102"/>
      <c r="E149" s="102"/>
      <c r="F149" s="102"/>
      <c r="G149" s="102"/>
      <c r="H149" s="102"/>
      <c r="I149"/>
      <c r="J149"/>
      <c r="K149"/>
      <c r="L149"/>
      <c r="M149"/>
      <c r="N149"/>
    </row>
    <row r="150" spans="1:14" s="105" customFormat="1" x14ac:dyDescent="0.25">
      <c r="A150" s="100"/>
      <c r="B150" s="107"/>
      <c r="C150" s="107"/>
      <c r="D150" s="102"/>
      <c r="E150" s="102"/>
      <c r="F150" s="102"/>
      <c r="G150" s="102"/>
      <c r="H150" s="102"/>
      <c r="I150"/>
      <c r="J150"/>
      <c r="K150"/>
      <c r="L150"/>
      <c r="M150"/>
      <c r="N150"/>
    </row>
    <row r="151" spans="1:14" s="105" customFormat="1" x14ac:dyDescent="0.25">
      <c r="A151" s="100"/>
      <c r="B151" s="107"/>
      <c r="C151" s="107"/>
      <c r="D151" s="102"/>
      <c r="E151" s="102"/>
      <c r="F151" s="102"/>
      <c r="G151" s="102"/>
      <c r="H151" s="102"/>
      <c r="I151"/>
      <c r="J151"/>
      <c r="K151"/>
      <c r="L151"/>
      <c r="M151"/>
      <c r="N151"/>
    </row>
    <row r="152" spans="1:14" s="105" customFormat="1" x14ac:dyDescent="0.25">
      <c r="A152" s="100"/>
      <c r="B152" s="107"/>
      <c r="C152" s="107"/>
      <c r="D152" s="102"/>
      <c r="E152" s="102"/>
      <c r="F152" s="102"/>
      <c r="G152" s="102"/>
      <c r="H152" s="102"/>
      <c r="I152"/>
      <c r="J152"/>
      <c r="K152"/>
      <c r="L152"/>
      <c r="M152"/>
      <c r="N152"/>
    </row>
  </sheetData>
  <mergeCells count="12">
    <mergeCell ref="M2:O3"/>
    <mergeCell ref="P2:P4"/>
    <mergeCell ref="A1:O1"/>
    <mergeCell ref="A2:A4"/>
    <mergeCell ref="B2:B4"/>
    <mergeCell ref="C2:C4"/>
    <mergeCell ref="D2:D4"/>
    <mergeCell ref="E2:E4"/>
    <mergeCell ref="G2:G4"/>
    <mergeCell ref="H2:H4"/>
    <mergeCell ref="I2:J3"/>
    <mergeCell ref="K2:L3"/>
  </mergeCells>
  <pageMargins left="0.5" right="0.5" top="0.5" bottom="0.5" header="0.3" footer="0.3"/>
  <pageSetup paperSize="9" scale="64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9"/>
  <sheetViews>
    <sheetView view="pageBreakPreview" zoomScaleNormal="100" zoomScaleSheetLayoutView="100" workbookViewId="0">
      <pane xSplit="6" ySplit="4" topLeftCell="G32" activePane="bottomRight" state="frozen"/>
      <selection pane="topRight" activeCell="F1" sqref="F1"/>
      <selection pane="bottomLeft" activeCell="A6" sqref="A6"/>
      <selection pane="bottomRight" activeCell="E12" sqref="E12"/>
    </sheetView>
  </sheetViews>
  <sheetFormatPr defaultRowHeight="18.75" x14ac:dyDescent="0.25"/>
  <cols>
    <col min="1" max="1" width="4.42578125" style="101" customWidth="1"/>
    <col min="2" max="2" width="17" style="69" customWidth="1"/>
    <col min="3" max="3" width="14.140625" style="69" customWidth="1"/>
    <col min="4" max="4" width="10.140625" style="103" customWidth="1"/>
    <col min="5" max="5" width="45.5703125" style="103" customWidth="1"/>
    <col min="6" max="6" width="3.28515625" style="105" hidden="1" customWidth="1"/>
    <col min="7" max="7" width="14.140625" style="105" customWidth="1"/>
    <col min="8" max="8" width="13.7109375" style="105" customWidth="1"/>
    <col min="9" max="12" width="12.42578125" customWidth="1"/>
    <col min="13" max="13" width="10.28515625" customWidth="1"/>
    <col min="14" max="14" width="11.42578125" customWidth="1"/>
    <col min="15" max="15" width="9.85546875" customWidth="1"/>
    <col min="16" max="16" width="9.42578125" hidden="1" customWidth="1"/>
    <col min="17" max="17" width="9.140625" hidden="1" customWidth="1"/>
  </cols>
  <sheetData>
    <row r="1" spans="1:16" ht="22.5" customHeight="1" x14ac:dyDescent="0.25">
      <c r="A1" s="128" t="s">
        <v>535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6" ht="15" customHeight="1" x14ac:dyDescent="0.25">
      <c r="A2" s="127" t="s">
        <v>330</v>
      </c>
      <c r="B2" s="127" t="s">
        <v>327</v>
      </c>
      <c r="C2" s="127" t="s">
        <v>517</v>
      </c>
      <c r="D2" s="127" t="s">
        <v>331</v>
      </c>
      <c r="E2" s="127" t="s">
        <v>332</v>
      </c>
      <c r="F2" s="109"/>
      <c r="G2" s="127" t="s">
        <v>328</v>
      </c>
      <c r="H2" s="127" t="s">
        <v>329</v>
      </c>
      <c r="I2" s="127" t="s">
        <v>519</v>
      </c>
      <c r="J2" s="127"/>
      <c r="K2" s="127" t="s">
        <v>522</v>
      </c>
      <c r="L2" s="127"/>
      <c r="M2" s="127" t="s">
        <v>523</v>
      </c>
      <c r="N2" s="127"/>
      <c r="O2" s="127"/>
      <c r="P2" s="126" t="s">
        <v>529</v>
      </c>
    </row>
    <row r="3" spans="1:16" ht="32.25" customHeight="1" x14ac:dyDescent="0.25">
      <c r="A3" s="127"/>
      <c r="B3" s="127"/>
      <c r="C3" s="127" t="s">
        <v>517</v>
      </c>
      <c r="D3" s="127" t="s">
        <v>331</v>
      </c>
      <c r="E3" s="127" t="s">
        <v>332</v>
      </c>
      <c r="F3" s="109" t="s">
        <v>333</v>
      </c>
      <c r="G3" s="127"/>
      <c r="H3" s="127"/>
      <c r="I3" s="127"/>
      <c r="J3" s="127"/>
      <c r="K3" s="127"/>
      <c r="L3" s="127"/>
      <c r="M3" s="127"/>
      <c r="N3" s="127"/>
      <c r="O3" s="127"/>
      <c r="P3" s="126"/>
    </row>
    <row r="4" spans="1:16" ht="20.25" customHeight="1" x14ac:dyDescent="0.25">
      <c r="A4" s="127"/>
      <c r="B4" s="127"/>
      <c r="C4" s="127"/>
      <c r="D4" s="127"/>
      <c r="E4" s="127"/>
      <c r="F4" s="104"/>
      <c r="G4" s="127"/>
      <c r="H4" s="127"/>
      <c r="I4" s="111" t="s">
        <v>520</v>
      </c>
      <c r="J4" s="111" t="s">
        <v>521</v>
      </c>
      <c r="K4" s="111" t="s">
        <v>520</v>
      </c>
      <c r="L4" s="111" t="s">
        <v>521</v>
      </c>
      <c r="M4" s="111" t="s">
        <v>520</v>
      </c>
      <c r="N4" s="111" t="s">
        <v>521</v>
      </c>
      <c r="O4" s="111" t="s">
        <v>524</v>
      </c>
      <c r="P4" s="126"/>
    </row>
    <row r="5" spans="1:16" s="99" customFormat="1" ht="27.75" customHeight="1" x14ac:dyDescent="0.25">
      <c r="A5" s="79">
        <v>1</v>
      </c>
      <c r="B5" s="110" t="s">
        <v>91</v>
      </c>
      <c r="C5" s="110">
        <v>3008289</v>
      </c>
      <c r="D5" s="106" t="s">
        <v>38</v>
      </c>
      <c r="E5" s="106" t="s">
        <v>363</v>
      </c>
      <c r="F5" s="98"/>
      <c r="G5" s="18" t="s">
        <v>518</v>
      </c>
      <c r="H5" s="18">
        <v>17</v>
      </c>
      <c r="I5" s="79">
        <v>6591</v>
      </c>
      <c r="J5" s="79">
        <v>6791</v>
      </c>
      <c r="K5" s="79">
        <v>1643</v>
      </c>
      <c r="L5" s="79">
        <v>1690</v>
      </c>
      <c r="M5" s="79">
        <v>52213</v>
      </c>
      <c r="N5" s="79">
        <v>52976</v>
      </c>
      <c r="O5" s="79">
        <v>1</v>
      </c>
    </row>
    <row r="6" spans="1:16" s="99" customFormat="1" ht="27.75" customHeight="1" x14ac:dyDescent="0.25">
      <c r="A6" s="79">
        <v>2</v>
      </c>
      <c r="B6" s="110" t="s">
        <v>78</v>
      </c>
      <c r="C6" s="110">
        <v>3037278</v>
      </c>
      <c r="D6" s="106" t="s">
        <v>255</v>
      </c>
      <c r="E6" s="106" t="s">
        <v>355</v>
      </c>
      <c r="F6" s="98"/>
      <c r="G6" s="18" t="s">
        <v>79</v>
      </c>
      <c r="H6" s="18">
        <v>5</v>
      </c>
      <c r="I6" s="79">
        <v>2068</v>
      </c>
      <c r="J6" s="79">
        <v>2096</v>
      </c>
      <c r="K6" s="79">
        <v>592</v>
      </c>
      <c r="L6" s="79">
        <v>592</v>
      </c>
      <c r="M6" s="79">
        <v>9204</v>
      </c>
      <c r="N6" s="79">
        <v>9217</v>
      </c>
      <c r="O6" s="79">
        <v>1</v>
      </c>
    </row>
    <row r="7" spans="1:16" s="99" customFormat="1" ht="27.75" customHeight="1" x14ac:dyDescent="0.25">
      <c r="A7" s="79">
        <v>3</v>
      </c>
      <c r="B7" s="110" t="s">
        <v>324</v>
      </c>
      <c r="C7" s="110">
        <v>5805426</v>
      </c>
      <c r="D7" s="106" t="s">
        <v>271</v>
      </c>
      <c r="E7" s="106" t="s">
        <v>496</v>
      </c>
      <c r="F7" s="98"/>
      <c r="G7" s="18" t="s">
        <v>497</v>
      </c>
      <c r="H7" s="18">
        <v>8.56</v>
      </c>
      <c r="I7" s="79">
        <v>2144</v>
      </c>
      <c r="J7" s="79">
        <v>2816</v>
      </c>
      <c r="K7" s="79">
        <v>2771</v>
      </c>
      <c r="L7" s="79">
        <v>3532</v>
      </c>
      <c r="M7" s="79">
        <v>6424</v>
      </c>
      <c r="N7" s="79">
        <v>7550</v>
      </c>
      <c r="O7" s="79">
        <v>1</v>
      </c>
    </row>
    <row r="8" spans="1:16" s="99" customFormat="1" ht="27.75" customHeight="1" x14ac:dyDescent="0.25">
      <c r="A8" s="79">
        <v>4</v>
      </c>
      <c r="B8" s="110" t="s">
        <v>233</v>
      </c>
      <c r="C8" s="110">
        <v>4915005</v>
      </c>
      <c r="D8" s="106" t="s">
        <v>255</v>
      </c>
      <c r="E8" s="106" t="s">
        <v>427</v>
      </c>
      <c r="F8" s="98"/>
      <c r="G8" s="18" t="s">
        <v>428</v>
      </c>
      <c r="H8" s="18">
        <v>9.7200000000000006</v>
      </c>
      <c r="I8" s="79">
        <v>4826</v>
      </c>
      <c r="J8" s="79">
        <v>5246</v>
      </c>
      <c r="K8" s="79">
        <v>16590</v>
      </c>
      <c r="L8" s="79">
        <v>17335</v>
      </c>
      <c r="M8" s="79">
        <v>37209</v>
      </c>
      <c r="N8" s="79">
        <v>38009</v>
      </c>
      <c r="O8" s="79">
        <v>1</v>
      </c>
    </row>
    <row r="9" spans="1:16" s="99" customFormat="1" ht="27.75" customHeight="1" x14ac:dyDescent="0.25">
      <c r="A9" s="79">
        <v>5</v>
      </c>
      <c r="B9" s="110" t="s">
        <v>240</v>
      </c>
      <c r="C9" s="110">
        <v>5265491</v>
      </c>
      <c r="D9" s="106" t="s">
        <v>255</v>
      </c>
      <c r="E9" s="106" t="s">
        <v>435</v>
      </c>
      <c r="F9" s="98"/>
      <c r="G9" s="18" t="s">
        <v>428</v>
      </c>
      <c r="H9" s="18">
        <v>7.56</v>
      </c>
      <c r="I9" s="79">
        <v>2845</v>
      </c>
      <c r="J9" s="79">
        <v>3014</v>
      </c>
      <c r="K9" s="79">
        <v>9866</v>
      </c>
      <c r="L9" s="79">
        <v>10630</v>
      </c>
      <c r="M9" s="79">
        <v>18841</v>
      </c>
      <c r="N9" s="79">
        <v>19731</v>
      </c>
      <c r="O9" s="79">
        <v>1</v>
      </c>
    </row>
    <row r="10" spans="1:16" s="99" customFormat="1" ht="27.75" customHeight="1" x14ac:dyDescent="0.25">
      <c r="A10" s="79">
        <v>6</v>
      </c>
      <c r="B10" s="110" t="s">
        <v>248</v>
      </c>
      <c r="C10" s="110">
        <v>5651315</v>
      </c>
      <c r="D10" s="106" t="s">
        <v>255</v>
      </c>
      <c r="E10" s="106" t="s">
        <v>442</v>
      </c>
      <c r="F10" s="98"/>
      <c r="G10" s="18" t="s">
        <v>428</v>
      </c>
      <c r="H10" s="18">
        <v>9.9</v>
      </c>
      <c r="I10" s="79">
        <v>6418</v>
      </c>
      <c r="J10" s="79">
        <v>7158</v>
      </c>
      <c r="K10" s="79">
        <v>9406</v>
      </c>
      <c r="L10" s="79">
        <v>10154</v>
      </c>
      <c r="M10" s="79">
        <v>12085</v>
      </c>
      <c r="N10" s="79">
        <v>12976</v>
      </c>
      <c r="O10" s="79">
        <v>1</v>
      </c>
    </row>
    <row r="11" spans="1:16" s="99" customFormat="1" ht="27.75" customHeight="1" x14ac:dyDescent="0.25">
      <c r="A11" s="79">
        <v>7</v>
      </c>
      <c r="B11" s="110" t="s">
        <v>273</v>
      </c>
      <c r="C11" s="110">
        <v>5727613</v>
      </c>
      <c r="D11" s="106" t="s">
        <v>271</v>
      </c>
      <c r="E11" s="106" t="s">
        <v>456</v>
      </c>
      <c r="F11" s="98"/>
      <c r="G11" s="18" t="s">
        <v>428</v>
      </c>
      <c r="H11" s="18">
        <v>5.3</v>
      </c>
      <c r="I11" s="79">
        <v>4452</v>
      </c>
      <c r="J11" s="79">
        <v>5213</v>
      </c>
      <c r="K11" s="79">
        <v>3220</v>
      </c>
      <c r="L11" s="79">
        <v>3586</v>
      </c>
      <c r="M11" s="79">
        <v>7210</v>
      </c>
      <c r="N11" s="79">
        <v>7858</v>
      </c>
      <c r="O11" s="79">
        <v>1</v>
      </c>
    </row>
    <row r="12" spans="1:16" s="99" customFormat="1" ht="27.75" customHeight="1" x14ac:dyDescent="0.25">
      <c r="A12" s="79">
        <v>8</v>
      </c>
      <c r="B12" s="110" t="s">
        <v>281</v>
      </c>
      <c r="C12" s="110">
        <v>5345828</v>
      </c>
      <c r="D12" s="106" t="s">
        <v>255</v>
      </c>
      <c r="E12" s="106" t="s">
        <v>467</v>
      </c>
      <c r="F12" s="98"/>
      <c r="G12" s="18" t="s">
        <v>428</v>
      </c>
      <c r="H12" s="18">
        <v>9.8000000000000007</v>
      </c>
      <c r="I12" s="79">
        <v>5594</v>
      </c>
      <c r="J12" s="79">
        <v>6371</v>
      </c>
      <c r="K12" s="79">
        <v>4393</v>
      </c>
      <c r="L12" s="79">
        <v>5180</v>
      </c>
      <c r="M12" s="79">
        <v>6455</v>
      </c>
      <c r="N12" s="79">
        <v>8148</v>
      </c>
      <c r="O12" s="79">
        <v>1</v>
      </c>
    </row>
    <row r="13" spans="1:16" s="99" customFormat="1" ht="27.75" customHeight="1" x14ac:dyDescent="0.25">
      <c r="A13" s="79">
        <v>9</v>
      </c>
      <c r="B13" s="110" t="s">
        <v>94</v>
      </c>
      <c r="C13" s="110">
        <v>3092805</v>
      </c>
      <c r="D13" s="106" t="s">
        <v>95</v>
      </c>
      <c r="E13" s="106">
        <v>1224</v>
      </c>
      <c r="F13" s="98" t="s">
        <v>14</v>
      </c>
      <c r="G13" s="18" t="s">
        <v>516</v>
      </c>
      <c r="H13" s="18">
        <v>10</v>
      </c>
      <c r="I13" s="79">
        <v>1319.3</v>
      </c>
      <c r="J13" s="79">
        <v>1348.8</v>
      </c>
      <c r="K13" s="79">
        <v>63672</v>
      </c>
      <c r="L13" s="79">
        <v>64513.2</v>
      </c>
      <c r="M13" s="79">
        <v>64209.599999999999</v>
      </c>
      <c r="N13" s="79">
        <v>65048.2</v>
      </c>
      <c r="O13" s="79">
        <v>1</v>
      </c>
    </row>
    <row r="14" spans="1:16" s="99" customFormat="1" ht="27.75" customHeight="1" x14ac:dyDescent="0.25">
      <c r="A14" s="79">
        <v>10</v>
      </c>
      <c r="B14" s="110" t="s">
        <v>82</v>
      </c>
      <c r="C14" s="110">
        <v>5033557</v>
      </c>
      <c r="D14" s="106" t="s">
        <v>72</v>
      </c>
      <c r="E14" s="106" t="s">
        <v>357</v>
      </c>
      <c r="F14" s="98"/>
      <c r="G14" s="18" t="s">
        <v>83</v>
      </c>
      <c r="H14" s="18">
        <v>7.0350000000000001</v>
      </c>
      <c r="I14" s="79">
        <v>74049</v>
      </c>
      <c r="J14" s="79">
        <v>74833</v>
      </c>
      <c r="K14" s="79">
        <v>2474</v>
      </c>
      <c r="L14" s="79">
        <v>2518</v>
      </c>
      <c r="M14" s="79">
        <v>71757</v>
      </c>
      <c r="N14" s="79">
        <v>72260</v>
      </c>
      <c r="O14" s="79">
        <v>1</v>
      </c>
    </row>
    <row r="15" spans="1:16" s="99" customFormat="1" ht="27.75" customHeight="1" x14ac:dyDescent="0.25">
      <c r="A15" s="79">
        <v>11</v>
      </c>
      <c r="B15" s="110" t="s">
        <v>52</v>
      </c>
      <c r="C15" s="110">
        <v>3082476</v>
      </c>
      <c r="D15" s="106" t="s">
        <v>255</v>
      </c>
      <c r="E15" s="106" t="s">
        <v>341</v>
      </c>
      <c r="F15" s="98" t="s">
        <v>14</v>
      </c>
      <c r="G15" s="18" t="s">
        <v>46</v>
      </c>
      <c r="H15" s="18">
        <v>10</v>
      </c>
      <c r="I15" s="79">
        <v>5311</v>
      </c>
      <c r="J15" s="79">
        <v>5348</v>
      </c>
      <c r="K15" s="79">
        <v>84063</v>
      </c>
      <c r="L15" s="79">
        <v>85126</v>
      </c>
      <c r="M15" s="79">
        <v>90754</v>
      </c>
      <c r="N15" s="79">
        <v>91856</v>
      </c>
      <c r="O15" s="79">
        <v>1</v>
      </c>
    </row>
    <row r="16" spans="1:16" s="99" customFormat="1" ht="27.75" customHeight="1" x14ac:dyDescent="0.25">
      <c r="A16" s="79">
        <v>12</v>
      </c>
      <c r="B16" s="110" t="s">
        <v>84</v>
      </c>
      <c r="C16" s="110">
        <v>4997641</v>
      </c>
      <c r="D16" s="106" t="s">
        <v>255</v>
      </c>
      <c r="E16" s="106" t="s">
        <v>358</v>
      </c>
      <c r="F16" s="98"/>
      <c r="G16" s="18" t="s">
        <v>46</v>
      </c>
      <c r="H16" s="18">
        <v>10</v>
      </c>
      <c r="I16" s="79">
        <v>20480.7</v>
      </c>
      <c r="J16" s="79">
        <v>20899.3</v>
      </c>
      <c r="K16" s="79">
        <v>31465.3</v>
      </c>
      <c r="L16" s="79">
        <v>32152.1</v>
      </c>
      <c r="M16" s="79">
        <v>43971.8</v>
      </c>
      <c r="N16" s="79">
        <v>44924.9</v>
      </c>
      <c r="O16" s="79">
        <v>1</v>
      </c>
    </row>
    <row r="17" spans="1:15" s="99" customFormat="1" ht="27.75" customHeight="1" x14ac:dyDescent="0.25">
      <c r="A17" s="79">
        <v>13</v>
      </c>
      <c r="B17" s="110" t="s">
        <v>108</v>
      </c>
      <c r="C17" s="110">
        <v>5059169</v>
      </c>
      <c r="D17" s="106" t="s">
        <v>106</v>
      </c>
      <c r="E17" s="106" t="s">
        <v>375</v>
      </c>
      <c r="F17" s="98"/>
      <c r="G17" s="18" t="s">
        <v>46</v>
      </c>
      <c r="H17" s="18">
        <v>9.9</v>
      </c>
      <c r="I17" s="79">
        <v>7484.4</v>
      </c>
      <c r="J17" s="79">
        <v>7705.2</v>
      </c>
      <c r="K17" s="79">
        <v>7329.4</v>
      </c>
      <c r="L17" s="79">
        <v>7329.4</v>
      </c>
      <c r="M17" s="79">
        <v>7668.1</v>
      </c>
      <c r="N17" s="79">
        <v>7668.1</v>
      </c>
      <c r="O17" s="79">
        <v>1</v>
      </c>
    </row>
    <row r="18" spans="1:15" s="99" customFormat="1" ht="27.75" customHeight="1" x14ac:dyDescent="0.25">
      <c r="A18" s="79">
        <v>14</v>
      </c>
      <c r="B18" s="110" t="s">
        <v>136</v>
      </c>
      <c r="C18" s="110">
        <v>5503394</v>
      </c>
      <c r="D18" s="106" t="s">
        <v>255</v>
      </c>
      <c r="E18" s="106" t="s">
        <v>383</v>
      </c>
      <c r="F18" s="98"/>
      <c r="G18" s="18" t="s">
        <v>137</v>
      </c>
      <c r="H18" s="18">
        <v>5.35</v>
      </c>
      <c r="I18" s="79">
        <v>7190</v>
      </c>
      <c r="J18" s="79">
        <v>7458</v>
      </c>
      <c r="K18" s="79">
        <v>7778</v>
      </c>
      <c r="L18" s="79">
        <v>8218</v>
      </c>
      <c r="M18" s="79">
        <v>12623</v>
      </c>
      <c r="N18" s="79">
        <v>13099</v>
      </c>
      <c r="O18" s="79">
        <v>1</v>
      </c>
    </row>
    <row r="19" spans="1:15" s="99" customFormat="1" ht="27.75" customHeight="1" x14ac:dyDescent="0.25">
      <c r="A19" s="79">
        <v>15</v>
      </c>
      <c r="B19" s="110" t="s">
        <v>231</v>
      </c>
      <c r="C19" s="110">
        <v>3091594</v>
      </c>
      <c r="D19" s="106" t="s">
        <v>133</v>
      </c>
      <c r="E19" s="106" t="s">
        <v>431</v>
      </c>
      <c r="F19" s="98"/>
      <c r="G19" s="18" t="s">
        <v>432</v>
      </c>
      <c r="H19" s="18">
        <v>4.9000000000000004</v>
      </c>
      <c r="I19" s="79">
        <v>17323</v>
      </c>
      <c r="J19" s="79">
        <v>18403</v>
      </c>
      <c r="K19" s="79">
        <v>2553</v>
      </c>
      <c r="L19" s="79">
        <v>2696</v>
      </c>
      <c r="M19" s="79">
        <v>7905</v>
      </c>
      <c r="N19" s="79">
        <v>8400</v>
      </c>
      <c r="O19" s="79">
        <v>1</v>
      </c>
    </row>
    <row r="20" spans="1:15" s="99" customFormat="1" ht="27.75" customHeight="1" x14ac:dyDescent="0.25">
      <c r="A20" s="79">
        <v>16</v>
      </c>
      <c r="B20" s="110" t="s">
        <v>223</v>
      </c>
      <c r="C20" s="110">
        <v>5033075</v>
      </c>
      <c r="D20" s="106" t="s">
        <v>255</v>
      </c>
      <c r="E20" s="106" t="s">
        <v>422</v>
      </c>
      <c r="F20" s="98"/>
      <c r="G20" s="18" t="s">
        <v>307</v>
      </c>
      <c r="H20" s="18">
        <v>13</v>
      </c>
      <c r="I20" s="79">
        <v>9863</v>
      </c>
      <c r="J20" s="79">
        <v>10340</v>
      </c>
      <c r="K20" s="79">
        <v>20248</v>
      </c>
      <c r="L20" s="79">
        <v>21422</v>
      </c>
      <c r="M20" s="79">
        <v>32431</v>
      </c>
      <c r="N20" s="79">
        <v>33934</v>
      </c>
      <c r="O20" s="79">
        <v>1</v>
      </c>
    </row>
    <row r="21" spans="1:15" s="99" customFormat="1" ht="27.75" customHeight="1" x14ac:dyDescent="0.25">
      <c r="A21" s="79">
        <v>17</v>
      </c>
      <c r="B21" s="110" t="s">
        <v>305</v>
      </c>
      <c r="C21" s="110">
        <v>3008424</v>
      </c>
      <c r="D21" s="106" t="s">
        <v>306</v>
      </c>
      <c r="E21" s="106" t="s">
        <v>480</v>
      </c>
      <c r="F21" s="98"/>
      <c r="G21" s="18" t="s">
        <v>307</v>
      </c>
      <c r="H21" s="18">
        <v>4.95</v>
      </c>
      <c r="I21" s="79">
        <v>6969</v>
      </c>
      <c r="J21" s="79">
        <v>9200</v>
      </c>
      <c r="K21" s="79">
        <v>371</v>
      </c>
      <c r="L21" s="79">
        <v>488</v>
      </c>
      <c r="M21" s="79">
        <v>2068</v>
      </c>
      <c r="N21" s="79">
        <v>2068</v>
      </c>
      <c r="O21" s="79">
        <v>1</v>
      </c>
    </row>
    <row r="22" spans="1:15" s="99" customFormat="1" ht="27.75" customHeight="1" x14ac:dyDescent="0.25">
      <c r="A22" s="79">
        <v>18</v>
      </c>
      <c r="B22" s="110" t="s">
        <v>260</v>
      </c>
      <c r="C22" s="110">
        <v>5636914</v>
      </c>
      <c r="D22" s="106" t="s">
        <v>261</v>
      </c>
      <c r="E22" s="106" t="s">
        <v>447</v>
      </c>
      <c r="F22" s="98"/>
      <c r="G22" s="18" t="s">
        <v>448</v>
      </c>
      <c r="H22" s="18">
        <v>12.96</v>
      </c>
      <c r="I22" s="79">
        <v>41.104999999999997</v>
      </c>
      <c r="J22" s="79">
        <v>45.061999999999998</v>
      </c>
      <c r="K22" s="79">
        <v>8.1519999999999992</v>
      </c>
      <c r="L22" s="79">
        <v>9.0749999999999993</v>
      </c>
      <c r="M22" s="79">
        <v>10854.2</v>
      </c>
      <c r="N22" s="79">
        <v>11999.1</v>
      </c>
      <c r="O22" s="79">
        <v>1</v>
      </c>
    </row>
    <row r="23" spans="1:15" s="99" customFormat="1" ht="27.75" customHeight="1" x14ac:dyDescent="0.25">
      <c r="A23" s="79">
        <v>19</v>
      </c>
      <c r="B23" s="110" t="s">
        <v>243</v>
      </c>
      <c r="C23" s="110">
        <v>5014494</v>
      </c>
      <c r="D23" s="106" t="s">
        <v>255</v>
      </c>
      <c r="E23" s="106" t="s">
        <v>436</v>
      </c>
      <c r="F23" s="98"/>
      <c r="G23" s="18" t="s">
        <v>437</v>
      </c>
      <c r="H23" s="18">
        <v>15</v>
      </c>
      <c r="I23" s="79">
        <v>4443</v>
      </c>
      <c r="J23" s="79">
        <v>4746</v>
      </c>
      <c r="K23" s="79">
        <v>19576</v>
      </c>
      <c r="L23" s="79">
        <v>20997</v>
      </c>
      <c r="M23" s="79">
        <v>34619</v>
      </c>
      <c r="N23" s="79">
        <v>36332</v>
      </c>
      <c r="O23" s="79">
        <v>1</v>
      </c>
    </row>
    <row r="24" spans="1:15" s="99" customFormat="1" ht="27.75" customHeight="1" x14ac:dyDescent="0.25">
      <c r="A24" s="79">
        <v>20</v>
      </c>
      <c r="B24" s="110" t="s">
        <v>56</v>
      </c>
      <c r="C24" s="110">
        <v>3084699</v>
      </c>
      <c r="D24" s="106" t="s">
        <v>38</v>
      </c>
      <c r="E24" s="106" t="s">
        <v>344</v>
      </c>
      <c r="F24" s="98"/>
      <c r="G24" s="18" t="s">
        <v>57</v>
      </c>
      <c r="H24" s="18">
        <v>15</v>
      </c>
      <c r="I24" s="79">
        <v>233799</v>
      </c>
      <c r="J24" s="79">
        <v>236274.4</v>
      </c>
      <c r="K24" s="79">
        <v>16675.8</v>
      </c>
      <c r="L24" s="79">
        <v>16847.3</v>
      </c>
      <c r="M24" s="79">
        <v>45328.2</v>
      </c>
      <c r="N24" s="79">
        <v>46142.2</v>
      </c>
      <c r="O24" s="79">
        <v>1</v>
      </c>
    </row>
    <row r="25" spans="1:15" s="99" customFormat="1" ht="27.75" customHeight="1" x14ac:dyDescent="0.25">
      <c r="A25" s="79">
        <v>21</v>
      </c>
      <c r="B25" s="110" t="s">
        <v>92</v>
      </c>
      <c r="C25" s="110">
        <v>3096758</v>
      </c>
      <c r="D25" s="106" t="s">
        <v>93</v>
      </c>
      <c r="E25" s="106" t="s">
        <v>364</v>
      </c>
      <c r="F25" s="98"/>
      <c r="G25" s="18" t="s">
        <v>57</v>
      </c>
      <c r="H25" s="18">
        <v>15</v>
      </c>
      <c r="I25" s="79">
        <v>7793</v>
      </c>
      <c r="J25" s="79">
        <v>8517</v>
      </c>
      <c r="K25" s="79">
        <v>8787</v>
      </c>
      <c r="L25" s="79">
        <v>10296</v>
      </c>
      <c r="M25" s="79">
        <v>52197</v>
      </c>
      <c r="N25" s="79">
        <v>52197</v>
      </c>
      <c r="O25" s="79">
        <v>1</v>
      </c>
    </row>
    <row r="26" spans="1:15" s="99" customFormat="1" ht="27.75" customHeight="1" x14ac:dyDescent="0.25">
      <c r="A26" s="79">
        <v>22</v>
      </c>
      <c r="B26" s="110" t="s">
        <v>105</v>
      </c>
      <c r="C26" s="110">
        <v>5241905</v>
      </c>
      <c r="D26" s="106" t="s">
        <v>106</v>
      </c>
      <c r="E26" s="106" t="s">
        <v>373</v>
      </c>
      <c r="F26" s="98"/>
      <c r="G26" s="18" t="s">
        <v>57</v>
      </c>
      <c r="H26" s="18">
        <v>15</v>
      </c>
      <c r="I26" s="79">
        <v>26910</v>
      </c>
      <c r="J26" s="79">
        <v>27284</v>
      </c>
      <c r="K26" s="79">
        <v>20471</v>
      </c>
      <c r="L26" s="79">
        <v>21537</v>
      </c>
      <c r="M26" s="79">
        <v>66762</v>
      </c>
      <c r="N26" s="79">
        <v>68386</v>
      </c>
      <c r="O26" s="79">
        <v>1</v>
      </c>
    </row>
    <row r="27" spans="1:15" s="99" customFormat="1" ht="27.75" customHeight="1" x14ac:dyDescent="0.25">
      <c r="A27" s="79">
        <v>23</v>
      </c>
      <c r="B27" s="110" t="s">
        <v>142</v>
      </c>
      <c r="C27" s="110">
        <v>3267783</v>
      </c>
      <c r="D27" s="106" t="s">
        <v>133</v>
      </c>
      <c r="E27" s="106" t="s">
        <v>388</v>
      </c>
      <c r="F27" s="98"/>
      <c r="G27" s="18" t="s">
        <v>57</v>
      </c>
      <c r="H27" s="18">
        <v>4.9000000000000004</v>
      </c>
      <c r="I27" s="79">
        <v>31022.5</v>
      </c>
      <c r="J27" s="79">
        <v>33461.5</v>
      </c>
      <c r="K27" s="79">
        <v>4957.1000000000004</v>
      </c>
      <c r="L27" s="79">
        <v>5250.9</v>
      </c>
      <c r="M27" s="79">
        <v>155320.9</v>
      </c>
      <c r="N27" s="79">
        <v>155898</v>
      </c>
      <c r="O27" s="79">
        <v>1</v>
      </c>
    </row>
    <row r="28" spans="1:15" s="99" customFormat="1" ht="27.75" customHeight="1" x14ac:dyDescent="0.25">
      <c r="A28" s="79">
        <v>24</v>
      </c>
      <c r="B28" s="110" t="s">
        <v>325</v>
      </c>
      <c r="C28" s="110">
        <v>5828803</v>
      </c>
      <c r="D28" s="106" t="s">
        <v>271</v>
      </c>
      <c r="E28" s="106" t="s">
        <v>498</v>
      </c>
      <c r="F28" s="98"/>
      <c r="G28" s="18" t="s">
        <v>499</v>
      </c>
      <c r="H28" s="18">
        <v>9.7200000000000006</v>
      </c>
      <c r="I28" s="79">
        <v>3373</v>
      </c>
      <c r="J28" s="79">
        <v>4172</v>
      </c>
      <c r="K28" s="79">
        <v>1798</v>
      </c>
      <c r="L28" s="79">
        <v>2475</v>
      </c>
      <c r="M28" s="79">
        <v>8440</v>
      </c>
      <c r="N28" s="79">
        <v>9538</v>
      </c>
      <c r="O28" s="79">
        <v>1</v>
      </c>
    </row>
    <row r="29" spans="1:15" s="99" customFormat="1" ht="27.75" customHeight="1" x14ac:dyDescent="0.25">
      <c r="A29" s="79">
        <v>25</v>
      </c>
      <c r="B29" s="110" t="s">
        <v>114</v>
      </c>
      <c r="C29" s="110">
        <v>5483631</v>
      </c>
      <c r="D29" s="106" t="s">
        <v>86</v>
      </c>
      <c r="E29" s="106" t="s">
        <v>379</v>
      </c>
      <c r="F29" s="98"/>
      <c r="G29" s="18" t="s">
        <v>115</v>
      </c>
      <c r="H29" s="18">
        <v>9.81</v>
      </c>
      <c r="I29" s="79">
        <v>37516</v>
      </c>
      <c r="J29" s="79">
        <v>39805</v>
      </c>
      <c r="K29" s="79">
        <v>7008</v>
      </c>
      <c r="L29" s="79">
        <v>7008</v>
      </c>
      <c r="M29" s="79">
        <v>19784</v>
      </c>
      <c r="N29" s="79">
        <v>19784</v>
      </c>
      <c r="O29" s="79">
        <v>1</v>
      </c>
    </row>
    <row r="30" spans="1:15" s="99" customFormat="1" ht="27.75" customHeight="1" x14ac:dyDescent="0.25">
      <c r="A30" s="79">
        <v>26</v>
      </c>
      <c r="B30" s="110" t="s">
        <v>71</v>
      </c>
      <c r="C30" s="110">
        <v>4976199</v>
      </c>
      <c r="D30" s="106" t="s">
        <v>72</v>
      </c>
      <c r="E30" s="106" t="s">
        <v>352</v>
      </c>
      <c r="F30" s="98"/>
      <c r="G30" s="18" t="s">
        <v>73</v>
      </c>
      <c r="H30" s="18">
        <v>10.7</v>
      </c>
      <c r="I30" s="79">
        <v>40876.9</v>
      </c>
      <c r="J30" s="79">
        <v>42207.9</v>
      </c>
      <c r="K30" s="79">
        <v>36251</v>
      </c>
      <c r="L30" s="79">
        <v>36835.800000000003</v>
      </c>
      <c r="M30" s="79">
        <v>51222.7</v>
      </c>
      <c r="N30" s="79">
        <v>52233.599999999999</v>
      </c>
      <c r="O30" s="79">
        <v>1</v>
      </c>
    </row>
    <row r="31" spans="1:15" s="99" customFormat="1" ht="27.75" customHeight="1" x14ac:dyDescent="0.25">
      <c r="A31" s="79">
        <v>27</v>
      </c>
      <c r="B31" s="110" t="s">
        <v>290</v>
      </c>
      <c r="C31" s="110">
        <v>5324593</v>
      </c>
      <c r="D31" s="106" t="s">
        <v>255</v>
      </c>
      <c r="E31" s="106" t="s">
        <v>470</v>
      </c>
      <c r="F31" s="98"/>
      <c r="G31" s="18" t="s">
        <v>471</v>
      </c>
      <c r="H31" s="18">
        <v>2</v>
      </c>
      <c r="I31" s="79">
        <v>1041</v>
      </c>
      <c r="J31" s="79">
        <v>1149</v>
      </c>
      <c r="K31" s="79">
        <v>1722</v>
      </c>
      <c r="L31" s="79">
        <v>1966</v>
      </c>
      <c r="M31" s="79">
        <v>6611</v>
      </c>
      <c r="N31" s="79">
        <v>6923</v>
      </c>
      <c r="O31" s="79">
        <v>1</v>
      </c>
    </row>
    <row r="32" spans="1:15" s="99" customFormat="1" ht="27.75" customHeight="1" x14ac:dyDescent="0.25">
      <c r="A32" s="79">
        <v>28</v>
      </c>
      <c r="B32" s="110" t="s">
        <v>289</v>
      </c>
      <c r="C32" s="110">
        <v>4736516</v>
      </c>
      <c r="D32" s="106" t="s">
        <v>255</v>
      </c>
      <c r="E32" s="106" t="s">
        <v>472</v>
      </c>
      <c r="F32" s="98"/>
      <c r="G32" s="18" t="s">
        <v>471</v>
      </c>
      <c r="H32" s="18">
        <v>2</v>
      </c>
      <c r="I32" s="79">
        <v>356</v>
      </c>
      <c r="J32" s="79">
        <v>413</v>
      </c>
      <c r="K32" s="79">
        <v>968</v>
      </c>
      <c r="L32" s="79">
        <v>1180</v>
      </c>
      <c r="M32" s="79">
        <v>4181</v>
      </c>
      <c r="N32" s="79">
        <v>4424</v>
      </c>
      <c r="O32" s="79">
        <v>1</v>
      </c>
    </row>
    <row r="33" spans="1:15" s="99" customFormat="1" ht="27.75" customHeight="1" x14ac:dyDescent="0.25">
      <c r="A33" s="79">
        <v>29</v>
      </c>
      <c r="B33" s="110" t="s">
        <v>301</v>
      </c>
      <c r="C33" s="110">
        <v>5483621</v>
      </c>
      <c r="D33" s="106" t="s">
        <v>271</v>
      </c>
      <c r="E33" s="106" t="s">
        <v>478</v>
      </c>
      <c r="F33" s="98"/>
      <c r="G33" s="18" t="s">
        <v>471</v>
      </c>
      <c r="H33" s="18">
        <v>2</v>
      </c>
      <c r="I33" s="79">
        <v>732</v>
      </c>
      <c r="J33" s="79">
        <v>850</v>
      </c>
      <c r="K33" s="79">
        <v>797</v>
      </c>
      <c r="L33" s="79">
        <v>959</v>
      </c>
      <c r="M33" s="79">
        <v>4633</v>
      </c>
      <c r="N33" s="79">
        <v>5016</v>
      </c>
      <c r="O33" s="79">
        <v>1</v>
      </c>
    </row>
    <row r="34" spans="1:15" s="99" customFormat="1" ht="27.75" customHeight="1" x14ac:dyDescent="0.25">
      <c r="A34" s="79">
        <v>30</v>
      </c>
      <c r="B34" s="110" t="s">
        <v>76</v>
      </c>
      <c r="C34" s="110">
        <v>3043373</v>
      </c>
      <c r="D34" s="106" t="s">
        <v>38</v>
      </c>
      <c r="E34" s="106" t="s">
        <v>353</v>
      </c>
      <c r="F34" s="98"/>
      <c r="G34" s="18" t="s">
        <v>44</v>
      </c>
      <c r="H34" s="18">
        <v>20</v>
      </c>
      <c r="I34" s="79">
        <v>5086</v>
      </c>
      <c r="J34" s="79">
        <v>5229.2299999999996</v>
      </c>
      <c r="K34" s="79">
        <v>7503.72</v>
      </c>
      <c r="L34" s="79">
        <v>7705.43</v>
      </c>
      <c r="M34" s="79">
        <v>36066.67</v>
      </c>
      <c r="N34" s="79">
        <v>36359.17</v>
      </c>
      <c r="O34" s="79">
        <v>10</v>
      </c>
    </row>
    <row r="35" spans="1:15" s="99" customFormat="1" ht="27.75" customHeight="1" x14ac:dyDescent="0.25">
      <c r="A35" s="79">
        <v>31</v>
      </c>
      <c r="B35" s="110" t="s">
        <v>222</v>
      </c>
      <c r="C35" s="110">
        <v>3051923</v>
      </c>
      <c r="D35" s="106" t="s">
        <v>133</v>
      </c>
      <c r="E35" s="106" t="s">
        <v>423</v>
      </c>
      <c r="F35" s="98"/>
      <c r="G35" s="18" t="s">
        <v>424</v>
      </c>
      <c r="H35" s="18">
        <v>5</v>
      </c>
      <c r="I35" s="79">
        <v>2291</v>
      </c>
      <c r="J35" s="79">
        <v>2440</v>
      </c>
      <c r="K35" s="79">
        <v>321</v>
      </c>
      <c r="L35" s="79">
        <v>321</v>
      </c>
      <c r="M35" s="79">
        <v>6299</v>
      </c>
      <c r="N35" s="79">
        <v>6299</v>
      </c>
      <c r="O35" s="79">
        <v>1</v>
      </c>
    </row>
    <row r="36" spans="1:15" s="99" customFormat="1" ht="27.75" customHeight="1" x14ac:dyDescent="0.25">
      <c r="A36" s="79">
        <v>32</v>
      </c>
      <c r="B36" s="110" t="s">
        <v>124</v>
      </c>
      <c r="C36" s="110">
        <v>5209925</v>
      </c>
      <c r="D36" s="106" t="s">
        <v>255</v>
      </c>
      <c r="E36" s="106" t="s">
        <v>380</v>
      </c>
      <c r="F36" s="98"/>
      <c r="G36" s="18" t="s">
        <v>125</v>
      </c>
      <c r="H36" s="18">
        <v>10.39</v>
      </c>
      <c r="I36" s="79">
        <v>10193</v>
      </c>
      <c r="J36" s="79">
        <v>10565</v>
      </c>
      <c r="K36" s="79">
        <v>1.54</v>
      </c>
      <c r="L36" s="79">
        <v>1.71</v>
      </c>
      <c r="M36" s="79">
        <v>21739</v>
      </c>
      <c r="N36" s="79">
        <v>22691</v>
      </c>
      <c r="O36" s="79">
        <v>1</v>
      </c>
    </row>
    <row r="37" spans="1:15" s="99" customFormat="1" ht="27.75" customHeight="1" x14ac:dyDescent="0.25">
      <c r="A37" s="79">
        <v>33</v>
      </c>
      <c r="B37" s="110" t="s">
        <v>283</v>
      </c>
      <c r="C37" s="110">
        <v>2997611</v>
      </c>
      <c r="D37" s="106" t="s">
        <v>255</v>
      </c>
      <c r="E37" s="106" t="s">
        <v>458</v>
      </c>
      <c r="F37" s="98"/>
      <c r="G37" s="18" t="s">
        <v>459</v>
      </c>
      <c r="H37" s="18">
        <v>24</v>
      </c>
      <c r="I37" s="79">
        <v>1565</v>
      </c>
      <c r="J37" s="79">
        <v>1752</v>
      </c>
      <c r="K37" s="79">
        <v>650</v>
      </c>
      <c r="L37" s="79">
        <v>796</v>
      </c>
      <c r="M37" s="79">
        <v>45565</v>
      </c>
      <c r="N37" s="79">
        <v>45862</v>
      </c>
      <c r="O37" s="79">
        <v>10</v>
      </c>
    </row>
    <row r="38" spans="1:15" s="99" customFormat="1" ht="27.75" customHeight="1" x14ac:dyDescent="0.25">
      <c r="A38" s="79">
        <v>34</v>
      </c>
      <c r="B38" s="110" t="s">
        <v>120</v>
      </c>
      <c r="C38" s="110">
        <v>5209162</v>
      </c>
      <c r="D38" s="106" t="s">
        <v>255</v>
      </c>
      <c r="E38" s="106" t="s">
        <v>380</v>
      </c>
      <c r="F38" s="98"/>
      <c r="G38" s="18" t="s">
        <v>121</v>
      </c>
      <c r="H38" s="18">
        <v>10.39</v>
      </c>
      <c r="I38" s="79">
        <v>30332</v>
      </c>
      <c r="J38" s="79">
        <v>31775</v>
      </c>
      <c r="K38" s="79">
        <v>0.26</v>
      </c>
      <c r="L38" s="79">
        <v>0.26</v>
      </c>
      <c r="M38" s="79">
        <v>15176</v>
      </c>
      <c r="N38" s="79">
        <v>15917</v>
      </c>
      <c r="O38" s="79">
        <v>1</v>
      </c>
    </row>
    <row r="39" spans="1:15" s="99" customFormat="1" ht="27.75" customHeight="1" x14ac:dyDescent="0.25">
      <c r="A39" s="79">
        <v>35</v>
      </c>
      <c r="B39" s="110" t="s">
        <v>132</v>
      </c>
      <c r="C39" s="110">
        <v>3901051</v>
      </c>
      <c r="D39" s="106" t="s">
        <v>133</v>
      </c>
      <c r="E39" s="106" t="s">
        <v>381</v>
      </c>
      <c r="F39" s="98"/>
      <c r="G39" s="18" t="s">
        <v>121</v>
      </c>
      <c r="H39" s="18">
        <v>25</v>
      </c>
      <c r="I39" s="79">
        <v>5725.4</v>
      </c>
      <c r="J39" s="79">
        <v>6011.5</v>
      </c>
      <c r="K39" s="79">
        <v>5053.6000000000004</v>
      </c>
      <c r="L39" s="79">
        <v>5245.8</v>
      </c>
      <c r="M39" s="79">
        <v>31016.9</v>
      </c>
      <c r="N39" s="79">
        <v>31289</v>
      </c>
      <c r="O39" s="79">
        <v>10</v>
      </c>
    </row>
    <row r="40" spans="1:15" s="99" customFormat="1" ht="27.75" customHeight="1" x14ac:dyDescent="0.25">
      <c r="A40" s="79">
        <v>36</v>
      </c>
      <c r="B40" s="110" t="s">
        <v>201</v>
      </c>
      <c r="C40" s="110">
        <v>5482615</v>
      </c>
      <c r="D40" s="106" t="s">
        <v>255</v>
      </c>
      <c r="E40" s="106" t="s">
        <v>389</v>
      </c>
      <c r="F40" s="98"/>
      <c r="G40" s="18" t="s">
        <v>121</v>
      </c>
      <c r="H40" s="18">
        <v>10.39</v>
      </c>
      <c r="I40" s="79">
        <v>16657</v>
      </c>
      <c r="J40" s="79">
        <v>17533</v>
      </c>
      <c r="K40" s="79">
        <v>0.26</v>
      </c>
      <c r="L40" s="79">
        <v>0.26</v>
      </c>
      <c r="M40" s="79">
        <v>18294</v>
      </c>
      <c r="N40" s="79">
        <v>19251</v>
      </c>
      <c r="O40" s="79">
        <v>1</v>
      </c>
    </row>
    <row r="41" spans="1:15" s="99" customFormat="1" ht="27.75" customHeight="1" x14ac:dyDescent="0.25">
      <c r="A41" s="79">
        <v>37</v>
      </c>
      <c r="B41" s="110" t="s">
        <v>50</v>
      </c>
      <c r="C41" s="110">
        <v>3022011</v>
      </c>
      <c r="D41" s="106" t="s">
        <v>35</v>
      </c>
      <c r="E41" s="106" t="s">
        <v>340</v>
      </c>
      <c r="F41" s="98" t="s">
        <v>14</v>
      </c>
      <c r="G41" s="18" t="s">
        <v>51</v>
      </c>
      <c r="H41" s="18">
        <v>4</v>
      </c>
      <c r="I41" s="79">
        <v>7073</v>
      </c>
      <c r="J41" s="79">
        <v>7164</v>
      </c>
      <c r="K41" s="79">
        <v>16865</v>
      </c>
      <c r="L41" s="79">
        <v>17243</v>
      </c>
      <c r="M41" s="79">
        <v>55150</v>
      </c>
      <c r="N41" s="79">
        <v>55614</v>
      </c>
      <c r="O41" s="79">
        <v>1</v>
      </c>
    </row>
    <row r="42" spans="1:15" s="99" customFormat="1" ht="27.75" customHeight="1" x14ac:dyDescent="0.25">
      <c r="A42" s="79">
        <v>38</v>
      </c>
      <c r="B42" s="110" t="s">
        <v>53</v>
      </c>
      <c r="C42" s="110">
        <v>3788592</v>
      </c>
      <c r="D42" s="106" t="s">
        <v>255</v>
      </c>
      <c r="E42" s="106" t="s">
        <v>342</v>
      </c>
      <c r="F42" s="98" t="s">
        <v>14</v>
      </c>
      <c r="G42" s="18" t="s">
        <v>51</v>
      </c>
      <c r="H42" s="18">
        <v>5</v>
      </c>
      <c r="I42" s="79">
        <v>6054</v>
      </c>
      <c r="J42" s="79">
        <v>6063</v>
      </c>
      <c r="K42" s="79">
        <v>44222</v>
      </c>
      <c r="L42" s="79">
        <v>44222</v>
      </c>
      <c r="M42" s="79">
        <v>49224</v>
      </c>
      <c r="N42" s="79">
        <v>49224</v>
      </c>
      <c r="O42" s="79">
        <v>1</v>
      </c>
    </row>
    <row r="43" spans="1:15" s="99" customFormat="1" ht="27.75" customHeight="1" x14ac:dyDescent="0.25">
      <c r="A43" s="79">
        <v>39</v>
      </c>
      <c r="B43" s="110" t="s">
        <v>58</v>
      </c>
      <c r="C43" s="110">
        <v>4719278</v>
      </c>
      <c r="D43" s="106" t="s">
        <v>255</v>
      </c>
      <c r="E43" s="106" t="s">
        <v>345</v>
      </c>
      <c r="F43" s="98"/>
      <c r="G43" s="18" t="s">
        <v>51</v>
      </c>
      <c r="H43" s="18">
        <v>2</v>
      </c>
      <c r="I43" s="79">
        <v>4568</v>
      </c>
      <c r="J43" s="79">
        <v>4633</v>
      </c>
      <c r="K43" s="79">
        <v>8254</v>
      </c>
      <c r="L43" s="79">
        <v>8392</v>
      </c>
      <c r="M43" s="79">
        <v>13321</v>
      </c>
      <c r="N43" s="79">
        <v>13484</v>
      </c>
      <c r="O43" s="79">
        <v>1</v>
      </c>
    </row>
    <row r="44" spans="1:15" s="99" customFormat="1" ht="27.75" customHeight="1" x14ac:dyDescent="0.25">
      <c r="A44" s="79">
        <v>40</v>
      </c>
      <c r="B44" s="110" t="s">
        <v>111</v>
      </c>
      <c r="C44" s="110">
        <v>4388653</v>
      </c>
      <c r="D44" s="106" t="s">
        <v>86</v>
      </c>
      <c r="E44" s="106" t="s">
        <v>377</v>
      </c>
      <c r="F44" s="98"/>
      <c r="G44" s="18" t="s">
        <v>51</v>
      </c>
      <c r="H44" s="18">
        <v>10</v>
      </c>
      <c r="I44" s="79">
        <v>26569</v>
      </c>
      <c r="J44" s="79">
        <v>27264</v>
      </c>
      <c r="K44" s="79">
        <v>8013</v>
      </c>
      <c r="L44" s="79">
        <v>813</v>
      </c>
      <c r="M44" s="79">
        <v>62197</v>
      </c>
      <c r="N44" s="79">
        <v>62198</v>
      </c>
      <c r="O44" s="79">
        <v>1</v>
      </c>
    </row>
    <row r="45" spans="1:15" s="99" customFormat="1" ht="27.75" customHeight="1" x14ac:dyDescent="0.25">
      <c r="A45" s="79">
        <v>41</v>
      </c>
      <c r="B45" s="110" t="s">
        <v>322</v>
      </c>
      <c r="C45" s="110">
        <v>4860736</v>
      </c>
      <c r="D45" s="106" t="s">
        <v>271</v>
      </c>
      <c r="E45" s="106" t="s">
        <v>493</v>
      </c>
      <c r="F45" s="98"/>
      <c r="G45" s="18" t="s">
        <v>494</v>
      </c>
      <c r="H45" s="18">
        <v>2.85</v>
      </c>
      <c r="I45" s="79">
        <v>733</v>
      </c>
      <c r="J45" s="79">
        <v>863</v>
      </c>
      <c r="K45" s="79">
        <v>1346</v>
      </c>
      <c r="L45" s="79">
        <v>1698</v>
      </c>
      <c r="M45" s="79">
        <v>12076.5</v>
      </c>
      <c r="N45" s="79">
        <v>12489.2</v>
      </c>
      <c r="O45" s="79">
        <v>1</v>
      </c>
    </row>
    <row r="46" spans="1:15" s="99" customFormat="1" ht="27.75" customHeight="1" x14ac:dyDescent="0.25">
      <c r="A46" s="79">
        <v>42</v>
      </c>
      <c r="B46" s="110" t="s">
        <v>323</v>
      </c>
      <c r="C46" s="110">
        <v>3064309</v>
      </c>
      <c r="D46" s="106" t="s">
        <v>271</v>
      </c>
      <c r="E46" s="106" t="s">
        <v>495</v>
      </c>
      <c r="F46" s="98"/>
      <c r="G46" s="18" t="s">
        <v>494</v>
      </c>
      <c r="H46" s="18">
        <v>2.7</v>
      </c>
      <c r="I46" s="79">
        <v>291</v>
      </c>
      <c r="J46" s="79">
        <v>420</v>
      </c>
      <c r="K46" s="79">
        <v>519</v>
      </c>
      <c r="L46" s="79">
        <v>726</v>
      </c>
      <c r="M46" s="79">
        <v>31335</v>
      </c>
      <c r="N46" s="79">
        <v>31618</v>
      </c>
      <c r="O46" s="79">
        <v>1</v>
      </c>
    </row>
    <row r="47" spans="1:15" s="99" customFormat="1" ht="27.75" customHeight="1" x14ac:dyDescent="0.25">
      <c r="A47" s="79">
        <v>43</v>
      </c>
      <c r="B47" s="110" t="s">
        <v>232</v>
      </c>
      <c r="C47" s="110">
        <v>4694191</v>
      </c>
      <c r="D47" s="106" t="s">
        <v>255</v>
      </c>
      <c r="E47" s="106" t="s">
        <v>429</v>
      </c>
      <c r="F47" s="98"/>
      <c r="G47" s="18" t="s">
        <v>430</v>
      </c>
      <c r="H47" s="18">
        <v>3</v>
      </c>
      <c r="I47" s="79" t="s">
        <v>531</v>
      </c>
      <c r="J47" s="79">
        <v>2065</v>
      </c>
      <c r="K47" s="79">
        <v>3916</v>
      </c>
      <c r="L47" s="79">
        <v>4156</v>
      </c>
      <c r="M47" s="79">
        <v>17771</v>
      </c>
      <c r="N47" s="79">
        <v>18075</v>
      </c>
      <c r="O47" s="79">
        <v>1</v>
      </c>
    </row>
    <row r="48" spans="1:15" s="99" customFormat="1" ht="27.75" customHeight="1" x14ac:dyDescent="0.25">
      <c r="A48" s="79">
        <v>44</v>
      </c>
      <c r="B48" s="110" t="s">
        <v>244</v>
      </c>
      <c r="C48" s="110">
        <v>5014495</v>
      </c>
      <c r="D48" s="106" t="s">
        <v>133</v>
      </c>
      <c r="E48" s="106" t="s">
        <v>436</v>
      </c>
      <c r="F48" s="98"/>
      <c r="G48" s="18" t="s">
        <v>430</v>
      </c>
      <c r="H48" s="18">
        <v>3</v>
      </c>
      <c r="I48" s="79">
        <v>2189</v>
      </c>
      <c r="J48" s="79">
        <v>2305</v>
      </c>
      <c r="K48" s="79">
        <v>3945</v>
      </c>
      <c r="L48" s="79">
        <v>4260</v>
      </c>
      <c r="M48" s="79">
        <v>19361</v>
      </c>
      <c r="N48" s="79">
        <v>19756</v>
      </c>
      <c r="O48" s="79">
        <v>1</v>
      </c>
    </row>
    <row r="49" spans="1:15" s="99" customFormat="1" ht="27.75" customHeight="1" x14ac:dyDescent="0.25">
      <c r="A49" s="79">
        <v>45</v>
      </c>
      <c r="B49" s="110" t="s">
        <v>246</v>
      </c>
      <c r="C49" s="110">
        <v>4393026</v>
      </c>
      <c r="D49" s="106" t="s">
        <v>255</v>
      </c>
      <c r="E49" s="106" t="s">
        <v>439</v>
      </c>
      <c r="F49" s="98"/>
      <c r="G49" s="18" t="s">
        <v>430</v>
      </c>
      <c r="H49" s="18">
        <v>2.7</v>
      </c>
      <c r="I49" s="79">
        <v>392</v>
      </c>
      <c r="J49" s="79">
        <v>401</v>
      </c>
      <c r="K49" s="79">
        <v>2460</v>
      </c>
      <c r="L49" s="79">
        <v>2732</v>
      </c>
      <c r="M49" s="79">
        <v>7478</v>
      </c>
      <c r="N49" s="79">
        <v>7779</v>
      </c>
      <c r="O49" s="79">
        <v>1</v>
      </c>
    </row>
    <row r="50" spans="1:15" s="99" customFormat="1" ht="27.75" customHeight="1" x14ac:dyDescent="0.25">
      <c r="A50" s="79">
        <v>46</v>
      </c>
      <c r="B50" s="110" t="s">
        <v>257</v>
      </c>
      <c r="C50" s="110">
        <v>5659983</v>
      </c>
      <c r="D50" s="106" t="s">
        <v>255</v>
      </c>
      <c r="E50" s="106" t="s">
        <v>444</v>
      </c>
      <c r="F50" s="98"/>
      <c r="G50" s="18" t="s">
        <v>430</v>
      </c>
      <c r="H50" s="18">
        <v>3</v>
      </c>
      <c r="I50" s="79">
        <v>692</v>
      </c>
      <c r="J50" s="79">
        <v>742</v>
      </c>
      <c r="K50" s="79">
        <v>2592</v>
      </c>
      <c r="L50" s="79">
        <v>2952</v>
      </c>
      <c r="M50" s="79">
        <v>3215</v>
      </c>
      <c r="N50" s="79">
        <v>3637.1</v>
      </c>
      <c r="O50" s="79">
        <v>1</v>
      </c>
    </row>
    <row r="51" spans="1:15" s="99" customFormat="1" ht="27.75" customHeight="1" x14ac:dyDescent="0.25">
      <c r="A51" s="79">
        <v>47</v>
      </c>
      <c r="B51" s="110" t="s">
        <v>275</v>
      </c>
      <c r="C51" s="110">
        <v>3020620</v>
      </c>
      <c r="D51" s="106" t="s">
        <v>276</v>
      </c>
      <c r="E51" s="106" t="s">
        <v>457</v>
      </c>
      <c r="F51" s="98"/>
      <c r="G51" s="18" t="s">
        <v>430</v>
      </c>
      <c r="H51" s="18">
        <v>3</v>
      </c>
      <c r="I51" s="79">
        <v>265.2</v>
      </c>
      <c r="J51" s="79">
        <v>288.3</v>
      </c>
      <c r="K51" s="79">
        <v>961.9</v>
      </c>
      <c r="L51" s="79">
        <v>1086.5</v>
      </c>
      <c r="M51" s="79">
        <v>1149</v>
      </c>
      <c r="N51" s="79">
        <v>1293.3</v>
      </c>
      <c r="O51" s="79">
        <v>1</v>
      </c>
    </row>
    <row r="52" spans="1:15" s="99" customFormat="1" ht="27.75" customHeight="1" x14ac:dyDescent="0.25">
      <c r="A52" s="79">
        <v>48</v>
      </c>
      <c r="B52" s="110" t="s">
        <v>286</v>
      </c>
      <c r="C52" s="110">
        <v>5033348</v>
      </c>
      <c r="D52" s="106" t="s">
        <v>255</v>
      </c>
      <c r="E52" s="106" t="s">
        <v>462</v>
      </c>
      <c r="F52" s="98"/>
      <c r="G52" s="18" t="s">
        <v>430</v>
      </c>
      <c r="H52" s="18">
        <v>3</v>
      </c>
      <c r="I52" s="79">
        <v>767</v>
      </c>
      <c r="J52" s="79">
        <v>861</v>
      </c>
      <c r="K52" s="79">
        <v>1740</v>
      </c>
      <c r="L52" s="79">
        <v>1940</v>
      </c>
      <c r="M52" s="79">
        <v>8069</v>
      </c>
      <c r="N52" s="79">
        <v>8358</v>
      </c>
      <c r="O52" s="79">
        <v>1</v>
      </c>
    </row>
    <row r="53" spans="1:15" s="99" customFormat="1" ht="27.75" customHeight="1" x14ac:dyDescent="0.25">
      <c r="A53" s="79">
        <v>49</v>
      </c>
      <c r="B53" s="110" t="s">
        <v>287</v>
      </c>
      <c r="C53" s="110">
        <v>4053979</v>
      </c>
      <c r="D53" s="106" t="s">
        <v>255</v>
      </c>
      <c r="E53" s="106" t="s">
        <v>463</v>
      </c>
      <c r="F53" s="98"/>
      <c r="G53" s="18" t="s">
        <v>430</v>
      </c>
      <c r="H53" s="18">
        <v>2.7</v>
      </c>
      <c r="I53" s="79">
        <v>2064</v>
      </c>
      <c r="J53" s="79">
        <v>2211</v>
      </c>
      <c r="K53" s="79">
        <v>1003</v>
      </c>
      <c r="L53" s="79">
        <v>1080</v>
      </c>
      <c r="M53" s="79">
        <v>11186</v>
      </c>
      <c r="N53" s="79">
        <v>11186</v>
      </c>
      <c r="O53" s="79">
        <v>1</v>
      </c>
    </row>
    <row r="54" spans="1:15" s="99" customFormat="1" ht="27.75" customHeight="1" x14ac:dyDescent="0.25">
      <c r="A54" s="79">
        <v>50</v>
      </c>
      <c r="B54" s="110" t="s">
        <v>279</v>
      </c>
      <c r="C54" s="110">
        <v>4388580</v>
      </c>
      <c r="D54" s="106" t="s">
        <v>255</v>
      </c>
      <c r="E54" s="106" t="s">
        <v>465</v>
      </c>
      <c r="F54" s="98"/>
      <c r="G54" s="18" t="s">
        <v>430</v>
      </c>
      <c r="H54" s="18">
        <v>2.75</v>
      </c>
      <c r="I54" s="79">
        <v>1450</v>
      </c>
      <c r="J54" s="79">
        <v>1610</v>
      </c>
      <c r="K54" s="79">
        <v>1177</v>
      </c>
      <c r="L54" s="79">
        <v>1351</v>
      </c>
      <c r="M54" s="79">
        <v>22464.3</v>
      </c>
      <c r="N54" s="79">
        <v>22710.2</v>
      </c>
      <c r="O54" s="79">
        <v>1</v>
      </c>
    </row>
    <row r="55" spans="1:15" s="99" customFormat="1" ht="27.75" customHeight="1" x14ac:dyDescent="0.25">
      <c r="A55" s="79">
        <v>51</v>
      </c>
      <c r="B55" s="110" t="s">
        <v>239</v>
      </c>
      <c r="C55" s="110">
        <v>5623701</v>
      </c>
      <c r="D55" s="106" t="s">
        <v>303</v>
      </c>
      <c r="E55" s="106" t="s">
        <v>476</v>
      </c>
      <c r="F55" s="98"/>
      <c r="G55" s="18" t="s">
        <v>430</v>
      </c>
      <c r="H55" s="18">
        <v>2.7250000000000001</v>
      </c>
      <c r="I55" s="79">
        <v>3211</v>
      </c>
      <c r="J55" s="79">
        <v>3431</v>
      </c>
      <c r="K55" s="79">
        <v>2941</v>
      </c>
      <c r="L55" s="79">
        <v>3181</v>
      </c>
      <c r="M55" s="79">
        <v>4674</v>
      </c>
      <c r="N55" s="79">
        <v>5007</v>
      </c>
      <c r="O55" s="79">
        <v>1</v>
      </c>
    </row>
    <row r="56" spans="1:15" s="99" customFormat="1" ht="27.75" customHeight="1" x14ac:dyDescent="0.25">
      <c r="A56" s="79">
        <v>52</v>
      </c>
      <c r="B56" s="110" t="s">
        <v>304</v>
      </c>
      <c r="C56" s="110">
        <v>4800612</v>
      </c>
      <c r="D56" s="106" t="s">
        <v>271</v>
      </c>
      <c r="E56" s="106" t="s">
        <v>479</v>
      </c>
      <c r="F56" s="98"/>
      <c r="G56" s="18" t="s">
        <v>430</v>
      </c>
      <c r="H56" s="18">
        <v>3</v>
      </c>
      <c r="I56" s="79">
        <v>452</v>
      </c>
      <c r="J56" s="79">
        <v>578</v>
      </c>
      <c r="K56" s="79">
        <v>395</v>
      </c>
      <c r="L56" s="79">
        <v>619</v>
      </c>
      <c r="M56" s="79">
        <v>12568.3</v>
      </c>
      <c r="N56" s="79">
        <v>12858</v>
      </c>
      <c r="O56" s="79">
        <v>1</v>
      </c>
    </row>
    <row r="57" spans="1:15" s="99" customFormat="1" ht="27.75" customHeight="1" x14ac:dyDescent="0.25">
      <c r="A57" s="79">
        <v>53</v>
      </c>
      <c r="B57" s="110" t="s">
        <v>316</v>
      </c>
      <c r="C57" s="110">
        <v>5771867</v>
      </c>
      <c r="D57" s="106" t="s">
        <v>271</v>
      </c>
      <c r="E57" s="106" t="s">
        <v>485</v>
      </c>
      <c r="F57" s="98"/>
      <c r="G57" s="18" t="s">
        <v>430</v>
      </c>
      <c r="H57" s="18">
        <v>3</v>
      </c>
      <c r="I57" s="79">
        <v>359</v>
      </c>
      <c r="J57" s="79">
        <v>428</v>
      </c>
      <c r="K57" s="79">
        <v>1635</v>
      </c>
      <c r="L57" s="79">
        <v>1903</v>
      </c>
      <c r="M57" s="79">
        <v>2216</v>
      </c>
      <c r="N57" s="79">
        <v>2525</v>
      </c>
      <c r="O57" s="79">
        <v>1</v>
      </c>
    </row>
    <row r="58" spans="1:15" s="99" customFormat="1" ht="27.75" customHeight="1" x14ac:dyDescent="0.25">
      <c r="A58" s="79">
        <v>54</v>
      </c>
      <c r="B58" s="110" t="s">
        <v>317</v>
      </c>
      <c r="C58" s="110">
        <v>3274022</v>
      </c>
      <c r="D58" s="106" t="s">
        <v>271</v>
      </c>
      <c r="E58" s="106" t="s">
        <v>486</v>
      </c>
      <c r="F58" s="98"/>
      <c r="G58" s="18" t="s">
        <v>430</v>
      </c>
      <c r="H58" s="18">
        <v>2.65</v>
      </c>
      <c r="I58" s="79">
        <v>272</v>
      </c>
      <c r="J58" s="79">
        <v>370</v>
      </c>
      <c r="K58" s="79">
        <v>912</v>
      </c>
      <c r="L58" s="79">
        <v>1269</v>
      </c>
      <c r="M58" s="79">
        <v>19557</v>
      </c>
      <c r="N58" s="79">
        <v>19986</v>
      </c>
      <c r="O58" s="79">
        <v>1</v>
      </c>
    </row>
    <row r="59" spans="1:15" s="99" customFormat="1" ht="27.75" customHeight="1" x14ac:dyDescent="0.25">
      <c r="A59" s="79">
        <v>55</v>
      </c>
      <c r="B59" s="110" t="s">
        <v>68</v>
      </c>
      <c r="C59" s="110">
        <v>3955127</v>
      </c>
      <c r="D59" s="106" t="s">
        <v>255</v>
      </c>
      <c r="E59" s="106" t="s">
        <v>350</v>
      </c>
      <c r="F59" s="98"/>
      <c r="G59" s="18" t="s">
        <v>69</v>
      </c>
      <c r="H59" s="18">
        <v>3</v>
      </c>
      <c r="I59" s="79">
        <v>729</v>
      </c>
      <c r="J59" s="79">
        <v>742</v>
      </c>
      <c r="K59" s="79">
        <v>12408</v>
      </c>
      <c r="L59" s="79">
        <v>12587</v>
      </c>
      <c r="M59" s="79">
        <v>13651</v>
      </c>
      <c r="N59" s="79">
        <v>13845</v>
      </c>
      <c r="O59" s="79">
        <v>1</v>
      </c>
    </row>
    <row r="60" spans="1:15" s="99" customFormat="1" ht="27.75" customHeight="1" x14ac:dyDescent="0.25">
      <c r="A60" s="79">
        <v>56</v>
      </c>
      <c r="B60" s="110" t="s">
        <v>318</v>
      </c>
      <c r="C60" s="110">
        <v>5809727</v>
      </c>
      <c r="D60" s="106" t="s">
        <v>271</v>
      </c>
      <c r="E60" s="106" t="s">
        <v>487</v>
      </c>
      <c r="F60" s="98"/>
      <c r="G60" s="18" t="s">
        <v>488</v>
      </c>
      <c r="H60" s="18">
        <v>13.68</v>
      </c>
      <c r="I60" s="79">
        <v>640</v>
      </c>
      <c r="J60" s="79">
        <v>826</v>
      </c>
      <c r="K60" s="79">
        <v>128</v>
      </c>
      <c r="L60" s="79">
        <v>190</v>
      </c>
      <c r="M60" s="79">
        <v>3643</v>
      </c>
      <c r="N60" s="79">
        <v>5101</v>
      </c>
      <c r="O60" s="79">
        <v>1</v>
      </c>
    </row>
    <row r="61" spans="1:15" s="99" customFormat="1" ht="27.75" customHeight="1" x14ac:dyDescent="0.25">
      <c r="A61" s="79">
        <v>57</v>
      </c>
      <c r="B61" s="110" t="s">
        <v>264</v>
      </c>
      <c r="C61" s="110">
        <v>4850965</v>
      </c>
      <c r="D61" s="106" t="s">
        <v>253</v>
      </c>
      <c r="E61" s="106" t="s">
        <v>449</v>
      </c>
      <c r="F61" s="98"/>
      <c r="G61" s="18" t="s">
        <v>450</v>
      </c>
      <c r="H61" s="18">
        <v>18.36</v>
      </c>
      <c r="I61" s="79">
        <v>2974</v>
      </c>
      <c r="J61" s="79">
        <v>3132</v>
      </c>
      <c r="K61" s="79">
        <v>682</v>
      </c>
      <c r="L61" s="79">
        <v>813</v>
      </c>
      <c r="M61" s="79">
        <v>18966</v>
      </c>
      <c r="N61" s="79">
        <v>19186</v>
      </c>
      <c r="O61" s="79">
        <v>10</v>
      </c>
    </row>
    <row r="62" spans="1:15" s="99" customFormat="1" ht="27.75" customHeight="1" x14ac:dyDescent="0.25">
      <c r="A62" s="79">
        <v>58</v>
      </c>
      <c r="B62" s="110" t="s">
        <v>314</v>
      </c>
      <c r="C62" s="110">
        <v>5660005</v>
      </c>
      <c r="D62" s="106" t="s">
        <v>271</v>
      </c>
      <c r="E62" s="106" t="s">
        <v>482</v>
      </c>
      <c r="F62" s="98"/>
      <c r="G62" s="18" t="s">
        <v>483</v>
      </c>
      <c r="H62" s="18">
        <v>15.21</v>
      </c>
      <c r="I62" s="79">
        <v>125.82</v>
      </c>
      <c r="J62" s="79">
        <v>157.66</v>
      </c>
      <c r="K62" s="79">
        <v>227.26</v>
      </c>
      <c r="L62" s="79">
        <v>335.96</v>
      </c>
      <c r="M62" s="79">
        <v>4345.1000000000004</v>
      </c>
      <c r="N62" s="79">
        <v>5070.6000000000004</v>
      </c>
      <c r="O62" s="79">
        <v>1</v>
      </c>
    </row>
    <row r="63" spans="1:15" s="99" customFormat="1" ht="27.75" customHeight="1" x14ac:dyDescent="0.25">
      <c r="A63" s="79">
        <v>59</v>
      </c>
      <c r="B63" s="110" t="s">
        <v>204</v>
      </c>
      <c r="C63" s="110">
        <v>5482490</v>
      </c>
      <c r="D63" s="106" t="s">
        <v>255</v>
      </c>
      <c r="E63" s="106" t="s">
        <v>389</v>
      </c>
      <c r="F63" s="98"/>
      <c r="G63" s="18" t="s">
        <v>205</v>
      </c>
      <c r="H63" s="18">
        <v>10.39</v>
      </c>
      <c r="I63" s="79">
        <v>15915</v>
      </c>
      <c r="J63" s="79">
        <v>16814</v>
      </c>
      <c r="K63" s="79">
        <v>0.28000000000000003</v>
      </c>
      <c r="L63" s="79">
        <v>0.28000000000000003</v>
      </c>
      <c r="M63" s="79">
        <v>18263</v>
      </c>
      <c r="N63" s="79">
        <v>19266</v>
      </c>
      <c r="O63" s="79">
        <v>1</v>
      </c>
    </row>
    <row r="64" spans="1:15" s="99" customFormat="1" ht="27.75" customHeight="1" x14ac:dyDescent="0.25">
      <c r="A64" s="79">
        <v>60</v>
      </c>
      <c r="B64" s="110" t="s">
        <v>54</v>
      </c>
      <c r="C64" s="110">
        <v>4213158</v>
      </c>
      <c r="D64" s="106" t="s">
        <v>35</v>
      </c>
      <c r="E64" s="106" t="s">
        <v>343</v>
      </c>
      <c r="F64" s="98" t="s">
        <v>14</v>
      </c>
      <c r="G64" s="18" t="s">
        <v>55</v>
      </c>
      <c r="H64" s="18">
        <v>35.1</v>
      </c>
      <c r="I64" s="79">
        <v>12120</v>
      </c>
      <c r="J64" s="79">
        <v>12373</v>
      </c>
      <c r="K64" s="79">
        <v>22948</v>
      </c>
      <c r="L64" s="79">
        <v>23243</v>
      </c>
      <c r="M64" s="79">
        <v>33377</v>
      </c>
      <c r="N64" s="79">
        <v>33753</v>
      </c>
      <c r="O64" s="79">
        <v>10</v>
      </c>
    </row>
    <row r="65" spans="1:17" s="99" customFormat="1" ht="27.75" customHeight="1" x14ac:dyDescent="0.25">
      <c r="A65" s="79">
        <v>61</v>
      </c>
      <c r="B65" s="110" t="s">
        <v>206</v>
      </c>
      <c r="C65" s="110">
        <v>5481820</v>
      </c>
      <c r="D65" s="106" t="s">
        <v>255</v>
      </c>
      <c r="E65" s="106" t="s">
        <v>389</v>
      </c>
      <c r="F65" s="98"/>
      <c r="G65" s="18" t="s">
        <v>55</v>
      </c>
      <c r="H65" s="18">
        <v>10.39</v>
      </c>
      <c r="I65" s="79">
        <v>18143</v>
      </c>
      <c r="J65" s="79">
        <v>19108</v>
      </c>
      <c r="K65" s="79">
        <v>0.27</v>
      </c>
      <c r="L65" s="79">
        <v>0.27</v>
      </c>
      <c r="M65" s="79">
        <v>19343</v>
      </c>
      <c r="N65" s="79">
        <v>20401</v>
      </c>
      <c r="O65" s="79">
        <v>1</v>
      </c>
    </row>
    <row r="66" spans="1:17" s="99" customFormat="1" ht="27.75" customHeight="1" x14ac:dyDescent="0.25">
      <c r="A66" s="79">
        <v>62</v>
      </c>
      <c r="B66" s="110" t="s">
        <v>207</v>
      </c>
      <c r="C66" s="110">
        <v>5482221</v>
      </c>
      <c r="D66" s="106" t="s">
        <v>255</v>
      </c>
      <c r="E66" s="106" t="s">
        <v>389</v>
      </c>
      <c r="F66" s="98"/>
      <c r="G66" s="18" t="s">
        <v>55</v>
      </c>
      <c r="H66" s="18">
        <v>10.39</v>
      </c>
      <c r="I66" s="79">
        <v>17757</v>
      </c>
      <c r="J66" s="79">
        <v>18623</v>
      </c>
      <c r="K66" s="79">
        <v>0.41</v>
      </c>
      <c r="L66" s="79">
        <v>1.41</v>
      </c>
      <c r="M66" s="79">
        <v>19298</v>
      </c>
      <c r="N66" s="79">
        <v>20351</v>
      </c>
      <c r="O66" s="79">
        <v>1</v>
      </c>
    </row>
    <row r="67" spans="1:17" s="99" customFormat="1" ht="27.75" customHeight="1" x14ac:dyDescent="0.25">
      <c r="A67" s="79">
        <v>63</v>
      </c>
      <c r="B67" s="110" t="s">
        <v>48</v>
      </c>
      <c r="C67" s="110">
        <v>3070643</v>
      </c>
      <c r="D67" s="106" t="s">
        <v>35</v>
      </c>
      <c r="E67" s="106" t="s">
        <v>339</v>
      </c>
      <c r="F67" s="98" t="s">
        <v>14</v>
      </c>
      <c r="G67" s="18" t="s">
        <v>49</v>
      </c>
      <c r="H67" s="18">
        <v>4</v>
      </c>
      <c r="I67" s="79">
        <v>15477</v>
      </c>
      <c r="J67" s="79">
        <v>15597</v>
      </c>
      <c r="K67" s="79">
        <v>21200</v>
      </c>
      <c r="L67" s="79">
        <v>21334</v>
      </c>
      <c r="M67" s="79">
        <v>32371</v>
      </c>
      <c r="N67" s="79">
        <v>32582</v>
      </c>
      <c r="O67" s="79">
        <v>1</v>
      </c>
    </row>
    <row r="68" spans="1:17" s="99" customFormat="1" ht="27.75" customHeight="1" x14ac:dyDescent="0.25">
      <c r="A68" s="79">
        <v>64</v>
      </c>
      <c r="B68" s="110" t="s">
        <v>70</v>
      </c>
      <c r="C68" s="110">
        <v>4067807</v>
      </c>
      <c r="D68" s="106" t="s">
        <v>35</v>
      </c>
      <c r="E68" s="106" t="s">
        <v>351</v>
      </c>
      <c r="F68" s="98"/>
      <c r="G68" s="18" t="s">
        <v>49</v>
      </c>
      <c r="H68" s="18">
        <v>3</v>
      </c>
      <c r="I68" s="79">
        <v>7082</v>
      </c>
      <c r="J68" s="79">
        <v>7204</v>
      </c>
      <c r="K68" s="79">
        <v>10145</v>
      </c>
      <c r="L68" s="79">
        <v>10348</v>
      </c>
      <c r="M68" s="79">
        <v>22665</v>
      </c>
      <c r="N68" s="79">
        <v>32582</v>
      </c>
      <c r="O68" s="79">
        <v>1</v>
      </c>
    </row>
    <row r="69" spans="1:17" s="99" customFormat="1" ht="27.75" customHeight="1" x14ac:dyDescent="0.25">
      <c r="A69" s="79">
        <v>65</v>
      </c>
      <c r="B69" s="110" t="s">
        <v>97</v>
      </c>
      <c r="C69" s="110">
        <v>3024872</v>
      </c>
      <c r="D69" s="106" t="s">
        <v>255</v>
      </c>
      <c r="E69" s="106" t="s">
        <v>366</v>
      </c>
      <c r="F69" s="98"/>
      <c r="G69" s="18" t="s">
        <v>49</v>
      </c>
      <c r="H69" s="18">
        <v>3</v>
      </c>
      <c r="I69" s="79">
        <v>5554</v>
      </c>
      <c r="J69" s="79">
        <v>5663</v>
      </c>
      <c r="K69" s="79">
        <v>6055</v>
      </c>
      <c r="L69" s="79">
        <v>6276</v>
      </c>
      <c r="M69" s="79">
        <v>8880</v>
      </c>
      <c r="N69" s="79">
        <v>9166</v>
      </c>
      <c r="O69" s="79">
        <v>1</v>
      </c>
    </row>
    <row r="70" spans="1:17" s="99" customFormat="1" ht="27.75" customHeight="1" x14ac:dyDescent="0.25">
      <c r="A70" s="79">
        <v>66</v>
      </c>
      <c r="B70" s="110" t="s">
        <v>100</v>
      </c>
      <c r="C70" s="110">
        <v>5287996</v>
      </c>
      <c r="D70" s="106" t="s">
        <v>255</v>
      </c>
      <c r="E70" s="106" t="s">
        <v>368</v>
      </c>
      <c r="F70" s="98"/>
      <c r="G70" s="18" t="s">
        <v>49</v>
      </c>
      <c r="H70" s="18">
        <v>3</v>
      </c>
      <c r="I70" s="79">
        <v>7179</v>
      </c>
      <c r="J70" s="79">
        <v>7393</v>
      </c>
      <c r="K70" s="79">
        <v>6194</v>
      </c>
      <c r="L70" s="79">
        <v>6246</v>
      </c>
      <c r="M70" s="79">
        <v>9921</v>
      </c>
      <c r="N70" s="79">
        <v>10027</v>
      </c>
      <c r="O70" s="79">
        <v>1</v>
      </c>
    </row>
    <row r="71" spans="1:17" s="99" customFormat="1" ht="27.75" customHeight="1" x14ac:dyDescent="0.25">
      <c r="A71" s="79">
        <v>67</v>
      </c>
      <c r="B71" s="110" t="s">
        <v>112</v>
      </c>
      <c r="C71" s="110">
        <v>5479087</v>
      </c>
      <c r="D71" s="106" t="s">
        <v>255</v>
      </c>
      <c r="E71" s="106" t="s">
        <v>378</v>
      </c>
      <c r="F71" s="98"/>
      <c r="G71" s="18" t="s">
        <v>113</v>
      </c>
      <c r="H71" s="18">
        <v>2.7</v>
      </c>
      <c r="I71" s="79">
        <v>3424</v>
      </c>
      <c r="J71" s="79">
        <v>3552</v>
      </c>
      <c r="K71" s="79">
        <v>5706</v>
      </c>
      <c r="L71" s="79">
        <v>6004</v>
      </c>
      <c r="M71" s="79">
        <v>7859</v>
      </c>
      <c r="N71" s="79">
        <v>8212</v>
      </c>
      <c r="O71" s="79">
        <v>1</v>
      </c>
    </row>
    <row r="72" spans="1:17" s="99" customFormat="1" ht="27.75" customHeight="1" x14ac:dyDescent="0.25">
      <c r="A72" s="79">
        <v>68</v>
      </c>
      <c r="B72" s="110" t="s">
        <v>134</v>
      </c>
      <c r="C72" s="110">
        <v>5511874</v>
      </c>
      <c r="D72" s="106" t="s">
        <v>255</v>
      </c>
      <c r="E72" s="106" t="s">
        <v>382</v>
      </c>
      <c r="F72" s="98"/>
      <c r="G72" s="18" t="s">
        <v>135</v>
      </c>
      <c r="H72" s="18">
        <v>2.8</v>
      </c>
      <c r="I72" s="79">
        <v>5378</v>
      </c>
      <c r="J72" s="79">
        <v>5584</v>
      </c>
      <c r="K72" s="79">
        <v>3379</v>
      </c>
      <c r="L72" s="79">
        <v>3588</v>
      </c>
      <c r="M72" s="79">
        <v>5882</v>
      </c>
      <c r="N72" s="79">
        <v>6176</v>
      </c>
      <c r="O72" s="79">
        <v>1</v>
      </c>
    </row>
    <row r="73" spans="1:17" s="99" customFormat="1" ht="27.75" customHeight="1" x14ac:dyDescent="0.25">
      <c r="A73" s="79">
        <v>69</v>
      </c>
      <c r="B73" s="110" t="s">
        <v>138</v>
      </c>
      <c r="C73" s="110">
        <v>3078021</v>
      </c>
      <c r="D73" s="106" t="s">
        <v>255</v>
      </c>
      <c r="E73" s="106" t="s">
        <v>384</v>
      </c>
      <c r="F73" s="98"/>
      <c r="G73" s="18" t="s">
        <v>49</v>
      </c>
      <c r="H73" s="18">
        <v>3</v>
      </c>
      <c r="I73" s="79">
        <v>3487</v>
      </c>
      <c r="J73" s="79">
        <v>3701</v>
      </c>
      <c r="K73" s="79">
        <v>4969</v>
      </c>
      <c r="L73" s="79">
        <v>5178</v>
      </c>
      <c r="M73" s="99">
        <v>24066</v>
      </c>
      <c r="N73" s="99">
        <v>24360</v>
      </c>
      <c r="O73" s="79">
        <v>1</v>
      </c>
    </row>
    <row r="74" spans="1:17" s="99" customFormat="1" ht="27.75" customHeight="1" x14ac:dyDescent="0.25">
      <c r="A74" s="79">
        <v>70</v>
      </c>
      <c r="B74" s="110" t="s">
        <v>139</v>
      </c>
      <c r="C74" s="110">
        <v>5513407</v>
      </c>
      <c r="D74" s="106" t="s">
        <v>255</v>
      </c>
      <c r="E74" s="106" t="s">
        <v>385</v>
      </c>
      <c r="F74" s="98"/>
      <c r="G74" s="18" t="s">
        <v>49</v>
      </c>
      <c r="H74" s="18">
        <v>2.7</v>
      </c>
      <c r="I74" s="79">
        <v>4910</v>
      </c>
      <c r="J74" s="79">
        <v>5060</v>
      </c>
      <c r="K74" s="79">
        <v>3964</v>
      </c>
      <c r="L74" s="79">
        <v>4229</v>
      </c>
      <c r="M74" s="79">
        <v>7373</v>
      </c>
      <c r="N74" s="79">
        <v>7708</v>
      </c>
      <c r="O74" s="79">
        <v>1</v>
      </c>
    </row>
    <row r="75" spans="1:17" s="99" customFormat="1" ht="27.75" customHeight="1" x14ac:dyDescent="0.25">
      <c r="A75" s="79">
        <v>71</v>
      </c>
      <c r="B75" s="110" t="s">
        <v>140</v>
      </c>
      <c r="C75" s="110">
        <v>5482918</v>
      </c>
      <c r="D75" s="106" t="s">
        <v>255</v>
      </c>
      <c r="E75" s="106" t="s">
        <v>386</v>
      </c>
      <c r="F75" s="98"/>
      <c r="G75" s="18" t="s">
        <v>49</v>
      </c>
      <c r="H75" s="18">
        <v>3</v>
      </c>
      <c r="I75" s="79">
        <v>2891</v>
      </c>
      <c r="J75" s="79">
        <v>3096</v>
      </c>
      <c r="K75" s="79">
        <v>5196</v>
      </c>
      <c r="L75" s="79">
        <v>5443</v>
      </c>
      <c r="M75" s="79">
        <v>6845</v>
      </c>
      <c r="N75" s="79">
        <v>7135</v>
      </c>
      <c r="O75" s="79">
        <v>1</v>
      </c>
      <c r="Q75" s="110"/>
    </row>
    <row r="76" spans="1:17" s="99" customFormat="1" ht="27.75" customHeight="1" x14ac:dyDescent="0.25">
      <c r="A76" s="79">
        <v>72</v>
      </c>
      <c r="B76" s="110" t="s">
        <v>249</v>
      </c>
      <c r="C76" s="110">
        <v>5655801</v>
      </c>
      <c r="D76" s="106" t="s">
        <v>255</v>
      </c>
      <c r="E76" s="106" t="s">
        <v>440</v>
      </c>
      <c r="F76" s="98"/>
      <c r="G76" s="18" t="s">
        <v>441</v>
      </c>
      <c r="H76" s="18">
        <v>2.1800000000000002</v>
      </c>
      <c r="I76" s="79">
        <v>1082.5</v>
      </c>
      <c r="J76" s="79">
        <v>1179.5999999999999</v>
      </c>
      <c r="K76" s="79">
        <v>2003</v>
      </c>
      <c r="L76" s="79">
        <v>2188.4</v>
      </c>
      <c r="M76" s="79">
        <v>2566.6999999999998</v>
      </c>
      <c r="N76" s="79">
        <v>2824.4</v>
      </c>
      <c r="O76" s="79">
        <v>1</v>
      </c>
    </row>
    <row r="77" spans="1:17" s="99" customFormat="1" ht="27.75" customHeight="1" x14ac:dyDescent="0.25">
      <c r="A77" s="79">
        <v>73</v>
      </c>
      <c r="B77" s="110" t="s">
        <v>270</v>
      </c>
      <c r="C77" s="110">
        <v>4751297</v>
      </c>
      <c r="D77" s="106" t="s">
        <v>271</v>
      </c>
      <c r="E77" s="106" t="s">
        <v>455</v>
      </c>
      <c r="F77" s="98"/>
      <c r="G77" s="18" t="s">
        <v>441</v>
      </c>
      <c r="H77" s="18">
        <v>3.45</v>
      </c>
      <c r="I77" s="79">
        <v>1434</v>
      </c>
      <c r="J77" s="79">
        <v>1565</v>
      </c>
      <c r="K77" s="79">
        <v>2700</v>
      </c>
      <c r="L77" s="79">
        <v>3064</v>
      </c>
      <c r="M77" s="79">
        <v>18723</v>
      </c>
      <c r="N77" s="79">
        <v>10171</v>
      </c>
      <c r="O77" s="79">
        <v>1</v>
      </c>
    </row>
    <row r="78" spans="1:17" s="99" customFormat="1" ht="27.75" customHeight="1" x14ac:dyDescent="0.25">
      <c r="A78" s="79">
        <v>74</v>
      </c>
      <c r="B78" s="110" t="s">
        <v>282</v>
      </c>
      <c r="C78" s="110">
        <v>4300493</v>
      </c>
      <c r="D78" s="106" t="s">
        <v>255</v>
      </c>
      <c r="E78" s="106" t="s">
        <v>468</v>
      </c>
      <c r="F78" s="98"/>
      <c r="G78" s="18" t="s">
        <v>441</v>
      </c>
      <c r="H78" s="18">
        <v>4</v>
      </c>
      <c r="I78" s="79">
        <v>440</v>
      </c>
      <c r="J78" s="79">
        <v>500</v>
      </c>
      <c r="K78" s="79">
        <v>2322</v>
      </c>
      <c r="L78" s="79">
        <v>2788</v>
      </c>
      <c r="M78" s="79">
        <v>16063</v>
      </c>
      <c r="N78" s="79">
        <v>17126</v>
      </c>
      <c r="O78" s="79">
        <v>1</v>
      </c>
    </row>
    <row r="79" spans="1:17" s="99" customFormat="1" ht="27.75" customHeight="1" x14ac:dyDescent="0.25">
      <c r="A79" s="79">
        <v>75</v>
      </c>
      <c r="B79" s="110" t="s">
        <v>302</v>
      </c>
      <c r="C79" s="110">
        <v>5578356</v>
      </c>
      <c r="D79" s="106" t="s">
        <v>271</v>
      </c>
      <c r="E79" s="106" t="s">
        <v>475</v>
      </c>
      <c r="F79" s="98"/>
      <c r="G79" s="18" t="s">
        <v>441</v>
      </c>
      <c r="H79" s="18">
        <v>2.5</v>
      </c>
      <c r="I79" s="79">
        <v>1309.5</v>
      </c>
      <c r="J79" s="79">
        <v>1529</v>
      </c>
      <c r="K79" s="79">
        <v>428</v>
      </c>
      <c r="L79" s="79">
        <v>428</v>
      </c>
      <c r="M79" s="79">
        <v>568.1</v>
      </c>
      <c r="N79" s="79">
        <v>569.4</v>
      </c>
      <c r="O79" s="79">
        <v>1</v>
      </c>
    </row>
    <row r="80" spans="1:17" s="99" customFormat="1" ht="27.75" customHeight="1" x14ac:dyDescent="0.25">
      <c r="A80" s="79">
        <v>76</v>
      </c>
      <c r="B80" s="110" t="s">
        <v>308</v>
      </c>
      <c r="C80" s="110">
        <v>3089480</v>
      </c>
      <c r="D80" s="106" t="s">
        <v>271</v>
      </c>
      <c r="E80" s="106" t="s">
        <v>481</v>
      </c>
      <c r="F80" s="98"/>
      <c r="G80" s="18" t="s">
        <v>441</v>
      </c>
      <c r="H80" s="18">
        <v>3.21</v>
      </c>
      <c r="I80" s="79">
        <v>497</v>
      </c>
      <c r="J80" s="79">
        <v>593</v>
      </c>
      <c r="K80" s="79">
        <v>1333</v>
      </c>
      <c r="L80" s="79">
        <v>1666</v>
      </c>
      <c r="M80" s="79">
        <v>2410</v>
      </c>
      <c r="N80" s="79">
        <v>2832</v>
      </c>
      <c r="O80" s="79">
        <v>1</v>
      </c>
    </row>
    <row r="81" spans="1:16" s="99" customFormat="1" ht="27.75" customHeight="1" x14ac:dyDescent="0.25">
      <c r="A81" s="79">
        <v>77</v>
      </c>
      <c r="B81" s="110" t="s">
        <v>59</v>
      </c>
      <c r="C81" s="110">
        <v>2999340</v>
      </c>
      <c r="D81" s="106" t="s">
        <v>255</v>
      </c>
      <c r="E81" s="106" t="s">
        <v>346</v>
      </c>
      <c r="F81" s="98"/>
      <c r="G81" s="18" t="s">
        <v>60</v>
      </c>
      <c r="H81" s="18">
        <v>4</v>
      </c>
      <c r="I81" s="79">
        <v>22354</v>
      </c>
      <c r="J81" s="79">
        <v>22753</v>
      </c>
      <c r="K81" s="79">
        <v>10711</v>
      </c>
      <c r="L81" s="79">
        <v>10711</v>
      </c>
      <c r="M81" s="79">
        <v>19806</v>
      </c>
      <c r="N81" s="79">
        <v>19806</v>
      </c>
      <c r="O81" s="79">
        <v>1</v>
      </c>
    </row>
    <row r="82" spans="1:16" s="99" customFormat="1" ht="27.75" customHeight="1" x14ac:dyDescent="0.25">
      <c r="A82" s="79">
        <v>78</v>
      </c>
      <c r="B82" s="110" t="s">
        <v>65</v>
      </c>
      <c r="C82" s="110">
        <v>4009802</v>
      </c>
      <c r="D82" s="106" t="s">
        <v>66</v>
      </c>
      <c r="E82" s="106" t="s">
        <v>349</v>
      </c>
      <c r="F82" s="98"/>
      <c r="G82" s="18" t="s">
        <v>67</v>
      </c>
      <c r="H82" s="18">
        <v>11.1</v>
      </c>
      <c r="I82" s="79">
        <v>35976</v>
      </c>
      <c r="J82" s="79">
        <v>36112</v>
      </c>
      <c r="K82" s="79">
        <v>833</v>
      </c>
      <c r="L82" s="79">
        <v>833</v>
      </c>
      <c r="M82" s="79">
        <v>59226</v>
      </c>
      <c r="N82" s="79">
        <v>59226</v>
      </c>
      <c r="O82" s="79">
        <v>1</v>
      </c>
      <c r="P82" s="99" t="s">
        <v>529</v>
      </c>
    </row>
    <row r="83" spans="1:16" s="99" customFormat="1" ht="27.75" customHeight="1" x14ac:dyDescent="0.25">
      <c r="A83" s="79">
        <v>79</v>
      </c>
      <c r="B83" s="110" t="s">
        <v>122</v>
      </c>
      <c r="C83" s="110">
        <v>5210669</v>
      </c>
      <c r="D83" s="106" t="s">
        <v>255</v>
      </c>
      <c r="E83" s="106" t="s">
        <v>380</v>
      </c>
      <c r="F83" s="98"/>
      <c r="G83" s="18" t="s">
        <v>123</v>
      </c>
      <c r="H83" s="18">
        <v>10.39</v>
      </c>
      <c r="I83" s="79">
        <v>13607</v>
      </c>
      <c r="J83" s="79">
        <v>14178</v>
      </c>
      <c r="K83" s="79">
        <v>0.52</v>
      </c>
      <c r="L83" s="79">
        <v>0.52</v>
      </c>
      <c r="M83" s="79">
        <v>19160</v>
      </c>
      <c r="N83" s="79">
        <v>19722</v>
      </c>
      <c r="O83" s="79">
        <v>1</v>
      </c>
    </row>
    <row r="84" spans="1:16" s="99" customFormat="1" ht="27.75" customHeight="1" x14ac:dyDescent="0.25">
      <c r="A84" s="79">
        <v>80</v>
      </c>
      <c r="B84" s="110" t="s">
        <v>210</v>
      </c>
      <c r="C84" s="110">
        <v>5060094</v>
      </c>
      <c r="D84" s="106" t="s">
        <v>133</v>
      </c>
      <c r="E84" s="106" t="s">
        <v>390</v>
      </c>
      <c r="F84" s="98"/>
      <c r="G84" s="18" t="s">
        <v>211</v>
      </c>
      <c r="H84" s="18">
        <v>17</v>
      </c>
      <c r="I84" s="79">
        <v>13885</v>
      </c>
      <c r="J84" s="79">
        <v>14671</v>
      </c>
      <c r="K84" s="79">
        <v>361</v>
      </c>
      <c r="L84" s="79">
        <v>368</v>
      </c>
      <c r="M84" s="79">
        <v>33752</v>
      </c>
      <c r="N84" s="79">
        <v>35478</v>
      </c>
      <c r="O84" s="79">
        <v>1</v>
      </c>
    </row>
    <row r="85" spans="1:16" s="99" customFormat="1" ht="27.75" customHeight="1" x14ac:dyDescent="0.25">
      <c r="A85" s="79">
        <v>81</v>
      </c>
      <c r="B85" s="110" t="s">
        <v>126</v>
      </c>
      <c r="C85" s="110">
        <v>5208318</v>
      </c>
      <c r="D85" s="106" t="s">
        <v>255</v>
      </c>
      <c r="E85" s="106" t="s">
        <v>380</v>
      </c>
      <c r="F85" s="98"/>
      <c r="G85" s="18" t="s">
        <v>127</v>
      </c>
      <c r="H85" s="18">
        <v>10.39</v>
      </c>
      <c r="I85" s="79">
        <v>17776</v>
      </c>
      <c r="J85" s="79">
        <v>18568</v>
      </c>
      <c r="K85" s="79">
        <v>0.47</v>
      </c>
      <c r="L85" s="79">
        <v>0.47</v>
      </c>
      <c r="M85" s="79">
        <v>23739</v>
      </c>
      <c r="N85" s="79">
        <v>24850</v>
      </c>
      <c r="O85" s="79">
        <v>1</v>
      </c>
    </row>
    <row r="86" spans="1:16" s="99" customFormat="1" ht="27.75" customHeight="1" x14ac:dyDescent="0.25">
      <c r="A86" s="79">
        <v>82</v>
      </c>
      <c r="B86" s="110" t="s">
        <v>202</v>
      </c>
      <c r="C86" s="110">
        <v>5482868</v>
      </c>
      <c r="D86" s="106" t="s">
        <v>255</v>
      </c>
      <c r="E86" s="106" t="s">
        <v>389</v>
      </c>
      <c r="F86" s="98"/>
      <c r="G86" s="18" t="s">
        <v>203</v>
      </c>
      <c r="H86" s="18">
        <v>10.39</v>
      </c>
      <c r="I86" s="79">
        <v>22020</v>
      </c>
      <c r="J86" s="79">
        <v>23048</v>
      </c>
      <c r="K86" s="79">
        <v>0.27</v>
      </c>
      <c r="L86" s="79">
        <v>0.27</v>
      </c>
      <c r="M86" s="79">
        <v>17653</v>
      </c>
      <c r="N86" s="79">
        <v>17653</v>
      </c>
      <c r="O86" s="79">
        <v>1</v>
      </c>
    </row>
    <row r="87" spans="1:16" s="99" customFormat="1" ht="27.75" customHeight="1" x14ac:dyDescent="0.25">
      <c r="A87" s="79">
        <v>83</v>
      </c>
      <c r="B87" s="110" t="s">
        <v>320</v>
      </c>
      <c r="C87" s="110">
        <v>3068473</v>
      </c>
      <c r="D87" s="106" t="s">
        <v>321</v>
      </c>
      <c r="E87" s="106" t="s">
        <v>491</v>
      </c>
      <c r="F87" s="98"/>
      <c r="G87" s="18" t="s">
        <v>492</v>
      </c>
      <c r="H87" s="18">
        <v>9.9</v>
      </c>
      <c r="I87" s="79">
        <v>1819</v>
      </c>
      <c r="J87" s="79">
        <v>2325</v>
      </c>
      <c r="K87" s="79">
        <v>48.6</v>
      </c>
      <c r="L87" s="79">
        <v>64</v>
      </c>
      <c r="M87" s="79">
        <v>3303.8</v>
      </c>
      <c r="N87" s="79">
        <v>4252.3999999999996</v>
      </c>
      <c r="O87" s="79">
        <v>1</v>
      </c>
    </row>
    <row r="88" spans="1:16" s="99" customFormat="1" ht="27.75" customHeight="1" x14ac:dyDescent="0.25">
      <c r="A88" s="79">
        <v>84</v>
      </c>
      <c r="B88" s="110" t="s">
        <v>129</v>
      </c>
      <c r="C88" s="110">
        <v>5210827</v>
      </c>
      <c r="D88" s="106" t="s">
        <v>255</v>
      </c>
      <c r="E88" s="106" t="s">
        <v>380</v>
      </c>
      <c r="F88" s="98"/>
      <c r="G88" s="18" t="s">
        <v>130</v>
      </c>
      <c r="H88" s="18">
        <v>10.39</v>
      </c>
      <c r="I88" s="79">
        <v>18127</v>
      </c>
      <c r="J88" s="79">
        <v>18880</v>
      </c>
      <c r="K88" s="79">
        <v>0.34</v>
      </c>
      <c r="L88" s="79">
        <v>0.34</v>
      </c>
      <c r="M88" s="79">
        <v>22149</v>
      </c>
      <c r="N88" s="79">
        <v>23150</v>
      </c>
      <c r="O88" s="79">
        <v>1</v>
      </c>
    </row>
    <row r="89" spans="1:16" s="99" customFormat="1" ht="27.75" customHeight="1" x14ac:dyDescent="0.25">
      <c r="A89" s="79">
        <v>85</v>
      </c>
      <c r="B89" s="110" t="s">
        <v>208</v>
      </c>
      <c r="C89" s="110">
        <v>5483602</v>
      </c>
      <c r="D89" s="106" t="s">
        <v>255</v>
      </c>
      <c r="E89" s="106" t="s">
        <v>389</v>
      </c>
      <c r="F89" s="98"/>
      <c r="G89" s="18" t="s">
        <v>209</v>
      </c>
      <c r="H89" s="18">
        <v>10.39</v>
      </c>
      <c r="I89" s="79">
        <v>14583</v>
      </c>
      <c r="J89" s="79">
        <v>14583</v>
      </c>
      <c r="K89" s="79">
        <v>0.35</v>
      </c>
      <c r="L89" s="79">
        <v>0.35</v>
      </c>
      <c r="M89" s="79">
        <v>20553</v>
      </c>
      <c r="N89" s="79">
        <v>21647</v>
      </c>
      <c r="O89" s="79">
        <v>1</v>
      </c>
    </row>
    <row r="90" spans="1:16" s="99" customFormat="1" ht="27.75" customHeight="1" x14ac:dyDescent="0.25">
      <c r="A90" s="79">
        <v>86</v>
      </c>
      <c r="B90" s="110" t="s">
        <v>319</v>
      </c>
      <c r="C90" s="110">
        <v>5687909</v>
      </c>
      <c r="D90" s="106" t="s">
        <v>271</v>
      </c>
      <c r="E90" s="106" t="s">
        <v>489</v>
      </c>
      <c r="F90" s="98"/>
      <c r="G90" s="18" t="s">
        <v>490</v>
      </c>
      <c r="H90" s="18">
        <v>4.95</v>
      </c>
      <c r="I90" s="79">
        <v>295</v>
      </c>
      <c r="J90" s="79">
        <v>441</v>
      </c>
      <c r="K90" s="79">
        <v>630</v>
      </c>
      <c r="L90" s="79">
        <v>1039</v>
      </c>
      <c r="M90" s="79">
        <v>4552</v>
      </c>
      <c r="N90" s="79">
        <v>5070</v>
      </c>
      <c r="O90" s="79">
        <v>1</v>
      </c>
    </row>
    <row r="91" spans="1:16" s="99" customFormat="1" ht="27.75" customHeight="1" x14ac:dyDescent="0.25">
      <c r="A91" s="79">
        <v>87</v>
      </c>
      <c r="B91" s="110" t="s">
        <v>235</v>
      </c>
      <c r="C91" s="110">
        <v>5552051</v>
      </c>
      <c r="D91" s="106" t="s">
        <v>255</v>
      </c>
      <c r="E91" s="106" t="s">
        <v>433</v>
      </c>
      <c r="F91" s="98"/>
      <c r="G91" s="18" t="s">
        <v>434</v>
      </c>
      <c r="H91" s="18">
        <v>4.05</v>
      </c>
      <c r="I91" s="79">
        <v>3557</v>
      </c>
      <c r="J91" s="79">
        <v>3748</v>
      </c>
      <c r="K91" s="79">
        <v>4963</v>
      </c>
      <c r="L91" s="79">
        <v>5377</v>
      </c>
      <c r="M91" s="79">
        <v>6870</v>
      </c>
      <c r="N91" s="79">
        <v>7293</v>
      </c>
      <c r="O91" s="79">
        <v>1</v>
      </c>
    </row>
    <row r="92" spans="1:16" s="99" customFormat="1" ht="27.75" customHeight="1" x14ac:dyDescent="0.25">
      <c r="A92" s="79">
        <v>88</v>
      </c>
      <c r="B92" s="110" t="s">
        <v>247</v>
      </c>
      <c r="C92" s="110">
        <v>5660092</v>
      </c>
      <c r="D92" s="106" t="s">
        <v>255</v>
      </c>
      <c r="E92" s="106" t="s">
        <v>438</v>
      </c>
      <c r="F92" s="98"/>
      <c r="G92" s="18" t="s">
        <v>434</v>
      </c>
      <c r="H92" s="18">
        <v>5</v>
      </c>
      <c r="I92" s="79">
        <v>4493</v>
      </c>
      <c r="J92" s="79">
        <v>4786</v>
      </c>
      <c r="K92" s="79">
        <v>6305</v>
      </c>
      <c r="L92" s="79">
        <v>6825</v>
      </c>
      <c r="M92" s="79">
        <v>9221</v>
      </c>
      <c r="N92" s="79">
        <v>9960</v>
      </c>
      <c r="O92" s="79">
        <v>1</v>
      </c>
    </row>
    <row r="93" spans="1:16" s="99" customFormat="1" ht="27.75" customHeight="1" x14ac:dyDescent="0.25">
      <c r="A93" s="79">
        <v>89</v>
      </c>
      <c r="B93" s="110" t="s">
        <v>245</v>
      </c>
      <c r="C93" s="110">
        <v>4393028</v>
      </c>
      <c r="D93" s="106" t="s">
        <v>255</v>
      </c>
      <c r="E93" s="106" t="s">
        <v>439</v>
      </c>
      <c r="F93" s="98"/>
      <c r="G93" s="18" t="s">
        <v>434</v>
      </c>
      <c r="H93" s="18">
        <v>4.8600000000000003</v>
      </c>
      <c r="I93" s="79">
        <v>3870</v>
      </c>
      <c r="J93" s="79">
        <v>4203</v>
      </c>
      <c r="K93" s="79">
        <v>2067</v>
      </c>
      <c r="L93" s="79">
        <v>2067</v>
      </c>
      <c r="M93" s="79">
        <v>23485</v>
      </c>
      <c r="N93" s="79">
        <v>23485</v>
      </c>
      <c r="O93" s="79">
        <v>1</v>
      </c>
    </row>
    <row r="94" spans="1:16" s="99" customFormat="1" ht="27.75" customHeight="1" x14ac:dyDescent="0.25">
      <c r="A94" s="79">
        <v>90</v>
      </c>
      <c r="B94" s="110" t="s">
        <v>256</v>
      </c>
      <c r="C94" s="110">
        <v>5045276</v>
      </c>
      <c r="D94" s="106" t="s">
        <v>255</v>
      </c>
      <c r="E94" s="106" t="s">
        <v>443</v>
      </c>
      <c r="F94" s="98"/>
      <c r="G94" s="18" t="s">
        <v>434</v>
      </c>
      <c r="H94" s="18">
        <v>5</v>
      </c>
      <c r="I94" s="79">
        <v>1269</v>
      </c>
      <c r="J94" s="79">
        <v>1414.3</v>
      </c>
      <c r="K94" s="79">
        <v>4192</v>
      </c>
      <c r="L94" s="79">
        <v>4527</v>
      </c>
      <c r="M94" s="79">
        <v>10819</v>
      </c>
      <c r="N94" s="79">
        <v>11273</v>
      </c>
      <c r="O94" s="79">
        <v>1</v>
      </c>
    </row>
    <row r="95" spans="1:16" s="99" customFormat="1" ht="27.75" customHeight="1" x14ac:dyDescent="0.25">
      <c r="A95" s="79">
        <v>91</v>
      </c>
      <c r="B95" s="110" t="s">
        <v>263</v>
      </c>
      <c r="C95" s="110">
        <v>5661306</v>
      </c>
      <c r="D95" s="106" t="s">
        <v>255</v>
      </c>
      <c r="E95" s="106" t="s">
        <v>451</v>
      </c>
      <c r="F95" s="98"/>
      <c r="G95" s="18" t="s">
        <v>434</v>
      </c>
      <c r="H95" s="18">
        <v>5</v>
      </c>
      <c r="I95" s="79">
        <v>1582</v>
      </c>
      <c r="J95" s="79">
        <v>1733</v>
      </c>
      <c r="K95" s="79">
        <v>4827</v>
      </c>
      <c r="L95" s="79">
        <v>5252</v>
      </c>
      <c r="M95" s="79">
        <v>5989</v>
      </c>
      <c r="N95" s="79">
        <v>6443</v>
      </c>
      <c r="O95" s="79">
        <v>1</v>
      </c>
    </row>
    <row r="96" spans="1:16" s="99" customFormat="1" ht="27.75" customHeight="1" x14ac:dyDescent="0.25">
      <c r="A96" s="79">
        <v>92</v>
      </c>
      <c r="B96" s="110" t="s">
        <v>278</v>
      </c>
      <c r="C96" s="110">
        <v>4388581</v>
      </c>
      <c r="D96" s="106" t="s">
        <v>255</v>
      </c>
      <c r="E96" s="106" t="s">
        <v>464</v>
      </c>
      <c r="F96" s="98"/>
      <c r="G96" s="18" t="s">
        <v>434</v>
      </c>
      <c r="H96" s="18">
        <v>5</v>
      </c>
      <c r="I96" s="79">
        <v>2906.8</v>
      </c>
      <c r="J96" s="79">
        <v>3258.2</v>
      </c>
      <c r="K96" s="79">
        <v>2514</v>
      </c>
      <c r="L96" s="79">
        <v>2932.6</v>
      </c>
      <c r="M96" s="79">
        <v>27629.7</v>
      </c>
      <c r="N96" s="79">
        <v>28154.799999999999</v>
      </c>
      <c r="O96" s="79">
        <v>1</v>
      </c>
    </row>
    <row r="97" spans="1:16" s="99" customFormat="1" ht="27.75" customHeight="1" x14ac:dyDescent="0.25">
      <c r="A97" s="79">
        <v>93</v>
      </c>
      <c r="B97" s="110" t="s">
        <v>280</v>
      </c>
      <c r="C97" s="110">
        <v>5551941</v>
      </c>
      <c r="D97" s="106" t="s">
        <v>255</v>
      </c>
      <c r="E97" s="106" t="s">
        <v>466</v>
      </c>
      <c r="F97" s="98"/>
      <c r="G97" s="18" t="s">
        <v>434</v>
      </c>
      <c r="H97" s="18">
        <v>3.71</v>
      </c>
      <c r="I97" s="79">
        <v>830</v>
      </c>
      <c r="J97" s="79">
        <v>940.2</v>
      </c>
      <c r="K97" s="79">
        <v>2235.5</v>
      </c>
      <c r="L97" s="79">
        <v>2556.1</v>
      </c>
      <c r="M97" s="79">
        <v>5513.6</v>
      </c>
      <c r="N97" s="79">
        <v>5884.2</v>
      </c>
      <c r="O97" s="79">
        <v>1</v>
      </c>
    </row>
    <row r="98" spans="1:16" s="99" customFormat="1" ht="27.75" customHeight="1" x14ac:dyDescent="0.25">
      <c r="A98" s="79">
        <v>94</v>
      </c>
      <c r="B98" s="110" t="s">
        <v>252</v>
      </c>
      <c r="C98" s="110">
        <v>5464565</v>
      </c>
      <c r="D98" s="106" t="s">
        <v>253</v>
      </c>
      <c r="E98" s="106" t="s">
        <v>445</v>
      </c>
      <c r="F98" s="98"/>
      <c r="G98" s="18" t="s">
        <v>446</v>
      </c>
      <c r="H98" s="18">
        <v>17</v>
      </c>
      <c r="I98" s="79">
        <v>6364</v>
      </c>
      <c r="J98" s="79">
        <v>7141</v>
      </c>
      <c r="K98" s="79">
        <v>157</v>
      </c>
      <c r="L98" s="79">
        <v>162</v>
      </c>
      <c r="M98" s="79">
        <v>20386</v>
      </c>
      <c r="N98" s="79">
        <v>22196</v>
      </c>
      <c r="O98" s="79">
        <v>1</v>
      </c>
    </row>
    <row r="99" spans="1:16" s="99" customFormat="1" ht="27.75" customHeight="1" x14ac:dyDescent="0.25">
      <c r="A99" s="79">
        <v>95</v>
      </c>
      <c r="B99" s="110" t="s">
        <v>61</v>
      </c>
      <c r="C99" s="110">
        <v>3005226</v>
      </c>
      <c r="D99" s="106" t="s">
        <v>35</v>
      </c>
      <c r="E99" s="106" t="s">
        <v>347</v>
      </c>
      <c r="F99" s="98"/>
      <c r="G99" s="18" t="s">
        <v>62</v>
      </c>
      <c r="H99" s="18">
        <v>12</v>
      </c>
      <c r="I99" s="79">
        <v>10340</v>
      </c>
      <c r="J99" s="79">
        <v>10454</v>
      </c>
      <c r="K99" s="79">
        <v>1037</v>
      </c>
      <c r="L99" s="79">
        <v>1052</v>
      </c>
      <c r="M99" s="79">
        <v>42199</v>
      </c>
      <c r="N99" s="79">
        <v>43407</v>
      </c>
      <c r="O99" s="79">
        <v>1</v>
      </c>
    </row>
    <row r="100" spans="1:16" s="99" customFormat="1" ht="27.75" customHeight="1" x14ac:dyDescent="0.25">
      <c r="A100" s="79">
        <v>96</v>
      </c>
      <c r="B100" s="110" t="s">
        <v>118</v>
      </c>
      <c r="C100" s="110">
        <v>5209416</v>
      </c>
      <c r="D100" s="106" t="s">
        <v>255</v>
      </c>
      <c r="E100" s="106" t="s">
        <v>380</v>
      </c>
      <c r="F100" s="98"/>
      <c r="G100" s="18" t="s">
        <v>119</v>
      </c>
      <c r="H100" s="18">
        <v>10.39</v>
      </c>
      <c r="I100" s="79">
        <v>19061</v>
      </c>
      <c r="J100" s="79">
        <v>19913</v>
      </c>
      <c r="K100" s="79">
        <v>1.37</v>
      </c>
      <c r="L100" s="79">
        <v>1.37</v>
      </c>
      <c r="M100" s="79">
        <v>14930</v>
      </c>
      <c r="N100" s="79">
        <v>15598</v>
      </c>
      <c r="O100" s="79">
        <v>1</v>
      </c>
    </row>
    <row r="101" spans="1:16" s="99" customFormat="1" ht="27.75" customHeight="1" x14ac:dyDescent="0.25">
      <c r="A101" s="79">
        <v>97</v>
      </c>
      <c r="B101" s="110" t="s">
        <v>128</v>
      </c>
      <c r="C101" s="110">
        <v>5210231</v>
      </c>
      <c r="D101" s="106" t="s">
        <v>255</v>
      </c>
      <c r="E101" s="106" t="s">
        <v>380</v>
      </c>
      <c r="F101" s="98"/>
      <c r="G101" s="18" t="s">
        <v>119</v>
      </c>
      <c r="H101" s="18">
        <v>10.39</v>
      </c>
      <c r="I101" s="79">
        <v>11376</v>
      </c>
      <c r="J101" s="79">
        <v>11897</v>
      </c>
      <c r="K101" s="79">
        <v>0.2</v>
      </c>
      <c r="L101" s="79">
        <v>0.2</v>
      </c>
      <c r="M101" s="79">
        <v>19763</v>
      </c>
      <c r="N101" s="79">
        <v>20685</v>
      </c>
      <c r="O101" s="79">
        <v>1</v>
      </c>
    </row>
    <row r="102" spans="1:16" s="99" customFormat="1" ht="27.75" customHeight="1" x14ac:dyDescent="0.25">
      <c r="A102" s="79">
        <v>98</v>
      </c>
      <c r="B102" s="110" t="s">
        <v>98</v>
      </c>
      <c r="C102" s="110">
        <v>3008190</v>
      </c>
      <c r="D102" s="106" t="s">
        <v>99</v>
      </c>
      <c r="E102" s="106" t="s">
        <v>367</v>
      </c>
      <c r="F102" s="98"/>
      <c r="G102" s="18" t="s">
        <v>39</v>
      </c>
      <c r="H102" s="18">
        <v>4</v>
      </c>
      <c r="I102" s="79">
        <v>1427.2</v>
      </c>
      <c r="J102" s="79">
        <v>1493.7</v>
      </c>
      <c r="K102" s="79">
        <v>1610.4</v>
      </c>
      <c r="L102" s="79">
        <v>1706.1</v>
      </c>
      <c r="M102" s="79">
        <v>10838.5</v>
      </c>
      <c r="N102" s="79">
        <v>10838.5</v>
      </c>
      <c r="O102" s="79">
        <v>1</v>
      </c>
    </row>
    <row r="103" spans="1:16" s="99" customFormat="1" ht="27.75" customHeight="1" x14ac:dyDescent="0.25">
      <c r="A103" s="79">
        <v>99</v>
      </c>
      <c r="B103" s="110" t="s">
        <v>102</v>
      </c>
      <c r="C103" s="110">
        <v>5045739</v>
      </c>
      <c r="D103" s="106" t="s">
        <v>255</v>
      </c>
      <c r="E103" s="106" t="s">
        <v>370</v>
      </c>
      <c r="F103" s="98"/>
      <c r="G103" s="18" t="s">
        <v>39</v>
      </c>
      <c r="H103" s="18">
        <v>4.8899999999999997</v>
      </c>
      <c r="I103" s="79">
        <v>8712</v>
      </c>
      <c r="J103" s="79">
        <v>8869</v>
      </c>
      <c r="K103" s="79">
        <v>11469</v>
      </c>
      <c r="L103" s="79">
        <v>11957</v>
      </c>
      <c r="M103" s="79">
        <v>20573</v>
      </c>
      <c r="N103" s="79">
        <v>21118</v>
      </c>
      <c r="O103" s="79">
        <v>1</v>
      </c>
    </row>
    <row r="104" spans="1:16" s="99" customFormat="1" ht="27.75" customHeight="1" x14ac:dyDescent="0.25">
      <c r="A104" s="79">
        <v>100</v>
      </c>
      <c r="B104" s="110" t="s">
        <v>104</v>
      </c>
      <c r="C104" s="110">
        <v>4064664</v>
      </c>
      <c r="D104" s="106" t="s">
        <v>255</v>
      </c>
      <c r="E104" s="106" t="s">
        <v>372</v>
      </c>
      <c r="F104" s="98"/>
      <c r="G104" s="18" t="s">
        <v>39</v>
      </c>
      <c r="H104" s="18">
        <v>5</v>
      </c>
      <c r="I104" s="79">
        <v>6873</v>
      </c>
      <c r="J104" s="79">
        <v>7155</v>
      </c>
      <c r="K104" s="79">
        <v>9183</v>
      </c>
      <c r="L104" s="79">
        <v>9463</v>
      </c>
      <c r="M104" s="79">
        <v>13720</v>
      </c>
      <c r="N104" s="79">
        <v>14093</v>
      </c>
      <c r="O104" s="79">
        <v>1</v>
      </c>
    </row>
    <row r="105" spans="1:16" s="99" customFormat="1" ht="27.75" customHeight="1" x14ac:dyDescent="0.25">
      <c r="A105" s="79">
        <v>101</v>
      </c>
      <c r="B105" s="110" t="s">
        <v>221</v>
      </c>
      <c r="C105" s="110">
        <v>4461228</v>
      </c>
      <c r="D105" s="106" t="s">
        <v>255</v>
      </c>
      <c r="E105" s="106" t="s">
        <v>421</v>
      </c>
      <c r="F105" s="98"/>
      <c r="G105" s="18" t="s">
        <v>39</v>
      </c>
      <c r="H105" s="18">
        <v>5</v>
      </c>
      <c r="I105" s="79">
        <v>5807</v>
      </c>
      <c r="J105" s="79">
        <v>6084</v>
      </c>
      <c r="K105" s="79">
        <v>6761</v>
      </c>
      <c r="L105" s="79">
        <v>7172</v>
      </c>
      <c r="M105" s="79">
        <v>20189.099999999999</v>
      </c>
      <c r="N105" s="79">
        <v>20673.2</v>
      </c>
      <c r="O105" s="79">
        <v>1</v>
      </c>
    </row>
    <row r="106" spans="1:16" s="99" customFormat="1" ht="27.75" customHeight="1" x14ac:dyDescent="0.25">
      <c r="A106" s="79">
        <v>102</v>
      </c>
      <c r="B106" s="110" t="s">
        <v>326</v>
      </c>
      <c r="C106" s="110">
        <v>5845614</v>
      </c>
      <c r="D106" s="106" t="s">
        <v>271</v>
      </c>
      <c r="E106" s="106" t="s">
        <v>500</v>
      </c>
      <c r="F106" s="98"/>
      <c r="G106" s="18" t="s">
        <v>501</v>
      </c>
      <c r="H106" s="18">
        <v>5</v>
      </c>
      <c r="I106" s="79">
        <v>432</v>
      </c>
      <c r="J106" s="79">
        <v>697</v>
      </c>
      <c r="K106" s="79">
        <v>508</v>
      </c>
      <c r="L106" s="79">
        <v>910</v>
      </c>
      <c r="M106" s="79">
        <v>1047</v>
      </c>
      <c r="N106" s="79">
        <v>936</v>
      </c>
      <c r="O106" s="79">
        <v>1</v>
      </c>
      <c r="P106" s="99" t="s">
        <v>529</v>
      </c>
    </row>
    <row r="107" spans="1:16" s="99" customFormat="1" ht="27.75" customHeight="1" x14ac:dyDescent="0.25">
      <c r="A107" s="79">
        <v>103</v>
      </c>
      <c r="B107" s="110" t="s">
        <v>288</v>
      </c>
      <c r="C107" s="110">
        <v>5766305</v>
      </c>
      <c r="D107" s="106" t="s">
        <v>255</v>
      </c>
      <c r="E107" s="106" t="s">
        <v>473</v>
      </c>
      <c r="F107" s="98"/>
      <c r="G107" s="18" t="s">
        <v>474</v>
      </c>
      <c r="H107" s="18">
        <v>4.9050000000000002</v>
      </c>
      <c r="I107" s="79">
        <v>3496</v>
      </c>
      <c r="J107" s="79">
        <v>3914</v>
      </c>
      <c r="K107" s="79">
        <v>1933</v>
      </c>
      <c r="L107" s="79">
        <v>2261</v>
      </c>
      <c r="M107" s="79">
        <v>4470</v>
      </c>
      <c r="N107" s="79">
        <v>4958</v>
      </c>
      <c r="O107" s="79">
        <v>1</v>
      </c>
    </row>
    <row r="108" spans="1:16" s="99" customFormat="1" ht="27.75" customHeight="1" x14ac:dyDescent="0.25">
      <c r="A108" s="79">
        <v>104</v>
      </c>
      <c r="B108" s="110" t="s">
        <v>74</v>
      </c>
      <c r="C108" s="110">
        <v>3023627</v>
      </c>
      <c r="D108" s="106" t="s">
        <v>35</v>
      </c>
      <c r="E108" s="106" t="s">
        <v>353</v>
      </c>
      <c r="F108" s="98"/>
      <c r="G108" s="18" t="s">
        <v>75</v>
      </c>
      <c r="H108" s="18">
        <v>44</v>
      </c>
      <c r="I108" s="79">
        <v>12508.62</v>
      </c>
      <c r="J108" s="79">
        <v>12580.3</v>
      </c>
      <c r="K108" s="79">
        <v>7441.89</v>
      </c>
      <c r="L108" s="79">
        <v>7650.7</v>
      </c>
      <c r="M108" s="79">
        <v>105315.87</v>
      </c>
      <c r="N108" s="79">
        <v>105505.26</v>
      </c>
      <c r="O108" s="79">
        <v>15</v>
      </c>
    </row>
    <row r="109" spans="1:16" s="99" customFormat="1" ht="27.75" customHeight="1" x14ac:dyDescent="0.25">
      <c r="A109" s="79">
        <v>105</v>
      </c>
      <c r="B109" s="110" t="s">
        <v>80</v>
      </c>
      <c r="C109" s="110">
        <v>3060313</v>
      </c>
      <c r="D109" s="106" t="s">
        <v>38</v>
      </c>
      <c r="E109" s="106" t="s">
        <v>356</v>
      </c>
      <c r="F109" s="98"/>
      <c r="G109" s="18" t="s">
        <v>81</v>
      </c>
      <c r="H109" s="18">
        <v>29.97</v>
      </c>
      <c r="I109" s="79">
        <v>5150</v>
      </c>
      <c r="J109" s="79">
        <v>5269</v>
      </c>
      <c r="K109" s="79">
        <v>4080</v>
      </c>
      <c r="L109" s="79">
        <v>4224</v>
      </c>
      <c r="M109" s="79">
        <v>19728</v>
      </c>
      <c r="N109" s="79">
        <v>19975</v>
      </c>
      <c r="O109" s="79">
        <v>15</v>
      </c>
    </row>
    <row r="110" spans="1:16" s="99" customFormat="1" ht="27.75" customHeight="1" x14ac:dyDescent="0.25">
      <c r="A110" s="79">
        <v>106</v>
      </c>
      <c r="B110" s="110" t="s">
        <v>87</v>
      </c>
      <c r="C110" s="110">
        <v>3028813</v>
      </c>
      <c r="D110" s="106" t="s">
        <v>38</v>
      </c>
      <c r="E110" s="106" t="s">
        <v>360</v>
      </c>
      <c r="F110" s="98"/>
      <c r="G110" s="18" t="s">
        <v>81</v>
      </c>
      <c r="H110" s="18">
        <v>45</v>
      </c>
      <c r="I110" s="79">
        <v>9027</v>
      </c>
      <c r="J110" s="79">
        <v>9298</v>
      </c>
      <c r="K110" s="79">
        <v>5779</v>
      </c>
      <c r="L110" s="79">
        <v>5942</v>
      </c>
      <c r="M110" s="79">
        <v>46653</v>
      </c>
      <c r="N110" s="79">
        <v>47030</v>
      </c>
      <c r="O110" s="79">
        <v>15</v>
      </c>
    </row>
    <row r="111" spans="1:16" s="99" customFormat="1" ht="27.75" customHeight="1" x14ac:dyDescent="0.25">
      <c r="A111" s="79">
        <v>107</v>
      </c>
      <c r="B111" s="110" t="s">
        <v>268</v>
      </c>
      <c r="C111" s="110">
        <v>3093962</v>
      </c>
      <c r="D111" s="106" t="s">
        <v>253</v>
      </c>
      <c r="E111" s="106" t="s">
        <v>453</v>
      </c>
      <c r="F111" s="98"/>
      <c r="G111" s="18" t="s">
        <v>454</v>
      </c>
      <c r="H111" s="18">
        <v>49</v>
      </c>
      <c r="I111" s="79">
        <v>3686.42</v>
      </c>
      <c r="J111" s="79">
        <v>3950.84</v>
      </c>
      <c r="K111" s="79">
        <v>737.27</v>
      </c>
      <c r="L111" s="79">
        <v>887.2</v>
      </c>
      <c r="M111" s="79">
        <v>19460</v>
      </c>
      <c r="N111" s="79">
        <v>19716.7</v>
      </c>
      <c r="O111" s="79">
        <v>15</v>
      </c>
    </row>
    <row r="112" spans="1:16" s="99" customFormat="1" ht="27.75" customHeight="1" x14ac:dyDescent="0.25">
      <c r="A112" s="79">
        <v>108</v>
      </c>
      <c r="B112" s="110" t="s">
        <v>85</v>
      </c>
      <c r="C112" s="110">
        <v>3326492</v>
      </c>
      <c r="D112" s="106" t="s">
        <v>86</v>
      </c>
      <c r="E112" s="106" t="s">
        <v>359</v>
      </c>
      <c r="F112" s="98"/>
      <c r="G112" s="18" t="s">
        <v>200</v>
      </c>
      <c r="H112" s="18">
        <v>49.05</v>
      </c>
      <c r="I112" s="79">
        <v>6413</v>
      </c>
      <c r="J112" s="79">
        <v>6535</v>
      </c>
      <c r="K112" s="79">
        <v>3680</v>
      </c>
      <c r="L112" s="79">
        <v>3813</v>
      </c>
      <c r="M112" s="79">
        <v>14177</v>
      </c>
      <c r="N112" s="79">
        <v>14657</v>
      </c>
      <c r="O112" s="79">
        <v>15</v>
      </c>
    </row>
    <row r="113" spans="1:15" s="99" customFormat="1" ht="27.75" customHeight="1" x14ac:dyDescent="0.25">
      <c r="A113" s="79">
        <v>109</v>
      </c>
      <c r="B113" s="110" t="s">
        <v>88</v>
      </c>
      <c r="C113" s="110">
        <v>3878929</v>
      </c>
      <c r="D113" s="106" t="s">
        <v>255</v>
      </c>
      <c r="E113" s="106" t="s">
        <v>361</v>
      </c>
      <c r="F113" s="98"/>
      <c r="G113" s="18" t="s">
        <v>89</v>
      </c>
      <c r="H113" s="18">
        <v>5</v>
      </c>
      <c r="I113" s="79">
        <v>10110</v>
      </c>
      <c r="J113" s="79">
        <v>10195</v>
      </c>
      <c r="K113" s="79">
        <v>5189</v>
      </c>
      <c r="L113" s="79">
        <v>5249</v>
      </c>
      <c r="M113" s="79">
        <v>31235</v>
      </c>
      <c r="N113" s="79">
        <v>31235</v>
      </c>
      <c r="O113" s="79">
        <v>1</v>
      </c>
    </row>
    <row r="114" spans="1:15" s="99" customFormat="1" ht="27.75" customHeight="1" x14ac:dyDescent="0.25">
      <c r="A114" s="79">
        <v>110</v>
      </c>
      <c r="B114" s="110" t="s">
        <v>141</v>
      </c>
      <c r="C114" s="110">
        <v>5373189</v>
      </c>
      <c r="D114" s="106" t="s">
        <v>255</v>
      </c>
      <c r="E114" s="106" t="s">
        <v>387</v>
      </c>
      <c r="F114" s="98"/>
      <c r="G114" s="18" t="s">
        <v>89</v>
      </c>
      <c r="H114" s="18">
        <v>5.4</v>
      </c>
      <c r="I114" s="79">
        <v>2028.1</v>
      </c>
      <c r="J114" s="79">
        <v>2108</v>
      </c>
      <c r="K114" s="79">
        <v>9058.4</v>
      </c>
      <c r="L114" s="79">
        <v>9529.2000000000007</v>
      </c>
      <c r="M114" s="79">
        <v>12107</v>
      </c>
      <c r="N114" s="79">
        <v>12627.4</v>
      </c>
      <c r="O114" s="79">
        <v>1</v>
      </c>
    </row>
    <row r="115" spans="1:15" s="99" customFormat="1" ht="27.75" customHeight="1" x14ac:dyDescent="0.25">
      <c r="A115" s="79">
        <v>111</v>
      </c>
      <c r="B115" s="110" t="s">
        <v>109</v>
      </c>
      <c r="C115" s="110">
        <v>4388651</v>
      </c>
      <c r="D115" s="106" t="s">
        <v>86</v>
      </c>
      <c r="E115" s="106" t="s">
        <v>376</v>
      </c>
      <c r="F115" s="98"/>
      <c r="G115" s="18" t="s">
        <v>110</v>
      </c>
      <c r="H115" s="18">
        <v>10</v>
      </c>
      <c r="I115" s="79">
        <v>30346</v>
      </c>
      <c r="J115" s="79">
        <v>31249</v>
      </c>
      <c r="K115" s="79">
        <v>2783</v>
      </c>
      <c r="L115" s="79">
        <v>7603</v>
      </c>
      <c r="M115" s="79">
        <v>64360</v>
      </c>
      <c r="N115" s="79">
        <v>65224</v>
      </c>
      <c r="O115" s="79">
        <v>1</v>
      </c>
    </row>
    <row r="116" spans="1:15" s="99" customFormat="1" ht="27.75" customHeight="1" x14ac:dyDescent="0.25">
      <c r="A116" s="79">
        <v>112</v>
      </c>
      <c r="B116" s="110" t="s">
        <v>116</v>
      </c>
      <c r="C116" s="110">
        <v>5208129</v>
      </c>
      <c r="D116" s="106" t="s">
        <v>255</v>
      </c>
      <c r="E116" s="106" t="s">
        <v>380</v>
      </c>
      <c r="F116" s="98"/>
      <c r="G116" s="18" t="s">
        <v>117</v>
      </c>
      <c r="H116" s="18">
        <v>10.39</v>
      </c>
      <c r="I116" s="79">
        <v>12628</v>
      </c>
      <c r="J116" s="79">
        <v>13288</v>
      </c>
      <c r="K116" s="79">
        <v>0.2</v>
      </c>
      <c r="L116" s="79">
        <v>0.2</v>
      </c>
      <c r="M116" s="79">
        <v>17252</v>
      </c>
      <c r="N116" s="79">
        <v>17966</v>
      </c>
      <c r="O116" s="79">
        <v>1</v>
      </c>
    </row>
    <row r="117" spans="1:15" s="99" customFormat="1" ht="27.75" customHeight="1" x14ac:dyDescent="0.25">
      <c r="A117" s="79">
        <v>113</v>
      </c>
      <c r="B117" s="110" t="s">
        <v>131</v>
      </c>
      <c r="C117" s="110">
        <v>5209508</v>
      </c>
      <c r="D117" s="106" t="s">
        <v>255</v>
      </c>
      <c r="E117" s="106" t="s">
        <v>380</v>
      </c>
      <c r="F117" s="98"/>
      <c r="G117" s="18" t="s">
        <v>117</v>
      </c>
      <c r="H117" s="18">
        <v>10.39</v>
      </c>
      <c r="I117" s="79">
        <v>8212</v>
      </c>
      <c r="J117" s="79">
        <v>8513</v>
      </c>
      <c r="K117" s="79">
        <v>0.22</v>
      </c>
      <c r="L117" s="79">
        <v>0.22</v>
      </c>
      <c r="M117" s="79">
        <v>22080</v>
      </c>
      <c r="N117" s="79">
        <v>23047</v>
      </c>
      <c r="O117" s="79">
        <v>1</v>
      </c>
    </row>
    <row r="118" spans="1:15" s="99" customFormat="1" ht="27.75" customHeight="1" x14ac:dyDescent="0.25">
      <c r="A118" s="79">
        <v>114</v>
      </c>
      <c r="B118" s="110" t="s">
        <v>234</v>
      </c>
      <c r="C118" s="110">
        <v>4133084</v>
      </c>
      <c r="D118" s="106" t="s">
        <v>255</v>
      </c>
      <c r="E118" s="106" t="s">
        <v>425</v>
      </c>
      <c r="F118" s="98"/>
      <c r="G118" s="18" t="s">
        <v>426</v>
      </c>
      <c r="H118" s="18">
        <v>8</v>
      </c>
      <c r="I118" s="79">
        <v>8116</v>
      </c>
      <c r="J118" s="79">
        <v>8620</v>
      </c>
      <c r="K118" s="79">
        <v>12356</v>
      </c>
      <c r="L118" s="79">
        <v>13254</v>
      </c>
      <c r="M118" s="79">
        <v>15640</v>
      </c>
      <c r="N118" s="79">
        <v>16693</v>
      </c>
      <c r="O118" s="79">
        <v>1</v>
      </c>
    </row>
    <row r="119" spans="1:15" s="99" customFormat="1" ht="27.75" customHeight="1" x14ac:dyDescent="0.25">
      <c r="A119" s="79">
        <v>115</v>
      </c>
      <c r="B119" s="110" t="s">
        <v>251</v>
      </c>
      <c r="C119" s="110">
        <v>3071623</v>
      </c>
      <c r="D119" s="106" t="s">
        <v>255</v>
      </c>
      <c r="E119" s="106" t="s">
        <v>452</v>
      </c>
      <c r="F119" s="98"/>
      <c r="G119" s="18" t="s">
        <v>426</v>
      </c>
      <c r="H119" s="18">
        <v>4.32</v>
      </c>
      <c r="I119" s="79">
        <v>6563.6</v>
      </c>
      <c r="J119" s="79">
        <v>6926.8</v>
      </c>
      <c r="K119" s="79">
        <v>2068.9</v>
      </c>
      <c r="L119" s="79">
        <v>2287.4</v>
      </c>
      <c r="M119" s="79">
        <v>5939.3</v>
      </c>
      <c r="N119" s="79">
        <v>6377.2</v>
      </c>
      <c r="O119" s="79">
        <v>1</v>
      </c>
    </row>
    <row r="120" spans="1:15" s="99" customFormat="1" ht="27.75" customHeight="1" x14ac:dyDescent="0.25">
      <c r="A120" s="79">
        <v>116</v>
      </c>
      <c r="B120" s="110" t="s">
        <v>274</v>
      </c>
      <c r="C120" s="110">
        <v>4064741</v>
      </c>
      <c r="D120" s="106" t="s">
        <v>271</v>
      </c>
      <c r="E120" s="106" t="s">
        <v>420</v>
      </c>
      <c r="F120" s="98"/>
      <c r="G120" s="18" t="s">
        <v>426</v>
      </c>
      <c r="H120" s="18">
        <v>5.35</v>
      </c>
      <c r="I120" s="79">
        <v>1034</v>
      </c>
      <c r="J120" s="79">
        <v>1113</v>
      </c>
      <c r="K120" s="79">
        <v>4196</v>
      </c>
      <c r="L120" s="79">
        <v>4796</v>
      </c>
      <c r="M120" s="79">
        <v>17210</v>
      </c>
      <c r="N120" s="79">
        <v>17838</v>
      </c>
      <c r="O120" s="79">
        <v>1</v>
      </c>
    </row>
    <row r="121" spans="1:15" s="99" customFormat="1" ht="27.75" customHeight="1" x14ac:dyDescent="0.25">
      <c r="A121" s="79">
        <v>117</v>
      </c>
      <c r="B121" s="110" t="s">
        <v>277</v>
      </c>
      <c r="C121" s="110">
        <v>5655804</v>
      </c>
      <c r="D121" s="106" t="s">
        <v>255</v>
      </c>
      <c r="E121" s="106" t="s">
        <v>469</v>
      </c>
      <c r="F121" s="98"/>
      <c r="G121" s="18" t="s">
        <v>426</v>
      </c>
      <c r="H121" s="18">
        <v>7.63</v>
      </c>
      <c r="I121" s="79">
        <v>5964</v>
      </c>
      <c r="J121" s="79">
        <v>6829</v>
      </c>
      <c r="K121" s="79">
        <v>2126</v>
      </c>
      <c r="L121" s="79">
        <v>2789</v>
      </c>
      <c r="M121" s="79">
        <v>11987</v>
      </c>
      <c r="N121" s="79">
        <v>12973</v>
      </c>
      <c r="O121" s="79">
        <v>1</v>
      </c>
    </row>
    <row r="122" spans="1:15" s="99" customFormat="1" ht="27.75" customHeight="1" x14ac:dyDescent="0.25">
      <c r="A122" s="79">
        <v>118</v>
      </c>
      <c r="B122" s="110" t="s">
        <v>298</v>
      </c>
      <c r="C122" s="110">
        <v>5479061</v>
      </c>
      <c r="D122" s="106" t="s">
        <v>271</v>
      </c>
      <c r="E122" s="106" t="s">
        <v>477</v>
      </c>
      <c r="F122" s="98"/>
      <c r="G122" s="18" t="s">
        <v>426</v>
      </c>
      <c r="H122" s="18">
        <v>5.25</v>
      </c>
      <c r="I122" s="79">
        <v>2391</v>
      </c>
      <c r="J122" s="79">
        <v>2663</v>
      </c>
      <c r="K122" s="79">
        <v>2161</v>
      </c>
      <c r="L122" s="79">
        <v>2615</v>
      </c>
      <c r="M122" s="79">
        <v>8928</v>
      </c>
      <c r="N122" s="79">
        <v>9488</v>
      </c>
      <c r="O122" s="79">
        <v>1</v>
      </c>
    </row>
    <row r="123" spans="1:15" s="99" customFormat="1" ht="27.75" customHeight="1" x14ac:dyDescent="0.25">
      <c r="A123" s="79">
        <v>119</v>
      </c>
      <c r="B123" s="110" t="s">
        <v>315</v>
      </c>
      <c r="C123" s="110">
        <v>4915365</v>
      </c>
      <c r="D123" s="106" t="s">
        <v>271</v>
      </c>
      <c r="E123" s="106" t="s">
        <v>484</v>
      </c>
      <c r="F123" s="98"/>
      <c r="G123" s="18" t="s">
        <v>426</v>
      </c>
      <c r="H123" s="18">
        <v>7.91</v>
      </c>
      <c r="I123" s="79">
        <v>30</v>
      </c>
      <c r="J123" s="79">
        <v>37</v>
      </c>
      <c r="K123" s="79">
        <v>2491</v>
      </c>
      <c r="L123" s="79">
        <v>3440</v>
      </c>
      <c r="M123" s="79">
        <v>3089</v>
      </c>
      <c r="N123" s="79">
        <v>3977</v>
      </c>
      <c r="O123" s="79">
        <v>1</v>
      </c>
    </row>
    <row r="124" spans="1:15" s="99" customFormat="1" ht="27.75" customHeight="1" x14ac:dyDescent="0.25">
      <c r="A124" s="79">
        <v>120</v>
      </c>
      <c r="B124" s="110" t="s">
        <v>284</v>
      </c>
      <c r="C124" s="110">
        <v>3297406</v>
      </c>
      <c r="D124" s="106" t="s">
        <v>276</v>
      </c>
      <c r="E124" s="106" t="s">
        <v>460</v>
      </c>
      <c r="F124" s="98"/>
      <c r="G124" s="18" t="s">
        <v>461</v>
      </c>
      <c r="H124" s="18">
        <v>74.8</v>
      </c>
      <c r="I124" s="79">
        <v>81.480999999999995</v>
      </c>
      <c r="J124" s="79">
        <v>94.408000000000001</v>
      </c>
      <c r="K124" s="79">
        <v>36.21</v>
      </c>
      <c r="L124" s="79">
        <v>42.457000000000001</v>
      </c>
      <c r="M124" s="79">
        <v>1383.83</v>
      </c>
      <c r="N124" s="79">
        <v>1598.28</v>
      </c>
      <c r="O124" s="79">
        <v>30</v>
      </c>
    </row>
    <row r="125" spans="1:15" s="99" customFormat="1" ht="27.75" customHeight="1" x14ac:dyDescent="0.25">
      <c r="A125" s="79">
        <v>121</v>
      </c>
      <c r="B125" s="110" t="s">
        <v>63</v>
      </c>
      <c r="C125" s="110">
        <v>4868247</v>
      </c>
      <c r="D125" s="106" t="s">
        <v>255</v>
      </c>
      <c r="E125" s="106" t="s">
        <v>348</v>
      </c>
      <c r="F125" s="98"/>
      <c r="G125" s="18" t="s">
        <v>64</v>
      </c>
      <c r="H125" s="18">
        <v>4.18</v>
      </c>
      <c r="I125" s="79">
        <v>14313</v>
      </c>
      <c r="J125" s="79">
        <v>14557</v>
      </c>
      <c r="K125" s="79">
        <v>14609</v>
      </c>
      <c r="L125" s="79">
        <v>14778</v>
      </c>
      <c r="M125" s="79">
        <v>27863</v>
      </c>
      <c r="N125" s="79">
        <v>28141</v>
      </c>
      <c r="O125" s="79">
        <v>1</v>
      </c>
    </row>
    <row r="126" spans="1:15" s="99" customFormat="1" ht="27.75" customHeight="1" x14ac:dyDescent="0.25">
      <c r="A126" s="79">
        <v>122</v>
      </c>
      <c r="B126" s="110" t="s">
        <v>90</v>
      </c>
      <c r="C126" s="110">
        <v>4000138</v>
      </c>
      <c r="D126" s="106" t="s">
        <v>255</v>
      </c>
      <c r="E126" s="106" t="s">
        <v>362</v>
      </c>
      <c r="F126" s="98"/>
      <c r="G126" s="18" t="s">
        <v>64</v>
      </c>
      <c r="H126" s="18">
        <v>4.95</v>
      </c>
      <c r="I126" s="79">
        <v>57116</v>
      </c>
      <c r="J126" s="79">
        <v>58542</v>
      </c>
      <c r="K126" s="79">
        <v>3730</v>
      </c>
      <c r="L126" s="79">
        <v>3738</v>
      </c>
      <c r="M126" s="79">
        <v>88501</v>
      </c>
      <c r="N126" s="79">
        <v>89147</v>
      </c>
      <c r="O126" s="79">
        <v>1</v>
      </c>
    </row>
    <row r="127" spans="1:15" s="99" customFormat="1" ht="27.75" customHeight="1" x14ac:dyDescent="0.25">
      <c r="A127" s="79">
        <v>123</v>
      </c>
      <c r="B127" s="110" t="s">
        <v>101</v>
      </c>
      <c r="C127" s="110">
        <v>5187555</v>
      </c>
      <c r="D127" s="106" t="s">
        <v>255</v>
      </c>
      <c r="E127" s="106" t="s">
        <v>369</v>
      </c>
      <c r="F127" s="98"/>
      <c r="G127" s="18" t="s">
        <v>64</v>
      </c>
      <c r="H127" s="18">
        <v>6.5</v>
      </c>
      <c r="I127" s="79">
        <v>5699</v>
      </c>
      <c r="J127" s="79">
        <v>5849</v>
      </c>
      <c r="K127" s="79">
        <v>18213</v>
      </c>
      <c r="L127" s="79">
        <v>18925</v>
      </c>
      <c r="M127" s="79">
        <v>26458</v>
      </c>
      <c r="N127" s="79">
        <v>27249</v>
      </c>
      <c r="O127" s="79">
        <v>1</v>
      </c>
    </row>
    <row r="128" spans="1:15" s="99" customFormat="1" ht="27.75" customHeight="1" x14ac:dyDescent="0.25">
      <c r="A128" s="79">
        <v>124</v>
      </c>
      <c r="B128" s="110" t="s">
        <v>103</v>
      </c>
      <c r="C128" s="110">
        <v>4461318</v>
      </c>
      <c r="D128" s="106" t="s">
        <v>255</v>
      </c>
      <c r="E128" s="106" t="s">
        <v>371</v>
      </c>
      <c r="F128" s="98"/>
      <c r="G128" s="18" t="s">
        <v>64</v>
      </c>
      <c r="H128" s="18">
        <v>3.82</v>
      </c>
      <c r="I128" s="79">
        <v>10452</v>
      </c>
      <c r="J128" s="79">
        <v>10667</v>
      </c>
      <c r="K128" s="79">
        <v>11965</v>
      </c>
      <c r="L128" s="79">
        <v>12415</v>
      </c>
      <c r="M128" s="79">
        <v>27550</v>
      </c>
      <c r="N128" s="79">
        <v>28015</v>
      </c>
      <c r="O128" s="79">
        <v>1</v>
      </c>
    </row>
    <row r="129" spans="1:15" s="99" customFormat="1" ht="27.75" customHeight="1" x14ac:dyDescent="0.25">
      <c r="A129" s="79">
        <v>125</v>
      </c>
      <c r="B129" s="110" t="s">
        <v>107</v>
      </c>
      <c r="C129" s="110">
        <v>4868248</v>
      </c>
      <c r="D129" s="106" t="s">
        <v>255</v>
      </c>
      <c r="E129" s="106" t="s">
        <v>374</v>
      </c>
      <c r="F129" s="98"/>
      <c r="G129" s="18" t="s">
        <v>64</v>
      </c>
      <c r="H129" s="18">
        <v>5</v>
      </c>
      <c r="I129" s="79">
        <v>15164</v>
      </c>
      <c r="J129" s="79">
        <v>15603</v>
      </c>
      <c r="K129" s="79">
        <v>9449</v>
      </c>
      <c r="L129" s="79">
        <v>10324</v>
      </c>
      <c r="M129" s="79">
        <v>38934</v>
      </c>
      <c r="N129" s="79">
        <v>39470</v>
      </c>
      <c r="O129" s="79">
        <v>1</v>
      </c>
    </row>
    <row r="130" spans="1:15" s="99" customFormat="1" ht="27.75" customHeight="1" x14ac:dyDescent="0.25">
      <c r="A130" s="79">
        <v>126</v>
      </c>
      <c r="B130" s="110" t="s">
        <v>77</v>
      </c>
      <c r="C130" s="110">
        <v>3079789</v>
      </c>
      <c r="D130" s="106" t="s">
        <v>72</v>
      </c>
      <c r="E130" s="106" t="s">
        <v>354</v>
      </c>
      <c r="F130" s="98"/>
      <c r="G130" s="18" t="s">
        <v>199</v>
      </c>
      <c r="H130" s="18">
        <v>50</v>
      </c>
      <c r="I130" s="79">
        <v>3109</v>
      </c>
      <c r="J130" s="79">
        <v>3109</v>
      </c>
      <c r="K130" s="79">
        <v>3098</v>
      </c>
      <c r="L130" s="79">
        <v>3098</v>
      </c>
      <c r="M130" s="79">
        <v>27929</v>
      </c>
      <c r="N130" s="79">
        <v>27929</v>
      </c>
      <c r="O130" s="79">
        <v>1</v>
      </c>
    </row>
    <row r="131" spans="1:15" s="99" customFormat="1" ht="27.75" customHeight="1" x14ac:dyDescent="0.25">
      <c r="A131" s="79">
        <v>127</v>
      </c>
      <c r="B131" s="110" t="s">
        <v>536</v>
      </c>
      <c r="C131" s="110">
        <v>5839875</v>
      </c>
      <c r="D131" s="106" t="s">
        <v>537</v>
      </c>
      <c r="E131" s="106" t="s">
        <v>538</v>
      </c>
      <c r="F131" s="98"/>
      <c r="G131" s="18" t="s">
        <v>539</v>
      </c>
      <c r="H131" s="18">
        <v>103</v>
      </c>
      <c r="I131" s="79">
        <v>12.634</v>
      </c>
      <c r="J131" s="79">
        <v>17.481999999999999</v>
      </c>
      <c r="K131" s="79">
        <v>13.554</v>
      </c>
      <c r="L131" s="79">
        <v>18.753</v>
      </c>
      <c r="M131" s="79">
        <v>451.73</v>
      </c>
      <c r="N131" s="79">
        <v>625</v>
      </c>
      <c r="O131" s="79">
        <v>40</v>
      </c>
    </row>
    <row r="132" spans="1:15" s="99" customFormat="1" ht="27.75" customHeight="1" x14ac:dyDescent="0.25">
      <c r="A132" s="79">
        <v>128</v>
      </c>
      <c r="B132" s="110" t="s">
        <v>540</v>
      </c>
      <c r="C132" s="110">
        <v>5810319</v>
      </c>
      <c r="D132" s="106" t="s">
        <v>537</v>
      </c>
      <c r="E132" s="106" t="s">
        <v>541</v>
      </c>
      <c r="F132" s="98"/>
      <c r="G132" s="18" t="s">
        <v>542</v>
      </c>
      <c r="H132" s="18">
        <v>86</v>
      </c>
      <c r="I132" s="79">
        <v>6.79</v>
      </c>
      <c r="J132" s="79">
        <v>9.4</v>
      </c>
      <c r="K132" s="79">
        <v>19.797000000000001</v>
      </c>
      <c r="L132" s="79">
        <v>27.390999999999998</v>
      </c>
      <c r="M132" s="79">
        <v>523</v>
      </c>
      <c r="N132" s="79">
        <v>724</v>
      </c>
      <c r="O132" s="79">
        <v>30</v>
      </c>
    </row>
    <row r="133" spans="1:15" s="99" customFormat="1" ht="27.75" customHeight="1" x14ac:dyDescent="0.25">
      <c r="A133" s="79">
        <v>129</v>
      </c>
      <c r="B133" s="110" t="s">
        <v>43</v>
      </c>
      <c r="C133" s="110">
        <v>3967895</v>
      </c>
      <c r="D133" s="106" t="s">
        <v>38</v>
      </c>
      <c r="E133" s="106" t="s">
        <v>337</v>
      </c>
      <c r="F133" s="98" t="s">
        <v>14</v>
      </c>
      <c r="G133" s="18" t="s">
        <v>44</v>
      </c>
      <c r="H133" s="18">
        <v>1000</v>
      </c>
      <c r="I133" s="79">
        <v>28.3</v>
      </c>
      <c r="J133" s="79">
        <v>28.6</v>
      </c>
      <c r="K133" s="79">
        <v>1967.4</v>
      </c>
      <c r="L133" s="79">
        <v>1988.9</v>
      </c>
      <c r="M133" s="79">
        <v>31223.3</v>
      </c>
      <c r="N133" s="79">
        <v>31562.7</v>
      </c>
      <c r="O133" s="79">
        <v>320</v>
      </c>
    </row>
    <row r="134" spans="1:15" s="99" customFormat="1" ht="27.75" customHeight="1" x14ac:dyDescent="0.25">
      <c r="A134" s="79">
        <v>130</v>
      </c>
      <c r="B134" s="110" t="s">
        <v>45</v>
      </c>
      <c r="C134" s="110">
        <v>4246760</v>
      </c>
      <c r="D134" s="106" t="s">
        <v>38</v>
      </c>
      <c r="E134" s="106" t="s">
        <v>338</v>
      </c>
      <c r="F134" s="98" t="s">
        <v>14</v>
      </c>
      <c r="G134" s="18" t="s">
        <v>46</v>
      </c>
      <c r="H134" s="18">
        <v>1000</v>
      </c>
      <c r="I134" s="79">
        <v>41</v>
      </c>
      <c r="J134" s="79">
        <v>41.7</v>
      </c>
      <c r="K134" s="79">
        <v>1582.7</v>
      </c>
      <c r="L134" s="79">
        <v>1597.6</v>
      </c>
      <c r="M134" s="79">
        <v>1589.94</v>
      </c>
      <c r="N134" s="79">
        <v>1884.07</v>
      </c>
      <c r="O134" s="79">
        <v>320</v>
      </c>
    </row>
    <row r="135" spans="1:15" s="99" customFormat="1" ht="27.75" customHeight="1" x14ac:dyDescent="0.25">
      <c r="A135" s="79">
        <v>131</v>
      </c>
      <c r="B135" s="110" t="s">
        <v>47</v>
      </c>
      <c r="C135" s="110">
        <v>4246761</v>
      </c>
      <c r="D135" s="106" t="s">
        <v>38</v>
      </c>
      <c r="E135" s="106" t="s">
        <v>338</v>
      </c>
      <c r="F135" s="98" t="s">
        <v>14</v>
      </c>
      <c r="G135" s="18" t="s">
        <v>46</v>
      </c>
      <c r="H135" s="18">
        <v>1000</v>
      </c>
      <c r="I135" s="79">
        <v>59.5</v>
      </c>
      <c r="J135" s="79">
        <v>60.2</v>
      </c>
      <c r="K135" s="79">
        <v>1541.1</v>
      </c>
      <c r="L135" s="79">
        <v>1555.9</v>
      </c>
      <c r="M135" s="79">
        <v>29620.6</v>
      </c>
      <c r="N135" s="79">
        <v>29912.5</v>
      </c>
      <c r="O135" s="79">
        <v>320</v>
      </c>
    </row>
    <row r="136" spans="1:15" s="99" customFormat="1" ht="27.75" customHeight="1" x14ac:dyDescent="0.25">
      <c r="A136" s="79">
        <v>132</v>
      </c>
      <c r="B136" s="110" t="s">
        <v>34</v>
      </c>
      <c r="C136" s="110">
        <v>3003980</v>
      </c>
      <c r="D136" s="106" t="s">
        <v>35</v>
      </c>
      <c r="E136" s="106" t="s">
        <v>334</v>
      </c>
      <c r="F136" s="98" t="s">
        <v>14</v>
      </c>
      <c r="G136" s="18" t="s">
        <v>36</v>
      </c>
      <c r="H136" s="18">
        <v>450</v>
      </c>
      <c r="I136" s="79">
        <v>29.2</v>
      </c>
      <c r="J136" s="79">
        <v>29.6</v>
      </c>
      <c r="K136" s="79">
        <v>1382</v>
      </c>
      <c r="L136" s="79">
        <v>1394.2</v>
      </c>
      <c r="M136" s="79">
        <v>30485.1</v>
      </c>
      <c r="N136" s="79">
        <v>30760.799999999999</v>
      </c>
      <c r="O136" s="79">
        <v>160</v>
      </c>
    </row>
    <row r="137" spans="1:15" s="99" customFormat="1" ht="27.75" customHeight="1" x14ac:dyDescent="0.25">
      <c r="A137" s="79">
        <v>133</v>
      </c>
      <c r="B137" s="110" t="s">
        <v>37</v>
      </c>
      <c r="C137" s="110">
        <v>3099386</v>
      </c>
      <c r="D137" s="106" t="s">
        <v>38</v>
      </c>
      <c r="E137" s="106" t="s">
        <v>335</v>
      </c>
      <c r="F137" s="98" t="s">
        <v>14</v>
      </c>
      <c r="G137" s="18" t="s">
        <v>39</v>
      </c>
      <c r="H137" s="18">
        <v>500</v>
      </c>
      <c r="I137" s="79">
        <v>39.4</v>
      </c>
      <c r="J137" s="79">
        <v>39.700000000000003</v>
      </c>
      <c r="K137" s="79">
        <v>1887.3</v>
      </c>
      <c r="L137" s="79">
        <v>1904.1</v>
      </c>
      <c r="M137" s="79">
        <v>30113</v>
      </c>
      <c r="N137" s="79">
        <v>30379.599999999999</v>
      </c>
      <c r="O137" s="79">
        <v>160</v>
      </c>
    </row>
    <row r="138" spans="1:15" s="99" customFormat="1" ht="27.75" customHeight="1" x14ac:dyDescent="0.25">
      <c r="A138" s="79">
        <v>134</v>
      </c>
      <c r="B138" s="110" t="s">
        <v>40</v>
      </c>
      <c r="C138" s="110">
        <v>3098738</v>
      </c>
      <c r="D138" s="106" t="s">
        <v>38</v>
      </c>
      <c r="E138" s="106" t="s">
        <v>335</v>
      </c>
      <c r="F138" s="98" t="s">
        <v>14</v>
      </c>
      <c r="G138" s="18" t="s">
        <v>39</v>
      </c>
      <c r="H138" s="18">
        <v>500</v>
      </c>
      <c r="I138" s="79">
        <v>25.8</v>
      </c>
      <c r="J138" s="79">
        <v>26</v>
      </c>
      <c r="K138" s="79">
        <v>1948.3</v>
      </c>
      <c r="L138" s="79">
        <v>1965.3</v>
      </c>
      <c r="M138" s="79">
        <v>30746.6</v>
      </c>
      <c r="N138" s="79">
        <v>31015.4</v>
      </c>
      <c r="O138" s="79">
        <v>160</v>
      </c>
    </row>
    <row r="139" spans="1:15" s="99" customFormat="1" ht="27.75" customHeight="1" x14ac:dyDescent="0.25">
      <c r="A139" s="79">
        <v>135</v>
      </c>
      <c r="B139" s="110" t="s">
        <v>41</v>
      </c>
      <c r="C139" s="110">
        <v>3094043</v>
      </c>
      <c r="D139" s="106" t="s">
        <v>35</v>
      </c>
      <c r="E139" s="106" t="s">
        <v>336</v>
      </c>
      <c r="F139" s="98" t="s">
        <v>14</v>
      </c>
      <c r="G139" s="18" t="s">
        <v>42</v>
      </c>
      <c r="H139" s="18">
        <v>495</v>
      </c>
      <c r="I139" s="79">
        <v>55.1</v>
      </c>
      <c r="J139" s="79">
        <v>55.5</v>
      </c>
      <c r="K139" s="79">
        <v>1526.9</v>
      </c>
      <c r="L139" s="79">
        <v>1544.6</v>
      </c>
      <c r="M139" s="79">
        <v>29634</v>
      </c>
      <c r="N139" s="79">
        <v>29971.8</v>
      </c>
      <c r="O139" s="79">
        <v>160</v>
      </c>
    </row>
    <row r="140" spans="1:15" s="99" customFormat="1" ht="27.75" customHeight="1" x14ac:dyDescent="0.25">
      <c r="A140" s="79">
        <v>136</v>
      </c>
      <c r="B140" s="110" t="s">
        <v>143</v>
      </c>
      <c r="C140" s="110">
        <v>3931684</v>
      </c>
      <c r="D140" s="106" t="s">
        <v>144</v>
      </c>
      <c r="E140" s="106" t="s">
        <v>391</v>
      </c>
      <c r="F140" s="98" t="s">
        <v>14</v>
      </c>
      <c r="G140" s="18" t="s">
        <v>145</v>
      </c>
      <c r="H140" s="18">
        <v>170</v>
      </c>
      <c r="I140" s="79">
        <v>1435.5</v>
      </c>
      <c r="J140" s="79">
        <v>1446.2</v>
      </c>
      <c r="K140" s="79">
        <v>383.4</v>
      </c>
      <c r="L140" s="79">
        <v>389.7</v>
      </c>
      <c r="M140" s="79">
        <v>15440.2</v>
      </c>
      <c r="N140" s="79">
        <v>15741.5</v>
      </c>
      <c r="O140" s="79">
        <v>64</v>
      </c>
    </row>
    <row r="141" spans="1:15" s="99" customFormat="1" ht="27.75" customHeight="1" x14ac:dyDescent="0.25">
      <c r="A141" s="79">
        <v>137</v>
      </c>
      <c r="B141" s="110" t="s">
        <v>146</v>
      </c>
      <c r="C141" s="110">
        <v>3095662</v>
      </c>
      <c r="D141" s="106" t="s">
        <v>147</v>
      </c>
      <c r="E141" s="106" t="s">
        <v>392</v>
      </c>
      <c r="F141" s="98" t="s">
        <v>14</v>
      </c>
      <c r="G141" s="18" t="s">
        <v>148</v>
      </c>
      <c r="H141" s="18">
        <v>490</v>
      </c>
      <c r="I141" s="79">
        <v>240.3</v>
      </c>
      <c r="J141" s="79">
        <v>242.6</v>
      </c>
      <c r="K141" s="79">
        <v>1384.5</v>
      </c>
      <c r="L141" s="79">
        <v>1397.8</v>
      </c>
      <c r="M141" s="79">
        <v>17315.400000000001</v>
      </c>
      <c r="N141" s="79">
        <v>17656.5</v>
      </c>
      <c r="O141" s="79">
        <v>160</v>
      </c>
    </row>
    <row r="142" spans="1:15" s="99" customFormat="1" ht="27.75" customHeight="1" x14ac:dyDescent="0.25">
      <c r="A142" s="79">
        <v>138</v>
      </c>
      <c r="B142" s="110" t="s">
        <v>149</v>
      </c>
      <c r="C142" s="110">
        <v>3834732</v>
      </c>
      <c r="D142" s="106" t="s">
        <v>147</v>
      </c>
      <c r="E142" s="106" t="s">
        <v>393</v>
      </c>
      <c r="F142" s="98" t="s">
        <v>14</v>
      </c>
      <c r="G142" s="18" t="s">
        <v>150</v>
      </c>
      <c r="H142" s="18">
        <v>1000</v>
      </c>
      <c r="I142" s="79">
        <v>90.7</v>
      </c>
      <c r="J142" s="79">
        <v>91.3</v>
      </c>
      <c r="K142" s="79">
        <v>1902.1</v>
      </c>
      <c r="L142" s="79">
        <v>1921.7</v>
      </c>
      <c r="M142" s="79">
        <v>31179.9</v>
      </c>
      <c r="N142" s="79">
        <v>31499.1</v>
      </c>
      <c r="O142" s="79">
        <v>320</v>
      </c>
    </row>
    <row r="143" spans="1:15" s="99" customFormat="1" ht="27.75" customHeight="1" x14ac:dyDescent="0.25">
      <c r="A143" s="79">
        <v>139</v>
      </c>
      <c r="B143" s="110" t="s">
        <v>151</v>
      </c>
      <c r="C143" s="110">
        <v>3088451</v>
      </c>
      <c r="D143" s="106" t="s">
        <v>144</v>
      </c>
      <c r="E143" s="106" t="s">
        <v>394</v>
      </c>
      <c r="F143" s="98" t="s">
        <v>14</v>
      </c>
      <c r="G143" s="18" t="s">
        <v>152</v>
      </c>
      <c r="H143" s="18">
        <v>500</v>
      </c>
      <c r="I143" s="79">
        <v>2602.4899999999998</v>
      </c>
      <c r="J143" s="79">
        <v>2634.46</v>
      </c>
      <c r="K143" s="79">
        <v>229.89</v>
      </c>
      <c r="L143" s="79">
        <v>230.96</v>
      </c>
      <c r="M143" s="79">
        <v>24709.3</v>
      </c>
      <c r="N143" s="79">
        <v>24958.2</v>
      </c>
      <c r="O143" s="79">
        <v>160</v>
      </c>
    </row>
    <row r="144" spans="1:15" s="99" customFormat="1" ht="27.75" customHeight="1" x14ac:dyDescent="0.25">
      <c r="A144" s="79">
        <v>140</v>
      </c>
      <c r="B144" s="110" t="s">
        <v>153</v>
      </c>
      <c r="C144" s="110">
        <v>3097648</v>
      </c>
      <c r="D144" s="106" t="s">
        <v>144</v>
      </c>
      <c r="E144" s="106" t="s">
        <v>395</v>
      </c>
      <c r="F144" s="98" t="s">
        <v>14</v>
      </c>
      <c r="G144" s="18" t="s">
        <v>212</v>
      </c>
      <c r="H144" s="18">
        <v>817.4</v>
      </c>
      <c r="I144" s="79">
        <v>3903.52</v>
      </c>
      <c r="J144" s="79">
        <v>3972.14</v>
      </c>
      <c r="K144" s="79">
        <v>34.36</v>
      </c>
      <c r="L144" s="79">
        <v>34.619999999999997</v>
      </c>
      <c r="M144" s="79">
        <v>20310.7</v>
      </c>
      <c r="N144" s="79">
        <v>20577.099999999999</v>
      </c>
      <c r="O144" s="79">
        <v>320</v>
      </c>
    </row>
    <row r="145" spans="1:15" s="99" customFormat="1" ht="27.75" customHeight="1" x14ac:dyDescent="0.25">
      <c r="A145" s="79">
        <v>141</v>
      </c>
      <c r="B145" s="110" t="s">
        <v>154</v>
      </c>
      <c r="C145" s="110">
        <v>3094315</v>
      </c>
      <c r="D145" s="106" t="s">
        <v>144</v>
      </c>
      <c r="E145" s="106" t="s">
        <v>396</v>
      </c>
      <c r="F145" s="98"/>
      <c r="G145" s="18" t="s">
        <v>155</v>
      </c>
      <c r="H145" s="18">
        <v>325</v>
      </c>
      <c r="I145" s="79">
        <v>1914.61</v>
      </c>
      <c r="J145" s="79">
        <v>1929.85</v>
      </c>
      <c r="K145" s="79">
        <v>509.72</v>
      </c>
      <c r="L145" s="79">
        <v>513.5</v>
      </c>
      <c r="M145" s="79">
        <v>20035.400000000001</v>
      </c>
      <c r="N145" s="79">
        <v>20272.599999999999</v>
      </c>
      <c r="O145" s="79">
        <v>120</v>
      </c>
    </row>
    <row r="146" spans="1:15" s="99" customFormat="1" ht="27.75" customHeight="1" x14ac:dyDescent="0.25">
      <c r="A146" s="79">
        <v>142</v>
      </c>
      <c r="B146" s="110" t="s">
        <v>156</v>
      </c>
      <c r="C146" s="110">
        <v>3088358</v>
      </c>
      <c r="D146" s="106" t="s">
        <v>213</v>
      </c>
      <c r="E146" s="106" t="s">
        <v>397</v>
      </c>
      <c r="F146" s="98" t="s">
        <v>14</v>
      </c>
      <c r="G146" s="18" t="s">
        <v>525</v>
      </c>
      <c r="H146" s="18">
        <v>600</v>
      </c>
      <c r="I146" s="79">
        <v>2841.28</v>
      </c>
      <c r="J146" s="79">
        <v>2841.52</v>
      </c>
      <c r="K146" s="79">
        <v>126.01</v>
      </c>
      <c r="L146" s="79">
        <v>133.91999999999999</v>
      </c>
      <c r="M146" s="79">
        <v>19245.3</v>
      </c>
      <c r="N146" s="79">
        <v>19451</v>
      </c>
      <c r="O146" s="79">
        <v>160</v>
      </c>
    </row>
    <row r="147" spans="1:15" s="99" customFormat="1" ht="27.75" customHeight="1" x14ac:dyDescent="0.25">
      <c r="A147" s="79">
        <v>143</v>
      </c>
      <c r="B147" s="110" t="s">
        <v>157</v>
      </c>
      <c r="C147" s="110">
        <v>4641443</v>
      </c>
      <c r="D147" s="106" t="s">
        <v>158</v>
      </c>
      <c r="E147" s="106" t="s">
        <v>398</v>
      </c>
      <c r="F147" s="98"/>
      <c r="G147" s="18" t="s">
        <v>159</v>
      </c>
      <c r="H147" s="18">
        <v>50</v>
      </c>
      <c r="I147" s="79">
        <v>768.99900000000002</v>
      </c>
      <c r="J147" s="79">
        <v>781.56700000000001</v>
      </c>
      <c r="K147" s="79">
        <v>239.85</v>
      </c>
      <c r="L147" s="79">
        <v>246.69900000000001</v>
      </c>
      <c r="M147" s="79">
        <v>12775.5</v>
      </c>
      <c r="N147" s="79">
        <v>13078</v>
      </c>
      <c r="O147" s="79">
        <v>15</v>
      </c>
    </row>
    <row r="148" spans="1:15" s="99" customFormat="1" ht="27.75" customHeight="1" x14ac:dyDescent="0.25">
      <c r="A148" s="79">
        <v>144</v>
      </c>
      <c r="B148" s="110" t="s">
        <v>160</v>
      </c>
      <c r="C148" s="110">
        <v>4944175</v>
      </c>
      <c r="D148" s="106" t="s">
        <v>147</v>
      </c>
      <c r="E148" s="106" t="s">
        <v>399</v>
      </c>
      <c r="F148" s="98"/>
      <c r="G148" s="18" t="s">
        <v>161</v>
      </c>
      <c r="H148" s="18">
        <v>255</v>
      </c>
      <c r="I148" s="79">
        <v>2001.8240000000001</v>
      </c>
      <c r="J148" s="79">
        <v>2044.5070000000001</v>
      </c>
      <c r="K148" s="79">
        <v>147.90299999999999</v>
      </c>
      <c r="L148" s="79">
        <v>148.95599999999999</v>
      </c>
      <c r="M148" s="79">
        <v>15594.6</v>
      </c>
      <c r="N148" s="79">
        <v>15915.4</v>
      </c>
      <c r="O148" s="79">
        <v>80</v>
      </c>
    </row>
    <row r="149" spans="1:15" s="99" customFormat="1" ht="27.75" customHeight="1" x14ac:dyDescent="0.25">
      <c r="A149" s="79">
        <v>145</v>
      </c>
      <c r="B149" s="110" t="s">
        <v>162</v>
      </c>
      <c r="C149" s="110">
        <v>4834361</v>
      </c>
      <c r="D149" s="106" t="s">
        <v>147</v>
      </c>
      <c r="E149" s="106" t="s">
        <v>353</v>
      </c>
      <c r="F149" s="98"/>
      <c r="G149" s="18" t="s">
        <v>163</v>
      </c>
      <c r="H149" s="18">
        <v>298</v>
      </c>
      <c r="I149" s="79">
        <v>261.91399999999999</v>
      </c>
      <c r="J149" s="79">
        <v>270.48500000000001</v>
      </c>
      <c r="K149" s="79">
        <v>420.57799999999997</v>
      </c>
      <c r="L149" s="79">
        <v>429.13900000000001</v>
      </c>
      <c r="M149" s="79">
        <v>9334.9</v>
      </c>
      <c r="N149" s="79">
        <v>9545.2999999999993</v>
      </c>
      <c r="O149" s="79">
        <v>120</v>
      </c>
    </row>
    <row r="150" spans="1:15" s="99" customFormat="1" ht="27.75" customHeight="1" x14ac:dyDescent="0.25">
      <c r="A150" s="79">
        <v>146</v>
      </c>
      <c r="B150" s="110" t="s">
        <v>164</v>
      </c>
      <c r="C150" s="110">
        <v>3095186</v>
      </c>
      <c r="D150" s="106" t="s">
        <v>147</v>
      </c>
      <c r="E150" s="106" t="s">
        <v>353</v>
      </c>
      <c r="F150" s="98"/>
      <c r="G150" s="18" t="s">
        <v>165</v>
      </c>
      <c r="H150" s="18">
        <v>85</v>
      </c>
      <c r="I150" s="79">
        <v>504.99599999999998</v>
      </c>
      <c r="J150" s="79">
        <v>517.98299999999995</v>
      </c>
      <c r="K150" s="79">
        <v>435.358</v>
      </c>
      <c r="L150" s="79">
        <v>445.98099999999999</v>
      </c>
      <c r="M150" s="79">
        <v>11324</v>
      </c>
      <c r="N150" s="79">
        <v>11607.2</v>
      </c>
      <c r="O150" s="79">
        <v>40</v>
      </c>
    </row>
    <row r="151" spans="1:15" s="99" customFormat="1" ht="27.75" customHeight="1" x14ac:dyDescent="0.25">
      <c r="A151" s="79">
        <v>147</v>
      </c>
      <c r="B151" s="110" t="s">
        <v>166</v>
      </c>
      <c r="C151" s="110">
        <v>3097307</v>
      </c>
      <c r="D151" s="106" t="s">
        <v>144</v>
      </c>
      <c r="E151" s="106" t="s">
        <v>400</v>
      </c>
      <c r="F151" s="98"/>
      <c r="G151" s="18" t="s">
        <v>145</v>
      </c>
      <c r="H151" s="18">
        <v>170</v>
      </c>
      <c r="I151" s="79">
        <v>94.921000000000006</v>
      </c>
      <c r="J151" s="79">
        <v>96.256</v>
      </c>
      <c r="K151" s="79">
        <v>385.84</v>
      </c>
      <c r="L151" s="79">
        <v>397.07400000000001</v>
      </c>
      <c r="M151" s="79">
        <v>9914.7999999999993</v>
      </c>
      <c r="N151" s="79">
        <v>10192.799999999999</v>
      </c>
      <c r="O151" s="79">
        <v>60</v>
      </c>
    </row>
    <row r="152" spans="1:15" s="99" customFormat="1" ht="27.75" customHeight="1" x14ac:dyDescent="0.25">
      <c r="A152" s="79">
        <v>148</v>
      </c>
      <c r="B152" s="110" t="s">
        <v>167</v>
      </c>
      <c r="C152" s="110">
        <v>4643629</v>
      </c>
      <c r="D152" s="106" t="s">
        <v>147</v>
      </c>
      <c r="E152" s="106" t="s">
        <v>400</v>
      </c>
      <c r="F152" s="98"/>
      <c r="G152" s="18" t="s">
        <v>145</v>
      </c>
      <c r="H152" s="18">
        <v>170</v>
      </c>
      <c r="I152" s="79">
        <v>24.276</v>
      </c>
      <c r="J152" s="79">
        <v>24.276</v>
      </c>
      <c r="K152" s="79">
        <v>385.45800000000003</v>
      </c>
      <c r="L152" s="79">
        <v>385.45800000000003</v>
      </c>
      <c r="M152" s="79">
        <v>8518.5</v>
      </c>
      <c r="N152" s="79">
        <v>8518.5</v>
      </c>
      <c r="O152" s="79">
        <v>60</v>
      </c>
    </row>
    <row r="153" spans="1:15" s="99" customFormat="1" ht="27.75" customHeight="1" x14ac:dyDescent="0.25">
      <c r="A153" s="79">
        <v>149</v>
      </c>
      <c r="B153" s="110" t="s">
        <v>168</v>
      </c>
      <c r="C153" s="110">
        <v>4834362</v>
      </c>
      <c r="D153" s="106" t="s">
        <v>144</v>
      </c>
      <c r="E153" s="106" t="s">
        <v>401</v>
      </c>
      <c r="F153" s="98"/>
      <c r="G153" s="18" t="s">
        <v>214</v>
      </c>
      <c r="H153" s="18">
        <v>599.6</v>
      </c>
      <c r="I153" s="79">
        <v>511.995</v>
      </c>
      <c r="J153" s="79">
        <v>526.5</v>
      </c>
      <c r="K153" s="79">
        <v>437.59399999999999</v>
      </c>
      <c r="L153" s="79">
        <v>447.17700000000002</v>
      </c>
      <c r="M153" s="79">
        <v>13755.5</v>
      </c>
      <c r="N153" s="79">
        <v>14088.5</v>
      </c>
      <c r="O153" s="79">
        <v>200</v>
      </c>
    </row>
    <row r="154" spans="1:15" s="99" customFormat="1" ht="27.75" customHeight="1" x14ac:dyDescent="0.25">
      <c r="A154" s="79">
        <v>150</v>
      </c>
      <c r="B154" s="110" t="s">
        <v>169</v>
      </c>
      <c r="C154" s="110">
        <v>3096768</v>
      </c>
      <c r="D154" s="106" t="s">
        <v>144</v>
      </c>
      <c r="E154" s="106" t="s">
        <v>402</v>
      </c>
      <c r="F154" s="98"/>
      <c r="G154" s="18" t="s">
        <v>215</v>
      </c>
      <c r="H154" s="18">
        <v>414.745</v>
      </c>
      <c r="I154" s="79">
        <v>1568.652</v>
      </c>
      <c r="J154" s="79">
        <v>1602.3209999999999</v>
      </c>
      <c r="K154" s="79">
        <v>41.790999999999997</v>
      </c>
      <c r="L154" s="79">
        <v>42.411999999999999</v>
      </c>
      <c r="M154" s="79">
        <v>13345.4</v>
      </c>
      <c r="N154" s="79">
        <v>13751.2</v>
      </c>
      <c r="O154" s="79">
        <v>120</v>
      </c>
    </row>
    <row r="155" spans="1:15" s="99" customFormat="1" ht="27.75" customHeight="1" x14ac:dyDescent="0.25">
      <c r="A155" s="79">
        <v>151</v>
      </c>
      <c r="B155" s="110" t="s">
        <v>170</v>
      </c>
      <c r="C155" s="110">
        <v>3080423</v>
      </c>
      <c r="D155" s="106" t="s">
        <v>144</v>
      </c>
      <c r="E155" s="106" t="s">
        <v>403</v>
      </c>
      <c r="F155" s="98"/>
      <c r="G155" s="18" t="s">
        <v>171</v>
      </c>
      <c r="H155" s="18">
        <v>997.92</v>
      </c>
      <c r="I155" s="79">
        <v>677.53800000000001</v>
      </c>
      <c r="J155" s="79">
        <v>701.04</v>
      </c>
      <c r="K155" s="79">
        <v>235.15700000000001</v>
      </c>
      <c r="L155" s="79">
        <v>242.05500000000001</v>
      </c>
      <c r="M155" s="79">
        <v>10900.1</v>
      </c>
      <c r="N155" s="79">
        <v>11267.9</v>
      </c>
      <c r="O155" s="79">
        <v>300</v>
      </c>
    </row>
    <row r="156" spans="1:15" s="99" customFormat="1" ht="27.75" customHeight="1" x14ac:dyDescent="0.25">
      <c r="A156" s="79">
        <v>152</v>
      </c>
      <c r="B156" s="110" t="s">
        <v>172</v>
      </c>
      <c r="C156" s="110">
        <v>3088768</v>
      </c>
      <c r="D156" s="106" t="s">
        <v>147</v>
      </c>
      <c r="E156" s="106" t="s">
        <v>404</v>
      </c>
      <c r="F156" s="98"/>
      <c r="G156" s="18" t="s">
        <v>173</v>
      </c>
      <c r="H156" s="18">
        <v>30.15</v>
      </c>
      <c r="I156" s="79">
        <v>168.46799999999999</v>
      </c>
      <c r="J156" s="79">
        <v>176.34299999999999</v>
      </c>
      <c r="K156" s="79">
        <v>171.09299999999999</v>
      </c>
      <c r="L156" s="79">
        <v>176.518</v>
      </c>
      <c r="M156" s="79">
        <v>12455.9</v>
      </c>
      <c r="N156" s="79">
        <v>12906.6</v>
      </c>
      <c r="O156" s="79">
        <v>10</v>
      </c>
    </row>
    <row r="157" spans="1:15" s="99" customFormat="1" ht="27.75" customHeight="1" x14ac:dyDescent="0.25">
      <c r="A157" s="79">
        <v>153</v>
      </c>
      <c r="B157" s="110" t="s">
        <v>174</v>
      </c>
      <c r="C157" s="110">
        <v>4498589</v>
      </c>
      <c r="D157" s="106" t="s">
        <v>144</v>
      </c>
      <c r="E157" s="106" t="s">
        <v>405</v>
      </c>
      <c r="F157" s="98"/>
      <c r="G157" s="18" t="s">
        <v>165</v>
      </c>
      <c r="H157" s="18">
        <v>170</v>
      </c>
      <c r="I157" s="79">
        <v>84.549000000000007</v>
      </c>
      <c r="J157" s="79">
        <v>86.417000000000002</v>
      </c>
      <c r="K157" s="79">
        <v>195.291</v>
      </c>
      <c r="L157" s="79">
        <v>200.452</v>
      </c>
      <c r="M157" s="79">
        <v>5598.8</v>
      </c>
      <c r="N157" s="79">
        <v>5757.7</v>
      </c>
      <c r="O157" s="79">
        <v>60</v>
      </c>
    </row>
    <row r="158" spans="1:15" s="99" customFormat="1" ht="27.75" customHeight="1" x14ac:dyDescent="0.25">
      <c r="A158" s="79">
        <v>154</v>
      </c>
      <c r="B158" s="110" t="s">
        <v>175</v>
      </c>
      <c r="C158" s="110">
        <v>4982252</v>
      </c>
      <c r="D158" s="106" t="s">
        <v>144</v>
      </c>
      <c r="E158" s="106" t="s">
        <v>406</v>
      </c>
      <c r="F158" s="98"/>
      <c r="G158" s="18" t="s">
        <v>161</v>
      </c>
      <c r="H158" s="18">
        <v>249.92</v>
      </c>
      <c r="I158" s="79">
        <v>148.01400000000001</v>
      </c>
      <c r="J158" s="79">
        <v>150.636</v>
      </c>
      <c r="K158" s="79">
        <v>377.46</v>
      </c>
      <c r="L158" s="79">
        <v>388.02199999999999</v>
      </c>
      <c r="M158" s="79">
        <v>10184.5</v>
      </c>
      <c r="N158" s="79">
        <v>10478.700000000001</v>
      </c>
      <c r="O158" s="79">
        <v>80</v>
      </c>
    </row>
    <row r="159" spans="1:15" s="99" customFormat="1" ht="27.75" customHeight="1" x14ac:dyDescent="0.25">
      <c r="A159" s="79">
        <v>155</v>
      </c>
      <c r="B159" s="110" t="s">
        <v>176</v>
      </c>
      <c r="C159" s="110">
        <v>5225145</v>
      </c>
      <c r="D159" s="106" t="s">
        <v>144</v>
      </c>
      <c r="E159" s="106" t="s">
        <v>407</v>
      </c>
      <c r="F159" s="98"/>
      <c r="G159" s="18" t="s">
        <v>161</v>
      </c>
      <c r="H159" s="18">
        <v>100.32</v>
      </c>
      <c r="I159" s="79">
        <v>393.161</v>
      </c>
      <c r="J159" s="79">
        <v>408.37</v>
      </c>
      <c r="K159" s="79">
        <v>59.109000000000002</v>
      </c>
      <c r="L159" s="79">
        <v>59.887999999999998</v>
      </c>
      <c r="M159" s="79">
        <v>11763.4</v>
      </c>
      <c r="N159" s="79">
        <v>12176.7</v>
      </c>
      <c r="O159" s="79">
        <v>30</v>
      </c>
    </row>
    <row r="160" spans="1:15" s="99" customFormat="1" ht="27.75" customHeight="1" x14ac:dyDescent="0.25">
      <c r="A160" s="79">
        <v>156</v>
      </c>
      <c r="B160" s="110" t="s">
        <v>177</v>
      </c>
      <c r="C160" s="110">
        <v>3089250</v>
      </c>
      <c r="D160" s="106" t="s">
        <v>144</v>
      </c>
      <c r="E160" s="106" t="s">
        <v>408</v>
      </c>
      <c r="F160" s="98"/>
      <c r="G160" s="18" t="s">
        <v>178</v>
      </c>
      <c r="H160" s="18">
        <v>692</v>
      </c>
      <c r="I160" s="79">
        <v>581.03300000000002</v>
      </c>
      <c r="J160" s="79">
        <v>592.51700000000005</v>
      </c>
      <c r="K160" s="79">
        <v>86.278000000000006</v>
      </c>
      <c r="L160" s="79">
        <v>90.331000000000003</v>
      </c>
      <c r="M160" s="79">
        <v>11451.5</v>
      </c>
      <c r="N160" s="79">
        <v>11860.8</v>
      </c>
      <c r="O160" s="79">
        <v>200</v>
      </c>
    </row>
    <row r="161" spans="1:15" s="99" customFormat="1" ht="27.75" customHeight="1" x14ac:dyDescent="0.25">
      <c r="A161" s="79">
        <v>157</v>
      </c>
      <c r="B161" s="110" t="s">
        <v>179</v>
      </c>
      <c r="C161" s="110">
        <v>3094095</v>
      </c>
      <c r="D161" s="106" t="s">
        <v>144</v>
      </c>
      <c r="E161" s="106" t="s">
        <v>409</v>
      </c>
      <c r="F161" s="98"/>
      <c r="G161" s="18" t="s">
        <v>180</v>
      </c>
      <c r="H161" s="18">
        <v>807</v>
      </c>
      <c r="I161" s="79">
        <v>1132.569</v>
      </c>
      <c r="J161" s="79">
        <v>1164.42</v>
      </c>
      <c r="K161" s="79">
        <v>53.335999999999999</v>
      </c>
      <c r="L161" s="79">
        <v>55.825000000000003</v>
      </c>
      <c r="M161" s="79">
        <v>11457.5</v>
      </c>
      <c r="N161" s="79">
        <v>11835.8</v>
      </c>
      <c r="O161" s="79">
        <v>240</v>
      </c>
    </row>
    <row r="162" spans="1:15" s="99" customFormat="1" ht="27.75" customHeight="1" x14ac:dyDescent="0.25">
      <c r="A162" s="79">
        <v>158</v>
      </c>
      <c r="B162" s="110" t="s">
        <v>181</v>
      </c>
      <c r="C162" s="110">
        <v>5408414</v>
      </c>
      <c r="D162" s="106" t="s">
        <v>144</v>
      </c>
      <c r="E162" s="106" t="s">
        <v>410</v>
      </c>
      <c r="F162" s="98"/>
      <c r="G162" s="18" t="s">
        <v>182</v>
      </c>
      <c r="H162" s="18">
        <v>50.2</v>
      </c>
      <c r="I162" s="79">
        <v>671.86199999999997</v>
      </c>
      <c r="J162" s="79">
        <v>695.36300000000006</v>
      </c>
      <c r="K162" s="79">
        <v>52.420999999999999</v>
      </c>
      <c r="L162" s="79">
        <v>53.494999999999997</v>
      </c>
      <c r="M162" s="79">
        <v>9871.6</v>
      </c>
      <c r="N162" s="79">
        <v>10296.799999999999</v>
      </c>
      <c r="O162" s="79">
        <v>15</v>
      </c>
    </row>
    <row r="163" spans="1:15" s="99" customFormat="1" ht="27.75" customHeight="1" x14ac:dyDescent="0.25">
      <c r="A163" s="79">
        <v>159</v>
      </c>
      <c r="B163" s="110" t="s">
        <v>183</v>
      </c>
      <c r="C163" s="110">
        <v>5023847</v>
      </c>
      <c r="D163" s="106" t="s">
        <v>216</v>
      </c>
      <c r="E163" s="106" t="s">
        <v>411</v>
      </c>
      <c r="F163" s="98"/>
      <c r="G163" s="18" t="s">
        <v>145</v>
      </c>
      <c r="H163" s="18">
        <v>170</v>
      </c>
      <c r="I163" s="79">
        <v>461.62299999999999</v>
      </c>
      <c r="J163" s="79">
        <v>481.13400000000001</v>
      </c>
      <c r="K163" s="79">
        <v>166.14599999999999</v>
      </c>
      <c r="L163" s="79">
        <v>171.017</v>
      </c>
      <c r="M163" s="79">
        <v>3749</v>
      </c>
      <c r="N163" s="79">
        <v>4036.8</v>
      </c>
      <c r="O163" s="79">
        <v>30</v>
      </c>
    </row>
    <row r="164" spans="1:15" s="99" customFormat="1" ht="27.75" customHeight="1" x14ac:dyDescent="0.25">
      <c r="A164" s="79">
        <v>160</v>
      </c>
      <c r="B164" s="110" t="s">
        <v>184</v>
      </c>
      <c r="C164" s="110">
        <v>4982255</v>
      </c>
      <c r="D164" s="106" t="s">
        <v>144</v>
      </c>
      <c r="E164" s="106" t="s">
        <v>412</v>
      </c>
      <c r="F164" s="98"/>
      <c r="G164" s="18" t="s">
        <v>185</v>
      </c>
      <c r="H164" s="18">
        <v>145</v>
      </c>
      <c r="I164" s="79">
        <v>137</v>
      </c>
      <c r="J164" s="79">
        <v>140.30000000000001</v>
      </c>
      <c r="K164" s="79">
        <v>52.65</v>
      </c>
      <c r="L164" s="79">
        <v>54.17</v>
      </c>
      <c r="M164" s="79">
        <v>3083</v>
      </c>
      <c r="N164" s="79">
        <v>3161.8</v>
      </c>
      <c r="O164" s="79">
        <v>40</v>
      </c>
    </row>
    <row r="165" spans="1:15" s="99" customFormat="1" ht="27.75" customHeight="1" x14ac:dyDescent="0.25">
      <c r="A165" s="79">
        <v>161</v>
      </c>
      <c r="B165" s="110" t="s">
        <v>186</v>
      </c>
      <c r="C165" s="110">
        <v>5389485</v>
      </c>
      <c r="D165" s="106" t="s">
        <v>187</v>
      </c>
      <c r="E165" s="106" t="s">
        <v>413</v>
      </c>
      <c r="F165" s="98"/>
      <c r="G165" s="18" t="s">
        <v>180</v>
      </c>
      <c r="H165" s="18">
        <v>469.8</v>
      </c>
      <c r="I165" s="79">
        <v>330.41</v>
      </c>
      <c r="J165" s="79">
        <v>345.21100000000001</v>
      </c>
      <c r="K165" s="79">
        <v>60.351999999999997</v>
      </c>
      <c r="L165" s="79">
        <v>62.633000000000003</v>
      </c>
      <c r="M165" s="79">
        <v>9073.6</v>
      </c>
      <c r="N165" s="79">
        <v>9478.6</v>
      </c>
      <c r="O165" s="79">
        <v>140</v>
      </c>
    </row>
    <row r="166" spans="1:15" s="99" customFormat="1" ht="27.75" customHeight="1" x14ac:dyDescent="0.25">
      <c r="A166" s="79">
        <v>162</v>
      </c>
      <c r="B166" s="110" t="s">
        <v>188</v>
      </c>
      <c r="C166" s="110">
        <v>4164809</v>
      </c>
      <c r="D166" s="106" t="s">
        <v>144</v>
      </c>
      <c r="E166" s="106" t="s">
        <v>414</v>
      </c>
      <c r="F166" s="98"/>
      <c r="G166" s="18" t="s">
        <v>161</v>
      </c>
      <c r="H166" s="18">
        <v>109.12</v>
      </c>
      <c r="I166" s="79">
        <v>646.61300000000006</v>
      </c>
      <c r="J166" s="79">
        <v>689.94799999999998</v>
      </c>
      <c r="K166" s="79">
        <v>64.34</v>
      </c>
      <c r="L166" s="79">
        <v>64.578000000000003</v>
      </c>
      <c r="M166" s="79">
        <v>7415.9</v>
      </c>
      <c r="N166" s="79">
        <v>8011.2</v>
      </c>
      <c r="O166" s="79">
        <v>40</v>
      </c>
    </row>
    <row r="167" spans="1:15" s="99" customFormat="1" ht="27.75" customHeight="1" x14ac:dyDescent="0.25">
      <c r="A167" s="79">
        <v>163</v>
      </c>
      <c r="B167" s="110" t="s">
        <v>189</v>
      </c>
      <c r="C167" s="110">
        <v>3088692</v>
      </c>
      <c r="D167" s="106" t="s">
        <v>147</v>
      </c>
      <c r="E167" s="106" t="s">
        <v>415</v>
      </c>
      <c r="F167" s="98"/>
      <c r="G167" s="18" t="s">
        <v>145</v>
      </c>
      <c r="H167" s="18">
        <v>124.9</v>
      </c>
      <c r="I167" s="79">
        <v>243.15</v>
      </c>
      <c r="J167" s="79">
        <v>253.09</v>
      </c>
      <c r="K167" s="79">
        <v>210.99</v>
      </c>
      <c r="L167" s="79">
        <v>217.44</v>
      </c>
      <c r="M167" s="79">
        <v>10007.1</v>
      </c>
      <c r="N167" s="79">
        <v>10390.9</v>
      </c>
      <c r="O167" s="79">
        <v>40</v>
      </c>
    </row>
    <row r="168" spans="1:15" s="99" customFormat="1" ht="27.75" customHeight="1" x14ac:dyDescent="0.25">
      <c r="A168" s="79">
        <v>164</v>
      </c>
      <c r="B168" s="110" t="s">
        <v>190</v>
      </c>
      <c r="C168" s="110">
        <v>4001737</v>
      </c>
      <c r="D168" s="106" t="s">
        <v>144</v>
      </c>
      <c r="E168" s="106" t="s">
        <v>416</v>
      </c>
      <c r="F168" s="98"/>
      <c r="G168" s="18" t="s">
        <v>145</v>
      </c>
      <c r="H168" s="18">
        <v>150.04</v>
      </c>
      <c r="I168" s="79">
        <v>226.27799999999999</v>
      </c>
      <c r="J168" s="79">
        <v>232.821</v>
      </c>
      <c r="K168" s="79">
        <v>166.363</v>
      </c>
      <c r="L168" s="79">
        <v>174.113</v>
      </c>
      <c r="M168" s="79">
        <v>7966.81</v>
      </c>
      <c r="N168" s="79">
        <v>8313.85</v>
      </c>
      <c r="O168" s="79">
        <v>50</v>
      </c>
    </row>
    <row r="169" spans="1:15" s="99" customFormat="1" ht="27.75" customHeight="1" x14ac:dyDescent="0.25">
      <c r="A169" s="79">
        <v>165</v>
      </c>
      <c r="B169" s="110" t="s">
        <v>191</v>
      </c>
      <c r="C169" s="110">
        <v>5463479</v>
      </c>
      <c r="D169" s="106" t="s">
        <v>144</v>
      </c>
      <c r="E169" s="106" t="s">
        <v>417</v>
      </c>
      <c r="F169" s="98"/>
      <c r="G169" s="18" t="s">
        <v>192</v>
      </c>
      <c r="H169" s="18">
        <v>424.98</v>
      </c>
      <c r="I169" s="79">
        <v>128.941</v>
      </c>
      <c r="J169" s="79">
        <v>135.399</v>
      </c>
      <c r="K169" s="79">
        <v>342.38499999999999</v>
      </c>
      <c r="L169" s="79">
        <v>356.01400000000001</v>
      </c>
      <c r="M169" s="79">
        <v>9921.7000000000007</v>
      </c>
      <c r="N169" s="79">
        <v>10326.51</v>
      </c>
      <c r="O169" s="79">
        <v>120</v>
      </c>
    </row>
    <row r="170" spans="1:15" s="99" customFormat="1" ht="27.75" customHeight="1" x14ac:dyDescent="0.25">
      <c r="A170" s="79">
        <v>166</v>
      </c>
      <c r="B170" s="110" t="s">
        <v>193</v>
      </c>
      <c r="C170" s="110">
        <v>4299437</v>
      </c>
      <c r="D170" s="106" t="s">
        <v>144</v>
      </c>
      <c r="E170" s="106" t="s">
        <v>418</v>
      </c>
      <c r="F170" s="98"/>
      <c r="G170" s="18" t="s">
        <v>194</v>
      </c>
      <c r="H170" s="18">
        <v>999.54</v>
      </c>
      <c r="I170" s="79">
        <v>778.06700000000001</v>
      </c>
      <c r="J170" s="79">
        <v>814.60199999999998</v>
      </c>
      <c r="K170" s="79">
        <v>21.95</v>
      </c>
      <c r="L170" s="79">
        <v>22.596</v>
      </c>
      <c r="M170" s="79">
        <v>6882.86</v>
      </c>
      <c r="N170" s="79">
        <v>7266.6</v>
      </c>
      <c r="O170" s="79">
        <v>320</v>
      </c>
    </row>
    <row r="171" spans="1:15" s="99" customFormat="1" ht="27.75" customHeight="1" x14ac:dyDescent="0.25">
      <c r="A171" s="79">
        <v>167</v>
      </c>
      <c r="B171" s="110" t="s">
        <v>217</v>
      </c>
      <c r="C171" s="110">
        <v>4487854</v>
      </c>
      <c r="D171" s="106" t="s">
        <v>213</v>
      </c>
      <c r="E171" s="106" t="s">
        <v>419</v>
      </c>
      <c r="F171" s="98"/>
      <c r="G171" s="18" t="s">
        <v>218</v>
      </c>
      <c r="H171" s="18">
        <v>55</v>
      </c>
      <c r="I171" s="79">
        <v>13.397</v>
      </c>
      <c r="J171" s="79">
        <v>13.654</v>
      </c>
      <c r="K171" s="79">
        <v>63.156999999999996</v>
      </c>
      <c r="L171" s="79">
        <v>70.353999999999999</v>
      </c>
      <c r="M171" s="79">
        <v>1661.25</v>
      </c>
      <c r="N171" s="79">
        <v>1847.79</v>
      </c>
      <c r="O171" s="79">
        <v>20</v>
      </c>
    </row>
    <row r="172" spans="1:15" s="99" customFormat="1" ht="27.75" customHeight="1" x14ac:dyDescent="0.25">
      <c r="A172" s="79">
        <v>168</v>
      </c>
      <c r="B172" s="110" t="s">
        <v>220</v>
      </c>
      <c r="C172" s="110">
        <v>5406916</v>
      </c>
      <c r="D172" s="106" t="s">
        <v>213</v>
      </c>
      <c r="E172" s="106" t="s">
        <v>502</v>
      </c>
      <c r="F172" s="98"/>
      <c r="G172" s="18" t="s">
        <v>180</v>
      </c>
      <c r="H172" s="18">
        <v>425.25</v>
      </c>
      <c r="I172" s="79">
        <v>506.262</v>
      </c>
      <c r="J172" s="79">
        <v>518.94100000000003</v>
      </c>
      <c r="K172" s="79">
        <v>77.007999999999996</v>
      </c>
      <c r="L172" s="79">
        <v>81.015000000000001</v>
      </c>
      <c r="M172" s="79">
        <v>4866.21</v>
      </c>
      <c r="N172" s="79">
        <v>5180.55</v>
      </c>
      <c r="O172" s="79">
        <v>160</v>
      </c>
    </row>
    <row r="173" spans="1:15" s="99" customFormat="1" ht="27.75" customHeight="1" x14ac:dyDescent="0.25">
      <c r="A173" s="79">
        <v>169</v>
      </c>
      <c r="B173" s="110" t="s">
        <v>228</v>
      </c>
      <c r="C173" s="110">
        <v>3342738</v>
      </c>
      <c r="D173" s="106" t="s">
        <v>213</v>
      </c>
      <c r="E173" s="106" t="s">
        <v>503</v>
      </c>
      <c r="F173" s="98"/>
      <c r="G173" s="18" t="s">
        <v>182</v>
      </c>
      <c r="H173" s="18">
        <v>39</v>
      </c>
      <c r="I173" s="79">
        <v>596.31600000000003</v>
      </c>
      <c r="J173" s="79">
        <v>628.202</v>
      </c>
      <c r="K173" s="79">
        <v>6.1109999999999998</v>
      </c>
      <c r="L173" s="79">
        <v>6.3540000000000001</v>
      </c>
      <c r="M173" s="79">
        <v>3236.1</v>
      </c>
      <c r="N173" s="79">
        <v>3437.5</v>
      </c>
      <c r="O173" s="79">
        <v>15</v>
      </c>
    </row>
    <row r="174" spans="1:15" s="99" customFormat="1" ht="27.75" customHeight="1" x14ac:dyDescent="0.25">
      <c r="A174" s="79">
        <v>170</v>
      </c>
      <c r="B174" s="110" t="s">
        <v>230</v>
      </c>
      <c r="C174" s="110">
        <v>5059382</v>
      </c>
      <c r="D174" s="106" t="s">
        <v>213</v>
      </c>
      <c r="E174" s="106" t="s">
        <v>504</v>
      </c>
      <c r="F174" s="98"/>
      <c r="G174" s="18" t="s">
        <v>165</v>
      </c>
      <c r="H174" s="18">
        <v>80</v>
      </c>
      <c r="I174" s="79">
        <v>170.738</v>
      </c>
      <c r="J174" s="79">
        <v>180.15299999999999</v>
      </c>
      <c r="K174" s="79">
        <v>220.43600000000001</v>
      </c>
      <c r="L174" s="79">
        <v>235.548</v>
      </c>
      <c r="M174" s="79">
        <v>7549.89</v>
      </c>
      <c r="N174" s="79">
        <v>8056.13</v>
      </c>
      <c r="O174" s="79">
        <v>20</v>
      </c>
    </row>
    <row r="175" spans="1:15" s="99" customFormat="1" ht="27.75" customHeight="1" x14ac:dyDescent="0.25">
      <c r="A175" s="79">
        <v>171</v>
      </c>
      <c r="B175" s="110" t="s">
        <v>229</v>
      </c>
      <c r="C175" s="110">
        <v>5534415</v>
      </c>
      <c r="D175" s="106" t="s">
        <v>236</v>
      </c>
      <c r="E175" s="106" t="s">
        <v>505</v>
      </c>
      <c r="F175" s="98"/>
      <c r="G175" s="18" t="s">
        <v>237</v>
      </c>
      <c r="H175" s="18">
        <v>110</v>
      </c>
      <c r="I175" s="79">
        <v>42.98</v>
      </c>
      <c r="J175" s="79">
        <v>46.55</v>
      </c>
      <c r="K175" s="79">
        <v>67.66</v>
      </c>
      <c r="L175" s="79">
        <v>72.84</v>
      </c>
      <c r="M175" s="79">
        <v>3065</v>
      </c>
      <c r="N175" s="79">
        <v>3332</v>
      </c>
      <c r="O175" s="79">
        <v>40</v>
      </c>
    </row>
    <row r="176" spans="1:15" s="99" customFormat="1" ht="27.75" customHeight="1" x14ac:dyDescent="0.25">
      <c r="A176" s="79">
        <v>172</v>
      </c>
      <c r="B176" s="110" t="s">
        <v>241</v>
      </c>
      <c r="C176" s="110">
        <v>5534414</v>
      </c>
      <c r="D176" s="106" t="s">
        <v>213</v>
      </c>
      <c r="E176" s="106" t="s">
        <v>506</v>
      </c>
      <c r="F176" s="98"/>
      <c r="G176" s="18" t="s">
        <v>242</v>
      </c>
      <c r="H176" s="18">
        <v>272</v>
      </c>
      <c r="I176" s="79">
        <v>451.53199999999998</v>
      </c>
      <c r="J176" s="79">
        <v>478.03699999999998</v>
      </c>
      <c r="K176" s="79">
        <v>47.837000000000003</v>
      </c>
      <c r="L176" s="79">
        <v>50.991999999999997</v>
      </c>
      <c r="M176" s="79">
        <v>6037.81</v>
      </c>
      <c r="N176" s="79">
        <v>6468.13</v>
      </c>
      <c r="O176" s="79">
        <v>80</v>
      </c>
    </row>
    <row r="177" spans="1:15" s="99" customFormat="1" ht="27.75" customHeight="1" x14ac:dyDescent="0.25">
      <c r="A177" s="79">
        <v>173</v>
      </c>
      <c r="B177" s="110" t="s">
        <v>258</v>
      </c>
      <c r="C177" s="110">
        <v>3088238</v>
      </c>
      <c r="D177" s="106" t="s">
        <v>213</v>
      </c>
      <c r="E177" s="106" t="s">
        <v>507</v>
      </c>
      <c r="F177" s="98"/>
      <c r="G177" s="18" t="s">
        <v>259</v>
      </c>
      <c r="H177" s="18">
        <v>382.5</v>
      </c>
      <c r="I177" s="79">
        <v>201.37</v>
      </c>
      <c r="J177" s="79">
        <v>213.41</v>
      </c>
      <c r="K177" s="79">
        <v>27.91</v>
      </c>
      <c r="L177" s="79">
        <v>29.96</v>
      </c>
      <c r="M177" s="79">
        <v>3263</v>
      </c>
      <c r="N177" s="79">
        <v>3608</v>
      </c>
      <c r="O177" s="79">
        <v>120</v>
      </c>
    </row>
    <row r="178" spans="1:15" s="99" customFormat="1" ht="27.75" customHeight="1" x14ac:dyDescent="0.25">
      <c r="A178" s="79">
        <v>174</v>
      </c>
      <c r="B178" s="110" t="s">
        <v>266</v>
      </c>
      <c r="C178" s="110">
        <v>4890503</v>
      </c>
      <c r="D178" s="106" t="s">
        <v>236</v>
      </c>
      <c r="E178" s="106" t="s">
        <v>508</v>
      </c>
      <c r="F178" s="98"/>
      <c r="G178" s="18" t="s">
        <v>267</v>
      </c>
      <c r="H178" s="18">
        <v>127.5</v>
      </c>
      <c r="I178" s="79">
        <v>125.94</v>
      </c>
      <c r="J178" s="79">
        <v>137.36000000000001</v>
      </c>
      <c r="K178" s="79">
        <v>90.11</v>
      </c>
      <c r="L178" s="79">
        <v>107.14</v>
      </c>
      <c r="M178" s="79">
        <v>3441.06</v>
      </c>
      <c r="N178" s="79">
        <v>3944.59</v>
      </c>
      <c r="O178" s="79">
        <v>40</v>
      </c>
    </row>
    <row r="179" spans="1:15" s="99" customFormat="1" ht="27.75" customHeight="1" x14ac:dyDescent="0.25">
      <c r="A179" s="79">
        <v>175</v>
      </c>
      <c r="B179" s="110" t="s">
        <v>272</v>
      </c>
      <c r="C179" s="110">
        <v>4877139</v>
      </c>
      <c r="D179" s="106" t="s">
        <v>236</v>
      </c>
      <c r="E179" s="106" t="s">
        <v>510</v>
      </c>
      <c r="F179" s="98"/>
      <c r="G179" s="18" t="s">
        <v>180</v>
      </c>
      <c r="H179" s="18">
        <v>498.6</v>
      </c>
      <c r="I179" s="79">
        <v>254.124</v>
      </c>
      <c r="J179" s="79">
        <v>285.82900000000001</v>
      </c>
      <c r="K179" s="79">
        <v>4.5529999999999999</v>
      </c>
      <c r="L179" s="79">
        <v>4.7439999999999998</v>
      </c>
      <c r="M179" s="79">
        <v>2338.08</v>
      </c>
      <c r="N179" s="79">
        <v>2682.2</v>
      </c>
      <c r="O179" s="79">
        <v>160</v>
      </c>
    </row>
    <row r="180" spans="1:15" s="99" customFormat="1" ht="27.75" customHeight="1" x14ac:dyDescent="0.25">
      <c r="A180" s="79">
        <v>176</v>
      </c>
      <c r="B180" s="110" t="s">
        <v>294</v>
      </c>
      <c r="C180" s="110">
        <v>3094861</v>
      </c>
      <c r="D180" s="106" t="s">
        <v>293</v>
      </c>
      <c r="E180" s="106" t="s">
        <v>509</v>
      </c>
      <c r="F180" s="98"/>
      <c r="G180" s="18" t="s">
        <v>295</v>
      </c>
      <c r="H180" s="18">
        <v>500</v>
      </c>
      <c r="I180" s="79">
        <v>1452.3</v>
      </c>
      <c r="J180" s="79">
        <v>1471</v>
      </c>
      <c r="K180" s="79">
        <v>152.1</v>
      </c>
      <c r="L180" s="79">
        <v>152.4</v>
      </c>
      <c r="M180" s="79">
        <v>16078.4</v>
      </c>
      <c r="N180" s="79">
        <v>16267</v>
      </c>
      <c r="O180" s="79">
        <v>160</v>
      </c>
    </row>
    <row r="181" spans="1:15" s="99" customFormat="1" ht="27.75" customHeight="1" x14ac:dyDescent="0.25">
      <c r="A181" s="79">
        <v>177</v>
      </c>
      <c r="B181" s="110" t="s">
        <v>296</v>
      </c>
      <c r="C181" s="110">
        <v>3095306</v>
      </c>
      <c r="D181" s="106" t="s">
        <v>293</v>
      </c>
      <c r="E181" s="106" t="s">
        <v>511</v>
      </c>
      <c r="F181" s="98"/>
      <c r="G181" s="18" t="s">
        <v>161</v>
      </c>
      <c r="H181" s="18">
        <v>200.5</v>
      </c>
      <c r="I181" s="79">
        <v>30.666</v>
      </c>
      <c r="J181" s="79">
        <v>35.981000000000002</v>
      </c>
      <c r="K181" s="79">
        <v>33.594999999999999</v>
      </c>
      <c r="L181" s="79">
        <v>42.960999999999999</v>
      </c>
      <c r="M181" s="79">
        <v>1614.8</v>
      </c>
      <c r="N181" s="79">
        <v>2039.4</v>
      </c>
      <c r="O181" s="79">
        <v>60</v>
      </c>
    </row>
    <row r="182" spans="1:15" s="99" customFormat="1" ht="27.75" customHeight="1" x14ac:dyDescent="0.25">
      <c r="A182" s="79">
        <v>178</v>
      </c>
      <c r="B182" s="110" t="s">
        <v>297</v>
      </c>
      <c r="C182" s="110">
        <v>5638921</v>
      </c>
      <c r="D182" s="106" t="s">
        <v>293</v>
      </c>
      <c r="E182" s="106" t="s">
        <v>512</v>
      </c>
      <c r="F182" s="98"/>
      <c r="G182" s="18" t="s">
        <v>192</v>
      </c>
      <c r="H182" s="18">
        <v>200.5</v>
      </c>
      <c r="I182" s="79">
        <v>35.720999999999997</v>
      </c>
      <c r="J182" s="79">
        <v>40.457000000000001</v>
      </c>
      <c r="K182" s="79">
        <v>45.962000000000003</v>
      </c>
      <c r="L182" s="79">
        <v>56.128</v>
      </c>
      <c r="M182" s="79">
        <v>1619.17</v>
      </c>
      <c r="N182" s="79">
        <v>1946.26</v>
      </c>
      <c r="O182" s="79">
        <v>160</v>
      </c>
    </row>
    <row r="183" spans="1:15" s="99" customFormat="1" ht="27.75" customHeight="1" x14ac:dyDescent="0.25">
      <c r="A183" s="79">
        <v>179</v>
      </c>
      <c r="B183" s="110" t="s">
        <v>309</v>
      </c>
      <c r="C183" s="110">
        <v>5687348</v>
      </c>
      <c r="D183" s="106" t="s">
        <v>310</v>
      </c>
      <c r="E183" s="106" t="s">
        <v>513</v>
      </c>
      <c r="F183" s="98"/>
      <c r="G183" s="18" t="s">
        <v>161</v>
      </c>
      <c r="H183" s="18">
        <v>255</v>
      </c>
      <c r="I183" s="79">
        <v>67.974000000000004</v>
      </c>
      <c r="J183" s="79">
        <v>79.606999999999999</v>
      </c>
      <c r="K183" s="79">
        <v>55.432000000000002</v>
      </c>
      <c r="L183" s="79">
        <v>70.076999999999998</v>
      </c>
      <c r="M183" s="79">
        <v>1517.07</v>
      </c>
      <c r="N183" s="79">
        <v>1884.8</v>
      </c>
      <c r="O183" s="79">
        <v>80</v>
      </c>
    </row>
    <row r="184" spans="1:15" s="99" customFormat="1" ht="27.75" customHeight="1" x14ac:dyDescent="0.25">
      <c r="A184" s="79">
        <v>180</v>
      </c>
      <c r="B184" s="110" t="s">
        <v>311</v>
      </c>
      <c r="C184" s="110">
        <v>5687347</v>
      </c>
      <c r="D184" s="106" t="s">
        <v>293</v>
      </c>
      <c r="E184" s="106" t="s">
        <v>514</v>
      </c>
      <c r="F184" s="98"/>
      <c r="G184" s="18" t="s">
        <v>161</v>
      </c>
      <c r="H184" s="18">
        <v>254.7</v>
      </c>
      <c r="I184" s="79">
        <v>135.49</v>
      </c>
      <c r="J184" s="79">
        <v>158.06100000000001</v>
      </c>
      <c r="K184" s="79">
        <v>20.361000000000001</v>
      </c>
      <c r="L184" s="79">
        <v>24.065000000000001</v>
      </c>
      <c r="M184" s="79">
        <v>1404.1</v>
      </c>
      <c r="N184" s="79">
        <v>1725</v>
      </c>
      <c r="O184" s="79">
        <v>80</v>
      </c>
    </row>
    <row r="185" spans="1:15" s="99" customFormat="1" ht="27.75" customHeight="1" x14ac:dyDescent="0.25">
      <c r="A185" s="79">
        <v>181</v>
      </c>
      <c r="B185" s="110" t="s">
        <v>312</v>
      </c>
      <c r="C185" s="110">
        <v>5789956</v>
      </c>
      <c r="D185" s="106" t="s">
        <v>213</v>
      </c>
      <c r="E185" s="106" t="s">
        <v>515</v>
      </c>
      <c r="F185" s="98"/>
      <c r="G185" s="18" t="s">
        <v>313</v>
      </c>
      <c r="H185" s="18">
        <v>209.7</v>
      </c>
      <c r="I185" s="79">
        <v>31.827999999999999</v>
      </c>
      <c r="J185" s="79">
        <v>44.704999999999998</v>
      </c>
      <c r="K185" s="79">
        <v>43.970999999999997</v>
      </c>
      <c r="L185" s="79">
        <v>53.948</v>
      </c>
      <c r="M185" s="79">
        <v>1399.12</v>
      </c>
      <c r="N185" s="79">
        <v>1785.05</v>
      </c>
      <c r="O185" s="79">
        <v>80</v>
      </c>
    </row>
    <row r="186" spans="1:15" s="99" customFormat="1" ht="27.75" customHeight="1" x14ac:dyDescent="0.25">
      <c r="A186" s="79">
        <v>182</v>
      </c>
      <c r="B186" s="110" t="s">
        <v>526</v>
      </c>
      <c r="C186" s="110">
        <v>5023405</v>
      </c>
      <c r="D186" s="106" t="s">
        <v>293</v>
      </c>
      <c r="E186" s="106" t="s">
        <v>527</v>
      </c>
      <c r="F186" s="98"/>
      <c r="G186" s="18" t="s">
        <v>528</v>
      </c>
      <c r="H186" s="18">
        <v>52.25</v>
      </c>
      <c r="I186" s="79">
        <v>11.62</v>
      </c>
      <c r="J186" s="79">
        <v>16.45</v>
      </c>
      <c r="K186" s="79">
        <v>13.75</v>
      </c>
      <c r="L186" s="79">
        <v>19.850000000000001</v>
      </c>
      <c r="M186" s="79">
        <v>206.77</v>
      </c>
      <c r="N186" s="79">
        <v>363.24</v>
      </c>
      <c r="O186" s="79">
        <v>20</v>
      </c>
    </row>
    <row r="187" spans="1:15" s="99" customFormat="1" ht="27.75" customHeight="1" x14ac:dyDescent="0.25">
      <c r="A187" s="79">
        <v>183</v>
      </c>
      <c r="B187" s="110" t="s">
        <v>532</v>
      </c>
      <c r="C187" s="110">
        <v>3095603</v>
      </c>
      <c r="D187" s="106" t="s">
        <v>533</v>
      </c>
      <c r="E187" s="106" t="s">
        <v>534</v>
      </c>
      <c r="F187" s="98"/>
      <c r="G187" s="18" t="s">
        <v>161</v>
      </c>
      <c r="H187" s="18">
        <v>79.73</v>
      </c>
      <c r="I187" s="79">
        <v>5.6710000000000003</v>
      </c>
      <c r="J187" s="79">
        <v>16.114999999999998</v>
      </c>
      <c r="K187" s="79">
        <v>4.7130000000000001</v>
      </c>
      <c r="L187" s="79">
        <v>12.542</v>
      </c>
      <c r="M187" s="79">
        <v>177.15</v>
      </c>
      <c r="N187" s="79">
        <v>512.97</v>
      </c>
      <c r="O187" s="79">
        <v>30</v>
      </c>
    </row>
    <row r="188" spans="1:15" s="99" customFormat="1" ht="27.75" customHeight="1" x14ac:dyDescent="0.25">
      <c r="A188" s="79"/>
      <c r="B188" s="110" t="s">
        <v>15</v>
      </c>
      <c r="C188" s="110"/>
      <c r="D188" s="106"/>
      <c r="E188" s="106"/>
      <c r="F188" s="98"/>
      <c r="G188" s="18"/>
      <c r="H188" s="18">
        <f>SUM(H5:H187)</f>
        <v>21755.24</v>
      </c>
      <c r="I188" s="18">
        <f t="shared" ref="I188:N188" si="0">SUM(I5:I187)</f>
        <v>1343617.452000001</v>
      </c>
      <c r="J188" s="18">
        <f t="shared" si="0"/>
        <v>1395778.4700000007</v>
      </c>
      <c r="K188" s="18">
        <f t="shared" si="0"/>
        <v>835689.75199999998</v>
      </c>
      <c r="L188" s="18">
        <f t="shared" si="0"/>
        <v>869448.65699999989</v>
      </c>
      <c r="M188" s="18">
        <f t="shared" si="0"/>
        <v>3530990.6899999995</v>
      </c>
      <c r="N188" s="18">
        <f t="shared" si="0"/>
        <v>3618572.0499999993</v>
      </c>
      <c r="O188" s="18"/>
    </row>
    <row r="189" spans="1:15" x14ac:dyDescent="0.25">
      <c r="A189" s="100"/>
      <c r="B189" s="107"/>
      <c r="C189" s="107"/>
      <c r="D189" s="102"/>
      <c r="E189" s="102"/>
      <c r="F189" s="102"/>
      <c r="G189" s="102"/>
      <c r="H189" s="102"/>
    </row>
    <row r="190" spans="1:15" x14ac:dyDescent="0.25">
      <c r="A190" s="100"/>
      <c r="B190" s="107"/>
      <c r="C190" s="107"/>
      <c r="D190" s="102"/>
      <c r="E190" s="102"/>
      <c r="F190" s="102"/>
      <c r="G190" s="102"/>
      <c r="H190" s="102"/>
    </row>
    <row r="191" spans="1:15" x14ac:dyDescent="0.25">
      <c r="A191" s="100"/>
      <c r="B191" s="107"/>
      <c r="C191" s="107"/>
      <c r="D191" s="102"/>
      <c r="E191" s="102"/>
      <c r="F191" s="102"/>
      <c r="G191" s="102"/>
      <c r="H191" s="102"/>
    </row>
    <row r="192" spans="1:15" x14ac:dyDescent="0.25">
      <c r="A192" s="100"/>
      <c r="B192" s="107"/>
      <c r="C192" s="107"/>
      <c r="D192" s="102"/>
      <c r="E192" s="102"/>
      <c r="F192" s="102"/>
      <c r="G192" s="102"/>
      <c r="H192" s="102"/>
    </row>
    <row r="193" spans="1:14" x14ac:dyDescent="0.25">
      <c r="A193" s="100"/>
      <c r="B193" s="107"/>
      <c r="C193" s="107"/>
      <c r="D193" s="102"/>
      <c r="E193" s="102"/>
      <c r="F193" s="102"/>
      <c r="G193" s="102"/>
      <c r="H193" s="102"/>
    </row>
    <row r="194" spans="1:14" x14ac:dyDescent="0.25">
      <c r="A194" s="100"/>
      <c r="B194" s="107"/>
      <c r="C194" s="107"/>
      <c r="D194" s="102"/>
      <c r="E194" s="102"/>
      <c r="F194" s="102"/>
      <c r="G194" s="102"/>
      <c r="H194" s="102"/>
    </row>
    <row r="195" spans="1:14" s="105" customFormat="1" x14ac:dyDescent="0.25">
      <c r="A195" s="100"/>
      <c r="B195" s="107"/>
      <c r="C195" s="107"/>
      <c r="D195" s="102"/>
      <c r="E195" s="102"/>
      <c r="F195" s="102"/>
      <c r="G195" s="102"/>
      <c r="H195" s="102"/>
      <c r="I195"/>
      <c r="J195"/>
      <c r="K195"/>
      <c r="L195"/>
      <c r="M195"/>
      <c r="N195"/>
    </row>
    <row r="196" spans="1:14" s="105" customFormat="1" x14ac:dyDescent="0.25">
      <c r="A196" s="100"/>
      <c r="B196" s="107"/>
      <c r="C196" s="107"/>
      <c r="D196" s="102"/>
      <c r="E196" s="102"/>
      <c r="F196" s="102"/>
      <c r="G196" s="102"/>
      <c r="H196" s="102"/>
      <c r="I196"/>
      <c r="J196"/>
      <c r="K196"/>
      <c r="L196"/>
      <c r="M196"/>
      <c r="N196"/>
    </row>
    <row r="197" spans="1:14" s="105" customFormat="1" x14ac:dyDescent="0.25">
      <c r="A197" s="100"/>
      <c r="B197" s="107"/>
      <c r="C197" s="107"/>
      <c r="D197" s="102"/>
      <c r="E197" s="102"/>
      <c r="F197" s="102"/>
      <c r="G197" s="102"/>
      <c r="H197" s="102"/>
      <c r="I197"/>
      <c r="J197"/>
      <c r="K197"/>
      <c r="L197"/>
      <c r="M197"/>
      <c r="N197"/>
    </row>
    <row r="198" spans="1:14" s="105" customFormat="1" x14ac:dyDescent="0.25">
      <c r="A198" s="100"/>
      <c r="B198" s="107"/>
      <c r="C198" s="107"/>
      <c r="D198" s="102"/>
      <c r="E198" s="102"/>
      <c r="F198" s="102"/>
      <c r="G198" s="102"/>
      <c r="H198" s="102"/>
      <c r="I198"/>
      <c r="J198"/>
      <c r="K198"/>
      <c r="L198"/>
      <c r="M198"/>
      <c r="N198"/>
    </row>
    <row r="199" spans="1:14" s="105" customFormat="1" x14ac:dyDescent="0.25">
      <c r="A199" s="100"/>
      <c r="B199" s="107"/>
      <c r="C199" s="107"/>
      <c r="D199" s="102"/>
      <c r="E199" s="102"/>
      <c r="F199" s="102"/>
      <c r="G199" s="102"/>
      <c r="H199" s="102"/>
      <c r="I199"/>
      <c r="J199"/>
      <c r="K199"/>
      <c r="L199"/>
      <c r="M199"/>
      <c r="N199"/>
    </row>
    <row r="200" spans="1:14" s="105" customFormat="1" x14ac:dyDescent="0.25">
      <c r="A200" s="100"/>
      <c r="B200" s="107"/>
      <c r="C200" s="107"/>
      <c r="D200" s="102"/>
      <c r="E200" s="102"/>
      <c r="F200" s="102"/>
      <c r="G200" s="102"/>
      <c r="H200" s="102"/>
      <c r="I200"/>
      <c r="J200"/>
      <c r="K200"/>
      <c r="L200"/>
      <c r="M200"/>
      <c r="N200"/>
    </row>
    <row r="201" spans="1:14" s="105" customFormat="1" x14ac:dyDescent="0.25">
      <c r="A201" s="100"/>
      <c r="B201" s="107"/>
      <c r="C201" s="107"/>
      <c r="D201" s="102"/>
      <c r="E201" s="102"/>
      <c r="F201" s="102"/>
      <c r="G201" s="102"/>
      <c r="H201" s="102"/>
      <c r="I201"/>
      <c r="J201"/>
      <c r="K201"/>
      <c r="L201"/>
      <c r="M201"/>
      <c r="N201"/>
    </row>
    <row r="202" spans="1:14" s="105" customFormat="1" x14ac:dyDescent="0.25">
      <c r="A202" s="100"/>
      <c r="B202" s="107"/>
      <c r="C202" s="107"/>
      <c r="D202" s="102"/>
      <c r="E202" s="102"/>
      <c r="F202" s="102"/>
      <c r="G202" s="102"/>
      <c r="H202" s="102"/>
      <c r="I202"/>
      <c r="J202"/>
      <c r="K202"/>
      <c r="L202"/>
      <c r="M202"/>
      <c r="N202"/>
    </row>
    <row r="203" spans="1:14" s="105" customFormat="1" x14ac:dyDescent="0.25">
      <c r="A203" s="100"/>
      <c r="B203" s="107"/>
      <c r="C203" s="107"/>
      <c r="D203" s="102"/>
      <c r="E203" s="102"/>
      <c r="F203" s="102"/>
      <c r="G203" s="102"/>
      <c r="H203" s="102"/>
      <c r="I203"/>
      <c r="J203"/>
      <c r="K203"/>
      <c r="L203"/>
      <c r="M203"/>
      <c r="N203"/>
    </row>
    <row r="204" spans="1:14" s="105" customFormat="1" x14ac:dyDescent="0.25">
      <c r="A204" s="100"/>
      <c r="B204" s="107"/>
      <c r="C204" s="107"/>
      <c r="D204" s="102"/>
      <c r="E204" s="102"/>
      <c r="F204" s="102"/>
      <c r="G204" s="102"/>
      <c r="H204" s="102"/>
      <c r="I204"/>
      <c r="J204"/>
      <c r="K204"/>
      <c r="L204"/>
      <c r="M204"/>
      <c r="N204"/>
    </row>
    <row r="205" spans="1:14" s="105" customFormat="1" x14ac:dyDescent="0.25">
      <c r="A205" s="100"/>
      <c r="B205" s="107"/>
      <c r="C205" s="107"/>
      <c r="D205" s="102"/>
      <c r="E205" s="102"/>
      <c r="F205" s="102"/>
      <c r="G205" s="102"/>
      <c r="H205" s="102"/>
      <c r="I205"/>
      <c r="J205"/>
      <c r="K205"/>
      <c r="L205"/>
      <c r="M205"/>
      <c r="N205"/>
    </row>
    <row r="206" spans="1:14" s="105" customFormat="1" x14ac:dyDescent="0.25">
      <c r="A206" s="100"/>
      <c r="B206" s="107"/>
      <c r="C206" s="107"/>
      <c r="D206" s="102"/>
      <c r="E206" s="102"/>
      <c r="F206" s="102"/>
      <c r="G206" s="102"/>
      <c r="H206" s="102"/>
      <c r="I206"/>
      <c r="J206"/>
      <c r="K206"/>
      <c r="L206"/>
      <c r="M206"/>
      <c r="N206"/>
    </row>
    <row r="207" spans="1:14" s="105" customFormat="1" x14ac:dyDescent="0.25">
      <c r="A207" s="100"/>
      <c r="B207" s="107"/>
      <c r="C207" s="107"/>
      <c r="D207" s="102"/>
      <c r="E207" s="102"/>
      <c r="F207" s="102"/>
      <c r="G207" s="102"/>
      <c r="H207" s="102"/>
      <c r="I207"/>
      <c r="J207"/>
      <c r="K207"/>
      <c r="L207"/>
      <c r="M207"/>
      <c r="N207"/>
    </row>
    <row r="208" spans="1:14" s="105" customFormat="1" x14ac:dyDescent="0.25">
      <c r="A208" s="100"/>
      <c r="B208" s="107"/>
      <c r="C208" s="107"/>
      <c r="D208" s="102"/>
      <c r="E208" s="102"/>
      <c r="F208" s="102"/>
      <c r="G208" s="102"/>
      <c r="H208" s="102"/>
      <c r="I208"/>
      <c r="J208"/>
      <c r="K208"/>
      <c r="L208"/>
      <c r="M208"/>
      <c r="N208"/>
    </row>
    <row r="209" spans="1:14" s="105" customFormat="1" x14ac:dyDescent="0.25">
      <c r="A209" s="100"/>
      <c r="B209" s="107"/>
      <c r="C209" s="107"/>
      <c r="D209" s="102"/>
      <c r="E209" s="102"/>
      <c r="F209" s="102"/>
      <c r="G209" s="102"/>
      <c r="H209" s="102"/>
      <c r="I209"/>
      <c r="J209"/>
      <c r="K209"/>
      <c r="L209"/>
      <c r="M209"/>
      <c r="N209"/>
    </row>
  </sheetData>
  <mergeCells count="12">
    <mergeCell ref="M2:O3"/>
    <mergeCell ref="P2:P4"/>
    <mergeCell ref="A1:O1"/>
    <mergeCell ref="A2:A4"/>
    <mergeCell ref="B2:B4"/>
    <mergeCell ref="C2:C4"/>
    <mergeCell ref="D2:D4"/>
    <mergeCell ref="E2:E4"/>
    <mergeCell ref="G2:G4"/>
    <mergeCell ref="H2:H4"/>
    <mergeCell ref="I2:J3"/>
    <mergeCell ref="K2:L3"/>
  </mergeCells>
  <pageMargins left="0.5" right="0.5" top="0.5" bottom="0.5" header="0.3" footer="0.3"/>
  <pageSetup paperSize="9" scale="64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view="pageBreakPreview" zoomScaleNormal="100" zoomScaleSheetLayoutView="100" workbookViewId="0">
      <pane xSplit="6" ySplit="4" topLeftCell="G29" activePane="bottomRight" state="frozen"/>
      <selection pane="topRight" activeCell="F1" sqref="F1"/>
      <selection pane="bottomLeft" activeCell="A6" sqref="A6"/>
      <selection pane="bottomRight" activeCell="E36" sqref="E36"/>
    </sheetView>
  </sheetViews>
  <sheetFormatPr defaultRowHeight="18.75" x14ac:dyDescent="0.25"/>
  <cols>
    <col min="1" max="1" width="4.42578125" style="116" customWidth="1"/>
    <col min="2" max="2" width="17" style="117" customWidth="1"/>
    <col min="3" max="3" width="14.140625" style="117" customWidth="1"/>
    <col min="4" max="4" width="10.140625" style="115" customWidth="1"/>
    <col min="5" max="5" width="45.5703125" style="115" customWidth="1"/>
    <col min="6" max="6" width="3.28515625" style="115" hidden="1" customWidth="1"/>
    <col min="7" max="7" width="14.140625" style="115" customWidth="1"/>
    <col min="8" max="8" width="13.7109375" style="115" customWidth="1"/>
    <col min="9" max="12" width="12.42578125" style="112" customWidth="1"/>
    <col min="13" max="13" width="10.28515625" style="112" customWidth="1"/>
    <col min="14" max="14" width="11.42578125" style="112" customWidth="1"/>
    <col min="15" max="15" width="9.85546875" style="112" customWidth="1"/>
    <col min="16" max="16" width="9.42578125" style="112" hidden="1" customWidth="1"/>
    <col min="17" max="17" width="9.140625" style="112" hidden="1" customWidth="1"/>
    <col min="18" max="16384" width="9.140625" style="112"/>
  </cols>
  <sheetData>
    <row r="1" spans="1:16" ht="22.5" customHeight="1" x14ac:dyDescent="0.25">
      <c r="A1" s="128" t="s">
        <v>535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6" ht="15" customHeight="1" x14ac:dyDescent="0.25">
      <c r="A2" s="127" t="s">
        <v>330</v>
      </c>
      <c r="B2" s="127" t="s">
        <v>327</v>
      </c>
      <c r="C2" s="127" t="s">
        <v>517</v>
      </c>
      <c r="D2" s="127" t="s">
        <v>331</v>
      </c>
      <c r="E2" s="127" t="s">
        <v>332</v>
      </c>
      <c r="F2" s="109"/>
      <c r="G2" s="127" t="s">
        <v>328</v>
      </c>
      <c r="H2" s="127" t="s">
        <v>329</v>
      </c>
      <c r="I2" s="127" t="s">
        <v>519</v>
      </c>
      <c r="J2" s="127"/>
      <c r="K2" s="127" t="s">
        <v>522</v>
      </c>
      <c r="L2" s="127"/>
      <c r="M2" s="127" t="s">
        <v>523</v>
      </c>
      <c r="N2" s="127"/>
      <c r="O2" s="127"/>
      <c r="P2" s="130" t="s">
        <v>529</v>
      </c>
    </row>
    <row r="3" spans="1:16" ht="32.25" customHeight="1" x14ac:dyDescent="0.25">
      <c r="A3" s="127"/>
      <c r="B3" s="127"/>
      <c r="C3" s="127" t="s">
        <v>517</v>
      </c>
      <c r="D3" s="127" t="s">
        <v>331</v>
      </c>
      <c r="E3" s="127" t="s">
        <v>332</v>
      </c>
      <c r="F3" s="109" t="s">
        <v>333</v>
      </c>
      <c r="G3" s="127"/>
      <c r="H3" s="127"/>
      <c r="I3" s="127"/>
      <c r="J3" s="127"/>
      <c r="K3" s="127"/>
      <c r="L3" s="127"/>
      <c r="M3" s="127"/>
      <c r="N3" s="127"/>
      <c r="O3" s="127"/>
      <c r="P3" s="130"/>
    </row>
    <row r="4" spans="1:16" ht="20.25" customHeight="1" x14ac:dyDescent="0.25">
      <c r="A4" s="127"/>
      <c r="B4" s="127"/>
      <c r="C4" s="127"/>
      <c r="D4" s="127"/>
      <c r="E4" s="127"/>
      <c r="F4" s="104"/>
      <c r="G4" s="127"/>
      <c r="H4" s="127"/>
      <c r="I4" s="113" t="s">
        <v>520</v>
      </c>
      <c r="J4" s="113" t="s">
        <v>521</v>
      </c>
      <c r="K4" s="113" t="s">
        <v>520</v>
      </c>
      <c r="L4" s="113" t="s">
        <v>521</v>
      </c>
      <c r="M4" s="113" t="s">
        <v>520</v>
      </c>
      <c r="N4" s="113" t="s">
        <v>521</v>
      </c>
      <c r="O4" s="113" t="s">
        <v>524</v>
      </c>
      <c r="P4" s="130"/>
    </row>
    <row r="5" spans="1:16" s="115" customFormat="1" ht="27.75" customHeight="1" x14ac:dyDescent="0.25">
      <c r="A5" s="98">
        <v>1</v>
      </c>
      <c r="B5" s="110" t="s">
        <v>91</v>
      </c>
      <c r="C5" s="110">
        <v>3008289</v>
      </c>
      <c r="D5" s="114" t="s">
        <v>38</v>
      </c>
      <c r="E5" s="114" t="s">
        <v>363</v>
      </c>
      <c r="F5" s="98"/>
      <c r="G5" s="18" t="s">
        <v>518</v>
      </c>
      <c r="H5" s="18">
        <v>17</v>
      </c>
      <c r="I5" s="98">
        <v>6591</v>
      </c>
      <c r="J5" s="98">
        <v>6791</v>
      </c>
      <c r="K5" s="98">
        <v>1643</v>
      </c>
      <c r="L5" s="98">
        <v>1690</v>
      </c>
      <c r="M5" s="98">
        <v>52213</v>
      </c>
      <c r="N5" s="98">
        <v>52976</v>
      </c>
      <c r="O5" s="98">
        <v>1</v>
      </c>
    </row>
    <row r="6" spans="1:16" s="115" customFormat="1" ht="27.75" customHeight="1" x14ac:dyDescent="0.25">
      <c r="A6" s="98">
        <v>2</v>
      </c>
      <c r="B6" s="110" t="s">
        <v>324</v>
      </c>
      <c r="C6" s="110">
        <v>5805426</v>
      </c>
      <c r="D6" s="114" t="s">
        <v>271</v>
      </c>
      <c r="E6" s="114" t="s">
        <v>496</v>
      </c>
      <c r="F6" s="98"/>
      <c r="G6" s="18" t="s">
        <v>497</v>
      </c>
      <c r="H6" s="18">
        <v>8.56</v>
      </c>
      <c r="I6" s="98">
        <v>2144</v>
      </c>
      <c r="J6" s="98">
        <v>2816</v>
      </c>
      <c r="K6" s="98">
        <v>2771</v>
      </c>
      <c r="L6" s="98">
        <v>3532</v>
      </c>
      <c r="M6" s="98">
        <v>6424</v>
      </c>
      <c r="N6" s="98">
        <v>7550</v>
      </c>
      <c r="O6" s="98">
        <v>1</v>
      </c>
    </row>
    <row r="7" spans="1:16" s="115" customFormat="1" ht="27.75" customHeight="1" x14ac:dyDescent="0.25">
      <c r="A7" s="98">
        <v>3</v>
      </c>
      <c r="B7" s="110" t="s">
        <v>84</v>
      </c>
      <c r="C7" s="110">
        <v>4997641</v>
      </c>
      <c r="D7" s="114" t="s">
        <v>255</v>
      </c>
      <c r="E7" s="114" t="s">
        <v>358</v>
      </c>
      <c r="F7" s="98"/>
      <c r="G7" s="18" t="s">
        <v>46</v>
      </c>
      <c r="H7" s="18">
        <v>10</v>
      </c>
      <c r="I7" s="98">
        <v>20480.7</v>
      </c>
      <c r="J7" s="98">
        <v>20899.3</v>
      </c>
      <c r="K7" s="98">
        <v>31465.3</v>
      </c>
      <c r="L7" s="98">
        <v>32152.1</v>
      </c>
      <c r="M7" s="98">
        <v>43971.8</v>
      </c>
      <c r="N7" s="98">
        <v>44924.9</v>
      </c>
      <c r="O7" s="98">
        <v>1</v>
      </c>
    </row>
    <row r="8" spans="1:16" s="115" customFormat="1" ht="27.75" customHeight="1" x14ac:dyDescent="0.25">
      <c r="A8" s="98">
        <v>4</v>
      </c>
      <c r="B8" s="110" t="s">
        <v>108</v>
      </c>
      <c r="C8" s="110">
        <v>5059169</v>
      </c>
      <c r="D8" s="114" t="s">
        <v>106</v>
      </c>
      <c r="E8" s="114" t="s">
        <v>375</v>
      </c>
      <c r="F8" s="98"/>
      <c r="G8" s="18" t="s">
        <v>46</v>
      </c>
      <c r="H8" s="18">
        <v>9.9</v>
      </c>
      <c r="I8" s="98">
        <v>7484.4</v>
      </c>
      <c r="J8" s="98">
        <v>7705.2</v>
      </c>
      <c r="K8" s="98">
        <v>7329.4</v>
      </c>
      <c r="L8" s="98">
        <v>7329.4</v>
      </c>
      <c r="M8" s="98">
        <v>7668.1</v>
      </c>
      <c r="N8" s="98">
        <v>7668.1</v>
      </c>
      <c r="O8" s="98">
        <v>1</v>
      </c>
    </row>
    <row r="9" spans="1:16" s="115" customFormat="1" ht="27.75" customHeight="1" x14ac:dyDescent="0.25">
      <c r="A9" s="98">
        <v>5</v>
      </c>
      <c r="B9" s="110" t="s">
        <v>305</v>
      </c>
      <c r="C9" s="110">
        <v>3008424</v>
      </c>
      <c r="D9" s="114" t="s">
        <v>306</v>
      </c>
      <c r="E9" s="114" t="s">
        <v>480</v>
      </c>
      <c r="F9" s="98"/>
      <c r="G9" s="18" t="s">
        <v>307</v>
      </c>
      <c r="H9" s="18">
        <v>4.95</v>
      </c>
      <c r="I9" s="98">
        <v>6969</v>
      </c>
      <c r="J9" s="98">
        <v>9200</v>
      </c>
      <c r="K9" s="98">
        <v>371</v>
      </c>
      <c r="L9" s="98">
        <v>488</v>
      </c>
      <c r="M9" s="98">
        <v>2068</v>
      </c>
      <c r="N9" s="98">
        <v>2068</v>
      </c>
      <c r="O9" s="98">
        <v>1</v>
      </c>
    </row>
    <row r="10" spans="1:16" s="115" customFormat="1" ht="27.75" customHeight="1" x14ac:dyDescent="0.25">
      <c r="A10" s="98">
        <v>6</v>
      </c>
      <c r="B10" s="110" t="s">
        <v>290</v>
      </c>
      <c r="C10" s="110">
        <v>5324593</v>
      </c>
      <c r="D10" s="114" t="s">
        <v>255</v>
      </c>
      <c r="E10" s="114" t="s">
        <v>470</v>
      </c>
      <c r="F10" s="98"/>
      <c r="G10" s="18" t="s">
        <v>471</v>
      </c>
      <c r="H10" s="18">
        <v>2</v>
      </c>
      <c r="I10" s="98">
        <v>1041</v>
      </c>
      <c r="J10" s="98">
        <v>1149</v>
      </c>
      <c r="K10" s="98">
        <v>1722</v>
      </c>
      <c r="L10" s="98">
        <v>1966</v>
      </c>
      <c r="M10" s="98">
        <v>6611</v>
      </c>
      <c r="N10" s="98">
        <v>6923</v>
      </c>
      <c r="O10" s="98">
        <v>1</v>
      </c>
    </row>
    <row r="11" spans="1:16" s="115" customFormat="1" ht="27.75" customHeight="1" x14ac:dyDescent="0.25">
      <c r="A11" s="98">
        <v>7</v>
      </c>
      <c r="B11" s="110" t="s">
        <v>289</v>
      </c>
      <c r="C11" s="110">
        <v>4736516</v>
      </c>
      <c r="D11" s="114" t="s">
        <v>255</v>
      </c>
      <c r="E11" s="114" t="s">
        <v>472</v>
      </c>
      <c r="F11" s="98"/>
      <c r="G11" s="18" t="s">
        <v>471</v>
      </c>
      <c r="H11" s="18">
        <v>2</v>
      </c>
      <c r="I11" s="98">
        <v>356</v>
      </c>
      <c r="J11" s="98">
        <v>413</v>
      </c>
      <c r="K11" s="98">
        <v>968</v>
      </c>
      <c r="L11" s="98">
        <v>1180</v>
      </c>
      <c r="M11" s="98">
        <v>4181</v>
      </c>
      <c r="N11" s="98">
        <v>4424</v>
      </c>
      <c r="O11" s="98">
        <v>1</v>
      </c>
    </row>
    <row r="12" spans="1:16" s="115" customFormat="1" ht="27.75" customHeight="1" x14ac:dyDescent="0.25">
      <c r="A12" s="98">
        <v>8</v>
      </c>
      <c r="B12" s="110" t="s">
        <v>76</v>
      </c>
      <c r="C12" s="110">
        <v>3043373</v>
      </c>
      <c r="D12" s="114" t="s">
        <v>38</v>
      </c>
      <c r="E12" s="114" t="s">
        <v>353</v>
      </c>
      <c r="F12" s="98"/>
      <c r="G12" s="18" t="s">
        <v>44</v>
      </c>
      <c r="H12" s="18">
        <v>20</v>
      </c>
      <c r="I12" s="98">
        <v>5086</v>
      </c>
      <c r="J12" s="98">
        <v>5229.2299999999996</v>
      </c>
      <c r="K12" s="98">
        <v>7503.72</v>
      </c>
      <c r="L12" s="98">
        <v>7705.43</v>
      </c>
      <c r="M12" s="98">
        <v>36066.67</v>
      </c>
      <c r="N12" s="98">
        <v>36359.17</v>
      </c>
      <c r="O12" s="98">
        <v>10</v>
      </c>
    </row>
    <row r="13" spans="1:16" s="115" customFormat="1" ht="27.75" customHeight="1" x14ac:dyDescent="0.25">
      <c r="A13" s="98">
        <v>9</v>
      </c>
      <c r="B13" s="110" t="s">
        <v>132</v>
      </c>
      <c r="C13" s="110">
        <v>3901051</v>
      </c>
      <c r="D13" s="114" t="s">
        <v>133</v>
      </c>
      <c r="E13" s="114" t="s">
        <v>381</v>
      </c>
      <c r="F13" s="98"/>
      <c r="G13" s="18" t="s">
        <v>121</v>
      </c>
      <c r="H13" s="18">
        <v>25</v>
      </c>
      <c r="I13" s="98">
        <v>5725.4</v>
      </c>
      <c r="J13" s="98">
        <v>6011.5</v>
      </c>
      <c r="K13" s="98">
        <v>5053.6000000000004</v>
      </c>
      <c r="L13" s="98">
        <v>5245.8</v>
      </c>
      <c r="M13" s="98">
        <v>31016.9</v>
      </c>
      <c r="N13" s="98">
        <v>31289</v>
      </c>
      <c r="O13" s="98">
        <v>10</v>
      </c>
    </row>
    <row r="14" spans="1:16" s="115" customFormat="1" ht="27.75" customHeight="1" x14ac:dyDescent="0.25">
      <c r="A14" s="98">
        <v>10</v>
      </c>
      <c r="B14" s="110" t="s">
        <v>50</v>
      </c>
      <c r="C14" s="110">
        <v>3022011</v>
      </c>
      <c r="D14" s="114" t="s">
        <v>35</v>
      </c>
      <c r="E14" s="114" t="s">
        <v>340</v>
      </c>
      <c r="F14" s="98" t="s">
        <v>14</v>
      </c>
      <c r="G14" s="18" t="s">
        <v>51</v>
      </c>
      <c r="H14" s="18">
        <v>4</v>
      </c>
      <c r="I14" s="98">
        <v>7073</v>
      </c>
      <c r="J14" s="98">
        <v>7164</v>
      </c>
      <c r="K14" s="98">
        <v>16865</v>
      </c>
      <c r="L14" s="98">
        <v>17243</v>
      </c>
      <c r="M14" s="98">
        <v>55150</v>
      </c>
      <c r="N14" s="98">
        <v>55614</v>
      </c>
      <c r="O14" s="98">
        <v>1</v>
      </c>
    </row>
    <row r="15" spans="1:16" s="115" customFormat="1" ht="27.75" customHeight="1" x14ac:dyDescent="0.25">
      <c r="A15" s="98">
        <v>11</v>
      </c>
      <c r="B15" s="110" t="s">
        <v>58</v>
      </c>
      <c r="C15" s="110">
        <v>4719278</v>
      </c>
      <c r="D15" s="114" t="s">
        <v>255</v>
      </c>
      <c r="E15" s="114" t="s">
        <v>345</v>
      </c>
      <c r="F15" s="98"/>
      <c r="G15" s="18" t="s">
        <v>51</v>
      </c>
      <c r="H15" s="18">
        <v>2</v>
      </c>
      <c r="I15" s="98">
        <v>4568</v>
      </c>
      <c r="J15" s="98">
        <v>4633</v>
      </c>
      <c r="K15" s="98">
        <v>8254</v>
      </c>
      <c r="L15" s="98">
        <v>8392</v>
      </c>
      <c r="M15" s="98">
        <v>13321</v>
      </c>
      <c r="N15" s="98">
        <v>13484</v>
      </c>
      <c r="O15" s="98">
        <v>1</v>
      </c>
    </row>
    <row r="16" spans="1:16" s="115" customFormat="1" ht="27.75" customHeight="1" x14ac:dyDescent="0.25">
      <c r="A16" s="98">
        <v>12</v>
      </c>
      <c r="B16" s="110" t="s">
        <v>322</v>
      </c>
      <c r="C16" s="110">
        <v>4860736</v>
      </c>
      <c r="D16" s="114" t="s">
        <v>271</v>
      </c>
      <c r="E16" s="114" t="s">
        <v>493</v>
      </c>
      <c r="F16" s="98"/>
      <c r="G16" s="18" t="s">
        <v>494</v>
      </c>
      <c r="H16" s="18">
        <v>2.85</v>
      </c>
      <c r="I16" s="98">
        <v>733</v>
      </c>
      <c r="J16" s="98">
        <v>863</v>
      </c>
      <c r="K16" s="98">
        <v>1346</v>
      </c>
      <c r="L16" s="98">
        <v>1698</v>
      </c>
      <c r="M16" s="98">
        <v>12076.5</v>
      </c>
      <c r="N16" s="98">
        <v>12489.2</v>
      </c>
      <c r="O16" s="98">
        <v>1</v>
      </c>
    </row>
    <row r="17" spans="1:15" s="115" customFormat="1" ht="27.75" customHeight="1" x14ac:dyDescent="0.25">
      <c r="A17" s="98">
        <v>13</v>
      </c>
      <c r="B17" s="110" t="s">
        <v>232</v>
      </c>
      <c r="C17" s="110">
        <v>4694191</v>
      </c>
      <c r="D17" s="114" t="s">
        <v>255</v>
      </c>
      <c r="E17" s="114" t="s">
        <v>429</v>
      </c>
      <c r="F17" s="98"/>
      <c r="G17" s="18" t="s">
        <v>430</v>
      </c>
      <c r="H17" s="18">
        <v>3</v>
      </c>
      <c r="I17" s="98" t="s">
        <v>531</v>
      </c>
      <c r="J17" s="98">
        <v>2065</v>
      </c>
      <c r="K17" s="98">
        <v>3916</v>
      </c>
      <c r="L17" s="98">
        <v>4156</v>
      </c>
      <c r="M17" s="98">
        <v>17771</v>
      </c>
      <c r="N17" s="98">
        <v>18075</v>
      </c>
      <c r="O17" s="98">
        <v>1</v>
      </c>
    </row>
    <row r="18" spans="1:15" s="115" customFormat="1" ht="27.75" customHeight="1" x14ac:dyDescent="0.25">
      <c r="A18" s="98">
        <v>14</v>
      </c>
      <c r="B18" s="110" t="s">
        <v>244</v>
      </c>
      <c r="C18" s="110">
        <v>5014495</v>
      </c>
      <c r="D18" s="114" t="s">
        <v>133</v>
      </c>
      <c r="E18" s="114" t="s">
        <v>436</v>
      </c>
      <c r="F18" s="98"/>
      <c r="G18" s="18" t="s">
        <v>430</v>
      </c>
      <c r="H18" s="18">
        <v>3</v>
      </c>
      <c r="I18" s="98">
        <v>2189</v>
      </c>
      <c r="J18" s="98">
        <v>2305</v>
      </c>
      <c r="K18" s="98">
        <v>3945</v>
      </c>
      <c r="L18" s="98">
        <v>4260</v>
      </c>
      <c r="M18" s="98">
        <v>19361</v>
      </c>
      <c r="N18" s="98">
        <v>19756</v>
      </c>
      <c r="O18" s="98">
        <v>1</v>
      </c>
    </row>
    <row r="19" spans="1:15" s="115" customFormat="1" ht="27.75" customHeight="1" x14ac:dyDescent="0.25">
      <c r="A19" s="98">
        <v>15</v>
      </c>
      <c r="B19" s="110" t="s">
        <v>257</v>
      </c>
      <c r="C19" s="110">
        <v>5659983</v>
      </c>
      <c r="D19" s="114" t="s">
        <v>255</v>
      </c>
      <c r="E19" s="114" t="s">
        <v>444</v>
      </c>
      <c r="F19" s="98"/>
      <c r="G19" s="18" t="s">
        <v>430</v>
      </c>
      <c r="H19" s="18">
        <v>3</v>
      </c>
      <c r="I19" s="98">
        <v>692</v>
      </c>
      <c r="J19" s="98">
        <v>742</v>
      </c>
      <c r="K19" s="98">
        <v>2592</v>
      </c>
      <c r="L19" s="98">
        <v>2952</v>
      </c>
      <c r="M19" s="98">
        <v>3215</v>
      </c>
      <c r="N19" s="98">
        <v>3637.1</v>
      </c>
      <c r="O19" s="98">
        <v>1</v>
      </c>
    </row>
    <row r="20" spans="1:15" s="115" customFormat="1" ht="27.75" customHeight="1" x14ac:dyDescent="0.25">
      <c r="A20" s="98">
        <v>16</v>
      </c>
      <c r="B20" s="110" t="s">
        <v>239</v>
      </c>
      <c r="C20" s="110">
        <v>5623701</v>
      </c>
      <c r="D20" s="114" t="s">
        <v>303</v>
      </c>
      <c r="E20" s="114" t="s">
        <v>476</v>
      </c>
      <c r="F20" s="98"/>
      <c r="G20" s="18" t="s">
        <v>430</v>
      </c>
      <c r="H20" s="18">
        <v>2.7250000000000001</v>
      </c>
      <c r="I20" s="98">
        <v>3211</v>
      </c>
      <c r="J20" s="98">
        <v>3431</v>
      </c>
      <c r="K20" s="98">
        <v>2941</v>
      </c>
      <c r="L20" s="98">
        <v>3181</v>
      </c>
      <c r="M20" s="98">
        <v>4674</v>
      </c>
      <c r="N20" s="98">
        <v>5007</v>
      </c>
      <c r="O20" s="98">
        <v>1</v>
      </c>
    </row>
    <row r="21" spans="1:15" s="115" customFormat="1" ht="27.75" customHeight="1" x14ac:dyDescent="0.25">
      <c r="A21" s="98">
        <v>17</v>
      </c>
      <c r="B21" s="110" t="s">
        <v>304</v>
      </c>
      <c r="C21" s="110">
        <v>4800612</v>
      </c>
      <c r="D21" s="114" t="s">
        <v>271</v>
      </c>
      <c r="E21" s="114" t="s">
        <v>479</v>
      </c>
      <c r="F21" s="98"/>
      <c r="G21" s="18" t="s">
        <v>430</v>
      </c>
      <c r="H21" s="18">
        <v>3</v>
      </c>
      <c r="I21" s="98">
        <v>452</v>
      </c>
      <c r="J21" s="98">
        <v>578</v>
      </c>
      <c r="K21" s="98">
        <v>395</v>
      </c>
      <c r="L21" s="98">
        <v>619</v>
      </c>
      <c r="M21" s="98">
        <v>12568.3</v>
      </c>
      <c r="N21" s="98">
        <v>12858</v>
      </c>
      <c r="O21" s="98">
        <v>1</v>
      </c>
    </row>
    <row r="22" spans="1:15" s="115" customFormat="1" ht="27.75" customHeight="1" x14ac:dyDescent="0.25">
      <c r="A22" s="98">
        <v>18</v>
      </c>
      <c r="B22" s="110" t="s">
        <v>316</v>
      </c>
      <c r="C22" s="110">
        <v>5771867</v>
      </c>
      <c r="D22" s="114" t="s">
        <v>271</v>
      </c>
      <c r="E22" s="114" t="s">
        <v>485</v>
      </c>
      <c r="F22" s="98"/>
      <c r="G22" s="18" t="s">
        <v>430</v>
      </c>
      <c r="H22" s="18">
        <v>3</v>
      </c>
      <c r="I22" s="98">
        <v>359</v>
      </c>
      <c r="J22" s="98">
        <v>428</v>
      </c>
      <c r="K22" s="98">
        <v>1635</v>
      </c>
      <c r="L22" s="98">
        <v>1903</v>
      </c>
      <c r="M22" s="98">
        <v>2216</v>
      </c>
      <c r="N22" s="98">
        <v>2525</v>
      </c>
      <c r="O22" s="98">
        <v>1</v>
      </c>
    </row>
    <row r="23" spans="1:15" s="115" customFormat="1" ht="27.75" customHeight="1" x14ac:dyDescent="0.25">
      <c r="A23" s="98">
        <v>19</v>
      </c>
      <c r="B23" s="110" t="s">
        <v>68</v>
      </c>
      <c r="C23" s="110">
        <v>3955127</v>
      </c>
      <c r="D23" s="114" t="s">
        <v>255</v>
      </c>
      <c r="E23" s="114" t="s">
        <v>350</v>
      </c>
      <c r="F23" s="98"/>
      <c r="G23" s="18" t="s">
        <v>69</v>
      </c>
      <c r="H23" s="18">
        <v>3</v>
      </c>
      <c r="I23" s="98">
        <v>729</v>
      </c>
      <c r="J23" s="98">
        <v>742</v>
      </c>
      <c r="K23" s="98">
        <v>12408</v>
      </c>
      <c r="L23" s="98">
        <v>12587</v>
      </c>
      <c r="M23" s="98">
        <v>13651</v>
      </c>
      <c r="N23" s="98">
        <v>13845</v>
      </c>
      <c r="O23" s="98">
        <v>1</v>
      </c>
    </row>
    <row r="24" spans="1:15" s="115" customFormat="1" ht="27.75" customHeight="1" x14ac:dyDescent="0.25">
      <c r="A24" s="98">
        <v>20</v>
      </c>
      <c r="B24" s="110" t="s">
        <v>318</v>
      </c>
      <c r="C24" s="110">
        <v>5809727</v>
      </c>
      <c r="D24" s="114" t="s">
        <v>271</v>
      </c>
      <c r="E24" s="114" t="s">
        <v>487</v>
      </c>
      <c r="F24" s="98"/>
      <c r="G24" s="18" t="s">
        <v>488</v>
      </c>
      <c r="H24" s="18">
        <v>13.68</v>
      </c>
      <c r="I24" s="98">
        <v>640</v>
      </c>
      <c r="J24" s="98">
        <v>826</v>
      </c>
      <c r="K24" s="98">
        <v>128</v>
      </c>
      <c r="L24" s="98">
        <v>190</v>
      </c>
      <c r="M24" s="98">
        <v>3643</v>
      </c>
      <c r="N24" s="98">
        <v>5101</v>
      </c>
      <c r="O24" s="98">
        <v>1</v>
      </c>
    </row>
    <row r="25" spans="1:15" s="115" customFormat="1" ht="27.75" customHeight="1" x14ac:dyDescent="0.25">
      <c r="A25" s="98">
        <v>21</v>
      </c>
      <c r="B25" s="110" t="s">
        <v>139</v>
      </c>
      <c r="C25" s="110">
        <v>5513407</v>
      </c>
      <c r="D25" s="114" t="s">
        <v>255</v>
      </c>
      <c r="E25" s="114" t="s">
        <v>385</v>
      </c>
      <c r="F25" s="98"/>
      <c r="G25" s="18" t="s">
        <v>49</v>
      </c>
      <c r="H25" s="18">
        <v>2.7</v>
      </c>
      <c r="I25" s="98">
        <v>4910</v>
      </c>
      <c r="J25" s="98">
        <v>5060</v>
      </c>
      <c r="K25" s="98">
        <v>3964</v>
      </c>
      <c r="L25" s="98">
        <v>4229</v>
      </c>
      <c r="M25" s="98">
        <v>7373</v>
      </c>
      <c r="N25" s="98">
        <v>7708</v>
      </c>
      <c r="O25" s="98">
        <v>1</v>
      </c>
    </row>
    <row r="26" spans="1:15" s="115" customFormat="1" ht="27.75" customHeight="1" x14ac:dyDescent="0.25">
      <c r="A26" s="98">
        <v>22</v>
      </c>
      <c r="B26" s="110" t="s">
        <v>270</v>
      </c>
      <c r="C26" s="110">
        <v>4751297</v>
      </c>
      <c r="D26" s="114" t="s">
        <v>271</v>
      </c>
      <c r="E26" s="114" t="s">
        <v>455</v>
      </c>
      <c r="F26" s="98"/>
      <c r="G26" s="18" t="s">
        <v>441</v>
      </c>
      <c r="H26" s="18">
        <v>3.45</v>
      </c>
      <c r="I26" s="98">
        <v>1434</v>
      </c>
      <c r="J26" s="98">
        <v>1565</v>
      </c>
      <c r="K26" s="98">
        <v>2700</v>
      </c>
      <c r="L26" s="98">
        <v>3064</v>
      </c>
      <c r="M26" s="98">
        <v>18723</v>
      </c>
      <c r="N26" s="98">
        <v>10171</v>
      </c>
      <c r="O26" s="98">
        <v>1</v>
      </c>
    </row>
    <row r="27" spans="1:15" s="115" customFormat="1" ht="27.75" customHeight="1" x14ac:dyDescent="0.25">
      <c r="A27" s="98">
        <v>23</v>
      </c>
      <c r="B27" s="110" t="s">
        <v>59</v>
      </c>
      <c r="C27" s="110">
        <v>2999340</v>
      </c>
      <c r="D27" s="114" t="s">
        <v>255</v>
      </c>
      <c r="E27" s="114" t="s">
        <v>346</v>
      </c>
      <c r="F27" s="98"/>
      <c r="G27" s="18" t="s">
        <v>60</v>
      </c>
      <c r="H27" s="18">
        <v>4</v>
      </c>
      <c r="I27" s="98">
        <v>22354</v>
      </c>
      <c r="J27" s="98">
        <v>22753</v>
      </c>
      <c r="K27" s="98">
        <v>10711</v>
      </c>
      <c r="L27" s="98">
        <v>10711</v>
      </c>
      <c r="M27" s="98">
        <v>19806</v>
      </c>
      <c r="N27" s="98">
        <v>19806</v>
      </c>
      <c r="O27" s="98">
        <v>1</v>
      </c>
    </row>
    <row r="28" spans="1:15" s="115" customFormat="1" ht="27.75" customHeight="1" x14ac:dyDescent="0.25">
      <c r="A28" s="98">
        <v>24</v>
      </c>
      <c r="B28" s="110" t="s">
        <v>235</v>
      </c>
      <c r="C28" s="110">
        <v>5552051</v>
      </c>
      <c r="D28" s="114" t="s">
        <v>255</v>
      </c>
      <c r="E28" s="114" t="s">
        <v>433</v>
      </c>
      <c r="F28" s="98"/>
      <c r="G28" s="18" t="s">
        <v>434</v>
      </c>
      <c r="H28" s="18">
        <v>4.05</v>
      </c>
      <c r="I28" s="98">
        <v>3557</v>
      </c>
      <c r="J28" s="98">
        <v>3748</v>
      </c>
      <c r="K28" s="98">
        <v>4963</v>
      </c>
      <c r="L28" s="98">
        <v>5377</v>
      </c>
      <c r="M28" s="98">
        <v>6870</v>
      </c>
      <c r="N28" s="98">
        <v>7293</v>
      </c>
      <c r="O28" s="98">
        <v>1</v>
      </c>
    </row>
    <row r="29" spans="1:15" s="115" customFormat="1" ht="27.75" customHeight="1" x14ac:dyDescent="0.25">
      <c r="A29" s="98">
        <v>25</v>
      </c>
      <c r="B29" s="110" t="s">
        <v>247</v>
      </c>
      <c r="C29" s="110">
        <v>5660092</v>
      </c>
      <c r="D29" s="114" t="s">
        <v>255</v>
      </c>
      <c r="E29" s="114" t="s">
        <v>438</v>
      </c>
      <c r="F29" s="98"/>
      <c r="G29" s="18" t="s">
        <v>434</v>
      </c>
      <c r="H29" s="18">
        <v>5</v>
      </c>
      <c r="I29" s="98">
        <v>4493</v>
      </c>
      <c r="J29" s="98">
        <v>4786</v>
      </c>
      <c r="K29" s="98">
        <v>6305</v>
      </c>
      <c r="L29" s="98">
        <v>6825</v>
      </c>
      <c r="M29" s="98">
        <v>9221</v>
      </c>
      <c r="N29" s="98">
        <v>9960</v>
      </c>
      <c r="O29" s="98">
        <v>1</v>
      </c>
    </row>
    <row r="30" spans="1:15" s="115" customFormat="1" ht="27.75" customHeight="1" x14ac:dyDescent="0.25">
      <c r="A30" s="98">
        <v>26</v>
      </c>
      <c r="B30" s="110" t="s">
        <v>98</v>
      </c>
      <c r="C30" s="110">
        <v>3008190</v>
      </c>
      <c r="D30" s="114" t="s">
        <v>99</v>
      </c>
      <c r="E30" s="114" t="s">
        <v>367</v>
      </c>
      <c r="F30" s="98"/>
      <c r="G30" s="18" t="s">
        <v>39</v>
      </c>
      <c r="H30" s="18">
        <v>4</v>
      </c>
      <c r="I30" s="98">
        <v>1427.2</v>
      </c>
      <c r="J30" s="98">
        <v>1493.7</v>
      </c>
      <c r="K30" s="98">
        <v>1610.4</v>
      </c>
      <c r="L30" s="98">
        <v>1706.1</v>
      </c>
      <c r="M30" s="98">
        <v>10838.5</v>
      </c>
      <c r="N30" s="98">
        <v>10838.5</v>
      </c>
      <c r="O30" s="98">
        <v>1</v>
      </c>
    </row>
    <row r="31" spans="1:15" s="115" customFormat="1" ht="27.75" customHeight="1" x14ac:dyDescent="0.25">
      <c r="A31" s="98">
        <v>27</v>
      </c>
      <c r="B31" s="110" t="s">
        <v>104</v>
      </c>
      <c r="C31" s="110">
        <v>4064664</v>
      </c>
      <c r="D31" s="114" t="s">
        <v>255</v>
      </c>
      <c r="E31" s="114" t="s">
        <v>372</v>
      </c>
      <c r="F31" s="98"/>
      <c r="G31" s="18" t="s">
        <v>39</v>
      </c>
      <c r="H31" s="18">
        <v>5</v>
      </c>
      <c r="I31" s="98">
        <v>6873</v>
      </c>
      <c r="J31" s="98">
        <v>7155</v>
      </c>
      <c r="K31" s="98">
        <v>9183</v>
      </c>
      <c r="L31" s="98">
        <v>9463</v>
      </c>
      <c r="M31" s="98">
        <v>13720</v>
      </c>
      <c r="N31" s="98">
        <v>14093</v>
      </c>
      <c r="O31" s="98">
        <v>1</v>
      </c>
    </row>
    <row r="32" spans="1:15" s="115" customFormat="1" ht="27.75" customHeight="1" x14ac:dyDescent="0.25">
      <c r="A32" s="98">
        <v>28</v>
      </c>
      <c r="B32" s="110" t="s">
        <v>288</v>
      </c>
      <c r="C32" s="110">
        <v>5766305</v>
      </c>
      <c r="D32" s="114" t="s">
        <v>255</v>
      </c>
      <c r="E32" s="114" t="s">
        <v>473</v>
      </c>
      <c r="F32" s="98"/>
      <c r="G32" s="18" t="s">
        <v>474</v>
      </c>
      <c r="H32" s="18">
        <v>4.9050000000000002</v>
      </c>
      <c r="I32" s="98">
        <v>3496</v>
      </c>
      <c r="J32" s="98">
        <v>3914</v>
      </c>
      <c r="K32" s="98">
        <v>1933</v>
      </c>
      <c r="L32" s="98">
        <v>2261</v>
      </c>
      <c r="M32" s="98">
        <v>4470</v>
      </c>
      <c r="N32" s="98">
        <v>4958</v>
      </c>
      <c r="O32" s="98">
        <v>1</v>
      </c>
    </row>
    <row r="33" spans="1:15" s="115" customFormat="1" ht="27.75" customHeight="1" x14ac:dyDescent="0.25">
      <c r="A33" s="98">
        <v>29</v>
      </c>
      <c r="B33" s="110" t="s">
        <v>141</v>
      </c>
      <c r="C33" s="110">
        <v>5373189</v>
      </c>
      <c r="D33" s="114" t="s">
        <v>255</v>
      </c>
      <c r="E33" s="114" t="s">
        <v>387</v>
      </c>
      <c r="F33" s="98"/>
      <c r="G33" s="18" t="s">
        <v>89</v>
      </c>
      <c r="H33" s="18">
        <v>5.4</v>
      </c>
      <c r="I33" s="98">
        <v>2028.1</v>
      </c>
      <c r="J33" s="98">
        <v>2108</v>
      </c>
      <c r="K33" s="98">
        <v>9058.4</v>
      </c>
      <c r="L33" s="98">
        <v>9529.2000000000007</v>
      </c>
      <c r="M33" s="98">
        <v>12107</v>
      </c>
      <c r="N33" s="98">
        <v>12627.4</v>
      </c>
      <c r="O33" s="98">
        <v>1</v>
      </c>
    </row>
    <row r="34" spans="1:15" s="115" customFormat="1" ht="27.75" customHeight="1" x14ac:dyDescent="0.25">
      <c r="A34" s="98">
        <v>30</v>
      </c>
      <c r="B34" s="110" t="s">
        <v>234</v>
      </c>
      <c r="C34" s="110">
        <v>4133084</v>
      </c>
      <c r="D34" s="114" t="s">
        <v>255</v>
      </c>
      <c r="E34" s="114" t="s">
        <v>425</v>
      </c>
      <c r="F34" s="98"/>
      <c r="G34" s="18" t="s">
        <v>426</v>
      </c>
      <c r="H34" s="18">
        <v>8</v>
      </c>
      <c r="I34" s="98">
        <v>8116</v>
      </c>
      <c r="J34" s="98">
        <v>8620</v>
      </c>
      <c r="K34" s="98">
        <v>12356</v>
      </c>
      <c r="L34" s="98">
        <v>13254</v>
      </c>
      <c r="M34" s="98">
        <v>15640</v>
      </c>
      <c r="N34" s="98">
        <v>16693</v>
      </c>
      <c r="O34" s="98">
        <v>1</v>
      </c>
    </row>
    <row r="35" spans="1:15" s="115" customFormat="1" ht="27.75" customHeight="1" x14ac:dyDescent="0.25">
      <c r="A35" s="98">
        <v>31</v>
      </c>
      <c r="B35" s="110" t="s">
        <v>251</v>
      </c>
      <c r="C35" s="110">
        <v>3071623</v>
      </c>
      <c r="D35" s="114" t="s">
        <v>255</v>
      </c>
      <c r="E35" s="114" t="s">
        <v>452</v>
      </c>
      <c r="F35" s="98"/>
      <c r="G35" s="18" t="s">
        <v>426</v>
      </c>
      <c r="H35" s="18">
        <v>4.32</v>
      </c>
      <c r="I35" s="98">
        <v>6563.6</v>
      </c>
      <c r="J35" s="98">
        <v>6926.8</v>
      </c>
      <c r="K35" s="98">
        <v>2068.9</v>
      </c>
      <c r="L35" s="98">
        <v>2287.4</v>
      </c>
      <c r="M35" s="98">
        <v>5939.3</v>
      </c>
      <c r="N35" s="98">
        <v>6377.2</v>
      </c>
      <c r="O35" s="98">
        <v>1</v>
      </c>
    </row>
    <row r="36" spans="1:15" s="115" customFormat="1" ht="27.75" customHeight="1" x14ac:dyDescent="0.25">
      <c r="A36" s="98">
        <v>32</v>
      </c>
      <c r="B36" s="110" t="s">
        <v>277</v>
      </c>
      <c r="C36" s="110">
        <v>5655804</v>
      </c>
      <c r="D36" s="114" t="s">
        <v>255</v>
      </c>
      <c r="E36" s="114" t="s">
        <v>469</v>
      </c>
      <c r="F36" s="98"/>
      <c r="G36" s="18" t="s">
        <v>426</v>
      </c>
      <c r="H36" s="18">
        <v>7.63</v>
      </c>
      <c r="I36" s="98">
        <v>5964</v>
      </c>
      <c r="J36" s="98">
        <v>6829</v>
      </c>
      <c r="K36" s="98">
        <v>2126</v>
      </c>
      <c r="L36" s="98">
        <v>2789</v>
      </c>
      <c r="M36" s="98">
        <v>11987</v>
      </c>
      <c r="N36" s="98">
        <v>12973</v>
      </c>
      <c r="O36" s="98">
        <v>1</v>
      </c>
    </row>
    <row r="37" spans="1:15" s="115" customFormat="1" ht="27.75" customHeight="1" x14ac:dyDescent="0.25">
      <c r="A37" s="98">
        <v>33</v>
      </c>
      <c r="B37" s="110" t="s">
        <v>536</v>
      </c>
      <c r="C37" s="110">
        <v>5839875</v>
      </c>
      <c r="D37" s="114" t="s">
        <v>537</v>
      </c>
      <c r="E37" s="114" t="s">
        <v>543</v>
      </c>
      <c r="F37" s="98"/>
      <c r="G37" s="18" t="s">
        <v>544</v>
      </c>
      <c r="H37" s="18">
        <v>109</v>
      </c>
      <c r="I37" s="98">
        <v>17.48</v>
      </c>
      <c r="J37" s="98">
        <v>21.22</v>
      </c>
      <c r="K37" s="98">
        <v>18.75</v>
      </c>
      <c r="L37" s="98">
        <v>28.63</v>
      </c>
      <c r="M37" s="98">
        <v>625</v>
      </c>
      <c r="N37" s="98">
        <v>947</v>
      </c>
      <c r="O37" s="98">
        <v>40</v>
      </c>
    </row>
    <row r="38" spans="1:15" s="115" customFormat="1" ht="27.75" customHeight="1" x14ac:dyDescent="0.25">
      <c r="A38" s="98">
        <v>34</v>
      </c>
      <c r="B38" s="110" t="s">
        <v>540</v>
      </c>
      <c r="C38" s="110">
        <v>5810319</v>
      </c>
      <c r="D38" s="114" t="s">
        <v>537</v>
      </c>
      <c r="E38" s="114" t="s">
        <v>545</v>
      </c>
      <c r="F38" s="98"/>
      <c r="G38" s="18" t="s">
        <v>542</v>
      </c>
      <c r="H38" s="18">
        <v>86</v>
      </c>
      <c r="I38" s="98">
        <v>9.4</v>
      </c>
      <c r="J38" s="98">
        <v>11.99</v>
      </c>
      <c r="K38" s="98">
        <v>27.39</v>
      </c>
      <c r="L38" s="98">
        <v>42.49</v>
      </c>
      <c r="M38" s="98">
        <v>724</v>
      </c>
      <c r="N38" s="98">
        <v>1091</v>
      </c>
      <c r="O38" s="98">
        <v>30</v>
      </c>
    </row>
    <row r="39" spans="1:15" s="115" customFormat="1" ht="27.75" customHeight="1" x14ac:dyDescent="0.25">
      <c r="A39" s="98"/>
      <c r="B39" s="110" t="s">
        <v>15</v>
      </c>
      <c r="C39" s="110"/>
      <c r="D39" s="114"/>
      <c r="E39" s="114"/>
      <c r="F39" s="98"/>
      <c r="G39" s="18"/>
      <c r="H39" s="18">
        <f>SUM(H5:H38)</f>
        <v>396.12</v>
      </c>
      <c r="I39" s="18">
        <f>SUM(I5:I38)</f>
        <v>147766.28</v>
      </c>
      <c r="J39" s="18">
        <f>SUM(J5:J38)</f>
        <v>158982.93999999997</v>
      </c>
      <c r="K39" s="18">
        <f>SUM(K5:K38)</f>
        <v>180276.86000000002</v>
      </c>
      <c r="L39" s="18">
        <f>SUM(L5:L38)</f>
        <v>190036.55000000002</v>
      </c>
      <c r="M39" s="18">
        <f>SUM(M5:M38)</f>
        <v>485911.06999999995</v>
      </c>
      <c r="N39" s="18">
        <f>SUM(N5:N38)</f>
        <v>492109.57</v>
      </c>
      <c r="O39" s="18"/>
    </row>
    <row r="46" spans="1:15" s="115" customFormat="1" x14ac:dyDescent="0.25">
      <c r="A46" s="116"/>
      <c r="B46" s="117"/>
      <c r="C46" s="117"/>
      <c r="I46" s="112"/>
      <c r="J46" s="112"/>
      <c r="K46" s="112"/>
      <c r="L46" s="112"/>
      <c r="M46" s="112"/>
      <c r="N46" s="112"/>
    </row>
    <row r="47" spans="1:15" s="115" customFormat="1" x14ac:dyDescent="0.25">
      <c r="A47" s="116"/>
      <c r="B47" s="117"/>
      <c r="C47" s="117"/>
      <c r="I47" s="112"/>
      <c r="J47" s="112"/>
      <c r="K47" s="112"/>
      <c r="L47" s="112"/>
      <c r="M47" s="112"/>
      <c r="N47" s="112"/>
    </row>
    <row r="48" spans="1:15" s="115" customFormat="1" x14ac:dyDescent="0.25">
      <c r="A48" s="116"/>
      <c r="B48" s="117"/>
      <c r="C48" s="117"/>
      <c r="I48" s="112"/>
      <c r="J48" s="112"/>
      <c r="K48" s="112"/>
      <c r="L48" s="112"/>
      <c r="M48" s="112"/>
      <c r="N48" s="112"/>
    </row>
    <row r="49" spans="1:14" s="115" customFormat="1" x14ac:dyDescent="0.25">
      <c r="A49" s="116"/>
      <c r="B49" s="117"/>
      <c r="C49" s="117"/>
      <c r="I49" s="112"/>
      <c r="J49" s="112"/>
      <c r="K49" s="112"/>
      <c r="L49" s="112"/>
      <c r="M49" s="112"/>
      <c r="N49" s="112"/>
    </row>
    <row r="50" spans="1:14" s="115" customFormat="1" x14ac:dyDescent="0.25">
      <c r="A50" s="116"/>
      <c r="B50" s="117"/>
      <c r="C50" s="117"/>
      <c r="I50" s="112"/>
      <c r="J50" s="112"/>
      <c r="K50" s="112"/>
      <c r="L50" s="112"/>
      <c r="M50" s="112"/>
      <c r="N50" s="112"/>
    </row>
    <row r="51" spans="1:14" s="115" customFormat="1" x14ac:dyDescent="0.25">
      <c r="A51" s="116"/>
      <c r="B51" s="117"/>
      <c r="C51" s="117"/>
      <c r="I51" s="112"/>
      <c r="J51" s="112"/>
      <c r="K51" s="112"/>
      <c r="L51" s="112"/>
      <c r="M51" s="112"/>
      <c r="N51" s="112"/>
    </row>
    <row r="52" spans="1:14" s="115" customFormat="1" x14ac:dyDescent="0.25">
      <c r="A52" s="116"/>
      <c r="B52" s="117"/>
      <c r="C52" s="117"/>
      <c r="I52" s="112"/>
      <c r="J52" s="112"/>
      <c r="K52" s="112"/>
      <c r="L52" s="112"/>
      <c r="M52" s="112"/>
      <c r="N52" s="112"/>
    </row>
    <row r="53" spans="1:14" s="115" customFormat="1" x14ac:dyDescent="0.25">
      <c r="A53" s="116"/>
      <c r="B53" s="117"/>
      <c r="C53" s="117"/>
      <c r="I53" s="112"/>
      <c r="J53" s="112"/>
      <c r="K53" s="112"/>
      <c r="L53" s="112"/>
      <c r="M53" s="112"/>
      <c r="N53" s="112"/>
    </row>
    <row r="54" spans="1:14" s="115" customFormat="1" x14ac:dyDescent="0.25">
      <c r="A54" s="116"/>
      <c r="B54" s="117"/>
      <c r="C54" s="117"/>
      <c r="I54" s="112"/>
      <c r="J54" s="112"/>
      <c r="K54" s="112"/>
      <c r="L54" s="112"/>
      <c r="M54" s="112"/>
      <c r="N54" s="112"/>
    </row>
    <row r="55" spans="1:14" s="115" customFormat="1" x14ac:dyDescent="0.25">
      <c r="A55" s="116"/>
      <c r="B55" s="117"/>
      <c r="C55" s="117"/>
      <c r="I55" s="112"/>
      <c r="J55" s="112"/>
      <c r="K55" s="112"/>
      <c r="L55" s="112"/>
      <c r="M55" s="112"/>
      <c r="N55" s="112"/>
    </row>
    <row r="56" spans="1:14" s="115" customFormat="1" x14ac:dyDescent="0.25">
      <c r="A56" s="116"/>
      <c r="B56" s="117"/>
      <c r="C56" s="117"/>
      <c r="I56" s="112"/>
      <c r="J56" s="112"/>
      <c r="K56" s="112"/>
      <c r="L56" s="112"/>
      <c r="M56" s="112"/>
      <c r="N56" s="112"/>
    </row>
    <row r="57" spans="1:14" s="115" customFormat="1" x14ac:dyDescent="0.25">
      <c r="A57" s="116"/>
      <c r="B57" s="117"/>
      <c r="C57" s="117"/>
      <c r="I57" s="112"/>
      <c r="J57" s="112"/>
      <c r="K57" s="112"/>
      <c r="L57" s="112"/>
      <c r="M57" s="112"/>
      <c r="N57" s="112"/>
    </row>
    <row r="58" spans="1:14" s="115" customFormat="1" x14ac:dyDescent="0.25">
      <c r="A58" s="116"/>
      <c r="B58" s="117"/>
      <c r="C58" s="117"/>
      <c r="I58" s="112"/>
      <c r="J58" s="112"/>
      <c r="K58" s="112"/>
      <c r="L58" s="112"/>
      <c r="M58" s="112"/>
      <c r="N58" s="112"/>
    </row>
    <row r="59" spans="1:14" s="115" customFormat="1" x14ac:dyDescent="0.25">
      <c r="A59" s="116"/>
      <c r="B59" s="117"/>
      <c r="C59" s="117"/>
      <c r="I59" s="112"/>
      <c r="J59" s="112"/>
      <c r="K59" s="112"/>
      <c r="L59" s="112"/>
      <c r="M59" s="112"/>
      <c r="N59" s="112"/>
    </row>
    <row r="60" spans="1:14" s="115" customFormat="1" x14ac:dyDescent="0.25">
      <c r="A60" s="116"/>
      <c r="B60" s="117"/>
      <c r="C60" s="117"/>
      <c r="I60" s="112"/>
      <c r="J60" s="112"/>
      <c r="K60" s="112"/>
      <c r="L60" s="112"/>
      <c r="M60" s="112"/>
      <c r="N60" s="112"/>
    </row>
  </sheetData>
  <mergeCells count="12">
    <mergeCell ref="M2:O3"/>
    <mergeCell ref="P2:P4"/>
    <mergeCell ref="A1:O1"/>
    <mergeCell ref="A2:A4"/>
    <mergeCell ref="B2:B4"/>
    <mergeCell ref="C2:C4"/>
    <mergeCell ref="D2:D4"/>
    <mergeCell ref="E2:E4"/>
    <mergeCell ref="G2:G4"/>
    <mergeCell ref="H2:H4"/>
    <mergeCell ref="I2:J3"/>
    <mergeCell ref="K2:L3"/>
  </mergeCells>
  <pageMargins left="0.5" right="0.5" top="0.5" bottom="0.5" header="0.3" footer="0.3"/>
  <pageSetup paperSize="9" scale="6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Annexure II</vt:lpstr>
      <vt:lpstr>Annexure I-SEP-24 </vt:lpstr>
      <vt:lpstr>Annexure II Oct</vt:lpstr>
      <vt:lpstr>Annexure I-Oct-24</vt:lpstr>
      <vt:lpstr>SRTPV Details </vt:lpstr>
      <vt:lpstr>SRTPV Details  (2)</vt:lpstr>
      <vt:lpstr>SRTPV Details Feb-2025</vt:lpstr>
      <vt:lpstr>SRTPV Details Feb-2025 (2)</vt:lpstr>
      <vt:lpstr>'Annexure I-Oct-24'!Print_Area</vt:lpstr>
      <vt:lpstr>'Annexure I-SEP-24 '!Print_Area</vt:lpstr>
      <vt:lpstr>'Annexure I-Oct-24'!Print_Titles</vt:lpstr>
      <vt:lpstr>'Annexure I-SEP-24 '!Print_Titles</vt:lpstr>
      <vt:lpstr>'SRTPV Details '!Print_Titles</vt:lpstr>
      <vt:lpstr>'SRTPV Details  (2)'!Print_Titles</vt:lpstr>
      <vt:lpstr>'SRTPV Details Feb-2025'!Print_Titles</vt:lpstr>
      <vt:lpstr>'SRTPV Details Feb-2025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BESCOM</cp:lastModifiedBy>
  <cp:lastPrinted>2025-02-13T23:57:42Z</cp:lastPrinted>
  <dcterms:created xsi:type="dcterms:W3CDTF">2023-08-04T04:30:39Z</dcterms:created>
  <dcterms:modified xsi:type="dcterms:W3CDTF">2025-04-19T23:25:23Z</dcterms:modified>
</cp:coreProperties>
</file>