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115"/>
  </bookViews>
  <sheets>
    <sheet name="Sheet1" sheetId="1" r:id="rId1"/>
  </sheets>
  <externalReferences>
    <externalReference r:id="rId2"/>
  </externalReferences>
  <definedNames>
    <definedName name="Excel_BuiltIn_Print_Area_2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<sst xmlns="http://schemas.openxmlformats.org/spreadsheetml/2006/main" count="65" uniqueCount="59">
  <si>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KARNATAKA POWER TRANSMISSION CORPORATION LIMITED</t>
  </si>
  <si>
    <t>Name of the Station</t>
  </si>
  <si>
    <t>SANKALAGERE- 66/11 KV</t>
  </si>
  <si>
    <t xml:space="preserve">STATION CODE - </t>
  </si>
  <si>
    <t>Zone - BRAZ</t>
  </si>
  <si>
    <t>Ph. No-</t>
  </si>
  <si>
    <t>Meter Reading for month of FEB-2026</t>
  </si>
  <si>
    <t>Sl.
No.</t>
  </si>
  <si>
    <t>Particulars</t>
  </si>
  <si>
    <t>CT Ratio
used</t>
  </si>
  <si>
    <t>Sl. No. of
Energy
Meter</t>
  </si>
  <si>
    <t>READINGS</t>
  </si>
  <si>
    <t>Meter
Constant</t>
  </si>
  <si>
    <t>Net Energy
(U)</t>
  </si>
  <si>
    <t>Status of
Meter OK/MNR
/NM</t>
  </si>
  <si>
    <t>Remarks</t>
  </si>
  <si>
    <t>Line/
Transformer/
Bank/Feeder</t>
  </si>
  <si>
    <t>Imp./
Exp.</t>
  </si>
  <si>
    <t>Max. Dem.
(MW)</t>
  </si>
  <si>
    <t>Amps</t>
  </si>
  <si>
    <t>Date</t>
  </si>
  <si>
    <t>Time</t>
  </si>
  <si>
    <t>Present</t>
  </si>
  <si>
    <t>Previous</t>
  </si>
  <si>
    <t>Difference</t>
  </si>
  <si>
    <t>66/11 KV TRANSFORMERS</t>
  </si>
  <si>
    <t>Total Cons.</t>
  </si>
  <si>
    <t>TR1 - 8.0 MVA : 66 KV 
SIDE (HV)</t>
  </si>
  <si>
    <t>100/1</t>
  </si>
  <si>
    <t>L&amp;T</t>
  </si>
  <si>
    <t>OK</t>
  </si>
  <si>
    <t>Tr1-&gt;Bnk1</t>
  </si>
  <si>
    <t>TR2 - 12.5 MVA : 66 KV 
SIDE (HV)</t>
  </si>
  <si>
    <t>200/1</t>
  </si>
  <si>
    <t>X1848754</t>
  </si>
  <si>
    <t>SECURE</t>
  </si>
  <si>
    <t>Tr2-&gt;Bnk2</t>
  </si>
  <si>
    <t>11 KV FEEDERS</t>
  </si>
  <si>
    <t>Bnk1-&gt;Fdr</t>
  </si>
  <si>
    <t>F2-H.Byadarahalli</t>
  </si>
  <si>
    <t>Q0245469</t>
  </si>
  <si>
    <t>2). Due to 11kV CT failure of F4 virupsandra feeder , F4 loads were transferred on F3 since from 29/5/2015. again loads were resumed on F4 on 7/7/2015</t>
  </si>
  <si>
    <t>NOTE: Bank-2 peak load is contingency peak load. Because F9-Sankalagere from 220kv Channapatna Receiving station load shifted to F12-Kuranagere on 01.02.2026 &amp; 02.02.2026 and from 18.02.2026 to 25.02.2026 due to F9-Sankalagere feeder faulty.</t>
  </si>
  <si>
    <t>ADANI SOLAR LINE  LOAD DETAILS</t>
  </si>
  <si>
    <t>LOAD DETAILS</t>
  </si>
  <si>
    <t>AMPS</t>
  </si>
  <si>
    <t>MW</t>
  </si>
  <si>
    <t>TIME</t>
  </si>
  <si>
    <t>DATE</t>
  </si>
  <si>
    <t>MAXIMUM LOAD</t>
  </si>
  <si>
    <t xml:space="preserve"> </t>
  </si>
  <si>
    <t>MINIMUM LOAD</t>
  </si>
  <si>
    <t>ADANI SOLAR LINE  ENERGY CONSUMPTION</t>
  </si>
  <si>
    <t>Present reading</t>
  </si>
  <si>
    <t>Previous reading</t>
  </si>
  <si>
    <t>Meter constant</t>
  </si>
  <si>
    <t>Consumption</t>
  </si>
  <si>
    <t>IMPORT</t>
  </si>
  <si>
    <t>EXPORT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</si>
</sst>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0.0"/>
    <numFmt numFmtId="182" formatCode="h:mm;@"/>
    <numFmt numFmtId="183" formatCode="0.00000"/>
    <numFmt numFmtId="184" formatCode="0.000"/>
  </numFmts>
  <fonts count="45">
    <font>
      <sz val="11"/>
      <color theme="1"/>
      <name val="Calibri"/>
      <charset val="134"/>
      <scheme val="minor"/>
    </font>
    <font>
      <sz val="14"/>
      <color indexed="8"/>
      <name val="Franklin Gothic Medium"/>
      <family val="2"/>
      <charset val="0"/>
    </font>
    <font>
      <b/>
      <sz val="16"/>
      <color indexed="8"/>
      <name val="Franklin Gothic Medium"/>
      <family val="2"/>
      <charset val="0"/>
    </font>
    <font>
      <b/>
      <sz val="14"/>
      <color indexed="8"/>
      <name val="Franklin Gothic Medium"/>
      <family val="2"/>
      <charset val="0"/>
    </font>
    <font>
      <sz val="16"/>
      <color indexed="8"/>
      <name val="Franklin Gothic Medium"/>
      <family val="2"/>
      <charset val="0"/>
    </font>
    <font>
      <b/>
      <sz val="12"/>
      <color indexed="8"/>
      <name val="Franklin Gothic Medium"/>
      <family val="2"/>
      <charset val="0"/>
    </font>
    <font>
      <sz val="16"/>
      <color indexed="8"/>
      <name val="Arial"/>
      <family val="2"/>
      <charset val="0"/>
    </font>
    <font>
      <b/>
      <sz val="16"/>
      <color indexed="8"/>
      <name val="Calibri"/>
      <family val="2"/>
      <charset val="0"/>
    </font>
    <font>
      <sz val="11"/>
      <color indexed="8"/>
      <name val="Arial"/>
      <family val="2"/>
      <charset val="0"/>
    </font>
    <font>
      <sz val="15"/>
      <color indexed="8"/>
      <name val="Franklin Gothic Medium"/>
      <family val="2"/>
      <charset val="0"/>
    </font>
    <font>
      <b/>
      <sz val="16"/>
      <color indexed="8"/>
      <name val="Arial"/>
      <family val="2"/>
      <charset val="0"/>
    </font>
    <font>
      <sz val="22"/>
      <color rgb="FFFF0000"/>
      <name val="Arial"/>
      <family val="2"/>
      <charset val="0"/>
    </font>
    <font>
      <sz val="18"/>
      <color indexed="8"/>
      <name val="Franklin Gothic Medium"/>
      <family val="2"/>
      <charset val="0"/>
    </font>
    <font>
      <sz val="20"/>
      <color indexed="8"/>
      <name val="Franklin Gothic Medium"/>
      <family val="2"/>
      <charset val="0"/>
    </font>
    <font>
      <sz val="20"/>
      <color indexed="8"/>
      <name val="Arial"/>
      <family val="2"/>
      <charset val="0"/>
    </font>
    <font>
      <b/>
      <sz val="14"/>
      <name val="Franklin Gothic Medium"/>
      <family val="2"/>
      <charset val="0"/>
    </font>
    <font>
      <b/>
      <sz val="12"/>
      <name val="Franklin Gothic Medium"/>
      <family val="2"/>
      <charset val="0"/>
    </font>
    <font>
      <b/>
      <sz val="11"/>
      <name val="Franklin Gothic Medium"/>
      <family val="2"/>
      <charset val="0"/>
    </font>
    <font>
      <sz val="14"/>
      <color indexed="8"/>
      <name val="Arial"/>
      <family val="2"/>
      <charset val="0"/>
    </font>
    <font>
      <b/>
      <sz val="14"/>
      <color indexed="8"/>
      <name val="Arial"/>
      <family val="2"/>
      <charset val="0"/>
    </font>
    <font>
      <sz val="14"/>
      <name val="Franklin Gothic Medium"/>
      <family val="2"/>
      <charset val="0"/>
    </font>
    <font>
      <b/>
      <sz val="18"/>
      <color indexed="8"/>
      <name val="Arial"/>
      <family val="2"/>
      <charset val="0"/>
    </font>
    <font>
      <b/>
      <sz val="10.5"/>
      <name val="Franklin Gothic Medium"/>
      <family val="2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Bookman Old Style"/>
      <family val="2"/>
      <charset val="0"/>
    </font>
    <font>
      <sz val="11"/>
      <color indexed="8"/>
      <name val="Arial1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7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8" fillId="0" borderId="0"/>
    <xf numFmtId="0" fontId="43" fillId="0" borderId="0"/>
    <xf numFmtId="0" fontId="44" fillId="0" borderId="0"/>
    <xf numFmtId="0" fontId="43" fillId="0" borderId="0"/>
  </cellStyleXfs>
  <cellXfs count="108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center" vertical="center"/>
    </xf>
    <xf numFmtId="1" fontId="1" fillId="0" borderId="0" xfId="49" applyNumberFormat="1" applyFont="1"/>
    <xf numFmtId="2" fontId="1" fillId="0" borderId="0" xfId="49" applyNumberFormat="1" applyFont="1"/>
    <xf numFmtId="3" fontId="1" fillId="0" borderId="0" xfId="49" applyNumberFormat="1" applyFont="1" applyAlignment="1">
      <alignment horizontal="center"/>
    </xf>
    <xf numFmtId="3" fontId="1" fillId="0" borderId="0" xfId="49" applyNumberFormat="1" applyFont="1"/>
    <xf numFmtId="0" fontId="2" fillId="0" borderId="1" xfId="49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/>
    </xf>
    <xf numFmtId="0" fontId="3" fillId="0" borderId="2" xfId="49" applyFont="1" applyFill="1" applyBorder="1" applyAlignment="1">
      <alignment horizontal="left" vertical="center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5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/>
    </xf>
    <xf numFmtId="1" fontId="3" fillId="0" borderId="7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1" fontId="3" fillId="0" borderId="9" xfId="49" applyNumberFormat="1" applyFont="1" applyFill="1" applyBorder="1" applyAlignment="1">
      <alignment horizontal="center" vertical="center" wrapText="1"/>
    </xf>
    <xf numFmtId="2" fontId="3" fillId="0" borderId="8" xfId="49" applyNumberFormat="1" applyFont="1" applyBorder="1" applyAlignment="1">
      <alignment horizontal="center" vertical="center" wrapText="1"/>
    </xf>
    <xf numFmtId="3" fontId="3" fillId="0" borderId="8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/>
    </xf>
    <xf numFmtId="2" fontId="1" fillId="0" borderId="4" xfId="49" applyNumberFormat="1" applyFont="1" applyBorder="1" applyAlignment="1">
      <alignment horizontal="left" vertical="center"/>
    </xf>
    <xf numFmtId="180" fontId="4" fillId="0" borderId="4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horizontal="left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81" fontId="3" fillId="0" borderId="8" xfId="49" applyNumberFormat="1" applyFont="1" applyBorder="1" applyAlignment="1">
      <alignment horizontal="center" vertical="center"/>
    </xf>
    <xf numFmtId="180" fontId="6" fillId="2" borderId="10" xfId="49" applyNumberFormat="1" applyFont="1" applyFill="1" applyBorder="1" applyAlignment="1">
      <alignment horizontal="center" vertical="center"/>
    </xf>
    <xf numFmtId="1" fontId="3" fillId="0" borderId="8" xfId="49" applyNumberFormat="1" applyFont="1" applyBorder="1" applyAlignment="1">
      <alignment horizontal="center" vertical="center"/>
    </xf>
    <xf numFmtId="0" fontId="1" fillId="0" borderId="8" xfId="49" applyFont="1" applyBorder="1" applyAlignment="1">
      <alignment horizontal="left" vertical="center"/>
    </xf>
    <xf numFmtId="2" fontId="1" fillId="0" borderId="8" xfId="50" applyNumberFormat="1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 wrapText="1"/>
    </xf>
    <xf numFmtId="0" fontId="8" fillId="0" borderId="11" xfId="49" applyFill="1" applyBorder="1"/>
    <xf numFmtId="0" fontId="9" fillId="0" borderId="0" xfId="49" applyFont="1" applyFill="1" applyBorder="1" applyAlignment="1">
      <alignment horizontal="left" vertical="center" wrapText="1"/>
    </xf>
    <xf numFmtId="0" fontId="10" fillId="0" borderId="0" xfId="49" applyFont="1" applyFill="1" applyBorder="1" applyAlignment="1">
      <alignment vertical="center" wrapText="1"/>
    </xf>
    <xf numFmtId="0" fontId="8" fillId="0" borderId="0" xfId="49" applyFill="1" applyBorder="1"/>
    <xf numFmtId="0" fontId="11" fillId="0" borderId="12" xfId="49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12" fillId="0" borderId="0" xfId="49" applyFont="1" applyAlignment="1">
      <alignment vertical="center"/>
    </xf>
    <xf numFmtId="0" fontId="13" fillId="0" borderId="10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" fontId="13" fillId="0" borderId="5" xfId="49" applyNumberFormat="1" applyFont="1" applyBorder="1" applyAlignment="1">
      <alignment horizontal="center" vertical="center"/>
    </xf>
    <xf numFmtId="1" fontId="13" fillId="0" borderId="13" xfId="49" applyNumberFormat="1" applyFont="1" applyBorder="1" applyAlignment="1">
      <alignment horizontal="center" vertical="center"/>
    </xf>
    <xf numFmtId="181" fontId="13" fillId="0" borderId="10" xfId="49" applyNumberFormat="1" applyFont="1" applyBorder="1" applyAlignment="1">
      <alignment horizontal="center" vertical="center"/>
    </xf>
    <xf numFmtId="182" fontId="14" fillId="2" borderId="10" xfId="49" applyNumberFormat="1" applyFont="1" applyFill="1" applyBorder="1" applyAlignment="1">
      <alignment horizontal="center" vertical="center"/>
    </xf>
    <xf numFmtId="1" fontId="13" fillId="0" borderId="5" xfId="49" applyNumberFormat="1" applyFont="1" applyBorder="1" applyAlignment="1">
      <alignment horizontal="center"/>
    </xf>
    <xf numFmtId="1" fontId="13" fillId="0" borderId="13" xfId="49" applyNumberFormat="1" applyFont="1" applyBorder="1" applyAlignment="1">
      <alignment horizontal="center"/>
    </xf>
    <xf numFmtId="0" fontId="1" fillId="0" borderId="0" xfId="49" applyFont="1" applyAlignment="1">
      <alignment vertical="center" wrapText="1"/>
    </xf>
    <xf numFmtId="1" fontId="1" fillId="0" borderId="0" xfId="49" applyNumberFormat="1" applyFont="1" applyAlignment="1">
      <alignment vertical="center" wrapText="1"/>
    </xf>
    <xf numFmtId="2" fontId="1" fillId="0" borderId="0" xfId="49" applyNumberFormat="1" applyFont="1" applyAlignment="1">
      <alignment vertical="center" wrapText="1"/>
    </xf>
    <xf numFmtId="0" fontId="11" fillId="0" borderId="0" xfId="49" applyFont="1" applyFill="1" applyBorder="1" applyAlignment="1">
      <alignment horizontal="center" vertical="center"/>
    </xf>
    <xf numFmtId="0" fontId="12" fillId="0" borderId="10" xfId="49" applyFont="1" applyBorder="1"/>
    <xf numFmtId="1" fontId="12" fillId="0" borderId="10" xfId="49" applyNumberFormat="1" applyFont="1" applyBorder="1"/>
    <xf numFmtId="1" fontId="12" fillId="0" borderId="10" xfId="49" applyNumberFormat="1" applyFont="1" applyBorder="1" applyAlignment="1">
      <alignment horizontal="center"/>
    </xf>
    <xf numFmtId="0" fontId="12" fillId="0" borderId="10" xfId="49" applyFont="1" applyBorder="1" applyAlignment="1">
      <alignment horizontal="center"/>
    </xf>
    <xf numFmtId="0" fontId="3" fillId="0" borderId="13" xfId="49" applyFont="1" applyBorder="1" applyAlignment="1">
      <alignment horizontal="center" vertical="center"/>
    </xf>
    <xf numFmtId="0" fontId="3" fillId="0" borderId="3" xfId="49" applyFont="1" applyBorder="1" applyAlignment="1">
      <alignment vertical="center"/>
    </xf>
    <xf numFmtId="0" fontId="3" fillId="0" borderId="8" xfId="49" applyFont="1" applyBorder="1" applyAlignment="1">
      <alignment vertical="center"/>
    </xf>
    <xf numFmtId="0" fontId="3" fillId="0" borderId="14" xfId="49" applyFont="1" applyFill="1" applyBorder="1" applyAlignment="1">
      <alignment vertical="center" wrapText="1"/>
    </xf>
    <xf numFmtId="0" fontId="3" fillId="0" borderId="15" xfId="49" applyFont="1" applyFill="1" applyBorder="1" applyAlignment="1">
      <alignment vertical="center" wrapText="1"/>
    </xf>
    <xf numFmtId="0" fontId="3" fillId="0" borderId="3" xfId="49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0" fontId="3" fillId="0" borderId="16" xfId="49" applyFont="1" applyFill="1" applyBorder="1" applyAlignment="1">
      <alignment horizontal="center" vertical="center" wrapText="1"/>
    </xf>
    <xf numFmtId="0" fontId="18" fillId="0" borderId="4" xfId="49" applyFont="1" applyBorder="1" applyAlignment="1">
      <alignment horizontal="left" vertical="center"/>
    </xf>
    <xf numFmtId="2" fontId="19" fillId="0" borderId="7" xfId="49" applyNumberFormat="1" applyFont="1" applyBorder="1" applyAlignment="1">
      <alignment horizontal="center" vertical="center" wrapText="1"/>
    </xf>
    <xf numFmtId="0" fontId="18" fillId="0" borderId="15" xfId="49" applyFont="1" applyBorder="1" applyAlignment="1">
      <alignment horizontal="left" vertical="center"/>
    </xf>
    <xf numFmtId="0" fontId="20" fillId="0" borderId="17" xfId="0" applyNumberFormat="1" applyFont="1" applyFill="1" applyBorder="1" applyAlignment="1">
      <alignment horizontal="center" vertical="center"/>
    </xf>
    <xf numFmtId="0" fontId="1" fillId="0" borderId="8" xfId="49" applyFont="1" applyBorder="1" applyAlignment="1">
      <alignment horizontal="center" vertical="center"/>
    </xf>
    <xf numFmtId="0" fontId="1" fillId="0" borderId="15" xfId="49" applyFont="1" applyBorder="1" applyAlignment="1">
      <alignment horizontal="left" vertical="center"/>
    </xf>
    <xf numFmtId="20" fontId="19" fillId="0" borderId="2" xfId="49" applyNumberFormat="1" applyFont="1" applyBorder="1" applyAlignment="1">
      <alignment horizontal="center" vertical="center"/>
    </xf>
    <xf numFmtId="181" fontId="19" fillId="0" borderId="10" xfId="49" applyNumberFormat="1" applyFont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center" vertical="center"/>
    </xf>
    <xf numFmtId="1" fontId="3" fillId="0" borderId="2" xfId="49" applyNumberFormat="1" applyFont="1" applyBorder="1" applyAlignment="1">
      <alignment horizontal="center" vertical="center"/>
    </xf>
    <xf numFmtId="0" fontId="3" fillId="0" borderId="10" xfId="49" applyFont="1" applyBorder="1" applyAlignment="1">
      <alignment horizontal="center" vertical="center"/>
    </xf>
    <xf numFmtId="2" fontId="19" fillId="0" borderId="10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/>
    </xf>
    <xf numFmtId="0" fontId="19" fillId="0" borderId="2" xfId="49" applyFont="1" applyBorder="1" applyAlignment="1">
      <alignment horizontal="center" vertical="center"/>
    </xf>
    <xf numFmtId="2" fontId="19" fillId="0" borderId="10" xfId="49" applyNumberFormat="1" applyFont="1" applyBorder="1" applyAlignment="1">
      <alignment horizontal="center" wrapText="1"/>
    </xf>
    <xf numFmtId="0" fontId="20" fillId="0" borderId="18" xfId="0" applyNumberFormat="1" applyFont="1" applyFill="1" applyBorder="1" applyAlignment="1">
      <alignment horizontal="center" vertical="center"/>
    </xf>
    <xf numFmtId="183" fontId="1" fillId="0" borderId="10" xfId="49" applyNumberFormat="1" applyFont="1" applyBorder="1" applyAlignment="1">
      <alignment horizontal="left" vertical="center"/>
    </xf>
    <xf numFmtId="184" fontId="21" fillId="3" borderId="10" xfId="49" applyNumberFormat="1" applyFont="1" applyFill="1" applyBorder="1" applyAlignment="1">
      <alignment horizontal="center" vertical="center" wrapText="1"/>
    </xf>
    <xf numFmtId="0" fontId="9" fillId="0" borderId="0" xfId="49" applyFont="1" applyBorder="1" applyAlignment="1">
      <alignment vertical="center"/>
    </xf>
    <xf numFmtId="181" fontId="9" fillId="0" borderId="0" xfId="49" applyNumberFormat="1" applyFont="1" applyBorder="1" applyAlignment="1">
      <alignment vertical="center"/>
    </xf>
    <xf numFmtId="0" fontId="9" fillId="0" borderId="0" xfId="49" applyFont="1" applyBorder="1" applyAlignment="1">
      <alignment vertical="center" wrapText="1"/>
    </xf>
    <xf numFmtId="180" fontId="14" fillId="2" borderId="10" xfId="49" applyNumberFormat="1" applyFont="1" applyFill="1" applyBorder="1" applyAlignment="1">
      <alignment horizontal="center" vertical="center"/>
    </xf>
    <xf numFmtId="3" fontId="12" fillId="0" borderId="10" xfId="49" applyNumberFormat="1" applyFont="1" applyBorder="1" applyAlignment="1">
      <alignment horizontal="center"/>
    </xf>
    <xf numFmtId="0" fontId="3" fillId="0" borderId="19" xfId="49" applyFont="1" applyFill="1" applyBorder="1" applyAlignment="1">
      <alignment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left" vertical="center"/>
    </xf>
    <xf numFmtId="0" fontId="3" fillId="0" borderId="10" xfId="49" applyFont="1" applyBorder="1"/>
    <xf numFmtId="2" fontId="3" fillId="0" borderId="10" xfId="49" applyNumberFormat="1" applyFont="1" applyBorder="1" applyAlignment="1">
      <alignment horizontal="center" vertical="top"/>
    </xf>
    <xf numFmtId="0" fontId="3" fillId="0" borderId="3" xfId="49" applyFont="1" applyBorder="1"/>
    <xf numFmtId="0" fontId="3" fillId="0" borderId="10" xfId="49" applyFont="1" applyBorder="1" applyAlignment="1">
      <alignment vertical="center"/>
    </xf>
    <xf numFmtId="2" fontId="3" fillId="0" borderId="10" xfId="49" applyNumberFormat="1" applyFont="1" applyBorder="1" applyAlignment="1">
      <alignment horizontal="center" vertical="center"/>
    </xf>
    <xf numFmtId="0" fontId="3" fillId="0" borderId="3" xfId="49" applyFont="1" applyBorder="1" applyAlignment="1">
      <alignment wrapText="1"/>
    </xf>
    <xf numFmtId="0" fontId="1" fillId="0" borderId="10" xfId="49" applyFont="1" applyBorder="1" applyAlignment="1">
      <alignment horizontal="left" vertical="center"/>
    </xf>
    <xf numFmtId="0" fontId="3" fillId="0" borderId="3" xfId="49" applyFont="1" applyBorder="1" applyAlignment="1">
      <alignment horizontal="center" vertical="center" wrapText="1"/>
    </xf>
    <xf numFmtId="0" fontId="9" fillId="0" borderId="0" xfId="49" applyFont="1" applyBorder="1" applyAlignment="1"/>
    <xf numFmtId="0" fontId="1" fillId="0" borderId="0" xfId="49" applyFont="1" applyAlignment="1">
      <alignment horizontal="center" vertical="center" wrapText="1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_CHANNAPATNA STATISTICS" xfId="50"/>
    <cellStyle name="Normal 3" xfId="51"/>
    <cellStyle name="Normal_Sheet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ET\Desktop\FEBRUARY-2026\SANKALAGERE%20STATION%20STATISTICS%20&amp;%20INTERRUPTION%20DETAILS%20OF%20FEB-20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k1"/>
      <sheetName val="bank2"/>
      <sheetName val="PL L TR1 TR 2"/>
      <sheetName val="PL B1 B2"/>
      <sheetName val="PL Feeders"/>
      <sheetName val="daily energy rdg"/>
      <sheetName val="1"/>
      <sheetName val="4"/>
      <sheetName val="3"/>
      <sheetName val="5"/>
      <sheetName val="6"/>
      <sheetName val="BESCOM"/>
      <sheetName val="INTERUPTION"/>
      <sheetName val="INTR TR1"/>
      <sheetName val="INTR TR 2"/>
      <sheetName val="MSF"/>
      <sheetName val="BFORM "/>
    </sheetNames>
    <sheetDataSet>
      <sheetData sheetId="0"/>
      <sheetData sheetId="1"/>
      <sheetData sheetId="2">
        <row r="35">
          <cell r="G35">
            <v>181</v>
          </cell>
          <cell r="H35">
            <v>0.5</v>
          </cell>
          <cell r="I35">
            <v>3</v>
          </cell>
          <cell r="J35">
            <v>0.75</v>
          </cell>
          <cell r="K35">
            <v>58</v>
          </cell>
          <cell r="L35">
            <v>0.375</v>
          </cell>
          <cell r="M35">
            <v>98</v>
          </cell>
          <cell r="N35">
            <v>0.625</v>
          </cell>
        </row>
        <row r="36">
          <cell r="H36">
            <v>46078</v>
          </cell>
        </row>
        <row r="36">
          <cell r="J36">
            <v>46061</v>
          </cell>
        </row>
        <row r="36">
          <cell r="L36">
            <v>46060</v>
          </cell>
        </row>
        <row r="36">
          <cell r="N36">
            <v>46054</v>
          </cell>
        </row>
      </sheetData>
      <sheetData sheetId="3"/>
      <sheetData sheetId="4">
        <row r="35">
          <cell r="F35">
            <v>56</v>
          </cell>
          <cell r="G35">
            <v>0.9</v>
          </cell>
          <cell r="H35">
            <v>0.541666666666667</v>
          </cell>
        </row>
        <row r="36">
          <cell r="H36">
            <v>46062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zoomScale="64" zoomScaleNormal="64" topLeftCell="A2" workbookViewId="0">
      <selection activeCell="M16" sqref="M16"/>
    </sheetView>
  </sheetViews>
  <sheetFormatPr defaultColWidth="9.71428571428571" defaultRowHeight="19.5"/>
  <cols>
    <col min="1" max="1" width="10.1428571428571" style="1" customWidth="1"/>
    <col min="2" max="2" width="37" style="1" customWidth="1"/>
    <col min="3" max="3" width="12.847619047619" style="1" customWidth="1"/>
    <col min="4" max="4" width="17.952380952381" style="3" customWidth="1"/>
    <col min="5" max="5" width="14" style="1" customWidth="1"/>
    <col min="6" max="6" width="13.4285714285714" style="4" customWidth="1"/>
    <col min="7" max="7" width="17.5428571428571" style="1" customWidth="1"/>
    <col min="8" max="8" width="17.5428571428571" style="5" customWidth="1"/>
    <col min="9" max="9" width="21.8666666666667" style="6" customWidth="1"/>
    <col min="10" max="12" width="17.5428571428571" style="1" customWidth="1"/>
    <col min="13" max="13" width="14.4285714285714" style="1" customWidth="1"/>
    <col min="14" max="14" width="19.3809523809524" style="1" customWidth="1"/>
    <col min="15" max="15" width="28" style="1" customWidth="1"/>
    <col min="16" max="16" width="19.4285714285714" style="1" customWidth="1"/>
    <col min="17" max="17" width="10.4285714285714" style="1" customWidth="1"/>
    <col min="18" max="18" width="10" style="1" customWidth="1"/>
    <col min="19" max="19" width="9.71428571428571" style="1"/>
    <col min="20" max="20" width="17.8571428571429" style="1"/>
    <col min="21" max="21" width="18.4285714285714" style="1" customWidth="1"/>
    <col min="22" max="23" width="9.71428571428571" style="1"/>
    <col min="24" max="24" width="22.2857142857143" style="1" customWidth="1"/>
    <col min="25" max="16384" width="9.71428571428571" style="1"/>
  </cols>
  <sheetData>
    <row r="1" s="1" customFormat="1" ht="21" spans="1:18">
      <c r="A1" s="7" t="s">
        <v>0</v>
      </c>
      <c r="B1" s="7"/>
      <c r="C1" s="7"/>
      <c r="D1" s="7"/>
      <c r="E1" s="7"/>
      <c r="F1" s="7"/>
      <c r="G1" s="8"/>
      <c r="H1" s="8"/>
      <c r="I1" s="8"/>
      <c r="J1" s="7"/>
      <c r="K1" s="7"/>
      <c r="L1" s="7"/>
      <c r="M1" s="7"/>
      <c r="N1" s="7"/>
      <c r="O1" s="7"/>
      <c r="P1" s="7"/>
      <c r="Q1" s="7"/>
      <c r="R1" s="7"/>
    </row>
    <row r="2" s="1" customFormat="1" ht="33" customHeight="1" spans="1:18">
      <c r="A2" s="9" t="s">
        <v>1</v>
      </c>
      <c r="B2" s="10"/>
      <c r="C2" s="9" t="s">
        <v>2</v>
      </c>
      <c r="D2" s="11"/>
      <c r="E2" s="11"/>
      <c r="F2" s="11"/>
      <c r="G2" s="12" t="s">
        <v>3</v>
      </c>
      <c r="H2" s="13"/>
      <c r="I2" s="60"/>
      <c r="J2" s="61" t="s">
        <v>4</v>
      </c>
      <c r="K2" s="62"/>
      <c r="L2" s="9" t="s">
        <v>5</v>
      </c>
      <c r="M2" s="10"/>
      <c r="N2" s="63" t="s">
        <v>6</v>
      </c>
      <c r="O2" s="64"/>
      <c r="P2" s="64"/>
      <c r="Q2" s="64"/>
      <c r="R2" s="94"/>
    </row>
    <row r="3" s="1" customFormat="1" ht="36.75" customHeight="1" spans="1:18">
      <c r="A3" s="14" t="s">
        <v>7</v>
      </c>
      <c r="B3" s="15" t="s">
        <v>8</v>
      </c>
      <c r="C3" s="14" t="s">
        <v>9</v>
      </c>
      <c r="D3" s="16" t="s">
        <v>10</v>
      </c>
      <c r="E3" s="17" t="s">
        <v>11</v>
      </c>
      <c r="F3" s="18"/>
      <c r="G3" s="19"/>
      <c r="H3" s="19"/>
      <c r="I3" s="19"/>
      <c r="J3" s="18"/>
      <c r="K3" s="18"/>
      <c r="L3" s="65"/>
      <c r="M3" s="66" t="s">
        <v>12</v>
      </c>
      <c r="N3" s="67" t="s">
        <v>13</v>
      </c>
      <c r="O3" s="68"/>
      <c r="P3" s="69" t="s">
        <v>14</v>
      </c>
      <c r="Q3" s="95" t="s">
        <v>15</v>
      </c>
      <c r="R3" s="96" t="s">
        <v>15</v>
      </c>
    </row>
    <row r="4" s="1" customFormat="1" ht="60" customHeight="1" spans="1:18">
      <c r="A4" s="20"/>
      <c r="B4" s="21" t="s">
        <v>16</v>
      </c>
      <c r="C4" s="20"/>
      <c r="D4" s="22"/>
      <c r="E4" s="21" t="s">
        <v>17</v>
      </c>
      <c r="F4" s="23" t="s">
        <v>18</v>
      </c>
      <c r="G4" s="21" t="s">
        <v>19</v>
      </c>
      <c r="H4" s="24" t="s">
        <v>20</v>
      </c>
      <c r="I4" s="24" t="s">
        <v>21</v>
      </c>
      <c r="J4" s="15" t="s">
        <v>22</v>
      </c>
      <c r="K4" s="15" t="s">
        <v>23</v>
      </c>
      <c r="L4" s="15" t="s">
        <v>24</v>
      </c>
      <c r="M4" s="70"/>
      <c r="N4" s="67"/>
      <c r="O4" s="67"/>
      <c r="P4" s="67"/>
      <c r="Q4" s="67"/>
      <c r="R4" s="96"/>
    </row>
    <row r="5" s="1" customFormat="1" ht="20.25" customHeight="1" spans="1:21">
      <c r="A5" s="9" t="s">
        <v>25</v>
      </c>
      <c r="B5" s="11"/>
      <c r="C5" s="25"/>
      <c r="D5" s="25"/>
      <c r="E5" s="25"/>
      <c r="F5" s="26"/>
      <c r="G5" s="25"/>
      <c r="H5" s="27"/>
      <c r="I5" s="71"/>
      <c r="J5" s="72"/>
      <c r="K5" s="72"/>
      <c r="L5" s="73"/>
      <c r="M5" s="74"/>
      <c r="N5" s="26"/>
      <c r="O5" s="75" t="s">
        <v>26</v>
      </c>
      <c r="P5" s="76"/>
      <c r="Q5" s="76"/>
      <c r="R5" s="97"/>
      <c r="T5" s="98"/>
      <c r="U5" s="99"/>
    </row>
    <row r="6" s="1" customFormat="1" ht="58.5" customHeight="1" spans="1:21">
      <c r="A6" s="15">
        <v>1</v>
      </c>
      <c r="B6" s="28" t="s">
        <v>27</v>
      </c>
      <c r="C6" s="15" t="s">
        <v>28</v>
      </c>
      <c r="D6" s="29">
        <v>15190754</v>
      </c>
      <c r="E6" s="15"/>
      <c r="F6" s="30">
        <f>G6/10</f>
        <v>5.8</v>
      </c>
      <c r="G6" s="15">
        <f>'[1]PL L TR1 TR 2'!K35</f>
        <v>58</v>
      </c>
      <c r="H6" s="31">
        <f>'[1]PL L TR1 TR 2'!L36</f>
        <v>46060</v>
      </c>
      <c r="I6" s="77">
        <f>'[1]PL L TR1 TR 2'!L35</f>
        <v>0.375</v>
      </c>
      <c r="J6" s="78">
        <v>135387.5</v>
      </c>
      <c r="K6" s="78">
        <v>133625.6</v>
      </c>
      <c r="L6" s="78">
        <f>J6-K6</f>
        <v>1761.89999999999</v>
      </c>
      <c r="M6" s="79">
        <v>1000</v>
      </c>
      <c r="N6" s="32">
        <f>L6*M6</f>
        <v>1761899.99999999</v>
      </c>
      <c r="O6" s="80">
        <f>N6</f>
        <v>1761899.99999999</v>
      </c>
      <c r="P6" s="81" t="s">
        <v>29</v>
      </c>
      <c r="Q6" s="81" t="s">
        <v>30</v>
      </c>
      <c r="R6" s="100"/>
      <c r="T6" s="101" t="s">
        <v>31</v>
      </c>
      <c r="U6" s="102" t="e">
        <f>(N6-#REF!)/N6*100</f>
        <v>#REF!</v>
      </c>
    </row>
    <row r="7" s="1" customFormat="1" ht="52.5" customHeight="1" spans="1:21">
      <c r="A7" s="15">
        <v>2</v>
      </c>
      <c r="B7" s="28" t="s">
        <v>32</v>
      </c>
      <c r="C7" s="15" t="s">
        <v>33</v>
      </c>
      <c r="D7" s="32" t="s">
        <v>34</v>
      </c>
      <c r="E7" s="15"/>
      <c r="F7" s="30">
        <f>G7/10</f>
        <v>9.8</v>
      </c>
      <c r="G7" s="15">
        <f>'[1]PL L TR1 TR 2'!M35</f>
        <v>98</v>
      </c>
      <c r="H7" s="31">
        <f>'[1]PL L TR1 TR 2'!N36</f>
        <v>46054</v>
      </c>
      <c r="I7" s="77">
        <f>'[1]PL L TR1 TR 2'!N35</f>
        <v>0.625</v>
      </c>
      <c r="J7" s="82">
        <v>277.45</v>
      </c>
      <c r="K7" s="82">
        <v>260.31</v>
      </c>
      <c r="L7" s="82">
        <f>J7-K7</f>
        <v>17.14</v>
      </c>
      <c r="M7" s="79">
        <v>120000</v>
      </c>
      <c r="N7" s="32">
        <f>L7*M7</f>
        <v>2056800</v>
      </c>
      <c r="O7" s="83">
        <f>N7</f>
        <v>2056800</v>
      </c>
      <c r="P7" s="81" t="s">
        <v>35</v>
      </c>
      <c r="Q7" s="81" t="s">
        <v>30</v>
      </c>
      <c r="R7" s="103"/>
      <c r="T7" s="101" t="s">
        <v>36</v>
      </c>
      <c r="U7" s="102" t="e">
        <f>(N7-#REF!)/N7*100</f>
        <v>#REF!</v>
      </c>
    </row>
    <row r="8" s="1" customFormat="1" ht="30" customHeight="1" spans="1:21">
      <c r="A8" s="9" t="s">
        <v>37</v>
      </c>
      <c r="B8" s="10"/>
      <c r="C8" s="33"/>
      <c r="D8" s="33"/>
      <c r="E8" s="33"/>
      <c r="F8" s="34"/>
      <c r="G8" s="35"/>
      <c r="H8" s="31"/>
      <c r="I8" s="84"/>
      <c r="J8" s="85"/>
      <c r="K8" s="85"/>
      <c r="L8" s="78"/>
      <c r="M8" s="86"/>
      <c r="N8" s="32">
        <f>N6+N7</f>
        <v>3818699.99999999</v>
      </c>
      <c r="O8" s="80">
        <f>O6+O7</f>
        <v>3818699.99999999</v>
      </c>
      <c r="P8" s="87"/>
      <c r="Q8" s="104"/>
      <c r="R8" s="97"/>
      <c r="T8" s="101" t="s">
        <v>38</v>
      </c>
      <c r="U8" s="102" t="e">
        <f>(#REF!-#REF!)/#REF!*100</f>
        <v>#REF!</v>
      </c>
    </row>
    <row r="9" s="2" customFormat="1" ht="52.5" customHeight="1" spans="1:21">
      <c r="A9" s="15">
        <v>2</v>
      </c>
      <c r="B9" s="36" t="s">
        <v>39</v>
      </c>
      <c r="C9" s="15" t="s">
        <v>33</v>
      </c>
      <c r="D9" s="32" t="s">
        <v>40</v>
      </c>
      <c r="E9" s="15"/>
      <c r="F9" s="30">
        <f>'[1]PL Feeders'!G35</f>
        <v>0.9</v>
      </c>
      <c r="G9" s="15">
        <f>'[1]PL Feeders'!F35</f>
        <v>56</v>
      </c>
      <c r="H9" s="31">
        <f>'[1]PL Feeders'!H36</f>
        <v>46062</v>
      </c>
      <c r="I9" s="77">
        <f>'[1]PL Feeders'!H35</f>
        <v>0.541666666666667</v>
      </c>
      <c r="J9" s="88">
        <v>745.622</v>
      </c>
      <c r="K9" s="88">
        <v>739.725</v>
      </c>
      <c r="L9" s="82">
        <f>J9-K9</f>
        <v>5.89699999999993</v>
      </c>
      <c r="M9" s="79">
        <v>20000</v>
      </c>
      <c r="N9" s="32">
        <f>L9*M9</f>
        <v>117939.999999999</v>
      </c>
      <c r="O9" s="83"/>
      <c r="P9" s="81" t="s">
        <v>35</v>
      </c>
      <c r="Q9" s="81" t="s">
        <v>30</v>
      </c>
      <c r="R9" s="105"/>
      <c r="T9" s="81"/>
      <c r="U9" s="102"/>
    </row>
    <row r="10" s="1" customFormat="1" ht="26.25" customHeight="1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89"/>
      <c r="P10" s="90"/>
      <c r="Q10" s="89"/>
      <c r="R10" s="106"/>
    </row>
    <row r="11" s="1" customFormat="1" ht="33" hidden="1" customHeight="1" spans="1:18">
      <c r="A11" s="38" t="s">
        <v>41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91"/>
      <c r="O11" s="89"/>
      <c r="P11" s="90"/>
      <c r="Q11" s="89"/>
      <c r="R11" s="106"/>
    </row>
    <row r="12" s="1" customFormat="1" ht="46.5" customHeight="1" spans="1:18">
      <c r="A12" s="39" t="s">
        <v>42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="1" customFormat="1" ht="35.25" customHeight="1" spans="1:18">
      <c r="A13" s="40"/>
      <c r="B13" s="40"/>
      <c r="C13" s="40"/>
      <c r="D13" s="41" t="s">
        <v>43</v>
      </c>
      <c r="E13" s="41"/>
      <c r="F13" s="41"/>
      <c r="G13" s="41"/>
      <c r="H13" s="41"/>
      <c r="I13" s="41"/>
      <c r="J13" s="40"/>
      <c r="K13" s="40"/>
      <c r="L13" s="40"/>
      <c r="M13" s="40"/>
      <c r="N13" s="40"/>
      <c r="O13" s="40"/>
      <c r="P13" s="40"/>
      <c r="Q13" s="40"/>
      <c r="R13" s="40"/>
    </row>
    <row r="14" s="1" customFormat="1" ht="38.25" customHeight="1" spans="1:18">
      <c r="A14" s="42"/>
      <c r="B14" s="42"/>
      <c r="C14" s="43"/>
      <c r="D14" s="44" t="s">
        <v>44</v>
      </c>
      <c r="E14" s="44"/>
      <c r="F14" s="44" t="s">
        <v>45</v>
      </c>
      <c r="G14" s="44" t="s">
        <v>46</v>
      </c>
      <c r="H14" s="44" t="s">
        <v>47</v>
      </c>
      <c r="I14" s="44" t="s">
        <v>48</v>
      </c>
      <c r="J14" s="42"/>
      <c r="K14" s="42"/>
      <c r="L14" s="42"/>
      <c r="M14" s="42"/>
      <c r="N14" s="42"/>
      <c r="O14" s="42"/>
      <c r="P14" s="42"/>
      <c r="Q14" s="42"/>
      <c r="R14" s="42"/>
    </row>
    <row r="15" s="1" customFormat="1" ht="26.25" customHeight="1" spans="1:16">
      <c r="A15" s="45"/>
      <c r="B15" s="45"/>
      <c r="C15" s="45"/>
      <c r="D15" s="46" t="s">
        <v>49</v>
      </c>
      <c r="E15" s="47"/>
      <c r="F15" s="44">
        <f>'[1]PL L TR1 TR 2'!G35</f>
        <v>181</v>
      </c>
      <c r="G15" s="48">
        <f>F15/10</f>
        <v>18.1</v>
      </c>
      <c r="H15" s="49">
        <f>'[1]PL L TR1 TR 2'!H35</f>
        <v>0.5</v>
      </c>
      <c r="I15" s="92">
        <f>'[1]PL L TR1 TR 2'!H36</f>
        <v>46078</v>
      </c>
      <c r="J15" s="45"/>
      <c r="K15" s="45"/>
      <c r="L15" s="45"/>
      <c r="M15" s="45"/>
      <c r="N15" s="45" t="s">
        <v>50</v>
      </c>
      <c r="O15" s="45"/>
      <c r="P15" s="45"/>
    </row>
    <row r="16" s="1" customFormat="1" ht="42.75" customHeight="1" spans="4:17">
      <c r="D16" s="50" t="s">
        <v>51</v>
      </c>
      <c r="E16" s="51"/>
      <c r="F16" s="44">
        <f>'[1]PL L TR1 TR 2'!I35</f>
        <v>3</v>
      </c>
      <c r="G16" s="48">
        <f>F16/10</f>
        <v>0.3</v>
      </c>
      <c r="H16" s="49">
        <f>'[1]PL L TR1 TR 2'!J35</f>
        <v>0.75</v>
      </c>
      <c r="I16" s="92">
        <f>'[1]PL L TR1 TR 2'!J36</f>
        <v>46061</v>
      </c>
      <c r="Q16" s="107"/>
    </row>
    <row r="17" s="1" customFormat="1" ht="50.25" customHeight="1" spans="3:16">
      <c r="C17" s="52"/>
      <c r="D17" s="53"/>
      <c r="E17" s="52"/>
      <c r="F17" s="54"/>
      <c r="H17" s="5"/>
      <c r="I17" s="6"/>
      <c r="M17" s="40"/>
      <c r="N17" s="40"/>
      <c r="O17" s="40"/>
      <c r="P17" s="40"/>
    </row>
    <row r="18" s="1" customFormat="1" ht="27" spans="4:9">
      <c r="D18" s="55" t="s">
        <v>52</v>
      </c>
      <c r="E18" s="55"/>
      <c r="F18" s="55"/>
      <c r="G18" s="55"/>
      <c r="H18" s="55"/>
      <c r="I18" s="55"/>
    </row>
    <row r="19" s="1" customFormat="1" ht="24" spans="3:9">
      <c r="C19" s="56"/>
      <c r="D19" s="57" t="s">
        <v>53</v>
      </c>
      <c r="E19" s="58" t="s">
        <v>54</v>
      </c>
      <c r="F19" s="58"/>
      <c r="G19" s="59" t="s">
        <v>24</v>
      </c>
      <c r="H19" s="59" t="s">
        <v>55</v>
      </c>
      <c r="I19" s="93" t="s">
        <v>56</v>
      </c>
    </row>
    <row r="20" s="1" customFormat="1" ht="24" spans="3:9">
      <c r="C20" s="56" t="s">
        <v>57</v>
      </c>
      <c r="D20" s="57">
        <v>289410</v>
      </c>
      <c r="E20" s="57">
        <v>286154</v>
      </c>
      <c r="F20" s="58"/>
      <c r="G20" s="58">
        <f>D20-E20</f>
        <v>3256</v>
      </c>
      <c r="H20" s="59">
        <v>1000</v>
      </c>
      <c r="I20" s="93">
        <f>G20*H20</f>
        <v>3256000</v>
      </c>
    </row>
    <row r="21" s="1" customFormat="1" ht="24" spans="3:9">
      <c r="C21" s="56" t="s">
        <v>58</v>
      </c>
      <c r="D21" s="57">
        <v>1144</v>
      </c>
      <c r="E21" s="57">
        <v>1134</v>
      </c>
      <c r="F21" s="57"/>
      <c r="G21" s="58">
        <f>D21-E21</f>
        <v>10</v>
      </c>
      <c r="H21" s="59">
        <v>1000</v>
      </c>
      <c r="I21" s="93">
        <f>G21*H21</f>
        <v>10000</v>
      </c>
    </row>
  </sheetData>
  <mergeCells count="28">
    <mergeCell ref="A1:R1"/>
    <mergeCell ref="A2:B2"/>
    <mergeCell ref="C2:F2"/>
    <mergeCell ref="G2:I2"/>
    <mergeCell ref="L2:M2"/>
    <mergeCell ref="N2:R2"/>
    <mergeCell ref="E3:L3"/>
    <mergeCell ref="A5:B5"/>
    <mergeCell ref="A8:B8"/>
    <mergeCell ref="A10:N10"/>
    <mergeCell ref="A11:M11"/>
    <mergeCell ref="A12:R12"/>
    <mergeCell ref="D13:I13"/>
    <mergeCell ref="D14:E14"/>
    <mergeCell ref="D15:E15"/>
    <mergeCell ref="D16:E16"/>
    <mergeCell ref="M17:P17"/>
    <mergeCell ref="D18:I18"/>
    <mergeCell ref="E19:F19"/>
    <mergeCell ref="A3:A4"/>
    <mergeCell ref="C3:C4"/>
    <mergeCell ref="D3:D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google1555050819</cp:lastModifiedBy>
  <dcterms:created xsi:type="dcterms:W3CDTF">2025-07-21T09:59:00Z</dcterms:created>
  <dcterms:modified xsi:type="dcterms:W3CDTF">2026-03-18T07:23:57Z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3B31BF5BA41F4A6DBBD98CB29208AC6F_13</vt:lpwstr>
  </property>
  <property fmtid="{D5CDD505-2E9C-101B-9397-08002B2CF9AE}" pid="3" name="KSOProductBuildVer">
    <vt:lpwstr>1033-12.2.0.23196</vt:lpwstr>
  </property>
</Properties>
</file>