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6A32CC3-7687-4433-A2FB-5BDA967797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AB80" i="2" l="1"/>
  <c r="AB78" i="2"/>
  <c r="AB74" i="2"/>
  <c r="AB73" i="2"/>
  <c r="AB72" i="2"/>
  <c r="AB37" i="2"/>
  <c r="AB36" i="2"/>
  <c r="AB30" i="2"/>
  <c r="Y85" i="2" l="1"/>
  <c r="AC85" i="2" s="1"/>
  <c r="Y82" i="2"/>
  <c r="AC82" i="2" s="1"/>
  <c r="Y80" i="2"/>
  <c r="AC80" i="2" s="1"/>
  <c r="Y78" i="2"/>
  <c r="AC78" i="2" s="1"/>
  <c r="Y77" i="2"/>
  <c r="AC77" i="2" s="1"/>
  <c r="Y76" i="2"/>
  <c r="AC76" i="2" s="1"/>
  <c r="Y74" i="2"/>
  <c r="AC74" i="2" s="1"/>
  <c r="Y73" i="2"/>
  <c r="AC73" i="2" s="1"/>
  <c r="Y72" i="2"/>
  <c r="AC72" i="2" s="1"/>
  <c r="Y46" i="2"/>
  <c r="AC46" i="2" s="1"/>
  <c r="Y44" i="2"/>
  <c r="AC44" i="2" s="1"/>
  <c r="Y42" i="2"/>
  <c r="AC42" i="2" s="1"/>
  <c r="Y40" i="2"/>
  <c r="AC40" i="2" s="1"/>
  <c r="Y37" i="2"/>
  <c r="AC37" i="2" s="1"/>
  <c r="Y36" i="2"/>
  <c r="AC36" i="2" s="1"/>
  <c r="Y34" i="2"/>
  <c r="AC34" i="2" s="1"/>
  <c r="Y33" i="2"/>
  <c r="AC33" i="2" s="1"/>
  <c r="Y32" i="2"/>
  <c r="AC32" i="2" s="1"/>
  <c r="Y31" i="2"/>
  <c r="AC31" i="2" s="1"/>
  <c r="Y30" i="2"/>
  <c r="AC30" i="2" s="1"/>
  <c r="Y29" i="2"/>
  <c r="AC29" i="2" s="1"/>
  <c r="Y28" i="2"/>
  <c r="AC28" i="2" s="1"/>
  <c r="Y27" i="2"/>
  <c r="AC27" i="2" s="1"/>
  <c r="Y26" i="2"/>
  <c r="AC26" i="2" s="1"/>
  <c r="Y25" i="2"/>
  <c r="AC25" i="2" s="1"/>
  <c r="Y24" i="2"/>
  <c r="AC24" i="2" s="1"/>
  <c r="Y21" i="2"/>
  <c r="AC21" i="2" s="1"/>
  <c r="Y20" i="2"/>
  <c r="AC20" i="2" s="1"/>
  <c r="Y19" i="2"/>
  <c r="AC19" i="2" s="1"/>
  <c r="Y18" i="2"/>
  <c r="AC18" i="2" s="1"/>
  <c r="Y17" i="2"/>
  <c r="AC17" i="2" s="1"/>
  <c r="Y16" i="2"/>
  <c r="AC16" i="2" s="1"/>
  <c r="Y14" i="2"/>
  <c r="AC14" i="2" s="1"/>
  <c r="Y13" i="2"/>
  <c r="AC13" i="2" s="1"/>
  <c r="Y12" i="2"/>
  <c r="AC12" i="2" s="1"/>
  <c r="Y11" i="2"/>
  <c r="AC11" i="2" s="1"/>
  <c r="Y10" i="2"/>
  <c r="AC10" i="2" s="1"/>
  <c r="Y9" i="2"/>
  <c r="AC9" i="2" s="1"/>
</calcChain>
</file>

<file path=xl/sharedStrings.xml><?xml version="1.0" encoding="utf-8"?>
<sst xmlns="http://schemas.openxmlformats.org/spreadsheetml/2006/main" count="977" uniqueCount="324">
  <si>
    <t>Bangalore Electricity Supply Company Limited (BESCOM)</t>
  </si>
  <si>
    <t>ENERGY AUDIT FEEDER WISE REPORT -AVALAHALLI-SECTION</t>
  </si>
  <si>
    <t>Report for the Period from 01-May-2025 to 31-May-2025</t>
  </si>
  <si>
    <t xml:space="preserve">Generated By: </t>
  </si>
  <si>
    <t xml:space="preserve">THOWSIF </t>
  </si>
  <si>
    <t xml:space="preserve">Generated On: </t>
  </si>
  <si>
    <t>12-06-2025 10:02:19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</si>
  <si>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</si>
  <si>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</si>
  <si>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</si>
  <si>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</si>
  <si>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</si>
  <si>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</si>
  <si>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</si>
  <si>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</si>
  <si>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</si>
  <si>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</si>
  <si>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</si>
  <si>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</si>
  <si>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</si>
  <si>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</si>
  <si>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</si>
  <si>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</si>
  <si>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</si>
  <si>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</si>
  <si>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</si>
  <si>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</si>
  <si>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</si>
  <si>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</si>
  <si>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</si>
  <si>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</si>
  <si>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</si>
  <si>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</si>
  <si>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</si>
  <si>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</si>
  <si>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</si>
  <si>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</si>
  <si>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</si>
  <si>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</si>
  <si>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</si>
  <si>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</si>
  <si>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</si>
  <si>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</si>
  <si>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</si>
  <si>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</si>
  <si>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</si>
  <si>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</si>
  <si>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</si>
  <si>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</si>
  <si>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</si>
  <si>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</si>
  <si>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</si>
  <si>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</si>
  <si>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</si>
  <si>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</si>
  <si>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</si>
  <si>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</si>
  <si>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</si>
  <si>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</si>
  <si>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</si>
  <si>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</si>
  <si>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</si>
  <si>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</si>
  <si>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</si>
  <si>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</si>
  <si>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</si>
  <si>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</si>
  <si>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</si>
  <si>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</si>
  <si>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</si>
  <si>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</si>
  <si>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</si>
  <si>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</si>
  <si>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</si>
  <si>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</si>
  <si>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</si>
  <si>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</si>
  <si>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</si>
  <si>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</si>
  <si>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</si>
  <si>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</si>
  <si>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</si>
  <si>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BANGALORE RURAL</t>
  </si>
  <si>
    <t>HOSAKOTE</t>
  </si>
  <si>
    <t>AVALAHALLI</t>
  </si>
  <si>
    <t>AWHO</t>
  </si>
  <si>
    <t>F04-ARMY</t>
  </si>
  <si>
    <t>DOMESTIC</t>
  </si>
  <si>
    <t>1310203907010102</t>
  </si>
  <si>
    <t>KONADASPURA_66</t>
  </si>
  <si>
    <t>F04-BRIGADE EXOTIKA</t>
  </si>
  <si>
    <t>1210201901010103</t>
  </si>
  <si>
    <t>F05-AVALAHALLI</t>
  </si>
  <si>
    <t>MIXED LOAD</t>
  </si>
  <si>
    <t>1210201901010104</t>
  </si>
  <si>
    <t>F06-KANNAMANGALA</t>
  </si>
  <si>
    <t>1210201901010105</t>
  </si>
  <si>
    <t>F07-CHEEMASANDRA</t>
  </si>
  <si>
    <t>1210201901010106</t>
  </si>
  <si>
    <t>F08-ABC</t>
  </si>
  <si>
    <t>1210201901020301</t>
  </si>
  <si>
    <t>F08-ABC FEEDER</t>
  </si>
  <si>
    <t>INDUSTRIAL</t>
  </si>
  <si>
    <t>1210201901010111</t>
  </si>
  <si>
    <t>F09-SAFAL-MARKET</t>
  </si>
  <si>
    <t>1210201901010301</t>
  </si>
  <si>
    <t>F10-BGRT</t>
  </si>
  <si>
    <t>COMMERCIAL</t>
  </si>
  <si>
    <t>1210201901010107</t>
  </si>
  <si>
    <t>F11-BHIDARAHALLI</t>
  </si>
  <si>
    <t>1210201901010302</t>
  </si>
  <si>
    <t>F13-STRELING</t>
  </si>
  <si>
    <t>1210201901010303</t>
  </si>
  <si>
    <t>F14-SCHNIDER</t>
  </si>
  <si>
    <t>1210201901010101</t>
  </si>
  <si>
    <t>F15-CIPLA</t>
  </si>
  <si>
    <t>1210201901020303</t>
  </si>
  <si>
    <t>IDLE</t>
  </si>
  <si>
    <t>1210201901010308</t>
  </si>
  <si>
    <t>STATION-AUXILLARY</t>
  </si>
  <si>
    <t>1210201901010306</t>
  </si>
  <si>
    <t>F01-ARMY</t>
  </si>
  <si>
    <t>1310203907010103</t>
  </si>
  <si>
    <t>F03-ARMY F&amp;G BLOCK</t>
  </si>
  <si>
    <t>1310203907010104</t>
  </si>
  <si>
    <t>F05-ARMY</t>
  </si>
  <si>
    <t>1310203907010101</t>
  </si>
  <si>
    <t>F03-BRIGADE GOLDEN TRAINGALE</t>
  </si>
  <si>
    <t>1210201901010110</t>
  </si>
  <si>
    <t>F02-MEDAHALLI</t>
  </si>
  <si>
    <t>1210201901010109</t>
  </si>
  <si>
    <t>F15-SUMADHURA INFRACON</t>
  </si>
  <si>
    <t>1310203907010112</t>
  </si>
  <si>
    <t>F14-SAI GARDEN</t>
  </si>
  <si>
    <t>1310203907010113</t>
  </si>
  <si>
    <t>F13-SEEGEHALLI</t>
  </si>
  <si>
    <t>1310203907010111</t>
  </si>
  <si>
    <t xml:space="preserve">F10-ASSETZ MARQ </t>
  </si>
  <si>
    <t>1310203907010108</t>
  </si>
  <si>
    <t>F09-BDA CHANDRAGIRI</t>
  </si>
  <si>
    <t>1310203907010107</t>
  </si>
  <si>
    <t>F08-BDA VINDYAGIRI</t>
  </si>
  <si>
    <t>1310203907010106</t>
  </si>
  <si>
    <t>DEVANAHALLI</t>
  </si>
  <si>
    <t>BOODIGERE_66</t>
  </si>
  <si>
    <t>F07-BUDIGERE</t>
  </si>
  <si>
    <t>NJY</t>
  </si>
  <si>
    <t>1210202905020303</t>
  </si>
  <si>
    <t>F11-HARDWARE-PARK</t>
  </si>
  <si>
    <t>1210202905020306</t>
  </si>
  <si>
    <t>F15-DRDO</t>
  </si>
  <si>
    <t>1210202905020404</t>
  </si>
  <si>
    <t>NELAMANGALA</t>
  </si>
  <si>
    <t>DODDABALAPURA (R)</t>
  </si>
  <si>
    <t>GUNDAMGERE_66</t>
  </si>
  <si>
    <t>F07-AROODI</t>
  </si>
  <si>
    <t>AGRI</t>
  </si>
  <si>
    <t>1210101905010103</t>
  </si>
  <si>
    <t>BANGALORE EAST</t>
  </si>
  <si>
    <t>SHIVAJINAGAR</t>
  </si>
  <si>
    <t>E5 COOKE TOWN</t>
  </si>
  <si>
    <t>BANASWADI_66</t>
  </si>
  <si>
    <t>F15-DODDAGUBBI</t>
  </si>
  <si>
    <t>1130304901030301</t>
  </si>
  <si>
    <t>F00-BILISHIVALE</t>
  </si>
  <si>
    <t>1130304901030501</t>
  </si>
  <si>
    <t>INDIRANAGAR</t>
  </si>
  <si>
    <t>E6 INDRANAGAR</t>
  </si>
  <si>
    <t>KADUGODI_66</t>
  </si>
  <si>
    <t>F06-F-SAI-GARDEN</t>
  </si>
  <si>
    <t>1130202905010103</t>
  </si>
  <si>
    <t>F07-FMOTHER-DAIRY</t>
  </si>
  <si>
    <t>1130202905020301</t>
  </si>
  <si>
    <t>WHITEFIELD</t>
  </si>
  <si>
    <t>E7 DOORAVANI NAGAR</t>
  </si>
  <si>
    <t>ITI_66</t>
  </si>
  <si>
    <t>F07-F-KR-PURAM-INDL</t>
  </si>
  <si>
    <t>1130204901010302</t>
  </si>
  <si>
    <t>E8 BANASWADI</t>
  </si>
  <si>
    <t>GEDDALAHALLI</t>
  </si>
  <si>
    <t>F10-HOSAKOTE</t>
  </si>
  <si>
    <t>1130305903010203</t>
  </si>
  <si>
    <t>F08-GEDDAHALLI</t>
  </si>
  <si>
    <t>1130305903010202</t>
  </si>
  <si>
    <t>E9 NAGAWARA</t>
  </si>
  <si>
    <t>F13-PRESTIGE AUGUSTA</t>
  </si>
  <si>
    <t>1130305903010210</t>
  </si>
  <si>
    <t>PILAGUMPA_66</t>
  </si>
  <si>
    <t>F02-ATTIVATTA</t>
  </si>
  <si>
    <t>1210201904010102</t>
  </si>
  <si>
    <t>F04-INDUSTRIAL-AREA</t>
  </si>
  <si>
    <t>1210201904010104</t>
  </si>
  <si>
    <t>F06-MILK-DIARY</t>
  </si>
  <si>
    <t>1210201904020301</t>
  </si>
  <si>
    <t>F07-DODDAHULLURU</t>
  </si>
  <si>
    <t>1210201904020302</t>
  </si>
  <si>
    <t>F08 KORATI</t>
  </si>
  <si>
    <t>1210201904010301</t>
  </si>
  <si>
    <t>F10-K-I-A-D-B</t>
  </si>
  <si>
    <t>1210201904010106</t>
  </si>
  <si>
    <t>F14-PILLAGUMPA</t>
  </si>
  <si>
    <t>1210201904020306</t>
  </si>
  <si>
    <t>F15-COULDRAS COATING</t>
  </si>
  <si>
    <t>1210201904020309</t>
  </si>
  <si>
    <t>SORAHUNASE_66</t>
  </si>
  <si>
    <t>F10-BELLIKERE MUTHSANDRA</t>
  </si>
  <si>
    <t>1420401909020102</t>
  </si>
  <si>
    <t>F11-MUTHSANDRA</t>
  </si>
  <si>
    <t>1420401909020103</t>
  </si>
  <si>
    <t>F12-BODANA HOSAHALLI</t>
  </si>
  <si>
    <t>1420401909020104</t>
  </si>
  <si>
    <t>VOLVO_66</t>
  </si>
  <si>
    <t>F01-TAVAREKERE</t>
  </si>
  <si>
    <t>1210201905020301</t>
  </si>
  <si>
    <t>F02-MUGABALA</t>
  </si>
  <si>
    <t>1210201905020302</t>
  </si>
  <si>
    <t>F03-YELACHAHALLI</t>
  </si>
  <si>
    <t>1210201905020303</t>
  </si>
  <si>
    <t>F04-MYLAPURA</t>
  </si>
  <si>
    <t>1210201905020304</t>
  </si>
  <si>
    <t>F05-INDUSTRIAL</t>
  </si>
  <si>
    <t>1210201905020305</t>
  </si>
  <si>
    <t>F07-VOLVO</t>
  </si>
  <si>
    <t>1210201905010102</t>
  </si>
  <si>
    <t>F04-DEVANAGUNDI</t>
  </si>
  <si>
    <t>1130202905020102</t>
  </si>
  <si>
    <t>F02-KORALURU</t>
  </si>
  <si>
    <t>1310203907010105</t>
  </si>
  <si>
    <t>DEVANGUNDI_66</t>
  </si>
  <si>
    <t>F01-K.AGRAHARA</t>
  </si>
  <si>
    <t>1210201903010101</t>
  </si>
  <si>
    <t>F02-SHIVANAPURA</t>
  </si>
  <si>
    <t>1210201903010102</t>
  </si>
  <si>
    <t>F06-NARAYANAKERE</t>
  </si>
  <si>
    <t>1210201903010301</t>
  </si>
  <si>
    <t>F08-T  S HALLI</t>
  </si>
  <si>
    <t>1210201903010103</t>
  </si>
  <si>
    <t>HOSAKOTE_66</t>
  </si>
  <si>
    <t>F01-NISARGA LAYOUT</t>
  </si>
  <si>
    <t>1210201906010101</t>
  </si>
  <si>
    <t>F02-KANNURAHALLI</t>
  </si>
  <si>
    <t>1210201906010102</t>
  </si>
  <si>
    <t>F05-BAIYAPPANAHALLI</t>
  </si>
  <si>
    <t>1210201906010104</t>
  </si>
  <si>
    <t>F06-BPL</t>
  </si>
  <si>
    <t>1210201906010105</t>
  </si>
  <si>
    <t>F07-CIPLA</t>
  </si>
  <si>
    <t>1210201906020101</t>
  </si>
  <si>
    <t>F08-MALUR ROAD</t>
  </si>
  <si>
    <t>1210201906020102</t>
  </si>
  <si>
    <t>F09-BRIGADE BUENA VISTA</t>
  </si>
  <si>
    <t>1210201906010108</t>
  </si>
  <si>
    <t>F10-IMPACT-GLASS-FACTORY</t>
  </si>
  <si>
    <t>1210201906020301</t>
  </si>
  <si>
    <t>F11-V-R-K-P</t>
  </si>
  <si>
    <t>1210201906020302</t>
  </si>
  <si>
    <t>F12-ALLAPANAHALLY</t>
  </si>
  <si>
    <t>1210201906020502</t>
  </si>
  <si>
    <t>F13-MANDUR</t>
  </si>
  <si>
    <t>1210201906010701</t>
  </si>
  <si>
    <t>F15-HOSKOTE-OLD-TOWN</t>
  </si>
  <si>
    <t>1210201906020503</t>
  </si>
  <si>
    <t>F16-BUDIGERE</t>
  </si>
  <si>
    <t>1210201906010703</t>
  </si>
  <si>
    <t>F17-AGRI LAKDANAHALLI</t>
  </si>
  <si>
    <t>1210201906010106</t>
  </si>
  <si>
    <t>F18-AYYAPPA-TEMPLE</t>
  </si>
  <si>
    <t>1210201906030901</t>
  </si>
  <si>
    <t>F19-SHRI VISION TOWERS</t>
  </si>
  <si>
    <t>1210201906010110</t>
  </si>
  <si>
    <t>F21-LAKONDANAHALLI-NJY</t>
  </si>
  <si>
    <t>1210201906030903</t>
  </si>
  <si>
    <t>F22-OLD-MADRAS-ROAD</t>
  </si>
  <si>
    <t>1210201906031101</t>
  </si>
  <si>
    <t>F23-ATTUR</t>
  </si>
  <si>
    <t>1210201906031102</t>
  </si>
  <si>
    <t>F26- BHAKTHARAHALLI NJY</t>
  </si>
  <si>
    <t>1210201906020305</t>
  </si>
  <si>
    <t>JADIGENAHALLI_66</t>
  </si>
  <si>
    <t>F01-BELAMANGALA</t>
  </si>
  <si>
    <t>1210201902010101</t>
  </si>
  <si>
    <t>F02-JADIGENAHALLI</t>
  </si>
  <si>
    <t>1210201902010102</t>
  </si>
  <si>
    <t>F03-MAKANAHALLI</t>
  </si>
  <si>
    <t>1210201902010103</t>
  </si>
  <si>
    <t>F04-IOC</t>
  </si>
  <si>
    <t>1210201902010104</t>
  </si>
  <si>
    <t>F05-DEVANAGUNDI-CROSS</t>
  </si>
  <si>
    <t>1210201902010105</t>
  </si>
  <si>
    <t>F06-BISANAHALLI</t>
  </si>
  <si>
    <t>1210201902010107</t>
  </si>
  <si>
    <t>F08-OROHALLI</t>
  </si>
  <si>
    <t>1210201902010109</t>
  </si>
  <si>
    <t>F09-VISHRANTHI-TRUST</t>
  </si>
  <si>
    <t>1210201902020302</t>
  </si>
  <si>
    <t>F10-KANEKALLU</t>
  </si>
  <si>
    <t>1210201902020303</t>
  </si>
  <si>
    <t>F11-HARALUR</t>
  </si>
  <si>
    <t>1210201902020304</t>
  </si>
  <si>
    <t>F03-TITANIUM TREE PARK</t>
  </si>
  <si>
    <t>1130202905010102</t>
  </si>
  <si>
    <t>F01-KURUBARAHALLI</t>
  </si>
  <si>
    <t>1210201904010101</t>
  </si>
  <si>
    <t>KOLAR</t>
  </si>
  <si>
    <t>KGF</t>
  </si>
  <si>
    <t>MALUR</t>
  </si>
  <si>
    <t>LAKKUR_66</t>
  </si>
  <si>
    <t>F06-HOSAKOTE</t>
  </si>
  <si>
    <t>1230204901010104</t>
  </si>
  <si>
    <t>NANDAGUDI</t>
  </si>
  <si>
    <t>NANDAGUDI_66</t>
  </si>
  <si>
    <t>F10 -CHEEMASANDRA</t>
  </si>
  <si>
    <t>1210203903010106</t>
  </si>
  <si>
    <t>HOSKOTE_220</t>
  </si>
  <si>
    <t>F03-INDUSTRIAL</t>
  </si>
  <si>
    <t>1210203902010103</t>
  </si>
  <si>
    <t>T_BEGUR_66</t>
  </si>
  <si>
    <t>F09-BARDI</t>
  </si>
  <si>
    <t>1210104904020304</t>
  </si>
  <si>
    <t>TUMKUR</t>
  </si>
  <si>
    <t>TIPTUR</t>
  </si>
  <si>
    <t>BANDIHALLI_110</t>
  </si>
  <si>
    <t>F09-RAMENAHALLI NJY</t>
  </si>
  <si>
    <t>1320201905020304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</si>
</sst>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2" fontId="0" fillId="4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L106" totalsRowShown="0">
  <autoFilter ref="A8:AL106" xr:uid="{00000000-0009-0000-0100-000001000000}">
    <filterColumn colId="8">
      <filters>
        <filter val="F00-BILISHIVALE"/>
        <filter val="F01-ARMY"/>
        <filter val="F02-MEDAHALLI"/>
        <filter val="F03-ARMY F&amp;G BLOCK"/>
        <filter val="F03-BRIGADE GOLDEN TRAINGALE"/>
        <filter val="F04-ARMY"/>
        <filter val="F04-BRIGADE EXOTIKA"/>
        <filter val="F05-ARMY"/>
        <filter val="F05-AVALAHALLI"/>
        <filter val="F05-BAIYAPPANAHALLI"/>
        <filter val="F06-BPL"/>
        <filter val="F06-KANNAMANGALA"/>
        <filter val="F07-CHEEMASANDRA"/>
        <filter val="F07-CIPLA"/>
        <filter val="F07-FMOTHER-DAIRY"/>
        <filter val="F08-ABC"/>
        <filter val="F08-BDA VINDYAGIRI"/>
        <filter val="F09-BDA CHANDRAGIRI"/>
        <filter val="F09-BRIGADE BUENA VISTA"/>
        <filter val="F09-SAFAL-MARKET"/>
        <filter val="F10-ASSETZ MARQ"/>
        <filter val="F10-BGRT"/>
        <filter val="F10-HOSAKOTE"/>
        <filter val="F10-IMPACT-GLASS-FACTORY"/>
        <filter val="F11-BHIDARAHALLI"/>
        <filter val="F11-HARDWARE-PARK"/>
        <filter val="F11-V-R-K-P"/>
        <filter val="F13-MANDUR"/>
        <filter val="F13-PRESTIGE AUGUSTA"/>
        <filter val="F13-SEEGEHALLI"/>
        <filter val="F13-STRELING"/>
        <filter val="F14-SAI GARDEN"/>
        <filter val="F14-SCHNIDER"/>
        <filter val="F15-CIPLA"/>
        <filter val="F15-DRDO"/>
        <filter val="F15-SUMADHURA INFRACON"/>
        <filter val="F16-BUDIGERE"/>
        <filter val="F19-SHRI VISION TOWERS"/>
      </filters>
    </filterColumn>
  </autoFilter>
  <tableColumns count="38">
    <tableColumn id="1" xr3:uid="{00000000-0010-0000-0000-000001000000}" name="SLNO"/>
    <tableColumn id="2" xr3:uid="{00000000-0010-0000-0000-000002000000}" name="ZONE"/>
    <tableColumn id="3" xr3:uid="{00000000-0010-0000-0000-000003000000}" name="CIRCLE"/>
    <tableColumn id="4" xr3:uid="{00000000-0010-0000-0000-000004000000}" name="DIVISION"/>
    <tableColumn id="5" xr3:uid="{00000000-0010-0000-0000-000005000000}" name="SUB DIVISION"/>
    <tableColumn id="6" xr3:uid="{00000000-0010-0000-0000-000006000000}" name="STATION NAME"/>
    <tableColumn id="7" xr3:uid="{00000000-0010-0000-0000-000007000000}" name="FEEDER OWNER"/>
    <tableColumn id="8" xr3:uid="{00000000-0010-0000-0000-000008000000}" name="FEEDER INDEX"/>
    <tableColumn id="9" xr3:uid="{00000000-0010-0000-0000-000009000000}" name="FEEDER NAME"/>
    <tableColumn id="10" xr3:uid="{00000000-0010-0000-0000-00000A000000}" name="FEEDER TYPE"/>
    <tableColumn id="11" xr3:uid="{00000000-0010-0000-0000-00000B000000}" name="FEEDER CODE"/>
    <tableColumn id="12" xr3:uid="{00000000-0010-0000-0000-00000C000000}" name="NO OF INS"/>
    <tableColumn id="13" xr3:uid="{00000000-0010-0000-0000-00000D000000}" name="NO OF ACTIVE INS"/>
    <tableColumn id="14" xr3:uid="{00000000-0010-0000-0000-00000E000000}" name="NO OF INACTIVE INS"/>
    <tableColumn id="15" xr3:uid="{00000000-0010-0000-0000-00000F000000}" name="IP SET INSTALLATION"/>
    <tableColumn id="16" xr3:uid="{00000000-0010-0000-0000-000010000000}" name="IP_UNBILLED"/>
    <tableColumn id="17" xr3:uid="{00000000-0010-0000-0000-000011000000}" name="IR"/>
    <tableColumn id="18" xr3:uid="{00000000-0010-0000-0000-000012000000}" name="FR"/>
    <tableColumn id="19" xr3:uid="{00000000-0010-0000-0000-000013000000}" name="MC"/>
    <tableColumn id="20" xr3:uid="{00000000-0010-0000-0000-000014000000}" name="METERCHANGE UNITS"/>
    <tableColumn id="21" xr3:uid="{00000000-0010-0000-0000-000015000000}" name="CONSUMPTION T=(Q-P)*R+S" dataDxfId="4"/>
    <tableColumn id="22" xr3:uid="{00000000-0010-0000-0000-000016000000}" name="IMPORTED ENERGY" dataDxfId="3"/>
    <tableColumn id="23" xr3:uid="{00000000-0010-0000-0000-000017000000}" name="EXPORTED ENERGY" dataDxfId="2"/>
    <tableColumn id="24" xr3:uid="{00000000-0010-0000-0000-000018000000}" name="SRTPV CONSUMPTION"/>
    <tableColumn id="25" xr3:uid="{00000000-0010-0000-0000-000019000000}" name="NET CONSUMPTION X=T+U-V+W" dataDxfId="1"/>
    <tableColumn id="26" xr3:uid="{00000000-0010-0000-0000-00001A000000}" name="METERED SALES"/>
    <tableColumn id="27" xr3:uid="{00000000-0010-0000-0000-00001B000000}" name="UNMETERED SALES"/>
    <tableColumn id="28" xr3:uid="{00000000-0010-0000-0000-00001C000000}" name="TOTAL SALES AA=Y+Z"/>
    <tableColumn id="29" xr3:uid="{00000000-0010-0000-0000-00001D000000}" name="T AND D LOSS AB=(X-W/X)*100" dataDxfId="0"/>
    <tableColumn id="30" xr3:uid="{00000000-0010-0000-0000-00001E000000}" name="DEMAND"/>
    <tableColumn id="31" xr3:uid="{00000000-0010-0000-0000-00001F000000}" name="COLLECTION"/>
    <tableColumn id="32" xr3:uid="{00000000-0010-0000-0000-000020000000}" name="BILLING EFFICIENCY AE=AA/X"/>
    <tableColumn id="33" xr3:uid="{00000000-0010-0000-0000-000021000000}" name="COLLECTION EFFICIENCY AF=AD/AC"/>
    <tableColumn id="34" xr3:uid="{00000000-0010-0000-0000-000022000000}" name="AT AND C LOSS AG=((1-AE*AF)*100"/>
    <tableColumn id="35" xr3:uid="{00000000-0010-0000-0000-000023000000}" name="REMARKS"/>
    <tableColumn id="36" xr3:uid="{00000000-0010-0000-0000-000024000000}" name="STATUS"/>
    <tableColumn id="37" xr3:uid="{00000000-0010-0000-0000-000025000000}" name="ENRTYTIME"/>
    <tableColumn id="38" xr3:uid="{00000000-0010-0000-0000-000026000000}" name="loc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96"/>
  <sheetViews>
    <sheetView tabSelected="1" topLeftCell="I1" workbookViewId="0">
      <selection activeCell="Z26" sqref="Z26"/>
    </sheetView>
  </sheetViews>
  <sheetFormatPr defaultRowHeight="15" x14ac:dyDescent="0.25"/>
  <cols>
    <col min="1" max="1" width="9.140625" customWidth="1"/>
    <col min="2" max="3" width="20.7109375" hidden="1" customWidth="1"/>
    <col min="4" max="4" width="15.28515625" hidden="1" customWidth="1"/>
    <col min="5" max="5" width="21.85546875" hidden="1" customWidth="1"/>
    <col min="6" max="6" width="17.85546875" hidden="1" customWidth="1"/>
    <col min="7" max="7" width="21.85546875" hidden="1" customWidth="1"/>
    <col min="8" max="8" width="16.7109375" hidden="1" customWidth="1"/>
    <col min="9" max="9" width="31.140625" customWidth="1"/>
    <col min="10" max="10" width="15.5703125" hidden="1" customWidth="1"/>
    <col min="11" max="11" width="18.85546875" hidden="1" customWidth="1"/>
    <col min="12" max="12" width="13.42578125" hidden="1" customWidth="1"/>
    <col min="13" max="13" width="20" hidden="1" customWidth="1"/>
    <col min="14" max="14" width="3.7109375" hidden="1" customWidth="1"/>
    <col min="15" max="15" width="14.85546875" customWidth="1"/>
    <col min="16" max="16" width="15.7109375" customWidth="1"/>
    <col min="17" max="18" width="12" customWidth="1"/>
    <col min="19" max="19" width="7.42578125" customWidth="1"/>
    <col min="20" max="20" width="23.5703125" hidden="1" customWidth="1"/>
    <col min="21" max="21" width="29" style="1" customWidth="1"/>
    <col min="22" max="22" width="21.140625" style="1" customWidth="1"/>
    <col min="23" max="23" width="21" style="1" customWidth="1"/>
    <col min="24" max="24" width="17.7109375" hidden="1" customWidth="1"/>
    <col min="25" max="25" width="13.5703125" style="4" customWidth="1"/>
    <col min="26" max="26" width="25.5703125" customWidth="1"/>
    <col min="27" max="27" width="21.140625" customWidth="1"/>
    <col min="28" max="28" width="22.5703125" customWidth="1"/>
    <col min="29" max="29" width="31.140625" style="1" customWidth="1"/>
    <col min="30" max="30" width="15.140625" hidden="1" customWidth="1"/>
    <col min="31" max="31" width="15.28515625" hidden="1" customWidth="1"/>
    <col min="32" max="32" width="29.42578125" hidden="1" customWidth="1"/>
    <col min="33" max="34" width="34.7109375" hidden="1" customWidth="1"/>
    <col min="35" max="35" width="12.85546875" hidden="1" customWidth="1"/>
    <col min="36" max="36" width="11.140625" hidden="1" customWidth="1"/>
    <col min="37" max="37" width="14.42578125" hidden="1" customWidth="1"/>
    <col min="38" max="38" width="12.140625" hidden="1" customWidth="1"/>
  </cols>
  <sheetData>
    <row r="1" spans="1:39" ht="18.75" x14ac:dyDescent="0.3">
      <c r="A1" s="19" t="s">
        <v>0</v>
      </c>
      <c r="B1" s="19" t="s">
        <v>0</v>
      </c>
      <c r="C1" s="19" t="s">
        <v>0</v>
      </c>
      <c r="D1" s="19" t="s">
        <v>0</v>
      </c>
      <c r="E1" s="19" t="s">
        <v>0</v>
      </c>
      <c r="F1" s="19" t="s">
        <v>0</v>
      </c>
      <c r="G1" s="19" t="s">
        <v>0</v>
      </c>
      <c r="H1" s="19" t="s">
        <v>0</v>
      </c>
      <c r="I1" s="19" t="s">
        <v>0</v>
      </c>
      <c r="J1" s="19" t="s">
        <v>0</v>
      </c>
      <c r="K1" s="19" t="s">
        <v>0</v>
      </c>
      <c r="L1" s="19" t="s">
        <v>0</v>
      </c>
      <c r="M1" s="19" t="s">
        <v>0</v>
      </c>
      <c r="N1" s="19" t="s">
        <v>0</v>
      </c>
      <c r="O1" s="19" t="s">
        <v>0</v>
      </c>
      <c r="P1" s="19" t="s">
        <v>0</v>
      </c>
      <c r="Q1" s="19" t="s">
        <v>0</v>
      </c>
      <c r="R1" s="19" t="s">
        <v>0</v>
      </c>
      <c r="S1" s="19" t="s">
        <v>0</v>
      </c>
      <c r="T1" s="19" t="s">
        <v>0</v>
      </c>
      <c r="U1" s="19" t="s">
        <v>0</v>
      </c>
      <c r="V1" s="19" t="s">
        <v>0</v>
      </c>
      <c r="W1" s="19" t="s">
        <v>0</v>
      </c>
      <c r="X1" s="19" t="s">
        <v>0</v>
      </c>
      <c r="Y1" s="19" t="s">
        <v>0</v>
      </c>
      <c r="Z1" s="19" t="s">
        <v>0</v>
      </c>
      <c r="AA1" s="19" t="s">
        <v>0</v>
      </c>
      <c r="AB1" s="19" t="s">
        <v>0</v>
      </c>
      <c r="AC1" s="19" t="s">
        <v>0</v>
      </c>
      <c r="AD1" s="19" t="s">
        <v>0</v>
      </c>
      <c r="AE1" s="19" t="s">
        <v>0</v>
      </c>
      <c r="AF1" s="19" t="s">
        <v>0</v>
      </c>
      <c r="AG1" s="19" t="s">
        <v>0</v>
      </c>
      <c r="AH1" s="19" t="s">
        <v>0</v>
      </c>
      <c r="AI1" s="19" t="s">
        <v>0</v>
      </c>
      <c r="AJ1" s="19" t="s">
        <v>0</v>
      </c>
      <c r="AK1" s="19" t="s">
        <v>0</v>
      </c>
      <c r="AL1" s="19" t="s">
        <v>0</v>
      </c>
    </row>
    <row r="2" spans="1:39" ht="18.75" x14ac:dyDescent="0.3">
      <c r="A2" s="19" t="s">
        <v>1</v>
      </c>
      <c r="B2" s="19" t="s">
        <v>1</v>
      </c>
      <c r="C2" s="19" t="s">
        <v>1</v>
      </c>
      <c r="D2" s="19" t="s">
        <v>1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19" t="s">
        <v>1</v>
      </c>
      <c r="L2" s="19" t="s">
        <v>1</v>
      </c>
      <c r="M2" s="19" t="s">
        <v>1</v>
      </c>
      <c r="N2" s="19" t="s">
        <v>1</v>
      </c>
      <c r="O2" s="19" t="s">
        <v>1</v>
      </c>
      <c r="P2" s="19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  <c r="AB2" s="19" t="s">
        <v>1</v>
      </c>
      <c r="AC2" s="19" t="s">
        <v>1</v>
      </c>
      <c r="AD2" s="19" t="s">
        <v>1</v>
      </c>
      <c r="AE2" s="19" t="s">
        <v>1</v>
      </c>
      <c r="AF2" s="19" t="s">
        <v>1</v>
      </c>
      <c r="AG2" s="19" t="s">
        <v>1</v>
      </c>
      <c r="AH2" s="19" t="s">
        <v>1</v>
      </c>
      <c r="AI2" s="19" t="s">
        <v>1</v>
      </c>
      <c r="AJ2" s="19" t="s">
        <v>1</v>
      </c>
      <c r="AK2" s="19" t="s">
        <v>1</v>
      </c>
      <c r="AL2" s="19" t="s">
        <v>1</v>
      </c>
    </row>
    <row r="3" spans="1:39" ht="18.75" x14ac:dyDescent="0.3">
      <c r="A3" s="19" t="s">
        <v>2</v>
      </c>
      <c r="B3" s="19" t="s">
        <v>2</v>
      </c>
      <c r="C3" s="19" t="s">
        <v>2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2</v>
      </c>
      <c r="M3" s="19" t="s">
        <v>2</v>
      </c>
      <c r="N3" s="19" t="s">
        <v>2</v>
      </c>
      <c r="O3" s="19" t="s">
        <v>2</v>
      </c>
      <c r="P3" s="19" t="s">
        <v>2</v>
      </c>
      <c r="Q3" s="19" t="s">
        <v>2</v>
      </c>
      <c r="R3" s="19" t="s">
        <v>2</v>
      </c>
      <c r="S3" s="19" t="s">
        <v>2</v>
      </c>
      <c r="T3" s="19" t="s">
        <v>2</v>
      </c>
      <c r="U3" s="19" t="s">
        <v>2</v>
      </c>
      <c r="V3" s="19" t="s">
        <v>2</v>
      </c>
      <c r="W3" s="19" t="s">
        <v>2</v>
      </c>
      <c r="X3" s="19" t="s">
        <v>2</v>
      </c>
      <c r="Y3" s="19" t="s">
        <v>2</v>
      </c>
      <c r="Z3" s="19" t="s">
        <v>2</v>
      </c>
      <c r="AA3" s="19" t="s">
        <v>2</v>
      </c>
      <c r="AB3" s="19" t="s">
        <v>2</v>
      </c>
      <c r="AC3" s="19" t="s">
        <v>2</v>
      </c>
      <c r="AD3" s="19" t="s">
        <v>2</v>
      </c>
      <c r="AE3" s="19" t="s">
        <v>2</v>
      </c>
      <c r="AF3" s="19" t="s">
        <v>2</v>
      </c>
      <c r="AG3" s="19" t="s">
        <v>2</v>
      </c>
      <c r="AH3" s="19" t="s">
        <v>2</v>
      </c>
      <c r="AI3" s="19" t="s">
        <v>2</v>
      </c>
      <c r="AJ3" s="19" t="s">
        <v>2</v>
      </c>
      <c r="AK3" s="19" t="s">
        <v>2</v>
      </c>
      <c r="AL3" s="19" t="s">
        <v>2</v>
      </c>
    </row>
    <row r="4" spans="1:39" x14ac:dyDescent="0.25">
      <c r="A4" s="1"/>
      <c r="B4" s="18" t="s">
        <v>3</v>
      </c>
      <c r="C4" s="20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X4" s="1"/>
      <c r="Z4" s="1"/>
      <c r="AA4" s="1"/>
      <c r="AB4" s="1"/>
      <c r="AD4" s="1"/>
      <c r="AE4" s="1"/>
      <c r="AF4" s="1"/>
      <c r="AG4" s="1"/>
      <c r="AH4" s="1"/>
      <c r="AI4" s="1"/>
      <c r="AJ4" s="1"/>
      <c r="AK4" s="1"/>
      <c r="AL4" s="1"/>
    </row>
    <row r="5" spans="1:39" x14ac:dyDescent="0.25">
      <c r="A5" s="1"/>
      <c r="B5" s="18" t="s">
        <v>5</v>
      </c>
      <c r="C5" s="1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X5" s="1"/>
      <c r="Z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</row>
    <row r="6" spans="1:3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6"/>
      <c r="V6" s="6"/>
      <c r="W6" s="6"/>
      <c r="X6" s="2"/>
      <c r="Y6" s="5"/>
      <c r="Z6" s="2"/>
      <c r="AA6" s="2"/>
      <c r="AB6" s="2"/>
      <c r="AC6" s="6"/>
      <c r="AD6" s="2"/>
      <c r="AE6" s="2"/>
      <c r="AF6" s="2"/>
      <c r="AG6" s="2"/>
      <c r="AH6" s="2"/>
      <c r="AI6" s="2"/>
      <c r="AJ6" s="2"/>
      <c r="AK6" s="2"/>
      <c r="AL6" s="2"/>
    </row>
    <row r="7" spans="1:39" x14ac:dyDescent="0.25">
      <c r="A7" s="15"/>
      <c r="B7" s="16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6" t="s">
        <v>13</v>
      </c>
      <c r="I7" s="15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  <c r="O7" s="15" t="s">
        <v>20</v>
      </c>
      <c r="P7" s="15" t="s">
        <v>21</v>
      </c>
      <c r="Q7" s="15" t="s">
        <v>22</v>
      </c>
      <c r="R7" s="15" t="s">
        <v>23</v>
      </c>
      <c r="S7" s="15" t="s">
        <v>24</v>
      </c>
      <c r="T7" s="16" t="s">
        <v>25</v>
      </c>
      <c r="U7" s="15" t="s">
        <v>26</v>
      </c>
      <c r="V7" s="15" t="s">
        <v>27</v>
      </c>
      <c r="W7" s="15" t="s">
        <v>28</v>
      </c>
      <c r="X7" s="16" t="s">
        <v>29</v>
      </c>
      <c r="Y7" s="17" t="s">
        <v>30</v>
      </c>
      <c r="Z7" s="15" t="s">
        <v>31</v>
      </c>
      <c r="AA7" s="15" t="s">
        <v>32</v>
      </c>
      <c r="AB7" s="15" t="s">
        <v>33</v>
      </c>
      <c r="AC7" s="15" t="s">
        <v>34</v>
      </c>
      <c r="AD7" s="16" t="s">
        <v>35</v>
      </c>
      <c r="AE7" s="16" t="s">
        <v>36</v>
      </c>
      <c r="AF7" s="16" t="s">
        <v>37</v>
      </c>
      <c r="AG7" s="14" t="s">
        <v>38</v>
      </c>
      <c r="AH7" s="14" t="s">
        <v>39</v>
      </c>
      <c r="AI7" s="14" t="s">
        <v>40</v>
      </c>
      <c r="AJ7" s="14" t="s">
        <v>41</v>
      </c>
      <c r="AK7" s="14" t="s">
        <v>42</v>
      </c>
      <c r="AL7" s="14" t="s">
        <v>43</v>
      </c>
    </row>
    <row r="8" spans="1:39" x14ac:dyDescent="0.25">
      <c r="A8" s="10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s="10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s="10" t="s">
        <v>58</v>
      </c>
      <c r="P8" s="10" t="s">
        <v>59</v>
      </c>
      <c r="Q8" s="10" t="s">
        <v>60</v>
      </c>
      <c r="R8" s="10" t="s">
        <v>61</v>
      </c>
      <c r="S8" s="10" t="s">
        <v>62</v>
      </c>
      <c r="T8" t="s">
        <v>63</v>
      </c>
      <c r="U8" s="10" t="s">
        <v>64</v>
      </c>
      <c r="V8" s="10" t="s">
        <v>65</v>
      </c>
      <c r="W8" s="10" t="s">
        <v>66</v>
      </c>
      <c r="X8" t="s">
        <v>67</v>
      </c>
      <c r="Y8" s="10" t="s">
        <v>68</v>
      </c>
      <c r="Z8" s="10" t="s">
        <v>69</v>
      </c>
      <c r="AA8" s="13" t="s">
        <v>70</v>
      </c>
      <c r="AB8" s="13" t="s">
        <v>71</v>
      </c>
      <c r="AC8" s="10" t="s">
        <v>72</v>
      </c>
      <c r="AD8" t="s">
        <v>73</v>
      </c>
      <c r="AE8" t="s">
        <v>74</v>
      </c>
      <c r="AF8" t="s">
        <v>75</v>
      </c>
      <c r="AG8" t="s">
        <v>76</v>
      </c>
      <c r="AH8" t="s">
        <v>77</v>
      </c>
      <c r="AI8" t="s">
        <v>78</v>
      </c>
      <c r="AJ8" t="s">
        <v>79</v>
      </c>
      <c r="AK8" t="s">
        <v>80</v>
      </c>
      <c r="AL8" t="s">
        <v>81</v>
      </c>
    </row>
    <row r="9" spans="1:39" s="3" customFormat="1" x14ac:dyDescent="0.25">
      <c r="A9" s="11">
        <v>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84</v>
      </c>
      <c r="I9" s="11" t="s">
        <v>86</v>
      </c>
      <c r="J9" s="3" t="s">
        <v>87</v>
      </c>
      <c r="K9" s="3" t="s">
        <v>88</v>
      </c>
      <c r="L9" s="3">
        <v>483</v>
      </c>
      <c r="M9" s="3">
        <v>480</v>
      </c>
      <c r="N9" s="3">
        <v>3</v>
      </c>
      <c r="O9" s="11">
        <v>3</v>
      </c>
      <c r="P9" s="11">
        <v>0</v>
      </c>
      <c r="Q9" s="11">
        <v>192.583</v>
      </c>
      <c r="R9" s="11">
        <v>196.11099999999999</v>
      </c>
      <c r="S9" s="11">
        <v>40000</v>
      </c>
      <c r="T9" s="3">
        <v>0</v>
      </c>
      <c r="U9" s="11">
        <v>141120</v>
      </c>
      <c r="V9" s="21">
        <v>0</v>
      </c>
      <c r="W9" s="21">
        <v>0</v>
      </c>
      <c r="X9" s="3">
        <v>0</v>
      </c>
      <c r="Y9" s="11">
        <f>Table1[[#This Row],[CONSUMPTION T=(Q-P)*R+S]]+Table1[[#This Row],[IMPORTED ENERGY]]-Table1[[#This Row],[EXPORTED ENERGY]]</f>
        <v>141120</v>
      </c>
      <c r="Z9" s="11">
        <v>131469.4</v>
      </c>
      <c r="AA9" s="11">
        <v>4050</v>
      </c>
      <c r="AB9" s="11">
        <v>135519.4</v>
      </c>
      <c r="AC9" s="12">
        <f>(Table1[[#This Row],[NET CONSUMPTION X=T+U-V+W]]-Table1[[#This Row],[TOTAL SALES AA=Y+Z]])/Table1[[#This Row],[NET CONSUMPTION X=T+U-V+W]]*100</f>
        <v>3.9686791383219995</v>
      </c>
      <c r="AD9" s="3">
        <v>1479256.95</v>
      </c>
      <c r="AE9" s="3">
        <v>1583529.1</v>
      </c>
      <c r="AF9" s="3">
        <v>0.96030000000000004</v>
      </c>
      <c r="AG9" s="3">
        <v>1.0705</v>
      </c>
      <c r="AH9" s="3">
        <v>4.25</v>
      </c>
      <c r="AL9" s="3">
        <v>11251</v>
      </c>
      <c r="AM9" s="7"/>
    </row>
    <row r="10" spans="1:39" s="3" customFormat="1" x14ac:dyDescent="0.25">
      <c r="A10" s="11">
        <v>2</v>
      </c>
      <c r="C10" s="3" t="s">
        <v>82</v>
      </c>
      <c r="D10" s="3" t="s">
        <v>83</v>
      </c>
      <c r="E10" s="3" t="s">
        <v>84</v>
      </c>
      <c r="F10" s="3" t="s">
        <v>89</v>
      </c>
      <c r="G10" s="3" t="s">
        <v>84</v>
      </c>
      <c r="I10" s="11" t="s">
        <v>90</v>
      </c>
      <c r="J10" s="3" t="s">
        <v>87</v>
      </c>
      <c r="K10" s="3" t="s">
        <v>91</v>
      </c>
      <c r="L10" s="3">
        <v>469</v>
      </c>
      <c r="M10" s="3">
        <v>467</v>
      </c>
      <c r="N10" s="3">
        <v>2</v>
      </c>
      <c r="O10" s="11">
        <v>0</v>
      </c>
      <c r="P10" s="11">
        <v>0</v>
      </c>
      <c r="Q10" s="11">
        <v>441.464</v>
      </c>
      <c r="R10" s="11">
        <v>455.39499999999998</v>
      </c>
      <c r="S10" s="11">
        <v>20000</v>
      </c>
      <c r="T10" s="3">
        <v>0</v>
      </c>
      <c r="U10" s="11">
        <v>278620</v>
      </c>
      <c r="V10" s="21">
        <v>0</v>
      </c>
      <c r="W10" s="21">
        <v>0</v>
      </c>
      <c r="X10" s="3">
        <v>0</v>
      </c>
      <c r="Y10" s="11">
        <f>Table1[[#This Row],[CONSUMPTION T=(Q-P)*R+S]]+Table1[[#This Row],[IMPORTED ENERGY]]-Table1[[#This Row],[EXPORTED ENERGY]]</f>
        <v>278620</v>
      </c>
      <c r="Z10" s="11">
        <v>267579.8</v>
      </c>
      <c r="AA10" s="11">
        <v>0</v>
      </c>
      <c r="AB10" s="11">
        <v>267579.8</v>
      </c>
      <c r="AC10" s="12">
        <f>(Table1[[#This Row],[NET CONSUMPTION X=T+U-V+W]]-Table1[[#This Row],[TOTAL SALES AA=Y+Z]])/Table1[[#This Row],[NET CONSUMPTION X=T+U-V+W]]*100</f>
        <v>3.9624578278659146</v>
      </c>
      <c r="AD10" s="3">
        <v>2497913.14</v>
      </c>
      <c r="AE10" s="3">
        <v>2572247.59</v>
      </c>
      <c r="AF10" s="3">
        <v>0.96040000000000003</v>
      </c>
      <c r="AG10" s="3">
        <v>1.0298</v>
      </c>
      <c r="AH10" s="3">
        <v>4.08</v>
      </c>
      <c r="AL10" s="3">
        <v>11251</v>
      </c>
      <c r="AM10" s="7"/>
    </row>
    <row r="11" spans="1:39" s="3" customFormat="1" x14ac:dyDescent="0.25">
      <c r="A11" s="11">
        <v>3</v>
      </c>
      <c r="B11"/>
      <c r="C11" t="s">
        <v>82</v>
      </c>
      <c r="D11" t="s">
        <v>83</v>
      </c>
      <c r="E11" t="s">
        <v>84</v>
      </c>
      <c r="F11" t="s">
        <v>89</v>
      </c>
      <c r="G11" t="s">
        <v>84</v>
      </c>
      <c r="H11"/>
      <c r="I11" s="11" t="s">
        <v>92</v>
      </c>
      <c r="J11" t="s">
        <v>93</v>
      </c>
      <c r="K11" t="s">
        <v>94</v>
      </c>
      <c r="L11">
        <v>812</v>
      </c>
      <c r="M11">
        <v>811</v>
      </c>
      <c r="N11">
        <v>1</v>
      </c>
      <c r="O11" s="11">
        <v>1</v>
      </c>
      <c r="P11" s="11">
        <v>0</v>
      </c>
      <c r="Q11" s="11">
        <v>83.069000000000003</v>
      </c>
      <c r="R11" s="11">
        <v>108.432</v>
      </c>
      <c r="S11" s="11">
        <v>40000</v>
      </c>
      <c r="T11">
        <v>0</v>
      </c>
      <c r="U11" s="11">
        <v>1014520</v>
      </c>
      <c r="V11" s="21">
        <v>0</v>
      </c>
      <c r="W11" s="21">
        <v>785000</v>
      </c>
      <c r="X11">
        <v>0</v>
      </c>
      <c r="Y11" s="11">
        <f>Table1[[#This Row],[CONSUMPTION T=(Q-P)*R+S]]+Table1[[#This Row],[IMPORTED ENERGY]]-Table1[[#This Row],[EXPORTED ENERGY]]</f>
        <v>229520</v>
      </c>
      <c r="Z11" s="11">
        <v>214883.3</v>
      </c>
      <c r="AA11" s="11">
        <v>1550</v>
      </c>
      <c r="AB11" s="11">
        <v>216433.3</v>
      </c>
      <c r="AC11" s="12">
        <f>(Table1[[#This Row],[NET CONSUMPTION X=T+U-V+W]]-Table1[[#This Row],[TOTAL SALES AA=Y+Z]])/Table1[[#This Row],[NET CONSUMPTION X=T+U-V+W]]*100</f>
        <v>5.7017689090275407</v>
      </c>
      <c r="AD11">
        <v>2016349.75</v>
      </c>
      <c r="AE11">
        <v>2116954.08</v>
      </c>
      <c r="AF11">
        <v>0.21329999999999999</v>
      </c>
      <c r="AG11">
        <v>1.0499000000000001</v>
      </c>
      <c r="AH11">
        <v>82.6</v>
      </c>
      <c r="AI11"/>
      <c r="AJ11"/>
      <c r="AK11"/>
      <c r="AL11">
        <v>11251</v>
      </c>
      <c r="AM11" s="7"/>
    </row>
    <row r="12" spans="1:39" s="3" customFormat="1" x14ac:dyDescent="0.25">
      <c r="A12" s="11">
        <v>4</v>
      </c>
      <c r="B12"/>
      <c r="C12" t="s">
        <v>82</v>
      </c>
      <c r="D12" t="s">
        <v>83</v>
      </c>
      <c r="E12" t="s">
        <v>84</v>
      </c>
      <c r="F12" t="s">
        <v>89</v>
      </c>
      <c r="G12" t="s">
        <v>84</v>
      </c>
      <c r="H12"/>
      <c r="I12" s="11" t="s">
        <v>95</v>
      </c>
      <c r="J12" t="s">
        <v>93</v>
      </c>
      <c r="K12" t="s">
        <v>96</v>
      </c>
      <c r="L12">
        <v>3535</v>
      </c>
      <c r="M12">
        <v>3195</v>
      </c>
      <c r="N12">
        <v>340</v>
      </c>
      <c r="O12" s="11">
        <v>84</v>
      </c>
      <c r="P12" s="11">
        <v>0</v>
      </c>
      <c r="Q12" s="11">
        <v>86.295000000000002</v>
      </c>
      <c r="R12" s="11">
        <v>107.664</v>
      </c>
      <c r="S12" s="11">
        <v>40000</v>
      </c>
      <c r="T12">
        <v>0</v>
      </c>
      <c r="U12" s="11">
        <v>854760</v>
      </c>
      <c r="V12" s="21">
        <v>0</v>
      </c>
      <c r="W12" s="21">
        <v>40000</v>
      </c>
      <c r="X12">
        <v>0</v>
      </c>
      <c r="Y12" s="11">
        <f>Table1[[#This Row],[CONSUMPTION T=(Q-P)*R+S]]+Table1[[#This Row],[IMPORTED ENERGY]]-Table1[[#This Row],[EXPORTED ENERGY]]</f>
        <v>814760</v>
      </c>
      <c r="Z12" s="11">
        <v>621945.69999999995</v>
      </c>
      <c r="AA12" s="11">
        <v>150035</v>
      </c>
      <c r="AB12" s="11">
        <v>771980.7</v>
      </c>
      <c r="AC12" s="12">
        <f>(Table1[[#This Row],[NET CONSUMPTION X=T+U-V+W]]-Table1[[#This Row],[TOTAL SALES AA=Y+Z]])/Table1[[#This Row],[NET CONSUMPTION X=T+U-V+W]]*100</f>
        <v>5.2505400363297223</v>
      </c>
      <c r="AD12">
        <v>7153620.5</v>
      </c>
      <c r="AE12">
        <v>6568819.1299999999</v>
      </c>
      <c r="AF12">
        <v>0.9032</v>
      </c>
      <c r="AG12">
        <v>0.91830000000000001</v>
      </c>
      <c r="AH12">
        <v>8.89</v>
      </c>
      <c r="AI12"/>
      <c r="AJ12"/>
      <c r="AK12"/>
      <c r="AL12">
        <v>11251</v>
      </c>
      <c r="AM12" s="7"/>
    </row>
    <row r="13" spans="1:39" s="3" customFormat="1" x14ac:dyDescent="0.25">
      <c r="A13" s="11">
        <v>5</v>
      </c>
      <c r="B13"/>
      <c r="C13" t="s">
        <v>82</v>
      </c>
      <c r="D13" t="s">
        <v>83</v>
      </c>
      <c r="E13" t="s">
        <v>84</v>
      </c>
      <c r="F13" t="s">
        <v>89</v>
      </c>
      <c r="G13" t="s">
        <v>84</v>
      </c>
      <c r="H13"/>
      <c r="I13" s="11" t="s">
        <v>97</v>
      </c>
      <c r="J13" t="s">
        <v>93</v>
      </c>
      <c r="K13" t="s">
        <v>98</v>
      </c>
      <c r="L13">
        <v>14486</v>
      </c>
      <c r="M13">
        <v>12200</v>
      </c>
      <c r="N13">
        <v>2286</v>
      </c>
      <c r="O13" s="11">
        <v>112</v>
      </c>
      <c r="P13" s="11">
        <v>0</v>
      </c>
      <c r="Q13" s="11">
        <v>348.86099999999999</v>
      </c>
      <c r="R13" s="11">
        <v>415.79199999999997</v>
      </c>
      <c r="S13" s="11">
        <v>40000</v>
      </c>
      <c r="T13">
        <v>0</v>
      </c>
      <c r="U13" s="11">
        <v>2677240</v>
      </c>
      <c r="V13" s="21">
        <v>400000</v>
      </c>
      <c r="W13" s="21">
        <v>0</v>
      </c>
      <c r="X13">
        <v>0</v>
      </c>
      <c r="Y13" s="11">
        <f>Table1[[#This Row],[CONSUMPTION T=(Q-P)*R+S]]+Table1[[#This Row],[IMPORTED ENERGY]]-Table1[[#This Row],[EXPORTED ENERGY]]</f>
        <v>3077240</v>
      </c>
      <c r="Z13" s="11">
        <v>2637292.54</v>
      </c>
      <c r="AA13" s="11">
        <v>211142</v>
      </c>
      <c r="AB13" s="11">
        <v>2848434.54</v>
      </c>
      <c r="AC13" s="12">
        <f>(Table1[[#This Row],[NET CONSUMPTION X=T+U-V+W]]-Table1[[#This Row],[TOTAL SALES AA=Y+Z]])/Table1[[#This Row],[NET CONSUMPTION X=T+U-V+W]]*100</f>
        <v>7.4354116026049297</v>
      </c>
      <c r="AD13">
        <v>26961896.199999999</v>
      </c>
      <c r="AE13">
        <v>24516158.48</v>
      </c>
      <c r="AF13">
        <v>1.0639000000000001</v>
      </c>
      <c r="AG13">
        <v>0.9093</v>
      </c>
      <c r="AH13">
        <v>-5.81</v>
      </c>
      <c r="AI13"/>
      <c r="AJ13"/>
      <c r="AK13"/>
      <c r="AL13">
        <v>11251</v>
      </c>
      <c r="AM13" s="7"/>
    </row>
    <row r="14" spans="1:39" s="3" customFormat="1" x14ac:dyDescent="0.25">
      <c r="A14" s="11">
        <v>6</v>
      </c>
      <c r="B14"/>
      <c r="C14" t="s">
        <v>82</v>
      </c>
      <c r="D14" t="s">
        <v>83</v>
      </c>
      <c r="E14" t="s">
        <v>84</v>
      </c>
      <c r="F14" t="s">
        <v>89</v>
      </c>
      <c r="G14" t="s">
        <v>84</v>
      </c>
      <c r="H14"/>
      <c r="I14" s="11" t="s">
        <v>99</v>
      </c>
      <c r="J14" t="s">
        <v>93</v>
      </c>
      <c r="K14" t="s">
        <v>100</v>
      </c>
      <c r="L14">
        <v>15456</v>
      </c>
      <c r="M14">
        <v>13781</v>
      </c>
      <c r="N14">
        <v>1675</v>
      </c>
      <c r="O14" s="11">
        <v>52</v>
      </c>
      <c r="P14" s="11">
        <v>0</v>
      </c>
      <c r="Q14" s="11">
        <v>2639.2040000000002</v>
      </c>
      <c r="R14" s="11">
        <v>2706.2449999999999</v>
      </c>
      <c r="S14" s="11">
        <v>40000</v>
      </c>
      <c r="T14">
        <v>0</v>
      </c>
      <c r="U14" s="11">
        <v>2681640</v>
      </c>
      <c r="V14" s="21">
        <v>0</v>
      </c>
      <c r="W14" s="21">
        <v>170000</v>
      </c>
      <c r="X14">
        <v>0</v>
      </c>
      <c r="Y14" s="11">
        <f>Table1[[#This Row],[CONSUMPTION T=(Q-P)*R+S]]+Table1[[#This Row],[IMPORTED ENERGY]]-Table1[[#This Row],[EXPORTED ENERGY]]</f>
        <v>2511640</v>
      </c>
      <c r="Z14" s="11">
        <v>2227191.8089999999</v>
      </c>
      <c r="AA14" s="11">
        <v>93290</v>
      </c>
      <c r="AB14" s="11">
        <v>2320481.8089999999</v>
      </c>
      <c r="AC14" s="12">
        <f>(Table1[[#This Row],[NET CONSUMPTION X=T+U-V+W]]-Table1[[#This Row],[TOTAL SALES AA=Y+Z]])/Table1[[#This Row],[NET CONSUMPTION X=T+U-V+W]]*100</f>
        <v>7.6108913299676741</v>
      </c>
      <c r="AD14">
        <v>22373875.359999999</v>
      </c>
      <c r="AE14">
        <v>22924977.370000001</v>
      </c>
      <c r="AF14">
        <v>0.86529999999999996</v>
      </c>
      <c r="AG14">
        <v>1.0246</v>
      </c>
      <c r="AH14">
        <v>13.8</v>
      </c>
      <c r="AI14"/>
      <c r="AJ14"/>
      <c r="AK14"/>
      <c r="AL14">
        <v>11251</v>
      </c>
      <c r="AM14" s="7"/>
    </row>
    <row r="15" spans="1:39" hidden="1" x14ac:dyDescent="0.25">
      <c r="A15">
        <v>7</v>
      </c>
      <c r="C15" t="s">
        <v>82</v>
      </c>
      <c r="D15" t="s">
        <v>83</v>
      </c>
      <c r="E15" t="s">
        <v>84</v>
      </c>
      <c r="F15" t="s">
        <v>89</v>
      </c>
      <c r="G15" t="s">
        <v>84</v>
      </c>
      <c r="I15" t="s">
        <v>101</v>
      </c>
      <c r="J15" t="s">
        <v>102</v>
      </c>
      <c r="K15" t="s">
        <v>103</v>
      </c>
      <c r="L15">
        <v>23</v>
      </c>
      <c r="M15">
        <v>18</v>
      </c>
      <c r="N15">
        <v>5</v>
      </c>
      <c r="O15">
        <v>0</v>
      </c>
      <c r="P15">
        <v>0</v>
      </c>
      <c r="Z15">
        <v>22517</v>
      </c>
      <c r="AA15">
        <v>0</v>
      </c>
      <c r="AB15">
        <v>22517</v>
      </c>
      <c r="AD15">
        <v>172929.86</v>
      </c>
      <c r="AE15">
        <v>179770.38</v>
      </c>
      <c r="AF15">
        <v>0</v>
      </c>
      <c r="AG15">
        <v>1.0396000000000001</v>
      </c>
      <c r="AH15">
        <v>103.96</v>
      </c>
      <c r="AL15">
        <v>11251</v>
      </c>
    </row>
    <row r="16" spans="1:39" s="3" customFormat="1" x14ac:dyDescent="0.25">
      <c r="A16" s="11">
        <v>8</v>
      </c>
      <c r="B16"/>
      <c r="C16" t="s">
        <v>82</v>
      </c>
      <c r="D16" t="s">
        <v>83</v>
      </c>
      <c r="E16" t="s">
        <v>84</v>
      </c>
      <c r="F16" t="s">
        <v>89</v>
      </c>
      <c r="G16" t="s">
        <v>84</v>
      </c>
      <c r="H16"/>
      <c r="I16" s="11" t="s">
        <v>104</v>
      </c>
      <c r="J16" t="s">
        <v>102</v>
      </c>
      <c r="K16" t="s">
        <v>105</v>
      </c>
      <c r="L16">
        <v>25</v>
      </c>
      <c r="M16">
        <v>11</v>
      </c>
      <c r="N16">
        <v>14</v>
      </c>
      <c r="O16" s="11">
        <v>0</v>
      </c>
      <c r="P16" s="11">
        <v>0</v>
      </c>
      <c r="Q16" s="11">
        <v>99.677000000000007</v>
      </c>
      <c r="R16" s="11">
        <v>121.785</v>
      </c>
      <c r="S16" s="11">
        <v>20000</v>
      </c>
      <c r="T16">
        <v>0</v>
      </c>
      <c r="U16" s="11">
        <v>442160</v>
      </c>
      <c r="V16" s="21">
        <v>20000</v>
      </c>
      <c r="W16" s="21">
        <v>0</v>
      </c>
      <c r="X16">
        <v>0</v>
      </c>
      <c r="Y16" s="11">
        <f>Table1[[#This Row],[CONSUMPTION T=(Q-P)*R+S]]+Table1[[#This Row],[IMPORTED ENERGY]]-Table1[[#This Row],[EXPORTED ENERGY]]</f>
        <v>462160</v>
      </c>
      <c r="Z16" s="11">
        <v>443407</v>
      </c>
      <c r="AA16" s="11">
        <v>0</v>
      </c>
      <c r="AB16" s="11">
        <v>443407</v>
      </c>
      <c r="AC16" s="12">
        <f>(Table1[[#This Row],[NET CONSUMPTION X=T+U-V+W]]-Table1[[#This Row],[TOTAL SALES AA=Y+Z]])/Table1[[#This Row],[NET CONSUMPTION X=T+U-V+W]]*100</f>
        <v>4.0576856499913454</v>
      </c>
      <c r="AD16">
        <v>3765006.39</v>
      </c>
      <c r="AE16">
        <v>3924531.01</v>
      </c>
      <c r="AF16">
        <v>1.0027999999999999</v>
      </c>
      <c r="AG16">
        <v>1.0424</v>
      </c>
      <c r="AH16">
        <v>-0.28999999999999998</v>
      </c>
      <c r="AI16"/>
      <c r="AJ16"/>
      <c r="AK16"/>
      <c r="AL16">
        <v>11251</v>
      </c>
      <c r="AM16" s="7"/>
    </row>
    <row r="17" spans="1:39" s="3" customFormat="1" x14ac:dyDescent="0.25">
      <c r="A17" s="11">
        <v>9</v>
      </c>
      <c r="B17"/>
      <c r="C17" t="s">
        <v>82</v>
      </c>
      <c r="D17" t="s">
        <v>83</v>
      </c>
      <c r="E17" t="s">
        <v>84</v>
      </c>
      <c r="F17" t="s">
        <v>89</v>
      </c>
      <c r="G17" t="s">
        <v>84</v>
      </c>
      <c r="H17"/>
      <c r="I17" s="11" t="s">
        <v>106</v>
      </c>
      <c r="J17" t="s">
        <v>107</v>
      </c>
      <c r="K17" t="s">
        <v>108</v>
      </c>
      <c r="L17">
        <v>1</v>
      </c>
      <c r="M17">
        <v>1</v>
      </c>
      <c r="N17">
        <v>0</v>
      </c>
      <c r="O17" s="11">
        <v>0</v>
      </c>
      <c r="P17" s="11">
        <v>0</v>
      </c>
      <c r="Q17" s="11">
        <v>1650.9490000000001</v>
      </c>
      <c r="R17" s="11">
        <v>1687.296</v>
      </c>
      <c r="S17" s="11">
        <v>20000</v>
      </c>
      <c r="T17">
        <v>0</v>
      </c>
      <c r="U17" s="11">
        <v>726940</v>
      </c>
      <c r="V17" s="21">
        <v>30000</v>
      </c>
      <c r="W17" s="21">
        <v>0</v>
      </c>
      <c r="X17">
        <v>0</v>
      </c>
      <c r="Y17" s="11">
        <f>Table1[[#This Row],[CONSUMPTION T=(Q-P)*R+S]]+Table1[[#This Row],[IMPORTED ENERGY]]-Table1[[#This Row],[EXPORTED ENERGY]]</f>
        <v>756940</v>
      </c>
      <c r="Z17" s="11">
        <v>730400</v>
      </c>
      <c r="AA17" s="11">
        <v>0</v>
      </c>
      <c r="AB17" s="11">
        <v>730400</v>
      </c>
      <c r="AC17" s="12">
        <f>(Table1[[#This Row],[NET CONSUMPTION X=T+U-V+W]]-Table1[[#This Row],[TOTAL SALES AA=Y+Z]])/Table1[[#This Row],[NET CONSUMPTION X=T+U-V+W]]*100</f>
        <v>3.506222421856422</v>
      </c>
      <c r="AD17">
        <v>3699109.16</v>
      </c>
      <c r="AE17">
        <v>3813164</v>
      </c>
      <c r="AF17">
        <v>1.0047999999999999</v>
      </c>
      <c r="AG17">
        <v>1.0307999999999999</v>
      </c>
      <c r="AH17">
        <v>-0.49</v>
      </c>
      <c r="AI17"/>
      <c r="AJ17"/>
      <c r="AK17"/>
      <c r="AL17">
        <v>11251</v>
      </c>
      <c r="AM17" s="7"/>
    </row>
    <row r="18" spans="1:39" s="3" customFormat="1" x14ac:dyDescent="0.25">
      <c r="A18" s="11">
        <v>10</v>
      </c>
      <c r="B18"/>
      <c r="C18" t="s">
        <v>82</v>
      </c>
      <c r="D18" t="s">
        <v>83</v>
      </c>
      <c r="E18" t="s">
        <v>84</v>
      </c>
      <c r="F18" t="s">
        <v>89</v>
      </c>
      <c r="G18" t="s">
        <v>84</v>
      </c>
      <c r="H18"/>
      <c r="I18" s="11" t="s">
        <v>109</v>
      </c>
      <c r="J18" t="s">
        <v>93</v>
      </c>
      <c r="K18" t="s">
        <v>110</v>
      </c>
      <c r="L18">
        <v>13069</v>
      </c>
      <c r="M18">
        <v>11253</v>
      </c>
      <c r="N18">
        <v>1816</v>
      </c>
      <c r="O18" s="11">
        <v>298</v>
      </c>
      <c r="P18" s="11">
        <v>0</v>
      </c>
      <c r="Q18" s="11">
        <v>2620.4609999999998</v>
      </c>
      <c r="R18" s="11">
        <v>2682.0459999999998</v>
      </c>
      <c r="S18" s="11">
        <v>40000</v>
      </c>
      <c r="T18">
        <v>0</v>
      </c>
      <c r="U18" s="11">
        <v>2463400</v>
      </c>
      <c r="V18" s="21">
        <v>150000</v>
      </c>
      <c r="W18" s="21">
        <v>0</v>
      </c>
      <c r="X18">
        <v>0</v>
      </c>
      <c r="Y18" s="11">
        <f>Table1[[#This Row],[CONSUMPTION T=(Q-P)*R+S]]+Table1[[#This Row],[IMPORTED ENERGY]]-Table1[[#This Row],[EXPORTED ENERGY]]</f>
        <v>2613400</v>
      </c>
      <c r="Z18" s="11">
        <v>1803852.2990000001</v>
      </c>
      <c r="AA18" s="11">
        <v>573202</v>
      </c>
      <c r="AB18" s="11">
        <v>2377054.2990000001</v>
      </c>
      <c r="AC18" s="12">
        <f>(Table1[[#This Row],[NET CONSUMPTION X=T+U-V+W]]-Table1[[#This Row],[TOTAL SALES AA=Y+Z]])/Table1[[#This Row],[NET CONSUMPTION X=T+U-V+W]]*100</f>
        <v>9.0436098951557309</v>
      </c>
      <c r="AD18">
        <v>22644053.43</v>
      </c>
      <c r="AE18">
        <v>23510712.920000002</v>
      </c>
      <c r="AF18">
        <v>0.96489999999999998</v>
      </c>
      <c r="AG18">
        <v>1.0383</v>
      </c>
      <c r="AH18">
        <v>3.64</v>
      </c>
      <c r="AI18"/>
      <c r="AJ18"/>
      <c r="AK18"/>
      <c r="AL18">
        <v>11251</v>
      </c>
      <c r="AM18" s="7"/>
    </row>
    <row r="19" spans="1:39" s="3" customFormat="1" x14ac:dyDescent="0.25">
      <c r="A19" s="11">
        <v>11</v>
      </c>
      <c r="B19"/>
      <c r="C19" t="s">
        <v>82</v>
      </c>
      <c r="D19" t="s">
        <v>83</v>
      </c>
      <c r="E19" t="s">
        <v>84</v>
      </c>
      <c r="F19" t="s">
        <v>89</v>
      </c>
      <c r="G19" t="s">
        <v>84</v>
      </c>
      <c r="H19"/>
      <c r="I19" s="11" t="s">
        <v>111</v>
      </c>
      <c r="J19" t="s">
        <v>87</v>
      </c>
      <c r="K19" t="s">
        <v>112</v>
      </c>
      <c r="L19">
        <v>4112</v>
      </c>
      <c r="M19">
        <v>3864</v>
      </c>
      <c r="N19">
        <v>248</v>
      </c>
      <c r="O19" s="11">
        <v>25</v>
      </c>
      <c r="P19" s="11">
        <v>0</v>
      </c>
      <c r="Q19" s="11">
        <v>1857.3579999999999</v>
      </c>
      <c r="R19" s="11">
        <v>1894.7260000000001</v>
      </c>
      <c r="S19" s="11">
        <v>40000</v>
      </c>
      <c r="T19">
        <v>0</v>
      </c>
      <c r="U19" s="11">
        <v>1494720</v>
      </c>
      <c r="V19" s="21">
        <v>0</v>
      </c>
      <c r="W19" s="21">
        <v>60000</v>
      </c>
      <c r="X19">
        <v>0</v>
      </c>
      <c r="Y19" s="11">
        <f>Table1[[#This Row],[CONSUMPTION T=(Q-P)*R+S]]+Table1[[#This Row],[IMPORTED ENERGY]]-Table1[[#This Row],[EXPORTED ENERGY]]</f>
        <v>1434720</v>
      </c>
      <c r="Z19" s="11">
        <v>1277560.4099999999</v>
      </c>
      <c r="AA19" s="11">
        <v>47136</v>
      </c>
      <c r="AB19" s="11">
        <v>1324696.4099999999</v>
      </c>
      <c r="AC19" s="12">
        <f>(Table1[[#This Row],[NET CONSUMPTION X=T+U-V+W]]-Table1[[#This Row],[TOTAL SALES AA=Y+Z]])/Table1[[#This Row],[NET CONSUMPTION X=T+U-V+W]]*100</f>
        <v>7.668645449983277</v>
      </c>
      <c r="AD19">
        <v>12215709.74</v>
      </c>
      <c r="AE19">
        <v>12031884.08</v>
      </c>
      <c r="AF19">
        <v>0.88629999999999998</v>
      </c>
      <c r="AG19">
        <v>0.98499999999999999</v>
      </c>
      <c r="AH19">
        <v>11.2</v>
      </c>
      <c r="AI19"/>
      <c r="AJ19"/>
      <c r="AK19"/>
      <c r="AL19">
        <v>11251</v>
      </c>
      <c r="AM19" s="7"/>
    </row>
    <row r="20" spans="1:39" s="3" customFormat="1" x14ac:dyDescent="0.25">
      <c r="A20" s="11">
        <v>12</v>
      </c>
      <c r="B20"/>
      <c r="C20" t="s">
        <v>82</v>
      </c>
      <c r="D20" t="s">
        <v>83</v>
      </c>
      <c r="E20" t="s">
        <v>84</v>
      </c>
      <c r="F20" t="s">
        <v>89</v>
      </c>
      <c r="G20" t="s">
        <v>84</v>
      </c>
      <c r="H20"/>
      <c r="I20" s="11" t="s">
        <v>113</v>
      </c>
      <c r="J20" t="s">
        <v>107</v>
      </c>
      <c r="K20" t="s">
        <v>114</v>
      </c>
      <c r="L20">
        <v>2</v>
      </c>
      <c r="M20">
        <v>1</v>
      </c>
      <c r="N20">
        <v>1</v>
      </c>
      <c r="O20" s="11">
        <v>0</v>
      </c>
      <c r="P20" s="11">
        <v>0</v>
      </c>
      <c r="Q20" s="11">
        <v>109.545</v>
      </c>
      <c r="R20" s="11">
        <v>109.61799999999999</v>
      </c>
      <c r="S20" s="11">
        <v>20000</v>
      </c>
      <c r="T20">
        <v>0</v>
      </c>
      <c r="U20" s="11">
        <v>1460</v>
      </c>
      <c r="V20" s="21">
        <v>0</v>
      </c>
      <c r="W20" s="21">
        <v>1072</v>
      </c>
      <c r="X20">
        <v>0</v>
      </c>
      <c r="Y20" s="11">
        <f>Table1[[#This Row],[CONSUMPTION T=(Q-P)*R+S]]+Table1[[#This Row],[IMPORTED ENERGY]]-Table1[[#This Row],[EXPORTED ENERGY]]</f>
        <v>388</v>
      </c>
      <c r="Z20" s="11">
        <v>375</v>
      </c>
      <c r="AA20" s="11">
        <v>0</v>
      </c>
      <c r="AB20" s="11">
        <v>375</v>
      </c>
      <c r="AC20" s="12">
        <f>(Table1[[#This Row],[NET CONSUMPTION X=T+U-V+W]]-Table1[[#This Row],[TOTAL SALES AA=Y+Z]])/Table1[[#This Row],[NET CONSUMPTION X=T+U-V+W]]*100</f>
        <v>3.3505154639175259</v>
      </c>
      <c r="AD20">
        <v>170002</v>
      </c>
      <c r="AE20">
        <v>170137</v>
      </c>
      <c r="AF20">
        <v>0.25679999999999997</v>
      </c>
      <c r="AG20">
        <v>1.0007999999999999</v>
      </c>
      <c r="AH20">
        <v>74.38</v>
      </c>
      <c r="AI20"/>
      <c r="AJ20"/>
      <c r="AK20"/>
      <c r="AL20">
        <v>11251</v>
      </c>
      <c r="AM20" s="7"/>
    </row>
    <row r="21" spans="1:39" s="3" customFormat="1" x14ac:dyDescent="0.25">
      <c r="A21" s="11">
        <v>13</v>
      </c>
      <c r="B21"/>
      <c r="C21" t="s">
        <v>82</v>
      </c>
      <c r="D21" t="s">
        <v>83</v>
      </c>
      <c r="E21" t="s">
        <v>84</v>
      </c>
      <c r="F21" t="s">
        <v>89</v>
      </c>
      <c r="G21" t="s">
        <v>84</v>
      </c>
      <c r="H21"/>
      <c r="I21" s="11" t="s">
        <v>115</v>
      </c>
      <c r="J21" t="s">
        <v>102</v>
      </c>
      <c r="K21" t="s">
        <v>116</v>
      </c>
      <c r="L21">
        <v>1</v>
      </c>
      <c r="M21">
        <v>1</v>
      </c>
      <c r="N21">
        <v>0</v>
      </c>
      <c r="O21" s="11">
        <v>0</v>
      </c>
      <c r="P21" s="11">
        <v>0</v>
      </c>
      <c r="Q21" s="11">
        <v>3355.7840000000001</v>
      </c>
      <c r="R21" s="11">
        <v>3394.192</v>
      </c>
      <c r="S21" s="11">
        <v>40000</v>
      </c>
      <c r="T21">
        <v>0</v>
      </c>
      <c r="U21" s="11">
        <v>1536320</v>
      </c>
      <c r="V21" s="21">
        <v>0</v>
      </c>
      <c r="W21" s="21">
        <v>0</v>
      </c>
      <c r="X21">
        <v>0</v>
      </c>
      <c r="Y21" s="11">
        <f>Table1[[#This Row],[CONSUMPTION T=(Q-P)*R+S]]+Table1[[#This Row],[IMPORTED ENERGY]]-Table1[[#This Row],[EXPORTED ENERGY]]</f>
        <v>1536320</v>
      </c>
      <c r="Z21" s="11">
        <v>1497650</v>
      </c>
      <c r="AA21" s="11">
        <v>0</v>
      </c>
      <c r="AB21" s="11">
        <v>1497650</v>
      </c>
      <c r="AC21" s="12">
        <f>(Table1[[#This Row],[NET CONSUMPTION X=T+U-V+W]]-Table1[[#This Row],[TOTAL SALES AA=Y+Z]])/Table1[[#This Row],[NET CONSUMPTION X=T+U-V+W]]*100</f>
        <v>2.5170537388044161</v>
      </c>
      <c r="AD21">
        <v>3031251</v>
      </c>
      <c r="AE21">
        <v>3034005</v>
      </c>
      <c r="AF21">
        <v>0.9748</v>
      </c>
      <c r="AG21">
        <v>1.0008999999999999</v>
      </c>
      <c r="AH21">
        <v>2.52</v>
      </c>
      <c r="AI21"/>
      <c r="AJ21"/>
      <c r="AK21"/>
      <c r="AL21">
        <v>11251</v>
      </c>
      <c r="AM21" s="7"/>
    </row>
    <row r="22" spans="1:39" hidden="1" x14ac:dyDescent="0.25">
      <c r="A22">
        <v>14</v>
      </c>
      <c r="C22" t="s">
        <v>82</v>
      </c>
      <c r="D22" t="s">
        <v>83</v>
      </c>
      <c r="E22" t="s">
        <v>84</v>
      </c>
      <c r="F22" t="s">
        <v>89</v>
      </c>
      <c r="G22" t="s">
        <v>84</v>
      </c>
      <c r="I22" t="s">
        <v>117</v>
      </c>
      <c r="J22" t="s">
        <v>93</v>
      </c>
      <c r="K22" t="s">
        <v>118</v>
      </c>
      <c r="L22">
        <v>2</v>
      </c>
      <c r="M22">
        <v>0</v>
      </c>
      <c r="N22">
        <v>2</v>
      </c>
      <c r="O22">
        <v>0</v>
      </c>
      <c r="P22">
        <v>0</v>
      </c>
      <c r="Q22">
        <v>0</v>
      </c>
      <c r="R22">
        <v>0</v>
      </c>
      <c r="S22">
        <v>2000</v>
      </c>
      <c r="T22">
        <v>0</v>
      </c>
      <c r="U22" s="1">
        <v>0</v>
      </c>
      <c r="V22" s="1">
        <v>0</v>
      </c>
      <c r="W22" s="1">
        <v>0</v>
      </c>
      <c r="X22">
        <v>0</v>
      </c>
      <c r="Y22" s="4">
        <v>0</v>
      </c>
      <c r="Z22">
        <v>0</v>
      </c>
      <c r="AA22">
        <v>0</v>
      </c>
      <c r="AB22">
        <v>0</v>
      </c>
      <c r="AC22" s="1">
        <v>0</v>
      </c>
      <c r="AD22">
        <v>0</v>
      </c>
      <c r="AE22">
        <v>0</v>
      </c>
      <c r="AF22">
        <v>0</v>
      </c>
      <c r="AG22">
        <v>0</v>
      </c>
      <c r="AH22">
        <v>0</v>
      </c>
      <c r="AL22">
        <v>11251</v>
      </c>
    </row>
    <row r="23" spans="1:39" hidden="1" x14ac:dyDescent="0.25">
      <c r="A23">
        <v>15</v>
      </c>
      <c r="C23" t="s">
        <v>82</v>
      </c>
      <c r="D23" t="s">
        <v>83</v>
      </c>
      <c r="E23" t="s">
        <v>84</v>
      </c>
      <c r="F23" t="s">
        <v>89</v>
      </c>
      <c r="G23" t="s">
        <v>84</v>
      </c>
      <c r="I23" t="s">
        <v>119</v>
      </c>
      <c r="J23" t="s">
        <v>93</v>
      </c>
      <c r="K23" t="s">
        <v>120</v>
      </c>
      <c r="L23">
        <v>1</v>
      </c>
      <c r="M23">
        <v>1</v>
      </c>
      <c r="N23">
        <v>0</v>
      </c>
      <c r="O23">
        <v>0</v>
      </c>
      <c r="P23">
        <v>0</v>
      </c>
      <c r="Z23">
        <v>45</v>
      </c>
      <c r="AA23">
        <v>0</v>
      </c>
      <c r="AB23">
        <v>45</v>
      </c>
      <c r="AD23">
        <v>443.8</v>
      </c>
      <c r="AE23">
        <v>460</v>
      </c>
      <c r="AF23">
        <v>0</v>
      </c>
      <c r="AG23">
        <v>1.0365</v>
      </c>
      <c r="AH23">
        <v>103.65</v>
      </c>
      <c r="AL23">
        <v>11251</v>
      </c>
    </row>
    <row r="24" spans="1:39" s="3" customFormat="1" x14ac:dyDescent="0.25">
      <c r="A24" s="11">
        <v>16</v>
      </c>
      <c r="B24"/>
      <c r="C24" t="s">
        <v>82</v>
      </c>
      <c r="D24" t="s">
        <v>83</v>
      </c>
      <c r="E24" t="s">
        <v>84</v>
      </c>
      <c r="F24" t="s">
        <v>85</v>
      </c>
      <c r="G24" t="s">
        <v>84</v>
      </c>
      <c r="H24"/>
      <c r="I24" s="11" t="s">
        <v>121</v>
      </c>
      <c r="J24" t="s">
        <v>87</v>
      </c>
      <c r="K24" t="s">
        <v>122</v>
      </c>
      <c r="L24">
        <v>234</v>
      </c>
      <c r="M24">
        <v>232</v>
      </c>
      <c r="N24">
        <v>2</v>
      </c>
      <c r="O24" s="11">
        <v>2</v>
      </c>
      <c r="P24" s="11">
        <v>0</v>
      </c>
      <c r="Q24" s="11">
        <v>92.596999999999994</v>
      </c>
      <c r="R24" s="11">
        <v>94.173000000000002</v>
      </c>
      <c r="S24" s="11">
        <v>40000</v>
      </c>
      <c r="T24">
        <v>0</v>
      </c>
      <c r="U24" s="11">
        <v>63040</v>
      </c>
      <c r="V24" s="21">
        <v>0</v>
      </c>
      <c r="W24" s="21">
        <v>0</v>
      </c>
      <c r="X24">
        <v>0</v>
      </c>
      <c r="Y24" s="11">
        <f>Table1[[#This Row],[CONSUMPTION T=(Q-P)*R+S]]+Table1[[#This Row],[IMPORTED ENERGY]]-Table1[[#This Row],[EXPORTED ENERGY]]</f>
        <v>63040</v>
      </c>
      <c r="Z24" s="11">
        <v>58143</v>
      </c>
      <c r="AA24" s="11">
        <v>2900</v>
      </c>
      <c r="AB24" s="11">
        <v>61043</v>
      </c>
      <c r="AC24" s="12">
        <f>(Table1[[#This Row],[NET CONSUMPTION X=T+U-V+W]]-Table1[[#This Row],[TOTAL SALES AA=Y+Z]])/Table1[[#This Row],[NET CONSUMPTION X=T+U-V+W]]*100</f>
        <v>3.1678299492385786</v>
      </c>
      <c r="AD24">
        <v>615501.47</v>
      </c>
      <c r="AE24">
        <v>638369.17000000004</v>
      </c>
      <c r="AF24">
        <v>0.96830000000000005</v>
      </c>
      <c r="AG24">
        <v>1.0371999999999999</v>
      </c>
      <c r="AH24">
        <v>3.29</v>
      </c>
      <c r="AI24"/>
      <c r="AJ24"/>
      <c r="AK24"/>
      <c r="AL24">
        <v>11251</v>
      </c>
      <c r="AM24" s="7"/>
    </row>
    <row r="25" spans="1:39" s="3" customFormat="1" x14ac:dyDescent="0.25">
      <c r="A25" s="11">
        <v>17</v>
      </c>
      <c r="B25"/>
      <c r="C25" t="s">
        <v>82</v>
      </c>
      <c r="D25" t="s">
        <v>83</v>
      </c>
      <c r="E25" t="s">
        <v>84</v>
      </c>
      <c r="F25" t="s">
        <v>85</v>
      </c>
      <c r="G25" t="s">
        <v>84</v>
      </c>
      <c r="H25"/>
      <c r="I25" s="11" t="s">
        <v>123</v>
      </c>
      <c r="J25" t="s">
        <v>87</v>
      </c>
      <c r="K25" t="s">
        <v>124</v>
      </c>
      <c r="L25">
        <v>436</v>
      </c>
      <c r="M25">
        <v>433</v>
      </c>
      <c r="N25">
        <v>3</v>
      </c>
      <c r="O25" s="11">
        <v>0</v>
      </c>
      <c r="P25" s="11">
        <v>0</v>
      </c>
      <c r="Q25" s="11">
        <v>251.08699999999999</v>
      </c>
      <c r="R25" s="11">
        <v>255.761</v>
      </c>
      <c r="S25" s="11">
        <v>40000</v>
      </c>
      <c r="T25">
        <v>0</v>
      </c>
      <c r="U25" s="11">
        <v>186960</v>
      </c>
      <c r="V25" s="21">
        <v>0</v>
      </c>
      <c r="W25" s="21">
        <v>12000</v>
      </c>
      <c r="X25">
        <v>0</v>
      </c>
      <c r="Y25" s="11">
        <f>Table1[[#This Row],[CONSUMPTION T=(Q-P)*R+S]]+Table1[[#This Row],[IMPORTED ENERGY]]-Table1[[#This Row],[EXPORTED ENERGY]]</f>
        <v>174960</v>
      </c>
      <c r="Z25" s="11">
        <v>169312.5</v>
      </c>
      <c r="AA25" s="11">
        <v>0</v>
      </c>
      <c r="AB25" s="11">
        <v>169312.5</v>
      </c>
      <c r="AC25" s="12">
        <f>(Table1[[#This Row],[NET CONSUMPTION X=T+U-V+W]]-Table1[[#This Row],[TOTAL SALES AA=Y+Z]])/Table1[[#This Row],[NET CONSUMPTION X=T+U-V+W]]*100</f>
        <v>3.2278806584362143</v>
      </c>
      <c r="AD25">
        <v>1723007.79</v>
      </c>
      <c r="AE25">
        <v>1774182.02</v>
      </c>
      <c r="AF25">
        <v>0.90559999999999996</v>
      </c>
      <c r="AG25">
        <v>1.0297000000000001</v>
      </c>
      <c r="AH25">
        <v>9.7200000000000006</v>
      </c>
      <c r="AI25"/>
      <c r="AJ25"/>
      <c r="AK25"/>
      <c r="AL25">
        <v>11251</v>
      </c>
      <c r="AM25" s="7"/>
    </row>
    <row r="26" spans="1:39" s="3" customFormat="1" x14ac:dyDescent="0.25">
      <c r="A26" s="11">
        <v>18</v>
      </c>
      <c r="B26"/>
      <c r="C26" t="s">
        <v>82</v>
      </c>
      <c r="D26" t="s">
        <v>83</v>
      </c>
      <c r="E26" t="s">
        <v>84</v>
      </c>
      <c r="F26" t="s">
        <v>85</v>
      </c>
      <c r="G26" t="s">
        <v>84</v>
      </c>
      <c r="H26"/>
      <c r="I26" s="11" t="s">
        <v>125</v>
      </c>
      <c r="J26" t="s">
        <v>87</v>
      </c>
      <c r="K26" t="s">
        <v>126</v>
      </c>
      <c r="L26">
        <v>428</v>
      </c>
      <c r="M26">
        <v>423</v>
      </c>
      <c r="N26">
        <v>5</v>
      </c>
      <c r="O26" s="11">
        <v>0</v>
      </c>
      <c r="P26" s="11">
        <v>0</v>
      </c>
      <c r="Q26" s="11">
        <v>154.55699999999999</v>
      </c>
      <c r="R26" s="11">
        <v>157.357</v>
      </c>
      <c r="S26" s="11">
        <v>40000</v>
      </c>
      <c r="T26">
        <v>0</v>
      </c>
      <c r="U26" s="11">
        <v>112000</v>
      </c>
      <c r="V26" s="21">
        <v>0</v>
      </c>
      <c r="W26" s="21">
        <v>0</v>
      </c>
      <c r="X26">
        <v>0</v>
      </c>
      <c r="Y26" s="11">
        <f>Table1[[#This Row],[CONSUMPTION T=(Q-P)*R+S]]+Table1[[#This Row],[IMPORTED ENERGY]]-Table1[[#This Row],[EXPORTED ENERGY]]</f>
        <v>112000</v>
      </c>
      <c r="Z26" s="11">
        <v>107034</v>
      </c>
      <c r="AA26" s="11">
        <v>0</v>
      </c>
      <c r="AB26" s="11">
        <v>107034</v>
      </c>
      <c r="AC26" s="12">
        <f>(Table1[[#This Row],[NET CONSUMPTION X=T+U-V+W]]-Table1[[#This Row],[TOTAL SALES AA=Y+Z]])/Table1[[#This Row],[NET CONSUMPTION X=T+U-V+W]]*100</f>
        <v>4.433928571428571</v>
      </c>
      <c r="AD26">
        <v>1174318.47</v>
      </c>
      <c r="AE26">
        <v>1253333.45</v>
      </c>
      <c r="AF26">
        <v>0.95569999999999999</v>
      </c>
      <c r="AG26">
        <v>1.0672999999999999</v>
      </c>
      <c r="AH26">
        <v>4.7300000000000004</v>
      </c>
      <c r="AI26"/>
      <c r="AJ26"/>
      <c r="AK26"/>
      <c r="AL26">
        <v>11251</v>
      </c>
      <c r="AM26" s="7"/>
    </row>
    <row r="27" spans="1:39" s="3" customFormat="1" x14ac:dyDescent="0.25">
      <c r="A27" s="11">
        <v>19</v>
      </c>
      <c r="B27"/>
      <c r="C27" t="s">
        <v>82</v>
      </c>
      <c r="D27" t="s">
        <v>83</v>
      </c>
      <c r="E27" t="s">
        <v>84</v>
      </c>
      <c r="F27" t="s">
        <v>89</v>
      </c>
      <c r="G27" t="s">
        <v>84</v>
      </c>
      <c r="H27"/>
      <c r="I27" s="11" t="s">
        <v>127</v>
      </c>
      <c r="J27" t="s">
        <v>87</v>
      </c>
      <c r="K27" t="s">
        <v>128</v>
      </c>
      <c r="L27">
        <v>679</v>
      </c>
      <c r="M27">
        <v>676</v>
      </c>
      <c r="N27">
        <v>3</v>
      </c>
      <c r="O27" s="11">
        <v>0</v>
      </c>
      <c r="P27" s="11">
        <v>0</v>
      </c>
      <c r="Q27" s="11">
        <v>1785.502</v>
      </c>
      <c r="R27" s="11">
        <v>1837.6130000000001</v>
      </c>
      <c r="S27" s="11">
        <v>20000</v>
      </c>
      <c r="T27">
        <v>0</v>
      </c>
      <c r="U27" s="11">
        <v>1042220</v>
      </c>
      <c r="V27" s="21">
        <v>0</v>
      </c>
      <c r="W27" s="21">
        <v>30000</v>
      </c>
      <c r="X27">
        <v>0</v>
      </c>
      <c r="Y27" s="11">
        <f>Table1[[#This Row],[CONSUMPTION T=(Q-P)*R+S]]+Table1[[#This Row],[IMPORTED ENERGY]]-Table1[[#This Row],[EXPORTED ENERGY]]</f>
        <v>1012220</v>
      </c>
      <c r="Z27" s="11">
        <v>972805</v>
      </c>
      <c r="AA27" s="11">
        <v>0</v>
      </c>
      <c r="AB27" s="11">
        <v>972805</v>
      </c>
      <c r="AC27" s="12">
        <f>(Table1[[#This Row],[NET CONSUMPTION X=T+U-V+W]]-Table1[[#This Row],[TOTAL SALES AA=Y+Z]])/Table1[[#This Row],[NET CONSUMPTION X=T+U-V+W]]*100</f>
        <v>3.8939163422971288</v>
      </c>
      <c r="AD27">
        <v>4782368.54</v>
      </c>
      <c r="AE27">
        <v>4957988.6100000003</v>
      </c>
      <c r="AF27">
        <v>0.93340000000000001</v>
      </c>
      <c r="AG27">
        <v>1.0367</v>
      </c>
      <c r="AH27">
        <v>6.9</v>
      </c>
      <c r="AI27"/>
      <c r="AJ27"/>
      <c r="AK27"/>
      <c r="AL27">
        <v>11251</v>
      </c>
      <c r="AM27" s="7"/>
    </row>
    <row r="28" spans="1:39" s="3" customFormat="1" x14ac:dyDescent="0.25">
      <c r="A28" s="11">
        <v>20</v>
      </c>
      <c r="B28"/>
      <c r="C28" t="s">
        <v>82</v>
      </c>
      <c r="D28" t="s">
        <v>83</v>
      </c>
      <c r="E28" t="s">
        <v>84</v>
      </c>
      <c r="F28" t="s">
        <v>89</v>
      </c>
      <c r="G28" t="s">
        <v>84</v>
      </c>
      <c r="H28"/>
      <c r="I28" s="11" t="s">
        <v>129</v>
      </c>
      <c r="J28" t="s">
        <v>87</v>
      </c>
      <c r="K28" t="s">
        <v>130</v>
      </c>
      <c r="L28">
        <v>4723</v>
      </c>
      <c r="M28">
        <v>4185</v>
      </c>
      <c r="N28">
        <v>538</v>
      </c>
      <c r="O28" s="11">
        <v>2</v>
      </c>
      <c r="P28" s="11">
        <v>0</v>
      </c>
      <c r="Q28" s="11">
        <v>1516.9469999999999</v>
      </c>
      <c r="R28" s="11">
        <v>1516.9469999999999</v>
      </c>
      <c r="S28" s="11">
        <v>40000</v>
      </c>
      <c r="T28">
        <v>0</v>
      </c>
      <c r="U28" s="11">
        <v>1812160</v>
      </c>
      <c r="V28" s="21">
        <v>100000</v>
      </c>
      <c r="W28" s="21">
        <v>1360000</v>
      </c>
      <c r="X28">
        <v>0</v>
      </c>
      <c r="Y28" s="11">
        <f>Table1[[#This Row],[CONSUMPTION T=(Q-P)*R+S]]+Table1[[#This Row],[IMPORTED ENERGY]]-Table1[[#This Row],[EXPORTED ENERGY]]</f>
        <v>552160</v>
      </c>
      <c r="Z28" s="11">
        <v>514294</v>
      </c>
      <c r="AA28" s="11">
        <v>3440</v>
      </c>
      <c r="AB28" s="11">
        <v>517734</v>
      </c>
      <c r="AC28" s="12">
        <f>(Table1[[#This Row],[NET CONSUMPTION X=T+U-V+W]]-Table1[[#This Row],[TOTAL SALES AA=Y+Z]])/Table1[[#This Row],[NET CONSUMPTION X=T+U-V+W]]*100</f>
        <v>6.2347870182555782</v>
      </c>
      <c r="AD28">
        <v>5022450.79</v>
      </c>
      <c r="AE28">
        <v>5211870.18</v>
      </c>
      <c r="AF28">
        <v>0</v>
      </c>
      <c r="AG28">
        <v>1.0377000000000001</v>
      </c>
      <c r="AH28">
        <v>103.77</v>
      </c>
      <c r="AI28"/>
      <c r="AJ28"/>
      <c r="AK28"/>
      <c r="AL28">
        <v>11251</v>
      </c>
      <c r="AM28" s="7"/>
    </row>
    <row r="29" spans="1:39" s="3" customFormat="1" x14ac:dyDescent="0.25">
      <c r="A29" s="11">
        <v>21</v>
      </c>
      <c r="B29"/>
      <c r="C29" t="s">
        <v>82</v>
      </c>
      <c r="D29" t="s">
        <v>83</v>
      </c>
      <c r="E29" t="s">
        <v>84</v>
      </c>
      <c r="F29" t="s">
        <v>85</v>
      </c>
      <c r="G29" t="s">
        <v>84</v>
      </c>
      <c r="H29"/>
      <c r="I29" s="11" t="s">
        <v>131</v>
      </c>
      <c r="J29" t="s">
        <v>87</v>
      </c>
      <c r="K29" t="s">
        <v>132</v>
      </c>
      <c r="L29">
        <v>1635</v>
      </c>
      <c r="M29">
        <v>1633</v>
      </c>
      <c r="N29">
        <v>2</v>
      </c>
      <c r="O29" s="11">
        <v>0</v>
      </c>
      <c r="P29" s="11">
        <v>0</v>
      </c>
      <c r="Q29" s="11">
        <v>10823.6</v>
      </c>
      <c r="R29" s="11">
        <v>11215.2</v>
      </c>
      <c r="S29" s="11">
        <v>1000</v>
      </c>
      <c r="T29">
        <v>0</v>
      </c>
      <c r="U29" s="11">
        <v>391600</v>
      </c>
      <c r="V29" s="21">
        <v>0</v>
      </c>
      <c r="W29" s="21">
        <v>0</v>
      </c>
      <c r="X29">
        <v>0</v>
      </c>
      <c r="Y29" s="11">
        <f>Table1[[#This Row],[CONSUMPTION T=(Q-P)*R+S]]+Table1[[#This Row],[IMPORTED ENERGY]]-Table1[[#This Row],[EXPORTED ENERGY]]</f>
        <v>391600</v>
      </c>
      <c r="Z29" s="11">
        <v>379804.75</v>
      </c>
      <c r="AA29" s="11">
        <v>0</v>
      </c>
      <c r="AB29" s="11">
        <v>379804.75</v>
      </c>
      <c r="AC29" s="12">
        <f>(Table1[[#This Row],[NET CONSUMPTION X=T+U-V+W]]-Table1[[#This Row],[TOTAL SALES AA=Y+Z]])/Table1[[#This Row],[NET CONSUMPTION X=T+U-V+W]]*100</f>
        <v>3.0120658835546479</v>
      </c>
      <c r="AD29">
        <v>3668006.03</v>
      </c>
      <c r="AE29">
        <v>3810057.46</v>
      </c>
      <c r="AF29">
        <v>0.96989999999999998</v>
      </c>
      <c r="AG29">
        <v>1.0387</v>
      </c>
      <c r="AH29">
        <v>3.13</v>
      </c>
      <c r="AI29"/>
      <c r="AJ29"/>
      <c r="AK29"/>
      <c r="AL29">
        <v>11251</v>
      </c>
      <c r="AM29" s="7"/>
    </row>
    <row r="30" spans="1:39" x14ac:dyDescent="0.25">
      <c r="A30" s="11">
        <v>22</v>
      </c>
      <c r="C30" t="s">
        <v>82</v>
      </c>
      <c r="D30" t="s">
        <v>83</v>
      </c>
      <c r="E30" t="s">
        <v>84</v>
      </c>
      <c r="F30" t="s">
        <v>85</v>
      </c>
      <c r="G30" t="s">
        <v>84</v>
      </c>
      <c r="I30" s="11" t="s">
        <v>133</v>
      </c>
      <c r="J30" t="s">
        <v>93</v>
      </c>
      <c r="K30" t="s">
        <v>134</v>
      </c>
      <c r="L30">
        <v>5531</v>
      </c>
      <c r="M30">
        <v>4821</v>
      </c>
      <c r="N30">
        <v>710</v>
      </c>
      <c r="O30" s="11">
        <v>147</v>
      </c>
      <c r="P30" s="11">
        <v>147</v>
      </c>
      <c r="Q30" s="11">
        <v>36905</v>
      </c>
      <c r="R30" s="11">
        <v>38028.1</v>
      </c>
      <c r="S30" s="11">
        <v>2000</v>
      </c>
      <c r="T30">
        <v>0</v>
      </c>
      <c r="U30" s="11">
        <v>2246200</v>
      </c>
      <c r="V30" s="21">
        <v>0</v>
      </c>
      <c r="W30" s="21">
        <v>565000</v>
      </c>
      <c r="X30">
        <v>0</v>
      </c>
      <c r="Y30" s="11">
        <f>Table1[[#This Row],[CONSUMPTION T=(Q-P)*R+S]]+Table1[[#This Row],[IMPORTED ENERGY]]-Table1[[#This Row],[EXPORTED ENERGY]]</f>
        <v>1681200</v>
      </c>
      <c r="Z30" s="11">
        <v>1285982.6499999999</v>
      </c>
      <c r="AA30" s="13">
        <v>270200</v>
      </c>
      <c r="AB30" s="13">
        <f>Table1[[#This Row],[METERED SALES]]+Table1[[#This Row],[UNMETERED SALES]]</f>
        <v>1556182.65</v>
      </c>
      <c r="AC30" s="12">
        <f>(Table1[[#This Row],[NET CONSUMPTION X=T+U-V+W]]-Table1[[#This Row],[TOTAL SALES AA=Y+Z]])/Table1[[#This Row],[NET CONSUMPTION X=T+U-V+W]]*100</f>
        <v>7.4361973590292703</v>
      </c>
      <c r="AD30">
        <v>12247264.460000001</v>
      </c>
      <c r="AE30">
        <v>11896816.41</v>
      </c>
      <c r="AF30">
        <v>0.57250000000000001</v>
      </c>
      <c r="AG30">
        <v>0.97140000000000004</v>
      </c>
      <c r="AH30">
        <v>41.53</v>
      </c>
      <c r="AL30">
        <v>11251</v>
      </c>
      <c r="AM30" s="8"/>
    </row>
    <row r="31" spans="1:39" s="3" customFormat="1" x14ac:dyDescent="0.25">
      <c r="A31" s="11">
        <v>23</v>
      </c>
      <c r="B31"/>
      <c r="C31" t="s">
        <v>82</v>
      </c>
      <c r="D31" t="s">
        <v>83</v>
      </c>
      <c r="E31" t="s">
        <v>84</v>
      </c>
      <c r="F31" t="s">
        <v>85</v>
      </c>
      <c r="G31" t="s">
        <v>84</v>
      </c>
      <c r="H31"/>
      <c r="I31" s="11" t="s">
        <v>135</v>
      </c>
      <c r="J31" t="s">
        <v>93</v>
      </c>
      <c r="K31" t="s">
        <v>136</v>
      </c>
      <c r="L31">
        <v>8829</v>
      </c>
      <c r="M31">
        <v>8025</v>
      </c>
      <c r="N31">
        <v>804</v>
      </c>
      <c r="O31" s="11">
        <v>74</v>
      </c>
      <c r="P31" s="11">
        <v>0</v>
      </c>
      <c r="Q31" s="11">
        <v>45431.8</v>
      </c>
      <c r="R31" s="11">
        <v>46885.7</v>
      </c>
      <c r="S31" s="11">
        <v>2000</v>
      </c>
      <c r="T31">
        <v>0</v>
      </c>
      <c r="U31" s="11">
        <v>2907800</v>
      </c>
      <c r="V31" s="21">
        <v>0</v>
      </c>
      <c r="W31" s="21">
        <v>80000</v>
      </c>
      <c r="X31">
        <v>0</v>
      </c>
      <c r="Y31" s="11">
        <f>Table1[[#This Row],[CONSUMPTION T=(Q-P)*R+S]]+Table1[[#This Row],[IMPORTED ENERGY]]-Table1[[#This Row],[EXPORTED ENERGY]]</f>
        <v>2827800</v>
      </c>
      <c r="Z31" s="11">
        <v>2470011.2489999998</v>
      </c>
      <c r="AA31" s="11">
        <v>110190.5</v>
      </c>
      <c r="AB31" s="11">
        <v>2613363.2489999998</v>
      </c>
      <c r="AC31" s="12">
        <f>(Table1[[#This Row],[NET CONSUMPTION X=T+U-V+W]]-Table1[[#This Row],[TOTAL SALES AA=Y+Z]])/Table1[[#This Row],[NET CONSUMPTION X=T+U-V+W]]*100</f>
        <v>7.5831653935921981</v>
      </c>
      <c r="AD31">
        <v>26411212.75</v>
      </c>
      <c r="AE31">
        <v>27069888.600000001</v>
      </c>
      <c r="AF31">
        <v>0.89870000000000005</v>
      </c>
      <c r="AG31">
        <v>1.0248999999999999</v>
      </c>
      <c r="AH31">
        <v>10.38</v>
      </c>
      <c r="AI31"/>
      <c r="AJ31"/>
      <c r="AK31"/>
      <c r="AL31">
        <v>11251</v>
      </c>
      <c r="AM31" s="7"/>
    </row>
    <row r="32" spans="1:39" s="3" customFormat="1" x14ac:dyDescent="0.25">
      <c r="A32" s="11">
        <v>24</v>
      </c>
      <c r="B32"/>
      <c r="C32" t="s">
        <v>82</v>
      </c>
      <c r="D32" t="s">
        <v>83</v>
      </c>
      <c r="E32" t="s">
        <v>84</v>
      </c>
      <c r="F32" t="s">
        <v>85</v>
      </c>
      <c r="G32" t="s">
        <v>84</v>
      </c>
      <c r="H32"/>
      <c r="I32" s="11" t="s">
        <v>137</v>
      </c>
      <c r="J32" t="s">
        <v>87</v>
      </c>
      <c r="K32" t="s">
        <v>138</v>
      </c>
      <c r="L32">
        <v>1175</v>
      </c>
      <c r="M32">
        <v>1166</v>
      </c>
      <c r="N32">
        <v>9</v>
      </c>
      <c r="O32" s="11">
        <v>0</v>
      </c>
      <c r="P32" s="11">
        <v>0</v>
      </c>
      <c r="Q32" s="11">
        <v>7574.7</v>
      </c>
      <c r="R32" s="11">
        <v>7718.5</v>
      </c>
      <c r="S32" s="11">
        <v>2000</v>
      </c>
      <c r="T32">
        <v>0</v>
      </c>
      <c r="U32" s="11">
        <v>287600</v>
      </c>
      <c r="V32" s="21">
        <v>40000</v>
      </c>
      <c r="W32" s="21">
        <v>0</v>
      </c>
      <c r="X32">
        <v>0</v>
      </c>
      <c r="Y32" s="11">
        <f>Table1[[#This Row],[CONSUMPTION T=(Q-P)*R+S]]+Table1[[#This Row],[IMPORTED ENERGY]]-Table1[[#This Row],[EXPORTED ENERGY]]</f>
        <v>327600</v>
      </c>
      <c r="Z32" s="11">
        <v>312651.67</v>
      </c>
      <c r="AA32" s="11">
        <v>336168</v>
      </c>
      <c r="AB32" s="11">
        <v>312651.67</v>
      </c>
      <c r="AC32" s="12">
        <f>(Table1[[#This Row],[NET CONSUMPTION X=T+U-V+W]]-Table1[[#This Row],[TOTAL SALES AA=Y+Z]])/Table1[[#This Row],[NET CONSUMPTION X=T+U-V+W]]*100</f>
        <v>4.5629822954823007</v>
      </c>
      <c r="AD32">
        <v>2947467.32</v>
      </c>
      <c r="AE32">
        <v>3211199.93</v>
      </c>
      <c r="AF32">
        <v>1.0871</v>
      </c>
      <c r="AG32">
        <v>1.0894999999999999</v>
      </c>
      <c r="AH32">
        <v>-9.49</v>
      </c>
      <c r="AI32"/>
      <c r="AJ32"/>
      <c r="AK32"/>
      <c r="AL32">
        <v>11251</v>
      </c>
      <c r="AM32" s="7"/>
    </row>
    <row r="33" spans="1:39" s="3" customFormat="1" x14ac:dyDescent="0.25">
      <c r="A33" s="11">
        <v>25</v>
      </c>
      <c r="B33"/>
      <c r="C33" t="s">
        <v>82</v>
      </c>
      <c r="D33" t="s">
        <v>83</v>
      </c>
      <c r="E33" t="s">
        <v>84</v>
      </c>
      <c r="F33" t="s">
        <v>85</v>
      </c>
      <c r="G33" t="s">
        <v>84</v>
      </c>
      <c r="H33"/>
      <c r="I33" s="11" t="s">
        <v>139</v>
      </c>
      <c r="J33" t="s">
        <v>93</v>
      </c>
      <c r="K33" t="s">
        <v>140</v>
      </c>
      <c r="L33">
        <v>4026</v>
      </c>
      <c r="M33">
        <v>3621</v>
      </c>
      <c r="N33">
        <v>405</v>
      </c>
      <c r="O33" s="11">
        <v>34</v>
      </c>
      <c r="P33" s="11">
        <v>0</v>
      </c>
      <c r="Q33" s="11">
        <v>24345.1</v>
      </c>
      <c r="R33" s="11">
        <v>24589.200000000001</v>
      </c>
      <c r="S33" s="11">
        <v>2000</v>
      </c>
      <c r="T33">
        <v>0</v>
      </c>
      <c r="U33" s="11">
        <v>488200</v>
      </c>
      <c r="V33" s="21">
        <v>330000</v>
      </c>
      <c r="W33" s="21">
        <v>0</v>
      </c>
      <c r="X33">
        <v>0</v>
      </c>
      <c r="Y33" s="11">
        <f>Table1[[#This Row],[CONSUMPTION T=(Q-P)*R+S]]+Table1[[#This Row],[IMPORTED ENERGY]]-Table1[[#This Row],[EXPORTED ENERGY]]</f>
        <v>818200</v>
      </c>
      <c r="Z33" s="11">
        <v>697708.4</v>
      </c>
      <c r="AA33" s="11">
        <v>178776</v>
      </c>
      <c r="AB33" s="11">
        <v>763543.4</v>
      </c>
      <c r="AC33" s="12">
        <f>(Table1[[#This Row],[NET CONSUMPTION X=T+U-V+W]]-Table1[[#This Row],[TOTAL SALES AA=Y+Z]])/Table1[[#This Row],[NET CONSUMPTION X=T+U-V+W]]*100</f>
        <v>6.6801026643852328</v>
      </c>
      <c r="AD33">
        <v>7566077.2999999998</v>
      </c>
      <c r="AE33">
        <v>7182341.1100000003</v>
      </c>
      <c r="AF33">
        <v>1.5640000000000001</v>
      </c>
      <c r="AG33">
        <v>0.94930000000000003</v>
      </c>
      <c r="AH33">
        <v>-53.54</v>
      </c>
      <c r="AI33"/>
      <c r="AJ33"/>
      <c r="AK33"/>
      <c r="AL33">
        <v>11251</v>
      </c>
      <c r="AM33" s="7"/>
    </row>
    <row r="34" spans="1:39" s="3" customFormat="1" x14ac:dyDescent="0.25">
      <c r="A34" s="11">
        <v>26</v>
      </c>
      <c r="B34"/>
      <c r="C34" t="s">
        <v>82</v>
      </c>
      <c r="D34" t="s">
        <v>83</v>
      </c>
      <c r="E34" t="s">
        <v>84</v>
      </c>
      <c r="F34" t="s">
        <v>85</v>
      </c>
      <c r="G34" t="s">
        <v>84</v>
      </c>
      <c r="H34"/>
      <c r="I34" s="11" t="s">
        <v>141</v>
      </c>
      <c r="J34" t="s">
        <v>87</v>
      </c>
      <c r="K34" t="s">
        <v>142</v>
      </c>
      <c r="L34">
        <v>1495</v>
      </c>
      <c r="M34">
        <v>1404</v>
      </c>
      <c r="N34">
        <v>91</v>
      </c>
      <c r="O34" s="11">
        <v>0</v>
      </c>
      <c r="P34" s="11">
        <v>0</v>
      </c>
      <c r="Q34" s="11">
        <v>8729.6</v>
      </c>
      <c r="R34" s="11">
        <v>8871.2999999999993</v>
      </c>
      <c r="S34" s="11">
        <v>1000</v>
      </c>
      <c r="T34">
        <v>0</v>
      </c>
      <c r="U34" s="11">
        <v>141700</v>
      </c>
      <c r="V34" s="21">
        <v>40000</v>
      </c>
      <c r="W34" s="21">
        <v>0</v>
      </c>
      <c r="X34">
        <v>0</v>
      </c>
      <c r="Y34" s="11">
        <f>Table1[[#This Row],[CONSUMPTION T=(Q-P)*R+S]]+Table1[[#This Row],[IMPORTED ENERGY]]-Table1[[#This Row],[EXPORTED ENERGY]]</f>
        <v>181700</v>
      </c>
      <c r="Z34" s="11">
        <v>175565</v>
      </c>
      <c r="AA34" s="11">
        <v>0</v>
      </c>
      <c r="AB34" s="11">
        <v>175565</v>
      </c>
      <c r="AC34" s="12">
        <f>(Table1[[#This Row],[NET CONSUMPTION X=T+U-V+W]]-Table1[[#This Row],[TOTAL SALES AA=Y+Z]])/Table1[[#This Row],[NET CONSUMPTION X=T+U-V+W]]*100</f>
        <v>3.3764446890478812</v>
      </c>
      <c r="AD34">
        <v>1891759.92</v>
      </c>
      <c r="AE34">
        <v>1972527.34</v>
      </c>
      <c r="AF34">
        <v>1.2390000000000001</v>
      </c>
      <c r="AG34">
        <v>1.0427</v>
      </c>
      <c r="AH34">
        <v>-24.92</v>
      </c>
      <c r="AI34"/>
      <c r="AJ34"/>
      <c r="AK34"/>
      <c r="AL34">
        <v>11251</v>
      </c>
      <c r="AM34" s="7"/>
    </row>
    <row r="35" spans="1:39" hidden="1" x14ac:dyDescent="0.25">
      <c r="A35">
        <v>27</v>
      </c>
      <c r="C35" t="s">
        <v>82</v>
      </c>
      <c r="D35" t="s">
        <v>83</v>
      </c>
      <c r="E35" t="s">
        <v>143</v>
      </c>
      <c r="F35" t="s">
        <v>144</v>
      </c>
      <c r="G35" t="s">
        <v>143</v>
      </c>
      <c r="I35" t="s">
        <v>145</v>
      </c>
      <c r="J35" t="s">
        <v>146</v>
      </c>
      <c r="K35" t="s">
        <v>147</v>
      </c>
      <c r="L35">
        <v>6252</v>
      </c>
      <c r="M35">
        <v>4719</v>
      </c>
      <c r="N35">
        <v>1533</v>
      </c>
      <c r="O35">
        <v>76</v>
      </c>
      <c r="P35">
        <v>0</v>
      </c>
      <c r="Q35">
        <v>1964.175</v>
      </c>
      <c r="R35">
        <v>1964.175</v>
      </c>
      <c r="S35">
        <v>20000</v>
      </c>
      <c r="T35">
        <v>0</v>
      </c>
      <c r="U35" s="1">
        <v>0</v>
      </c>
      <c r="V35" s="1">
        <v>0</v>
      </c>
      <c r="W35" s="1">
        <v>0</v>
      </c>
      <c r="X35">
        <v>0</v>
      </c>
      <c r="Y35" s="4">
        <v>0</v>
      </c>
      <c r="Z35">
        <v>505671.755</v>
      </c>
      <c r="AA35">
        <v>85623.039999999994</v>
      </c>
      <c r="AB35">
        <v>591294.79500000004</v>
      </c>
      <c r="AC35" s="1">
        <v>-59129479.5</v>
      </c>
      <c r="AD35">
        <v>5828238.2709999997</v>
      </c>
      <c r="AE35">
        <v>5118855.08</v>
      </c>
      <c r="AF35">
        <v>0</v>
      </c>
      <c r="AG35">
        <v>0.87829999999999997</v>
      </c>
      <c r="AH35">
        <v>87.83</v>
      </c>
      <c r="AL35">
        <v>11241</v>
      </c>
    </row>
    <row r="36" spans="1:39" x14ac:dyDescent="0.25">
      <c r="A36" s="11">
        <v>28</v>
      </c>
      <c r="C36" t="s">
        <v>82</v>
      </c>
      <c r="D36" t="s">
        <v>83</v>
      </c>
      <c r="E36" t="s">
        <v>143</v>
      </c>
      <c r="F36" t="s">
        <v>144</v>
      </c>
      <c r="G36" t="s">
        <v>143</v>
      </c>
      <c r="I36" s="11" t="s">
        <v>148</v>
      </c>
      <c r="J36" t="s">
        <v>93</v>
      </c>
      <c r="K36" t="s">
        <v>149</v>
      </c>
      <c r="L36">
        <v>4267</v>
      </c>
      <c r="M36">
        <v>3533</v>
      </c>
      <c r="N36">
        <v>734</v>
      </c>
      <c r="O36" s="11">
        <v>92</v>
      </c>
      <c r="P36" s="11">
        <v>92</v>
      </c>
      <c r="Q36" s="11">
        <v>2716.9969999999998</v>
      </c>
      <c r="R36" s="11">
        <v>2752.25</v>
      </c>
      <c r="S36" s="11">
        <v>40000</v>
      </c>
      <c r="T36">
        <v>0</v>
      </c>
      <c r="U36" s="11">
        <v>1410120</v>
      </c>
      <c r="V36" s="21">
        <v>0</v>
      </c>
      <c r="W36" s="21">
        <v>170000</v>
      </c>
      <c r="X36">
        <v>0</v>
      </c>
      <c r="Y36" s="11">
        <f>Table1[[#This Row],[CONSUMPTION T=(Q-P)*R+S]]+Table1[[#This Row],[IMPORTED ENERGY]]-Table1[[#This Row],[EXPORTED ENERGY]]</f>
        <v>1240120</v>
      </c>
      <c r="Z36" s="11">
        <v>1038846.75</v>
      </c>
      <c r="AA36" s="13">
        <v>110190.5</v>
      </c>
      <c r="AB36" s="13">
        <f>Table1[[#This Row],[METERED SALES]]+Table1[[#This Row],[UNMETERED SALES]]</f>
        <v>1149037.25</v>
      </c>
      <c r="AC36" s="12">
        <f>(Table1[[#This Row],[NET CONSUMPTION X=T+U-V+W]]-Table1[[#This Row],[TOTAL SALES AA=Y+Z]])/Table1[[#This Row],[NET CONSUMPTION X=T+U-V+W]]*100</f>
        <v>7.3446722897784085</v>
      </c>
      <c r="AD36">
        <v>10931779.880000001</v>
      </c>
      <c r="AE36">
        <v>11482377.58</v>
      </c>
      <c r="AF36">
        <v>0.94040000000000001</v>
      </c>
      <c r="AG36">
        <v>1.0504</v>
      </c>
      <c r="AH36">
        <v>6.26</v>
      </c>
      <c r="AL36">
        <v>11241</v>
      </c>
      <c r="AM36" s="8"/>
    </row>
    <row r="37" spans="1:39" x14ac:dyDescent="0.25">
      <c r="A37" s="11">
        <v>29</v>
      </c>
      <c r="C37" t="s">
        <v>82</v>
      </c>
      <c r="D37" t="s">
        <v>83</v>
      </c>
      <c r="E37" t="s">
        <v>143</v>
      </c>
      <c r="F37" t="s">
        <v>144</v>
      </c>
      <c r="G37" t="s">
        <v>143</v>
      </c>
      <c r="I37" s="11" t="s">
        <v>150</v>
      </c>
      <c r="J37" t="s">
        <v>93</v>
      </c>
      <c r="K37" t="s">
        <v>151</v>
      </c>
      <c r="L37">
        <v>7411</v>
      </c>
      <c r="M37">
        <v>2606</v>
      </c>
      <c r="N37">
        <v>4805</v>
      </c>
      <c r="O37" s="11">
        <v>247</v>
      </c>
      <c r="P37" s="11">
        <v>247</v>
      </c>
      <c r="Q37" s="11">
        <v>793.423</v>
      </c>
      <c r="R37" s="11">
        <v>823.29700000000003</v>
      </c>
      <c r="S37" s="11">
        <v>40000</v>
      </c>
      <c r="T37">
        <v>0</v>
      </c>
      <c r="U37" s="11">
        <v>1194960</v>
      </c>
      <c r="V37" s="21">
        <v>0</v>
      </c>
      <c r="W37" s="21">
        <v>245000</v>
      </c>
      <c r="X37">
        <v>0</v>
      </c>
      <c r="Y37" s="11">
        <f>Table1[[#This Row],[CONSUMPTION T=(Q-P)*R+S]]+Table1[[#This Row],[IMPORTED ENERGY]]-Table1[[#This Row],[EXPORTED ENERGY]]</f>
        <v>949960</v>
      </c>
      <c r="Z37" s="11">
        <v>547126.75</v>
      </c>
      <c r="AA37" s="13">
        <v>336168</v>
      </c>
      <c r="AB37" s="13">
        <f>Table1[[#This Row],[METERED SALES]]+Table1[[#This Row],[UNMETERED SALES]]</f>
        <v>883294.75</v>
      </c>
      <c r="AC37" s="12">
        <f>(Table1[[#This Row],[NET CONSUMPTION X=T+U-V+W]]-Table1[[#This Row],[TOTAL SALES AA=Y+Z]])/Table1[[#This Row],[NET CONSUMPTION X=T+U-V+W]]*100</f>
        <v>7.0176902185355177</v>
      </c>
      <c r="AD37">
        <v>5520208.0599999996</v>
      </c>
      <c r="AE37">
        <v>4935465.3099999996</v>
      </c>
      <c r="AF37">
        <v>0.45789999999999997</v>
      </c>
      <c r="AG37">
        <v>0.89410000000000001</v>
      </c>
      <c r="AH37">
        <v>48.47</v>
      </c>
      <c r="AL37">
        <v>11241</v>
      </c>
      <c r="AM37" s="8"/>
    </row>
    <row r="38" spans="1:39" hidden="1" x14ac:dyDescent="0.25">
      <c r="A38">
        <v>30</v>
      </c>
      <c r="C38" t="s">
        <v>82</v>
      </c>
      <c r="D38" t="s">
        <v>152</v>
      </c>
      <c r="E38" t="s">
        <v>153</v>
      </c>
      <c r="F38" t="s">
        <v>154</v>
      </c>
      <c r="G38" t="s">
        <v>153</v>
      </c>
      <c r="I38" t="s">
        <v>155</v>
      </c>
      <c r="J38" t="s">
        <v>156</v>
      </c>
      <c r="K38" t="s">
        <v>157</v>
      </c>
      <c r="L38">
        <v>538</v>
      </c>
      <c r="M38">
        <v>394</v>
      </c>
      <c r="N38">
        <v>144</v>
      </c>
      <c r="O38">
        <v>374</v>
      </c>
      <c r="P38">
        <v>0</v>
      </c>
      <c r="Q38">
        <v>228.37799999999999</v>
      </c>
      <c r="R38">
        <v>246.714</v>
      </c>
      <c r="S38">
        <v>20000</v>
      </c>
      <c r="T38">
        <v>0</v>
      </c>
      <c r="U38" s="1">
        <v>366720</v>
      </c>
      <c r="V38" s="1">
        <v>173000</v>
      </c>
      <c r="W38" s="1">
        <v>0</v>
      </c>
      <c r="X38">
        <v>0</v>
      </c>
      <c r="Y38" s="4">
        <v>539720</v>
      </c>
      <c r="Z38">
        <v>813</v>
      </c>
      <c r="AA38">
        <v>487635.28</v>
      </c>
      <c r="AB38">
        <v>488448.28</v>
      </c>
      <c r="AC38" s="1">
        <v>9.5</v>
      </c>
      <c r="AD38">
        <v>4205631.4460000005</v>
      </c>
      <c r="AE38">
        <v>4381518.74</v>
      </c>
      <c r="AF38">
        <v>0.90500000000000003</v>
      </c>
      <c r="AG38">
        <v>1.0418000000000001</v>
      </c>
      <c r="AH38">
        <v>9.9</v>
      </c>
      <c r="AL38">
        <v>11111</v>
      </c>
    </row>
    <row r="39" spans="1:39" hidden="1" x14ac:dyDescent="0.25">
      <c r="A39">
        <v>31</v>
      </c>
      <c r="C39" t="s">
        <v>158</v>
      </c>
      <c r="D39" t="s">
        <v>159</v>
      </c>
      <c r="E39" t="s">
        <v>160</v>
      </c>
      <c r="F39" t="s">
        <v>161</v>
      </c>
      <c r="G39" t="s">
        <v>160</v>
      </c>
      <c r="I39" t="s">
        <v>162</v>
      </c>
      <c r="J39" t="s">
        <v>93</v>
      </c>
      <c r="K39" t="s">
        <v>163</v>
      </c>
      <c r="L39">
        <v>519</v>
      </c>
      <c r="M39">
        <v>305</v>
      </c>
      <c r="N39">
        <v>214</v>
      </c>
      <c r="O39">
        <v>8</v>
      </c>
      <c r="P39">
        <v>0</v>
      </c>
      <c r="Q39">
        <v>0</v>
      </c>
      <c r="R39">
        <v>0</v>
      </c>
      <c r="S39">
        <v>0</v>
      </c>
      <c r="T39">
        <v>0</v>
      </c>
      <c r="U39" s="1">
        <v>0</v>
      </c>
      <c r="V39" s="1">
        <v>0</v>
      </c>
      <c r="W39" s="1">
        <v>0</v>
      </c>
      <c r="X39">
        <v>0</v>
      </c>
      <c r="Y39" s="4">
        <v>0</v>
      </c>
      <c r="Z39">
        <v>58545</v>
      </c>
      <c r="AA39">
        <v>13200</v>
      </c>
      <c r="AB39">
        <v>71745</v>
      </c>
      <c r="AC39" s="1">
        <v>-7174500</v>
      </c>
      <c r="AD39">
        <v>719527.97</v>
      </c>
      <c r="AE39">
        <v>731879.86</v>
      </c>
      <c r="AF39">
        <v>0</v>
      </c>
      <c r="AG39">
        <v>1.0172000000000001</v>
      </c>
      <c r="AH39">
        <v>101.72</v>
      </c>
      <c r="AL39">
        <v>31241</v>
      </c>
    </row>
    <row r="40" spans="1:39" x14ac:dyDescent="0.25">
      <c r="A40" s="11">
        <v>32</v>
      </c>
      <c r="C40" t="s">
        <v>158</v>
      </c>
      <c r="D40" t="s">
        <v>159</v>
      </c>
      <c r="E40" t="s">
        <v>160</v>
      </c>
      <c r="F40" t="s">
        <v>161</v>
      </c>
      <c r="G40" t="s">
        <v>160</v>
      </c>
      <c r="I40" s="11" t="s">
        <v>164</v>
      </c>
      <c r="J40" t="s">
        <v>93</v>
      </c>
      <c r="K40" t="s">
        <v>165</v>
      </c>
      <c r="L40">
        <v>7523</v>
      </c>
      <c r="M40">
        <v>5990</v>
      </c>
      <c r="N40">
        <v>1533</v>
      </c>
      <c r="O40" s="11">
        <v>244</v>
      </c>
      <c r="P40" s="11">
        <v>0</v>
      </c>
      <c r="Q40" s="11">
        <v>25469</v>
      </c>
      <c r="R40" s="11">
        <v>26289.8</v>
      </c>
      <c r="S40" s="11">
        <v>2000</v>
      </c>
      <c r="T40">
        <v>0</v>
      </c>
      <c r="U40" s="11">
        <v>1641600</v>
      </c>
      <c r="V40" s="21">
        <v>750000</v>
      </c>
      <c r="W40" s="21">
        <v>0</v>
      </c>
      <c r="X40">
        <v>0</v>
      </c>
      <c r="Y40" s="11">
        <f>Table1[[#This Row],[CONSUMPTION T=(Q-P)*R+S]]+Table1[[#This Row],[IMPORTED ENERGY]]-Table1[[#This Row],[EXPORTED ENERGY]]</f>
        <v>2391600</v>
      </c>
      <c r="Z40" s="11">
        <v>1906114.5490000001</v>
      </c>
      <c r="AA40" s="10">
        <v>318640</v>
      </c>
      <c r="AB40" s="10">
        <v>2224754.5490000001</v>
      </c>
      <c r="AC40" s="12">
        <f>(Table1[[#This Row],[NET CONSUMPTION X=T+U-V+W]]-Table1[[#This Row],[TOTAL SALES AA=Y+Z]])/Table1[[#This Row],[NET CONSUMPTION X=T+U-V+W]]*100</f>
        <v>6.9763108797457711</v>
      </c>
      <c r="AD40">
        <v>21754787.719999999</v>
      </c>
      <c r="AE40">
        <v>22177600.710000001</v>
      </c>
      <c r="AF40">
        <v>1.3552</v>
      </c>
      <c r="AG40">
        <v>1.0194000000000001</v>
      </c>
      <c r="AH40">
        <v>-36.21</v>
      </c>
      <c r="AL40">
        <v>31241</v>
      </c>
      <c r="AM40" s="8"/>
    </row>
    <row r="41" spans="1:39" hidden="1" x14ac:dyDescent="0.25">
      <c r="A41">
        <v>33</v>
      </c>
      <c r="C41" t="s">
        <v>158</v>
      </c>
      <c r="D41" t="s">
        <v>166</v>
      </c>
      <c r="E41" t="s">
        <v>167</v>
      </c>
      <c r="F41" t="s">
        <v>168</v>
      </c>
      <c r="G41" t="s">
        <v>167</v>
      </c>
      <c r="I41" t="s">
        <v>169</v>
      </c>
      <c r="J41" t="s">
        <v>93</v>
      </c>
      <c r="K41" t="s">
        <v>170</v>
      </c>
      <c r="L41">
        <v>292</v>
      </c>
      <c r="M41">
        <v>38</v>
      </c>
      <c r="N41">
        <v>254</v>
      </c>
      <c r="O41">
        <v>1</v>
      </c>
      <c r="P41">
        <v>1</v>
      </c>
      <c r="Z41">
        <v>5541</v>
      </c>
      <c r="AA41">
        <v>0</v>
      </c>
      <c r="AB41">
        <v>5541</v>
      </c>
      <c r="AD41">
        <v>64577.87</v>
      </c>
      <c r="AE41">
        <v>56191.62</v>
      </c>
      <c r="AF41">
        <v>0</v>
      </c>
      <c r="AG41">
        <v>0.87009999999999998</v>
      </c>
      <c r="AH41">
        <v>87.01</v>
      </c>
      <c r="AL41">
        <v>31131</v>
      </c>
    </row>
    <row r="42" spans="1:39" x14ac:dyDescent="0.25">
      <c r="A42" s="11">
        <v>34</v>
      </c>
      <c r="C42" t="s">
        <v>158</v>
      </c>
      <c r="D42" t="s">
        <v>166</v>
      </c>
      <c r="E42" t="s">
        <v>167</v>
      </c>
      <c r="F42" t="s">
        <v>168</v>
      </c>
      <c r="G42" t="s">
        <v>167</v>
      </c>
      <c r="I42" s="11" t="s">
        <v>171</v>
      </c>
      <c r="J42" t="s">
        <v>93</v>
      </c>
      <c r="K42" t="s">
        <v>172</v>
      </c>
      <c r="L42">
        <v>6788</v>
      </c>
      <c r="M42">
        <v>6289</v>
      </c>
      <c r="N42">
        <v>499</v>
      </c>
      <c r="O42" s="11">
        <v>31</v>
      </c>
      <c r="P42" s="11">
        <v>0</v>
      </c>
      <c r="Q42" s="11">
        <v>1518.3340000000001</v>
      </c>
      <c r="R42" s="11">
        <v>1555.518</v>
      </c>
      <c r="S42" s="11">
        <v>40000</v>
      </c>
      <c r="T42">
        <v>0</v>
      </c>
      <c r="U42" s="11">
        <v>1487360</v>
      </c>
      <c r="V42" s="21">
        <v>0</v>
      </c>
      <c r="W42" s="21">
        <v>180000</v>
      </c>
      <c r="X42">
        <v>0</v>
      </c>
      <c r="Y42" s="11">
        <f>Table1[[#This Row],[CONSUMPTION T=(Q-P)*R+S]]+Table1[[#This Row],[IMPORTED ENERGY]]-Table1[[#This Row],[EXPORTED ENERGY]]</f>
        <v>1307360</v>
      </c>
      <c r="Z42" s="11">
        <v>1159237.2</v>
      </c>
      <c r="AA42" s="10">
        <v>54250</v>
      </c>
      <c r="AB42" s="10">
        <v>1213487.2</v>
      </c>
      <c r="AC42" s="12">
        <f>(Table1[[#This Row],[NET CONSUMPTION X=T+U-V+W]]-Table1[[#This Row],[TOTAL SALES AA=Y+Z]])/Table1[[#This Row],[NET CONSUMPTION X=T+U-V+W]]*100</f>
        <v>7.180332884591853</v>
      </c>
      <c r="AD42">
        <v>12057470.32</v>
      </c>
      <c r="AE42">
        <v>12431201.539999999</v>
      </c>
      <c r="AF42">
        <v>0.81589999999999996</v>
      </c>
      <c r="AG42">
        <v>1.0309999999999999</v>
      </c>
      <c r="AH42">
        <v>18.98</v>
      </c>
      <c r="AL42">
        <v>31131</v>
      </c>
      <c r="AM42" s="8"/>
    </row>
    <row r="43" spans="1:39" hidden="1" x14ac:dyDescent="0.25">
      <c r="A43">
        <v>35</v>
      </c>
      <c r="C43" t="s">
        <v>158</v>
      </c>
      <c r="D43" t="s">
        <v>173</v>
      </c>
      <c r="E43" t="s">
        <v>174</v>
      </c>
      <c r="F43" t="s">
        <v>175</v>
      </c>
      <c r="G43" t="s">
        <v>174</v>
      </c>
      <c r="I43" t="s">
        <v>176</v>
      </c>
      <c r="J43" t="s">
        <v>93</v>
      </c>
      <c r="K43" t="s">
        <v>177</v>
      </c>
      <c r="L43">
        <v>8</v>
      </c>
      <c r="M43">
        <v>4</v>
      </c>
      <c r="N43">
        <v>4</v>
      </c>
      <c r="O43">
        <v>0</v>
      </c>
      <c r="P43">
        <v>0</v>
      </c>
      <c r="Z43">
        <v>789</v>
      </c>
      <c r="AA43">
        <v>0</v>
      </c>
      <c r="AB43">
        <v>789</v>
      </c>
      <c r="AD43">
        <v>6734.26</v>
      </c>
      <c r="AE43">
        <v>11910.39</v>
      </c>
      <c r="AF43">
        <v>0</v>
      </c>
      <c r="AG43">
        <v>1.7685999999999999</v>
      </c>
      <c r="AH43">
        <v>176.86</v>
      </c>
      <c r="AL43">
        <v>31421</v>
      </c>
    </row>
    <row r="44" spans="1:39" s="3" customFormat="1" x14ac:dyDescent="0.25">
      <c r="A44" s="11">
        <v>36</v>
      </c>
      <c r="B44"/>
      <c r="C44" t="s">
        <v>158</v>
      </c>
      <c r="D44" t="s">
        <v>159</v>
      </c>
      <c r="E44" t="s">
        <v>178</v>
      </c>
      <c r="F44" t="s">
        <v>179</v>
      </c>
      <c r="G44" t="s">
        <v>178</v>
      </c>
      <c r="H44"/>
      <c r="I44" s="11" t="s">
        <v>180</v>
      </c>
      <c r="J44" t="s">
        <v>93</v>
      </c>
      <c r="K44" t="s">
        <v>181</v>
      </c>
      <c r="L44">
        <v>14710</v>
      </c>
      <c r="M44">
        <v>11741</v>
      </c>
      <c r="N44">
        <v>2969</v>
      </c>
      <c r="O44" s="11">
        <v>236</v>
      </c>
      <c r="P44" s="11">
        <v>1</v>
      </c>
      <c r="Q44" s="11">
        <v>3156.28</v>
      </c>
      <c r="R44" s="11">
        <v>3201.864</v>
      </c>
      <c r="S44" s="11">
        <v>40000</v>
      </c>
      <c r="T44">
        <v>0</v>
      </c>
      <c r="U44" s="11">
        <v>1823360</v>
      </c>
      <c r="V44" s="21">
        <v>1450000</v>
      </c>
      <c r="W44" s="21">
        <v>100000</v>
      </c>
      <c r="X44">
        <v>0</v>
      </c>
      <c r="Y44" s="11">
        <f>Table1[[#This Row],[CONSUMPTION T=(Q-P)*R+S]]+Table1[[#This Row],[IMPORTED ENERGY]]-Table1[[#This Row],[EXPORTED ENERGY]]</f>
        <v>3173360</v>
      </c>
      <c r="Z44" s="11">
        <v>2622249.7000000002</v>
      </c>
      <c r="AA44" s="11">
        <v>286464</v>
      </c>
      <c r="AB44" s="11">
        <v>2908713.7</v>
      </c>
      <c r="AC44" s="12">
        <f>(Table1[[#This Row],[NET CONSUMPTION X=T+U-V+W]]-Table1[[#This Row],[TOTAL SALES AA=Y+Z]])/Table1[[#This Row],[NET CONSUMPTION X=T+U-V+W]]*100</f>
        <v>8.3396242468550632</v>
      </c>
      <c r="AD44">
        <v>28898627.510000002</v>
      </c>
      <c r="AE44">
        <v>29101284.300000001</v>
      </c>
      <c r="AF44">
        <v>1.5952</v>
      </c>
      <c r="AG44">
        <v>1.0069999999999999</v>
      </c>
      <c r="AH44">
        <v>-59.94</v>
      </c>
      <c r="AI44"/>
      <c r="AJ44"/>
      <c r="AK44"/>
      <c r="AL44">
        <v>31251</v>
      </c>
      <c r="AM44" s="7"/>
    </row>
    <row r="45" spans="1:39" hidden="1" x14ac:dyDescent="0.25">
      <c r="A45">
        <v>37</v>
      </c>
      <c r="C45" t="s">
        <v>158</v>
      </c>
      <c r="D45" t="s">
        <v>159</v>
      </c>
      <c r="E45" t="s">
        <v>178</v>
      </c>
      <c r="F45" t="s">
        <v>179</v>
      </c>
      <c r="G45" t="s">
        <v>178</v>
      </c>
      <c r="I45" t="s">
        <v>182</v>
      </c>
      <c r="J45" t="s">
        <v>93</v>
      </c>
      <c r="K45" t="s">
        <v>183</v>
      </c>
      <c r="L45">
        <v>2</v>
      </c>
      <c r="M45">
        <v>2</v>
      </c>
      <c r="N45">
        <v>0</v>
      </c>
      <c r="O45">
        <v>1</v>
      </c>
      <c r="P45">
        <v>1</v>
      </c>
      <c r="Z45">
        <v>1621</v>
      </c>
      <c r="AA45">
        <v>0</v>
      </c>
      <c r="AB45">
        <v>1621</v>
      </c>
      <c r="AD45">
        <v>22021.439999999999</v>
      </c>
      <c r="AE45">
        <v>39070</v>
      </c>
      <c r="AF45">
        <v>0</v>
      </c>
      <c r="AG45">
        <v>1.7742</v>
      </c>
      <c r="AH45">
        <v>177.42</v>
      </c>
      <c r="AL45">
        <v>31251</v>
      </c>
    </row>
    <row r="46" spans="1:39" x14ac:dyDescent="0.25">
      <c r="A46" s="11">
        <v>38</v>
      </c>
      <c r="C46" t="s">
        <v>158</v>
      </c>
      <c r="D46" t="s">
        <v>159</v>
      </c>
      <c r="E46" t="s">
        <v>184</v>
      </c>
      <c r="F46" t="s">
        <v>179</v>
      </c>
      <c r="G46" t="s">
        <v>184</v>
      </c>
      <c r="I46" s="11" t="s">
        <v>185</v>
      </c>
      <c r="J46" t="s">
        <v>87</v>
      </c>
      <c r="K46" t="s">
        <v>186</v>
      </c>
      <c r="L46">
        <v>5014</v>
      </c>
      <c r="M46">
        <v>4066</v>
      </c>
      <c r="N46">
        <v>948</v>
      </c>
      <c r="O46" s="11">
        <v>104</v>
      </c>
      <c r="P46" s="11">
        <v>0</v>
      </c>
      <c r="Q46" s="11">
        <v>14366.3</v>
      </c>
      <c r="R46" s="11">
        <v>14761.4</v>
      </c>
      <c r="S46" s="11">
        <v>2000</v>
      </c>
      <c r="T46">
        <v>0</v>
      </c>
      <c r="U46" s="11">
        <v>790200</v>
      </c>
      <c r="V46" s="21">
        <v>250000</v>
      </c>
      <c r="W46" s="21">
        <v>0</v>
      </c>
      <c r="X46">
        <v>0</v>
      </c>
      <c r="Y46" s="11">
        <f>Table1[[#This Row],[CONSUMPTION T=(Q-P)*R+S]]+Table1[[#This Row],[IMPORTED ENERGY]]-Table1[[#This Row],[EXPORTED ENERGY]]</f>
        <v>1040200</v>
      </c>
      <c r="Z46" s="11">
        <v>852974.75</v>
      </c>
      <c r="AA46" s="10">
        <v>126880</v>
      </c>
      <c r="AB46" s="10">
        <v>979854.75</v>
      </c>
      <c r="AC46" s="12">
        <f>(Table1[[#This Row],[NET CONSUMPTION X=T+U-V+W]]-Table1[[#This Row],[TOTAL SALES AA=Y+Z]])/Table1[[#This Row],[NET CONSUMPTION X=T+U-V+W]]*100</f>
        <v>5.8013122476446837</v>
      </c>
      <c r="AD46">
        <v>9630359.6099999994</v>
      </c>
      <c r="AE46">
        <v>9328305.5999999996</v>
      </c>
      <c r="AF46">
        <v>1.24</v>
      </c>
      <c r="AG46">
        <v>0.96860000000000002</v>
      </c>
      <c r="AH46">
        <v>-23.25</v>
      </c>
      <c r="AL46">
        <v>31211</v>
      </c>
      <c r="AM46" s="8"/>
    </row>
    <row r="47" spans="1:39" hidden="1" x14ac:dyDescent="0.25">
      <c r="A47">
        <v>39</v>
      </c>
      <c r="C47" t="s">
        <v>82</v>
      </c>
      <c r="D47" t="s">
        <v>83</v>
      </c>
      <c r="E47" t="s">
        <v>83</v>
      </c>
      <c r="F47" t="s">
        <v>187</v>
      </c>
      <c r="G47" t="s">
        <v>83</v>
      </c>
      <c r="I47" t="s">
        <v>188</v>
      </c>
      <c r="J47" t="s">
        <v>156</v>
      </c>
      <c r="K47" t="s">
        <v>189</v>
      </c>
      <c r="L47">
        <v>407</v>
      </c>
      <c r="M47">
        <v>224</v>
      </c>
      <c r="N47">
        <v>183</v>
      </c>
      <c r="O47">
        <v>211</v>
      </c>
      <c r="P47">
        <v>1</v>
      </c>
      <c r="Q47">
        <v>5323.4</v>
      </c>
      <c r="R47">
        <v>5571.2</v>
      </c>
      <c r="S47">
        <v>2000</v>
      </c>
      <c r="T47">
        <v>0</v>
      </c>
      <c r="U47" s="1">
        <v>495600</v>
      </c>
      <c r="V47" s="1">
        <v>0</v>
      </c>
      <c r="W47" s="1">
        <v>32154</v>
      </c>
      <c r="X47">
        <v>0</v>
      </c>
      <c r="Y47" s="4">
        <v>463446</v>
      </c>
      <c r="Z47">
        <v>1108</v>
      </c>
      <c r="AA47">
        <v>416320.19099999999</v>
      </c>
      <c r="AB47">
        <v>417428.19099999999</v>
      </c>
      <c r="AC47" s="1">
        <v>9.93</v>
      </c>
      <c r="AD47">
        <v>3592435.148</v>
      </c>
      <c r="AE47">
        <v>3740536.67</v>
      </c>
      <c r="AF47">
        <v>0.90069999999999995</v>
      </c>
      <c r="AG47">
        <v>1.0411999999999999</v>
      </c>
      <c r="AH47">
        <v>10.34</v>
      </c>
      <c r="AL47">
        <v>11211</v>
      </c>
    </row>
    <row r="48" spans="1:39" hidden="1" x14ac:dyDescent="0.25">
      <c r="A48">
        <v>40</v>
      </c>
      <c r="C48" t="s">
        <v>82</v>
      </c>
      <c r="D48" t="s">
        <v>83</v>
      </c>
      <c r="E48" t="s">
        <v>83</v>
      </c>
      <c r="F48" t="s">
        <v>187</v>
      </c>
      <c r="G48" t="s">
        <v>83</v>
      </c>
      <c r="I48" t="s">
        <v>190</v>
      </c>
      <c r="J48" t="s">
        <v>102</v>
      </c>
      <c r="K48" t="s">
        <v>191</v>
      </c>
      <c r="L48">
        <v>118</v>
      </c>
      <c r="M48">
        <v>46</v>
      </c>
      <c r="N48">
        <v>72</v>
      </c>
      <c r="O48">
        <v>0</v>
      </c>
      <c r="P48">
        <v>0</v>
      </c>
      <c r="Q48">
        <v>17053.5</v>
      </c>
      <c r="R48">
        <v>17497.900000000001</v>
      </c>
      <c r="S48">
        <v>2000</v>
      </c>
      <c r="T48">
        <v>0</v>
      </c>
      <c r="U48" s="1">
        <v>888800</v>
      </c>
      <c r="V48" s="1">
        <v>0</v>
      </c>
      <c r="W48" s="1">
        <v>46351</v>
      </c>
      <c r="X48">
        <v>0</v>
      </c>
      <c r="Y48" s="4">
        <v>842449</v>
      </c>
      <c r="Z48">
        <v>805668.75</v>
      </c>
      <c r="AA48">
        <v>0</v>
      </c>
      <c r="AB48">
        <v>805668.75</v>
      </c>
      <c r="AC48" s="1">
        <v>4.37</v>
      </c>
      <c r="AD48">
        <v>7244343.4100000001</v>
      </c>
      <c r="AE48">
        <v>7442916.1299999999</v>
      </c>
      <c r="AF48">
        <v>0.95630000000000004</v>
      </c>
      <c r="AG48">
        <v>1.0274000000000001</v>
      </c>
      <c r="AH48">
        <v>4.49</v>
      </c>
      <c r="AL48">
        <v>11211</v>
      </c>
    </row>
    <row r="49" spans="1:38" hidden="1" x14ac:dyDescent="0.25">
      <c r="A49">
        <v>41</v>
      </c>
      <c r="C49" t="s">
        <v>82</v>
      </c>
      <c r="D49" t="s">
        <v>83</v>
      </c>
      <c r="E49" t="s">
        <v>83</v>
      </c>
      <c r="F49" t="s">
        <v>187</v>
      </c>
      <c r="G49" t="s">
        <v>83</v>
      </c>
      <c r="I49" t="s">
        <v>192</v>
      </c>
      <c r="J49" t="s">
        <v>102</v>
      </c>
      <c r="K49" t="s">
        <v>193</v>
      </c>
      <c r="L49">
        <v>90</v>
      </c>
      <c r="M49">
        <v>68</v>
      </c>
      <c r="N49">
        <v>22</v>
      </c>
      <c r="O49">
        <v>13</v>
      </c>
      <c r="P49">
        <v>0</v>
      </c>
      <c r="Q49">
        <v>15714.2</v>
      </c>
      <c r="R49">
        <v>16236.6</v>
      </c>
      <c r="S49">
        <v>2000</v>
      </c>
      <c r="T49">
        <v>0</v>
      </c>
      <c r="U49" s="1">
        <v>1044800</v>
      </c>
      <c r="V49" s="1">
        <v>0</v>
      </c>
      <c r="W49" s="1">
        <v>0</v>
      </c>
      <c r="X49">
        <v>0</v>
      </c>
      <c r="Y49" s="4">
        <v>1044800</v>
      </c>
      <c r="Z49">
        <v>985894.45</v>
      </c>
      <c r="AA49">
        <v>22278.1</v>
      </c>
      <c r="AB49">
        <v>1008172.55</v>
      </c>
      <c r="AC49" s="1">
        <v>3.51</v>
      </c>
      <c r="AD49">
        <v>9176376.1840000004</v>
      </c>
      <c r="AE49">
        <v>9263979.75</v>
      </c>
      <c r="AF49">
        <v>0.96489999999999998</v>
      </c>
      <c r="AG49">
        <v>1.0095000000000001</v>
      </c>
      <c r="AH49">
        <v>3.54</v>
      </c>
      <c r="AL49">
        <v>11211</v>
      </c>
    </row>
    <row r="50" spans="1:38" hidden="1" x14ac:dyDescent="0.25">
      <c r="A50">
        <v>42</v>
      </c>
      <c r="C50" t="s">
        <v>82</v>
      </c>
      <c r="D50" t="s">
        <v>83</v>
      </c>
      <c r="E50" t="s">
        <v>83</v>
      </c>
      <c r="F50" t="s">
        <v>187</v>
      </c>
      <c r="G50" t="s">
        <v>83</v>
      </c>
      <c r="I50" t="s">
        <v>194</v>
      </c>
      <c r="J50" t="s">
        <v>156</v>
      </c>
      <c r="K50" t="s">
        <v>195</v>
      </c>
      <c r="L50">
        <v>192</v>
      </c>
      <c r="M50">
        <v>125</v>
      </c>
      <c r="N50">
        <v>67</v>
      </c>
      <c r="O50">
        <v>119</v>
      </c>
      <c r="P50">
        <v>17</v>
      </c>
      <c r="Q50">
        <v>4814.1000000000004</v>
      </c>
      <c r="R50">
        <v>4925.7</v>
      </c>
      <c r="S50">
        <v>2000</v>
      </c>
      <c r="T50">
        <v>0</v>
      </c>
      <c r="U50" s="1">
        <v>223200</v>
      </c>
      <c r="V50" s="1">
        <v>0</v>
      </c>
      <c r="W50" s="1">
        <v>58524</v>
      </c>
      <c r="X50">
        <v>0</v>
      </c>
      <c r="Y50" s="4">
        <v>164676</v>
      </c>
      <c r="Z50">
        <v>233</v>
      </c>
      <c r="AA50">
        <v>127541.82</v>
      </c>
      <c r="AB50">
        <v>127774.82</v>
      </c>
      <c r="AC50" s="1">
        <v>22.41</v>
      </c>
      <c r="AD50">
        <v>1099902.284</v>
      </c>
      <c r="AE50">
        <v>1145892.3999999999</v>
      </c>
      <c r="AF50">
        <v>0.77590000000000003</v>
      </c>
      <c r="AG50">
        <v>1.0418000000000001</v>
      </c>
      <c r="AH50">
        <v>23.35</v>
      </c>
      <c r="AL50">
        <v>11211</v>
      </c>
    </row>
    <row r="51" spans="1:38" hidden="1" x14ac:dyDescent="0.25">
      <c r="A51">
        <v>43</v>
      </c>
      <c r="C51" t="s">
        <v>82</v>
      </c>
      <c r="D51" t="s">
        <v>83</v>
      </c>
      <c r="E51" t="s">
        <v>83</v>
      </c>
      <c r="F51" t="s">
        <v>187</v>
      </c>
      <c r="G51" t="s">
        <v>83</v>
      </c>
      <c r="I51" t="s">
        <v>196</v>
      </c>
      <c r="J51" t="s">
        <v>156</v>
      </c>
      <c r="K51" t="s">
        <v>197</v>
      </c>
      <c r="L51">
        <v>526</v>
      </c>
      <c r="M51">
        <v>293</v>
      </c>
      <c r="N51">
        <v>233</v>
      </c>
      <c r="O51">
        <v>293</v>
      </c>
      <c r="P51">
        <v>36</v>
      </c>
      <c r="Q51">
        <v>2912.5</v>
      </c>
      <c r="R51">
        <v>30815</v>
      </c>
      <c r="S51">
        <v>2000</v>
      </c>
      <c r="T51">
        <v>0</v>
      </c>
      <c r="U51" s="1">
        <v>55805000</v>
      </c>
      <c r="V51" s="1">
        <v>0</v>
      </c>
      <c r="W51" s="1">
        <v>0</v>
      </c>
      <c r="X51">
        <v>0</v>
      </c>
      <c r="Y51" s="4">
        <v>55805000</v>
      </c>
      <c r="Z51">
        <v>0</v>
      </c>
      <c r="AA51">
        <v>514000</v>
      </c>
      <c r="AB51">
        <v>514000</v>
      </c>
      <c r="AC51" s="1">
        <v>99.08</v>
      </c>
      <c r="AD51">
        <v>4420400</v>
      </c>
      <c r="AE51">
        <v>4605440</v>
      </c>
      <c r="AF51">
        <v>9.1999999999999998E-3</v>
      </c>
      <c r="AG51">
        <v>1.0419</v>
      </c>
      <c r="AH51">
        <v>103.23</v>
      </c>
      <c r="AL51">
        <v>11211</v>
      </c>
    </row>
    <row r="52" spans="1:38" hidden="1" x14ac:dyDescent="0.25">
      <c r="A52">
        <v>44</v>
      </c>
      <c r="C52" t="s">
        <v>82</v>
      </c>
      <c r="D52" t="s">
        <v>83</v>
      </c>
      <c r="E52" t="s">
        <v>83</v>
      </c>
      <c r="F52" t="s">
        <v>187</v>
      </c>
      <c r="G52" t="s">
        <v>83</v>
      </c>
      <c r="I52" t="s">
        <v>198</v>
      </c>
      <c r="J52" t="s">
        <v>102</v>
      </c>
      <c r="K52" t="s">
        <v>199</v>
      </c>
      <c r="L52">
        <v>297</v>
      </c>
      <c r="M52">
        <v>180</v>
      </c>
      <c r="N52">
        <v>117</v>
      </c>
      <c r="O52">
        <v>3</v>
      </c>
      <c r="P52">
        <v>0</v>
      </c>
      <c r="Q52">
        <v>35110.400000000001</v>
      </c>
      <c r="R52">
        <v>36203.800000000003</v>
      </c>
      <c r="S52">
        <v>2000</v>
      </c>
      <c r="T52">
        <v>0</v>
      </c>
      <c r="U52" s="1">
        <v>2186800</v>
      </c>
      <c r="V52" s="1">
        <v>28561</v>
      </c>
      <c r="W52" s="1">
        <v>0</v>
      </c>
      <c r="X52">
        <v>0</v>
      </c>
      <c r="Y52" s="4">
        <v>2215361</v>
      </c>
      <c r="Z52">
        <v>2137209.2999999998</v>
      </c>
      <c r="AA52">
        <v>4712.6750000000002</v>
      </c>
      <c r="AB52">
        <v>2141921.9750000001</v>
      </c>
      <c r="AC52" s="1">
        <v>3.31</v>
      </c>
      <c r="AD52">
        <v>16646426.916999999</v>
      </c>
      <c r="AE52">
        <v>18091706.27</v>
      </c>
      <c r="AF52">
        <v>0.96689999999999998</v>
      </c>
      <c r="AG52">
        <v>1.0868</v>
      </c>
      <c r="AH52">
        <v>3.6</v>
      </c>
      <c r="AL52">
        <v>11211</v>
      </c>
    </row>
    <row r="53" spans="1:38" hidden="1" x14ac:dyDescent="0.25">
      <c r="A53">
        <v>45</v>
      </c>
      <c r="C53" t="s">
        <v>82</v>
      </c>
      <c r="D53" t="s">
        <v>83</v>
      </c>
      <c r="E53" t="s">
        <v>83</v>
      </c>
      <c r="F53" t="s">
        <v>187</v>
      </c>
      <c r="G53" t="s">
        <v>83</v>
      </c>
      <c r="I53" t="s">
        <v>200</v>
      </c>
      <c r="J53" t="s">
        <v>102</v>
      </c>
      <c r="K53" t="s">
        <v>201</v>
      </c>
      <c r="L53">
        <v>2067</v>
      </c>
      <c r="M53">
        <v>1287</v>
      </c>
      <c r="N53">
        <v>780</v>
      </c>
      <c r="O53">
        <v>6</v>
      </c>
      <c r="P53">
        <v>0</v>
      </c>
      <c r="Q53">
        <v>1781.6869999999999</v>
      </c>
      <c r="R53">
        <v>1820.9929999999999</v>
      </c>
      <c r="S53">
        <v>40000</v>
      </c>
      <c r="T53">
        <v>0</v>
      </c>
      <c r="U53" s="1">
        <v>1572240</v>
      </c>
      <c r="V53" s="1">
        <v>0</v>
      </c>
      <c r="W53" s="1">
        <v>45632</v>
      </c>
      <c r="X53">
        <v>0</v>
      </c>
      <c r="Y53" s="4">
        <v>1526608</v>
      </c>
      <c r="Z53">
        <v>1443134.45</v>
      </c>
      <c r="AA53">
        <v>10282.200000000001</v>
      </c>
      <c r="AB53">
        <v>1453416.65</v>
      </c>
      <c r="AC53" s="1">
        <v>4.79</v>
      </c>
      <c r="AD53">
        <v>10470385.208000001</v>
      </c>
      <c r="AE53">
        <v>11781751.49</v>
      </c>
      <c r="AF53">
        <v>0.95209999999999995</v>
      </c>
      <c r="AG53">
        <v>1.1252</v>
      </c>
      <c r="AH53">
        <v>5.39</v>
      </c>
      <c r="AL53">
        <v>11211</v>
      </c>
    </row>
    <row r="54" spans="1:38" hidden="1" x14ac:dyDescent="0.25">
      <c r="A54">
        <v>46</v>
      </c>
      <c r="C54" t="s">
        <v>82</v>
      </c>
      <c r="D54" t="s">
        <v>83</v>
      </c>
      <c r="E54" t="s">
        <v>83</v>
      </c>
      <c r="F54" t="s">
        <v>187</v>
      </c>
      <c r="G54" t="s">
        <v>83</v>
      </c>
      <c r="I54" t="s">
        <v>202</v>
      </c>
      <c r="J54" t="s">
        <v>102</v>
      </c>
      <c r="K54" t="s">
        <v>203</v>
      </c>
      <c r="L54">
        <v>66</v>
      </c>
      <c r="M54">
        <v>47</v>
      </c>
      <c r="N54">
        <v>19</v>
      </c>
      <c r="O54">
        <v>0</v>
      </c>
      <c r="P54">
        <v>0</v>
      </c>
      <c r="Q54">
        <v>6726.35</v>
      </c>
      <c r="R54">
        <v>6826.75</v>
      </c>
      <c r="S54">
        <v>4000</v>
      </c>
      <c r="T54">
        <v>0</v>
      </c>
      <c r="U54" s="1">
        <v>401600</v>
      </c>
      <c r="V54" s="1">
        <v>228561</v>
      </c>
      <c r="W54" s="1">
        <v>0</v>
      </c>
      <c r="X54">
        <v>0</v>
      </c>
      <c r="Y54" s="4">
        <v>630161</v>
      </c>
      <c r="Z54">
        <v>617673.9</v>
      </c>
      <c r="AA54">
        <v>0</v>
      </c>
      <c r="AB54">
        <v>617673.9</v>
      </c>
      <c r="AC54" s="1">
        <v>1.98</v>
      </c>
      <c r="AD54">
        <v>3580725.28</v>
      </c>
      <c r="AE54">
        <v>3413301</v>
      </c>
      <c r="AF54">
        <v>0.98019999999999996</v>
      </c>
      <c r="AG54">
        <v>0.95320000000000005</v>
      </c>
      <c r="AH54">
        <v>1.89</v>
      </c>
      <c r="AL54">
        <v>11211</v>
      </c>
    </row>
    <row r="55" spans="1:38" hidden="1" x14ac:dyDescent="0.25">
      <c r="A55">
        <v>47</v>
      </c>
      <c r="C55" t="s">
        <v>82</v>
      </c>
      <c r="D55" t="s">
        <v>83</v>
      </c>
      <c r="E55" t="s">
        <v>83</v>
      </c>
      <c r="F55" t="s">
        <v>204</v>
      </c>
      <c r="G55" t="s">
        <v>83</v>
      </c>
      <c r="I55" t="s">
        <v>205</v>
      </c>
      <c r="J55" t="s">
        <v>93</v>
      </c>
      <c r="K55" t="s">
        <v>206</v>
      </c>
      <c r="L55">
        <v>2522</v>
      </c>
      <c r="M55">
        <v>2201</v>
      </c>
      <c r="N55">
        <v>321</v>
      </c>
      <c r="O55">
        <v>206</v>
      </c>
      <c r="P55">
        <v>0</v>
      </c>
      <c r="Q55">
        <v>5324.7</v>
      </c>
      <c r="R55">
        <v>5601.3</v>
      </c>
      <c r="S55">
        <v>2000</v>
      </c>
      <c r="T55">
        <v>0</v>
      </c>
      <c r="U55" s="1">
        <v>553200</v>
      </c>
      <c r="V55" s="1">
        <v>152461</v>
      </c>
      <c r="W55" s="1">
        <v>0</v>
      </c>
      <c r="X55">
        <v>0</v>
      </c>
      <c r="Y55" s="4">
        <v>705661</v>
      </c>
      <c r="Z55">
        <v>256389.584</v>
      </c>
      <c r="AA55">
        <v>353022.2</v>
      </c>
      <c r="AB55">
        <v>609411.78399999999</v>
      </c>
      <c r="AC55" s="1">
        <v>13.64</v>
      </c>
      <c r="AD55">
        <v>5791057.398</v>
      </c>
      <c r="AE55">
        <v>5766552.9000000004</v>
      </c>
      <c r="AF55">
        <v>0.86360000000000003</v>
      </c>
      <c r="AG55">
        <v>0.99580000000000002</v>
      </c>
      <c r="AH55">
        <v>13.58</v>
      </c>
      <c r="AL55">
        <v>11211</v>
      </c>
    </row>
    <row r="56" spans="1:38" hidden="1" x14ac:dyDescent="0.25">
      <c r="A56">
        <v>48</v>
      </c>
      <c r="C56" t="s">
        <v>82</v>
      </c>
      <c r="D56" t="s">
        <v>83</v>
      </c>
      <c r="E56" t="s">
        <v>83</v>
      </c>
      <c r="F56" t="s">
        <v>204</v>
      </c>
      <c r="G56" t="s">
        <v>83</v>
      </c>
      <c r="I56" t="s">
        <v>207</v>
      </c>
      <c r="J56" t="s">
        <v>93</v>
      </c>
      <c r="K56" t="s">
        <v>208</v>
      </c>
      <c r="L56">
        <v>4248</v>
      </c>
      <c r="M56">
        <v>3448</v>
      </c>
      <c r="N56">
        <v>800</v>
      </c>
      <c r="O56">
        <v>398</v>
      </c>
      <c r="P56">
        <v>0</v>
      </c>
      <c r="Q56">
        <v>6969</v>
      </c>
      <c r="R56">
        <v>7452.9</v>
      </c>
      <c r="S56">
        <v>2000</v>
      </c>
      <c r="T56">
        <v>0</v>
      </c>
      <c r="U56" s="1">
        <v>967800</v>
      </c>
      <c r="V56" s="1">
        <v>335412</v>
      </c>
      <c r="W56" s="1">
        <v>0</v>
      </c>
      <c r="X56">
        <v>0</v>
      </c>
      <c r="Y56" s="4">
        <v>1303212</v>
      </c>
      <c r="Z56">
        <v>435177.34</v>
      </c>
      <c r="AA56">
        <v>681195.75</v>
      </c>
      <c r="AB56">
        <v>1116373.0900000001</v>
      </c>
      <c r="AC56" s="1">
        <v>14.34</v>
      </c>
      <c r="AD56">
        <v>10314492.07</v>
      </c>
      <c r="AE56">
        <v>10465921.41</v>
      </c>
      <c r="AF56">
        <v>0.85660000000000003</v>
      </c>
      <c r="AG56">
        <v>1.0146999999999999</v>
      </c>
      <c r="AH56">
        <v>14.55</v>
      </c>
      <c r="AL56">
        <v>11211</v>
      </c>
    </row>
    <row r="57" spans="1:38" hidden="1" x14ac:dyDescent="0.25">
      <c r="A57">
        <v>49</v>
      </c>
      <c r="C57" t="s">
        <v>82</v>
      </c>
      <c r="D57" t="s">
        <v>83</v>
      </c>
      <c r="E57" t="s">
        <v>83</v>
      </c>
      <c r="F57" t="s">
        <v>204</v>
      </c>
      <c r="G57" t="s">
        <v>83</v>
      </c>
      <c r="I57" t="s">
        <v>209</v>
      </c>
      <c r="J57" t="s">
        <v>93</v>
      </c>
      <c r="K57" t="s">
        <v>210</v>
      </c>
      <c r="L57">
        <v>6862</v>
      </c>
      <c r="M57">
        <v>6125</v>
      </c>
      <c r="N57">
        <v>737</v>
      </c>
      <c r="O57">
        <v>497</v>
      </c>
      <c r="P57">
        <v>0</v>
      </c>
      <c r="Q57">
        <v>3950</v>
      </c>
      <c r="R57">
        <v>4251.1000000000004</v>
      </c>
      <c r="S57">
        <v>2000</v>
      </c>
      <c r="T57">
        <v>0</v>
      </c>
      <c r="U57" s="1">
        <v>602200</v>
      </c>
      <c r="V57" s="1">
        <v>1152634</v>
      </c>
      <c r="W57" s="1">
        <v>0</v>
      </c>
      <c r="X57">
        <v>0</v>
      </c>
      <c r="Y57" s="4">
        <v>1754834</v>
      </c>
      <c r="Z57">
        <v>672076.91099999996</v>
      </c>
      <c r="AA57">
        <v>851023.42</v>
      </c>
      <c r="AB57">
        <v>1523100.331</v>
      </c>
      <c r="AC57" s="1">
        <v>13.21</v>
      </c>
      <c r="AD57">
        <v>14277574.549000001</v>
      </c>
      <c r="AE57">
        <v>14723692.960000001</v>
      </c>
      <c r="AF57">
        <v>0.8679</v>
      </c>
      <c r="AG57">
        <v>1.0311999999999999</v>
      </c>
      <c r="AH57">
        <v>13.62</v>
      </c>
      <c r="AL57">
        <v>11211</v>
      </c>
    </row>
    <row r="58" spans="1:38" hidden="1" x14ac:dyDescent="0.25">
      <c r="A58">
        <v>50</v>
      </c>
      <c r="C58" t="s">
        <v>82</v>
      </c>
      <c r="D58" t="s">
        <v>83</v>
      </c>
      <c r="E58" t="s">
        <v>83</v>
      </c>
      <c r="F58" t="s">
        <v>211</v>
      </c>
      <c r="G58" t="s">
        <v>83</v>
      </c>
      <c r="I58" t="s">
        <v>212</v>
      </c>
      <c r="J58" t="s">
        <v>156</v>
      </c>
      <c r="K58" t="s">
        <v>213</v>
      </c>
      <c r="L58">
        <v>711</v>
      </c>
      <c r="M58">
        <v>279</v>
      </c>
      <c r="N58">
        <v>432</v>
      </c>
      <c r="O58">
        <v>278</v>
      </c>
      <c r="P58">
        <v>0</v>
      </c>
      <c r="Q58">
        <v>534.23699999999997</v>
      </c>
      <c r="R58">
        <v>549.00300000000004</v>
      </c>
      <c r="S58">
        <v>40000</v>
      </c>
      <c r="T58">
        <v>0</v>
      </c>
      <c r="U58" s="1">
        <v>590640</v>
      </c>
      <c r="V58" s="1">
        <v>0</v>
      </c>
      <c r="W58" s="1">
        <v>0</v>
      </c>
      <c r="X58">
        <v>0</v>
      </c>
      <c r="Y58" s="4">
        <v>590640</v>
      </c>
      <c r="Z58">
        <v>0</v>
      </c>
      <c r="AA58">
        <v>534530.304</v>
      </c>
      <c r="AB58">
        <v>534530.304</v>
      </c>
      <c r="AC58" s="1">
        <v>9.5</v>
      </c>
      <c r="AD58">
        <v>4596961.4349999996</v>
      </c>
      <c r="AE58">
        <v>4888668.29</v>
      </c>
      <c r="AF58">
        <v>0.90500000000000003</v>
      </c>
      <c r="AG58">
        <v>1.0634999999999999</v>
      </c>
      <c r="AH58">
        <v>10.1</v>
      </c>
      <c r="AL58">
        <v>11211</v>
      </c>
    </row>
    <row r="59" spans="1:38" hidden="1" x14ac:dyDescent="0.25">
      <c r="A59">
        <v>51</v>
      </c>
      <c r="C59" t="s">
        <v>82</v>
      </c>
      <c r="D59" t="s">
        <v>83</v>
      </c>
      <c r="E59" t="s">
        <v>83</v>
      </c>
      <c r="F59" t="s">
        <v>211</v>
      </c>
      <c r="G59" t="s">
        <v>83</v>
      </c>
      <c r="I59" t="s">
        <v>214</v>
      </c>
      <c r="J59" t="s">
        <v>156</v>
      </c>
      <c r="K59" t="s">
        <v>215</v>
      </c>
      <c r="L59">
        <v>450</v>
      </c>
      <c r="M59">
        <v>242</v>
      </c>
      <c r="N59">
        <v>208</v>
      </c>
      <c r="O59">
        <v>236</v>
      </c>
      <c r="P59">
        <v>0</v>
      </c>
      <c r="Q59">
        <v>423.09300000000002</v>
      </c>
      <c r="R59">
        <v>434.50599999999997</v>
      </c>
      <c r="S59">
        <v>40000</v>
      </c>
      <c r="T59">
        <v>0</v>
      </c>
      <c r="U59" s="1">
        <v>456520</v>
      </c>
      <c r="V59" s="1">
        <v>0</v>
      </c>
      <c r="W59" s="1">
        <v>0</v>
      </c>
      <c r="X59">
        <v>0</v>
      </c>
      <c r="Y59" s="4">
        <v>456520</v>
      </c>
      <c r="Z59">
        <v>215</v>
      </c>
      <c r="AA59">
        <v>412935.87400000001</v>
      </c>
      <c r="AB59">
        <v>413150.87400000001</v>
      </c>
      <c r="AC59" s="1">
        <v>9.5</v>
      </c>
      <c r="AD59">
        <v>3553848.892</v>
      </c>
      <c r="AE59">
        <v>3702224.19</v>
      </c>
      <c r="AF59">
        <v>0.90500000000000003</v>
      </c>
      <c r="AG59">
        <v>1.0418000000000001</v>
      </c>
      <c r="AH59">
        <v>9.9</v>
      </c>
      <c r="AL59">
        <v>11211</v>
      </c>
    </row>
    <row r="60" spans="1:38" hidden="1" x14ac:dyDescent="0.25">
      <c r="A60">
        <v>52</v>
      </c>
      <c r="C60" t="s">
        <v>82</v>
      </c>
      <c r="D60" t="s">
        <v>83</v>
      </c>
      <c r="E60" t="s">
        <v>83</v>
      </c>
      <c r="F60" t="s">
        <v>211</v>
      </c>
      <c r="G60" t="s">
        <v>83</v>
      </c>
      <c r="I60" t="s">
        <v>216</v>
      </c>
      <c r="J60" t="s">
        <v>156</v>
      </c>
      <c r="K60" t="s">
        <v>217</v>
      </c>
      <c r="L60">
        <v>525</v>
      </c>
      <c r="M60">
        <v>331</v>
      </c>
      <c r="N60">
        <v>194</v>
      </c>
      <c r="O60">
        <v>329</v>
      </c>
      <c r="P60">
        <v>1</v>
      </c>
      <c r="Q60">
        <v>640.22699999999998</v>
      </c>
      <c r="R60">
        <v>657.87400000000002</v>
      </c>
      <c r="S60">
        <v>40000</v>
      </c>
      <c r="T60">
        <v>0</v>
      </c>
      <c r="U60" s="1">
        <v>705880</v>
      </c>
      <c r="V60" s="1">
        <v>0</v>
      </c>
      <c r="W60" s="1">
        <v>245000</v>
      </c>
      <c r="X60">
        <v>0</v>
      </c>
      <c r="Y60" s="4">
        <v>460880</v>
      </c>
      <c r="Z60">
        <v>29</v>
      </c>
      <c r="AA60">
        <v>416429.495</v>
      </c>
      <c r="AB60">
        <v>416458.495</v>
      </c>
      <c r="AC60" s="1">
        <v>9.64</v>
      </c>
      <c r="AD60">
        <v>3582066.6129999999</v>
      </c>
      <c r="AE60">
        <v>3731991.27</v>
      </c>
      <c r="AF60">
        <v>0.90359999999999996</v>
      </c>
      <c r="AG60">
        <v>1.0419</v>
      </c>
      <c r="AH60">
        <v>10.039999999999999</v>
      </c>
      <c r="AL60">
        <v>11211</v>
      </c>
    </row>
    <row r="61" spans="1:38" hidden="1" x14ac:dyDescent="0.25">
      <c r="A61">
        <v>53</v>
      </c>
      <c r="C61" t="s">
        <v>82</v>
      </c>
      <c r="D61" t="s">
        <v>83</v>
      </c>
      <c r="E61" t="s">
        <v>83</v>
      </c>
      <c r="F61" t="s">
        <v>211</v>
      </c>
      <c r="G61" t="s">
        <v>83</v>
      </c>
      <c r="I61" t="s">
        <v>218</v>
      </c>
      <c r="J61" t="s">
        <v>146</v>
      </c>
      <c r="K61" t="s">
        <v>219</v>
      </c>
      <c r="L61">
        <v>5130</v>
      </c>
      <c r="M61">
        <v>3890</v>
      </c>
      <c r="N61">
        <v>1240</v>
      </c>
      <c r="O61">
        <v>31</v>
      </c>
      <c r="P61">
        <v>0</v>
      </c>
      <c r="Q61">
        <v>878.60199999999998</v>
      </c>
      <c r="R61">
        <v>901.30200000000002</v>
      </c>
      <c r="S61">
        <v>40000</v>
      </c>
      <c r="T61">
        <v>0</v>
      </c>
      <c r="U61" s="1">
        <v>908000</v>
      </c>
      <c r="V61" s="1">
        <v>0</v>
      </c>
      <c r="W61" s="1">
        <v>236321</v>
      </c>
      <c r="X61">
        <v>0</v>
      </c>
      <c r="Y61" s="4">
        <v>671679</v>
      </c>
      <c r="Z61">
        <v>532088.55000000005</v>
      </c>
      <c r="AA61">
        <v>53124.7</v>
      </c>
      <c r="AB61">
        <v>585213.25</v>
      </c>
      <c r="AC61" s="1">
        <v>12.87</v>
      </c>
      <c r="AD61">
        <v>5981066.7879999997</v>
      </c>
      <c r="AE61">
        <v>4628819.42</v>
      </c>
      <c r="AF61">
        <v>0.87129999999999996</v>
      </c>
      <c r="AG61">
        <v>0.77390000000000003</v>
      </c>
      <c r="AH61">
        <v>9.9600000000000009</v>
      </c>
      <c r="AL61">
        <v>11211</v>
      </c>
    </row>
    <row r="62" spans="1:38" hidden="1" x14ac:dyDescent="0.25">
      <c r="A62">
        <v>54</v>
      </c>
      <c r="C62" t="s">
        <v>82</v>
      </c>
      <c r="D62" t="s">
        <v>83</v>
      </c>
      <c r="E62" t="s">
        <v>83</v>
      </c>
      <c r="F62" t="s">
        <v>211</v>
      </c>
      <c r="G62" t="s">
        <v>83</v>
      </c>
      <c r="I62" t="s">
        <v>220</v>
      </c>
      <c r="J62" t="s">
        <v>102</v>
      </c>
      <c r="K62" t="s">
        <v>221</v>
      </c>
      <c r="L62">
        <v>1915</v>
      </c>
      <c r="M62">
        <v>1761</v>
      </c>
      <c r="N62">
        <v>154</v>
      </c>
      <c r="O62">
        <v>13</v>
      </c>
      <c r="P62">
        <v>0</v>
      </c>
      <c r="Q62">
        <v>486.553</v>
      </c>
      <c r="R62">
        <v>502.31099999999998</v>
      </c>
      <c r="S62">
        <v>40000</v>
      </c>
      <c r="T62">
        <v>0</v>
      </c>
      <c r="U62" s="1">
        <v>630320</v>
      </c>
      <c r="V62" s="1">
        <v>0</v>
      </c>
      <c r="W62" s="1">
        <v>200000</v>
      </c>
      <c r="X62">
        <v>0</v>
      </c>
      <c r="Y62" s="4">
        <v>430320</v>
      </c>
      <c r="Z62">
        <v>368314.8</v>
      </c>
      <c r="AA62">
        <v>22278.1</v>
      </c>
      <c r="AB62">
        <v>390592.9</v>
      </c>
      <c r="AC62" s="1">
        <v>9.23</v>
      </c>
      <c r="AD62">
        <v>3849053.7439999999</v>
      </c>
      <c r="AE62">
        <v>3289422.3</v>
      </c>
      <c r="AF62">
        <v>0.90769999999999995</v>
      </c>
      <c r="AG62">
        <v>0.85460000000000003</v>
      </c>
      <c r="AH62">
        <v>7.89</v>
      </c>
      <c r="AL62">
        <v>11211</v>
      </c>
    </row>
    <row r="63" spans="1:38" hidden="1" x14ac:dyDescent="0.25">
      <c r="A63">
        <v>55</v>
      </c>
      <c r="C63" t="s">
        <v>82</v>
      </c>
      <c r="D63" t="s">
        <v>83</v>
      </c>
      <c r="E63" t="s">
        <v>83</v>
      </c>
      <c r="F63" t="s">
        <v>211</v>
      </c>
      <c r="G63" t="s">
        <v>83</v>
      </c>
      <c r="I63" t="s">
        <v>222</v>
      </c>
      <c r="J63" t="s">
        <v>102</v>
      </c>
      <c r="K63" t="s">
        <v>223</v>
      </c>
      <c r="L63">
        <v>15</v>
      </c>
      <c r="M63">
        <v>9</v>
      </c>
      <c r="N63">
        <v>6</v>
      </c>
      <c r="O63">
        <v>8</v>
      </c>
      <c r="P63">
        <v>0</v>
      </c>
      <c r="Q63">
        <v>519.32600000000002</v>
      </c>
      <c r="R63">
        <v>533.29999999999995</v>
      </c>
      <c r="S63">
        <v>40000</v>
      </c>
      <c r="T63">
        <v>0</v>
      </c>
      <c r="U63" s="1">
        <v>558960</v>
      </c>
      <c r="V63" s="1">
        <v>25632</v>
      </c>
      <c r="W63" s="1">
        <v>0</v>
      </c>
      <c r="X63">
        <v>0</v>
      </c>
      <c r="Y63" s="4">
        <v>584592</v>
      </c>
      <c r="Z63">
        <v>561750</v>
      </c>
      <c r="AA63">
        <v>12852.75</v>
      </c>
      <c r="AB63">
        <v>574602.75</v>
      </c>
      <c r="AC63" s="1">
        <v>1.71</v>
      </c>
      <c r="AD63">
        <v>1341261.6399999999</v>
      </c>
      <c r="AE63">
        <v>1350118.63</v>
      </c>
      <c r="AF63">
        <v>0.9829</v>
      </c>
      <c r="AG63">
        <v>1.0065999999999999</v>
      </c>
      <c r="AH63">
        <v>1.72</v>
      </c>
      <c r="AL63">
        <v>11211</v>
      </c>
    </row>
    <row r="64" spans="1:38" hidden="1" x14ac:dyDescent="0.25">
      <c r="A64">
        <v>56</v>
      </c>
      <c r="C64" t="s">
        <v>82</v>
      </c>
      <c r="D64" t="s">
        <v>83</v>
      </c>
      <c r="E64" t="s">
        <v>83</v>
      </c>
      <c r="F64" t="s">
        <v>168</v>
      </c>
      <c r="G64" t="s">
        <v>83</v>
      </c>
      <c r="I64" t="s">
        <v>224</v>
      </c>
      <c r="J64" t="s">
        <v>93</v>
      </c>
      <c r="K64" t="s">
        <v>225</v>
      </c>
      <c r="L64">
        <v>5777</v>
      </c>
      <c r="M64">
        <v>4846</v>
      </c>
      <c r="N64">
        <v>931</v>
      </c>
      <c r="O64">
        <v>98</v>
      </c>
      <c r="P64">
        <v>0</v>
      </c>
      <c r="Q64">
        <v>1922.2739999999999</v>
      </c>
      <c r="R64">
        <v>1968.383</v>
      </c>
      <c r="S64">
        <v>40000</v>
      </c>
      <c r="T64">
        <v>0</v>
      </c>
      <c r="U64" s="1">
        <v>1844360</v>
      </c>
      <c r="V64" s="1">
        <v>0</v>
      </c>
      <c r="W64" s="1">
        <v>389561</v>
      </c>
      <c r="X64">
        <v>0</v>
      </c>
      <c r="Y64" s="4">
        <v>1454799</v>
      </c>
      <c r="Z64">
        <v>1093306.317</v>
      </c>
      <c r="AA64">
        <v>167514.17499999999</v>
      </c>
      <c r="AB64">
        <v>1260820.4920000001</v>
      </c>
      <c r="AC64" s="1">
        <v>13.33</v>
      </c>
      <c r="AD64">
        <v>12332362.157</v>
      </c>
      <c r="AE64">
        <v>11943442.91</v>
      </c>
      <c r="AF64">
        <v>0.86670000000000003</v>
      </c>
      <c r="AG64">
        <v>0.96850000000000003</v>
      </c>
      <c r="AH64">
        <v>12.91</v>
      </c>
      <c r="AL64">
        <v>11211</v>
      </c>
    </row>
    <row r="65" spans="1:39" hidden="1" x14ac:dyDescent="0.25">
      <c r="A65">
        <v>57</v>
      </c>
      <c r="C65" t="s">
        <v>82</v>
      </c>
      <c r="D65" t="s">
        <v>83</v>
      </c>
      <c r="E65" t="s">
        <v>83</v>
      </c>
      <c r="F65" t="s">
        <v>85</v>
      </c>
      <c r="G65" t="s">
        <v>83</v>
      </c>
      <c r="I65" t="s">
        <v>226</v>
      </c>
      <c r="J65" t="s">
        <v>93</v>
      </c>
      <c r="K65" t="s">
        <v>227</v>
      </c>
      <c r="L65">
        <v>6768</v>
      </c>
      <c r="M65">
        <v>5863</v>
      </c>
      <c r="N65">
        <v>905</v>
      </c>
      <c r="O65">
        <v>438</v>
      </c>
      <c r="P65">
        <v>0</v>
      </c>
      <c r="Q65">
        <v>2173.3130000000001</v>
      </c>
      <c r="R65">
        <v>2222.203</v>
      </c>
      <c r="S65">
        <v>40000</v>
      </c>
      <c r="T65">
        <v>0</v>
      </c>
      <c r="U65" s="1">
        <v>1955600</v>
      </c>
      <c r="V65" s="1">
        <v>0</v>
      </c>
      <c r="W65" s="1">
        <v>78451</v>
      </c>
      <c r="X65">
        <v>0</v>
      </c>
      <c r="Y65" s="4">
        <v>1877149</v>
      </c>
      <c r="Z65">
        <v>857188.58900000004</v>
      </c>
      <c r="AA65">
        <v>749743.75</v>
      </c>
      <c r="AB65">
        <v>1606932.3389999999</v>
      </c>
      <c r="AC65" s="1">
        <v>14.4</v>
      </c>
      <c r="AD65">
        <v>14433923.17</v>
      </c>
      <c r="AE65">
        <v>14186043.58</v>
      </c>
      <c r="AF65">
        <v>0.85599999999999998</v>
      </c>
      <c r="AG65">
        <v>0.98280000000000001</v>
      </c>
      <c r="AH65">
        <v>14.15</v>
      </c>
      <c r="AL65">
        <v>11211</v>
      </c>
    </row>
    <row r="66" spans="1:39" hidden="1" x14ac:dyDescent="0.25">
      <c r="A66">
        <v>58</v>
      </c>
      <c r="C66" t="s">
        <v>82</v>
      </c>
      <c r="D66" t="s">
        <v>83</v>
      </c>
      <c r="E66" t="s">
        <v>83</v>
      </c>
      <c r="F66" t="s">
        <v>228</v>
      </c>
      <c r="G66" t="s">
        <v>83</v>
      </c>
      <c r="I66" t="s">
        <v>229</v>
      </c>
      <c r="J66" t="s">
        <v>156</v>
      </c>
      <c r="K66" t="s">
        <v>230</v>
      </c>
      <c r="L66">
        <v>781</v>
      </c>
      <c r="M66">
        <v>289</v>
      </c>
      <c r="N66">
        <v>492</v>
      </c>
      <c r="O66">
        <v>271</v>
      </c>
      <c r="P66">
        <v>0</v>
      </c>
      <c r="Q66">
        <v>4411.6000000000004</v>
      </c>
      <c r="R66">
        <v>4658.8</v>
      </c>
      <c r="S66">
        <v>2000</v>
      </c>
      <c r="T66">
        <v>0</v>
      </c>
      <c r="U66" s="1">
        <v>494400</v>
      </c>
      <c r="V66" s="1">
        <v>0</v>
      </c>
      <c r="W66" s="1">
        <v>0</v>
      </c>
      <c r="X66">
        <v>0</v>
      </c>
      <c r="Y66" s="4">
        <v>494400</v>
      </c>
      <c r="Z66">
        <v>1019</v>
      </c>
      <c r="AA66">
        <v>444757.91100000002</v>
      </c>
      <c r="AB66">
        <v>445776.91100000002</v>
      </c>
      <c r="AC66" s="1">
        <v>9.83</v>
      </c>
      <c r="AD66">
        <v>3841353.9890000001</v>
      </c>
      <c r="AE66">
        <v>3996915.07</v>
      </c>
      <c r="AF66">
        <v>0.90169999999999995</v>
      </c>
      <c r="AG66">
        <v>1.0405</v>
      </c>
      <c r="AH66">
        <v>10.23</v>
      </c>
      <c r="AL66">
        <v>11211</v>
      </c>
    </row>
    <row r="67" spans="1:39" hidden="1" x14ac:dyDescent="0.25">
      <c r="A67">
        <v>59</v>
      </c>
      <c r="C67" t="s">
        <v>82</v>
      </c>
      <c r="D67" t="s">
        <v>83</v>
      </c>
      <c r="E67" t="s">
        <v>83</v>
      </c>
      <c r="F67" t="s">
        <v>228</v>
      </c>
      <c r="G67" t="s">
        <v>83</v>
      </c>
      <c r="I67" t="s">
        <v>231</v>
      </c>
      <c r="J67" t="s">
        <v>146</v>
      </c>
      <c r="K67" t="s">
        <v>232</v>
      </c>
      <c r="L67">
        <v>7611</v>
      </c>
      <c r="M67">
        <v>5056</v>
      </c>
      <c r="N67">
        <v>2555</v>
      </c>
      <c r="O67">
        <v>206</v>
      </c>
      <c r="P67">
        <v>1</v>
      </c>
      <c r="Q67">
        <v>14212.7</v>
      </c>
      <c r="R67">
        <v>14963.8</v>
      </c>
      <c r="S67">
        <v>2000</v>
      </c>
      <c r="T67">
        <v>0</v>
      </c>
      <c r="U67" s="1">
        <v>1502200</v>
      </c>
      <c r="V67" s="1">
        <v>0</v>
      </c>
      <c r="W67" s="1">
        <v>428561</v>
      </c>
      <c r="X67">
        <v>0</v>
      </c>
      <c r="Y67" s="4">
        <v>1073639</v>
      </c>
      <c r="Z67">
        <v>580159.19999999995</v>
      </c>
      <c r="AA67">
        <v>345824.66</v>
      </c>
      <c r="AB67">
        <v>925983.86</v>
      </c>
      <c r="AC67" s="1">
        <v>13.75</v>
      </c>
      <c r="AD67">
        <v>8792633.9020000007</v>
      </c>
      <c r="AE67">
        <v>7365657.5800000001</v>
      </c>
      <c r="AF67">
        <v>0.86250000000000004</v>
      </c>
      <c r="AG67">
        <v>0.8377</v>
      </c>
      <c r="AH67">
        <v>11.52</v>
      </c>
      <c r="AL67">
        <v>11211</v>
      </c>
    </row>
    <row r="68" spans="1:39" hidden="1" x14ac:dyDescent="0.25">
      <c r="A68">
        <v>60</v>
      </c>
      <c r="C68" t="s">
        <v>82</v>
      </c>
      <c r="D68" t="s">
        <v>83</v>
      </c>
      <c r="E68" t="s">
        <v>83</v>
      </c>
      <c r="F68" t="s">
        <v>228</v>
      </c>
      <c r="G68" t="s">
        <v>83</v>
      </c>
      <c r="I68" t="s">
        <v>233</v>
      </c>
      <c r="J68" t="s">
        <v>93</v>
      </c>
      <c r="K68" t="s">
        <v>234</v>
      </c>
      <c r="L68">
        <v>8118</v>
      </c>
      <c r="M68">
        <v>7196</v>
      </c>
      <c r="N68">
        <v>922</v>
      </c>
      <c r="O68">
        <v>456</v>
      </c>
      <c r="P68">
        <v>0</v>
      </c>
      <c r="Q68">
        <v>15263.9</v>
      </c>
      <c r="R68">
        <v>16049.3</v>
      </c>
      <c r="S68">
        <v>2000</v>
      </c>
      <c r="T68">
        <v>0</v>
      </c>
      <c r="U68" s="1">
        <v>1570800</v>
      </c>
      <c r="V68" s="1">
        <v>241256</v>
      </c>
      <c r="W68" s="1">
        <v>0</v>
      </c>
      <c r="X68">
        <v>0</v>
      </c>
      <c r="Y68" s="4">
        <v>1812056</v>
      </c>
      <c r="Z68">
        <v>760786.59699999995</v>
      </c>
      <c r="AA68">
        <v>773887.81</v>
      </c>
      <c r="AB68">
        <v>1534674.4069999999</v>
      </c>
      <c r="AC68" s="1">
        <v>15.31</v>
      </c>
      <c r="AD68">
        <v>16761876.789000001</v>
      </c>
      <c r="AE68">
        <v>14703831.869999999</v>
      </c>
      <c r="AF68">
        <v>0.84689999999999999</v>
      </c>
      <c r="AG68">
        <v>0.87719999999999998</v>
      </c>
      <c r="AH68">
        <v>13.43</v>
      </c>
      <c r="AL68">
        <v>11211</v>
      </c>
    </row>
    <row r="69" spans="1:39" hidden="1" x14ac:dyDescent="0.25">
      <c r="A69">
        <v>61</v>
      </c>
      <c r="C69" t="s">
        <v>82</v>
      </c>
      <c r="D69" t="s">
        <v>83</v>
      </c>
      <c r="E69" t="s">
        <v>83</v>
      </c>
      <c r="F69" t="s">
        <v>228</v>
      </c>
      <c r="G69" t="s">
        <v>83</v>
      </c>
      <c r="I69" t="s">
        <v>235</v>
      </c>
      <c r="J69" t="s">
        <v>93</v>
      </c>
      <c r="K69" t="s">
        <v>236</v>
      </c>
      <c r="L69">
        <v>4253</v>
      </c>
      <c r="M69">
        <v>3849</v>
      </c>
      <c r="N69">
        <v>404</v>
      </c>
      <c r="O69">
        <v>185</v>
      </c>
      <c r="P69">
        <v>0</v>
      </c>
      <c r="Q69">
        <v>18274.599999999999</v>
      </c>
      <c r="R69">
        <v>18825.7</v>
      </c>
      <c r="S69">
        <v>2000</v>
      </c>
      <c r="T69">
        <v>0</v>
      </c>
      <c r="U69" s="1">
        <v>1102200</v>
      </c>
      <c r="V69" s="1">
        <v>0</v>
      </c>
      <c r="W69" s="1">
        <v>0</v>
      </c>
      <c r="X69">
        <v>0</v>
      </c>
      <c r="Y69" s="4">
        <v>1102200</v>
      </c>
      <c r="Z69">
        <v>674537.45</v>
      </c>
      <c r="AA69">
        <v>317034.5</v>
      </c>
      <c r="AB69">
        <v>991571.95</v>
      </c>
      <c r="AC69" s="1">
        <v>10.039999999999999</v>
      </c>
      <c r="AD69">
        <v>10037030.689999999</v>
      </c>
      <c r="AE69">
        <v>10364679.369999999</v>
      </c>
      <c r="AF69">
        <v>0.89959999999999996</v>
      </c>
      <c r="AG69">
        <v>1.0326</v>
      </c>
      <c r="AH69">
        <v>10.37</v>
      </c>
      <c r="AL69">
        <v>11211</v>
      </c>
    </row>
    <row r="70" spans="1:39" hidden="1" x14ac:dyDescent="0.25">
      <c r="A70">
        <v>62</v>
      </c>
      <c r="C70" t="s">
        <v>82</v>
      </c>
      <c r="D70" t="s">
        <v>83</v>
      </c>
      <c r="E70" t="s">
        <v>83</v>
      </c>
      <c r="F70" t="s">
        <v>237</v>
      </c>
      <c r="G70" t="s">
        <v>83</v>
      </c>
      <c r="I70" t="s">
        <v>238</v>
      </c>
      <c r="J70" t="s">
        <v>87</v>
      </c>
      <c r="K70" t="s">
        <v>239</v>
      </c>
      <c r="L70">
        <v>2627</v>
      </c>
      <c r="M70">
        <v>1988</v>
      </c>
      <c r="N70">
        <v>639</v>
      </c>
      <c r="O70">
        <v>88</v>
      </c>
      <c r="P70">
        <v>0</v>
      </c>
      <c r="Q70">
        <v>1366.2719999999999</v>
      </c>
      <c r="R70">
        <v>1394.107</v>
      </c>
      <c r="S70">
        <v>40000</v>
      </c>
      <c r="T70">
        <v>0</v>
      </c>
      <c r="U70" s="1">
        <v>1113400</v>
      </c>
      <c r="V70" s="1">
        <v>0</v>
      </c>
      <c r="W70" s="1">
        <v>718953</v>
      </c>
      <c r="X70">
        <v>0</v>
      </c>
      <c r="Y70" s="4">
        <v>394447</v>
      </c>
      <c r="Z70">
        <v>207669.83</v>
      </c>
      <c r="AA70">
        <v>150805.6</v>
      </c>
      <c r="AB70">
        <v>358475.43</v>
      </c>
      <c r="AC70" s="1">
        <v>9.1199999999999992</v>
      </c>
      <c r="AD70">
        <v>3533585.5639999998</v>
      </c>
      <c r="AE70">
        <v>3589899.89</v>
      </c>
      <c r="AF70">
        <v>0.90880000000000005</v>
      </c>
      <c r="AG70">
        <v>1.0159</v>
      </c>
      <c r="AH70">
        <v>9.27</v>
      </c>
      <c r="AL70">
        <v>11211</v>
      </c>
    </row>
    <row r="71" spans="1:39" hidden="1" x14ac:dyDescent="0.25">
      <c r="A71">
        <v>63</v>
      </c>
      <c r="C71" t="s">
        <v>82</v>
      </c>
      <c r="D71" t="s">
        <v>83</v>
      </c>
      <c r="E71" t="s">
        <v>83</v>
      </c>
      <c r="F71" t="s">
        <v>237</v>
      </c>
      <c r="G71" t="s">
        <v>83</v>
      </c>
      <c r="I71" t="s">
        <v>240</v>
      </c>
      <c r="J71" t="s">
        <v>93</v>
      </c>
      <c r="K71" t="s">
        <v>241</v>
      </c>
      <c r="L71">
        <v>2011</v>
      </c>
      <c r="M71">
        <v>1211</v>
      </c>
      <c r="N71">
        <v>800</v>
      </c>
      <c r="O71">
        <v>398</v>
      </c>
      <c r="P71">
        <v>2</v>
      </c>
      <c r="Q71">
        <v>516.13199999999995</v>
      </c>
      <c r="R71">
        <v>529.52599999999995</v>
      </c>
      <c r="S71">
        <v>40000</v>
      </c>
      <c r="T71">
        <v>0</v>
      </c>
      <c r="U71" s="1">
        <v>535760</v>
      </c>
      <c r="V71" s="1">
        <v>351452</v>
      </c>
      <c r="W71" s="1">
        <v>0</v>
      </c>
      <c r="X71">
        <v>0</v>
      </c>
      <c r="Y71" s="4">
        <v>887212</v>
      </c>
      <c r="Z71">
        <v>87514.6</v>
      </c>
      <c r="AA71">
        <v>670228.06999999995</v>
      </c>
      <c r="AB71">
        <v>757742.67</v>
      </c>
      <c r="AC71" s="1">
        <v>14.59</v>
      </c>
      <c r="AD71">
        <v>6628021.6040000003</v>
      </c>
      <c r="AE71">
        <v>6992470.1900000004</v>
      </c>
      <c r="AF71">
        <v>0.85409999999999997</v>
      </c>
      <c r="AG71">
        <v>1.0549999999999999</v>
      </c>
      <c r="AH71">
        <v>15.39</v>
      </c>
      <c r="AL71">
        <v>11211</v>
      </c>
    </row>
    <row r="72" spans="1:39" x14ac:dyDescent="0.25">
      <c r="A72" s="11">
        <v>64</v>
      </c>
      <c r="C72" t="s">
        <v>82</v>
      </c>
      <c r="D72" t="s">
        <v>83</v>
      </c>
      <c r="E72" t="s">
        <v>83</v>
      </c>
      <c r="F72" t="s">
        <v>237</v>
      </c>
      <c r="G72" t="s">
        <v>83</v>
      </c>
      <c r="I72" s="11" t="s">
        <v>242</v>
      </c>
      <c r="J72" t="s">
        <v>93</v>
      </c>
      <c r="K72" t="s">
        <v>243</v>
      </c>
      <c r="L72">
        <v>8953</v>
      </c>
      <c r="M72">
        <v>7221</v>
      </c>
      <c r="N72">
        <v>1732</v>
      </c>
      <c r="O72" s="11">
        <v>129</v>
      </c>
      <c r="P72" s="11">
        <v>129</v>
      </c>
      <c r="Q72" s="11">
        <v>2592.15</v>
      </c>
      <c r="R72" s="11">
        <v>2616.06</v>
      </c>
      <c r="S72" s="11">
        <v>40000</v>
      </c>
      <c r="T72">
        <v>0</v>
      </c>
      <c r="U72" s="11">
        <v>956400</v>
      </c>
      <c r="V72" s="21">
        <v>960000</v>
      </c>
      <c r="W72" s="21">
        <v>80000</v>
      </c>
      <c r="X72">
        <v>0</v>
      </c>
      <c r="Y72" s="11">
        <f>Table1[[#This Row],[CONSUMPTION T=(Q-P)*R+S]]+Table1[[#This Row],[IMPORTED ENERGY]]-Table1[[#This Row],[EXPORTED ENERGY]]</f>
        <v>1836400</v>
      </c>
      <c r="Z72" s="11">
        <v>1497966.81</v>
      </c>
      <c r="AA72" s="13">
        <v>178776</v>
      </c>
      <c r="AB72" s="13">
        <f>Table1[[#This Row],[METERED SALES]]+Table1[[#This Row],[UNMETERED SALES]]</f>
        <v>1676742.81</v>
      </c>
      <c r="AC72" s="12">
        <f>(Table1[[#This Row],[NET CONSUMPTION X=T+U-V+W]]-Table1[[#This Row],[TOTAL SALES AA=Y+Z]])/Table1[[#This Row],[NET CONSUMPTION X=T+U-V+W]]*100</f>
        <v>8.6940312568067935</v>
      </c>
      <c r="AD72">
        <v>15169219.859999999</v>
      </c>
      <c r="AE72">
        <v>15264657.68</v>
      </c>
      <c r="AF72">
        <v>0.91259999999999997</v>
      </c>
      <c r="AG72">
        <v>1.0063</v>
      </c>
      <c r="AH72">
        <v>8.8000000000000007</v>
      </c>
      <c r="AL72">
        <v>11211</v>
      </c>
      <c r="AM72" s="8"/>
    </row>
    <row r="73" spans="1:39" x14ac:dyDescent="0.25">
      <c r="A73" s="11">
        <v>65</v>
      </c>
      <c r="C73" t="s">
        <v>82</v>
      </c>
      <c r="D73" t="s">
        <v>83</v>
      </c>
      <c r="E73" t="s">
        <v>83</v>
      </c>
      <c r="F73" t="s">
        <v>237</v>
      </c>
      <c r="G73" t="s">
        <v>83</v>
      </c>
      <c r="I73" s="11" t="s">
        <v>244</v>
      </c>
      <c r="J73" t="s">
        <v>93</v>
      </c>
      <c r="K73" t="s">
        <v>245</v>
      </c>
      <c r="L73">
        <v>5434</v>
      </c>
      <c r="M73">
        <v>4696</v>
      </c>
      <c r="N73">
        <v>738</v>
      </c>
      <c r="O73" s="11">
        <v>78</v>
      </c>
      <c r="P73" s="11">
        <v>78</v>
      </c>
      <c r="Q73" s="11">
        <v>1198.4939999999999</v>
      </c>
      <c r="R73" s="11">
        <v>1231.22</v>
      </c>
      <c r="S73" s="11">
        <v>40000</v>
      </c>
      <c r="T73">
        <v>0</v>
      </c>
      <c r="U73" s="11">
        <v>1309040</v>
      </c>
      <c r="V73" s="21">
        <v>0</v>
      </c>
      <c r="W73" s="21">
        <v>120000</v>
      </c>
      <c r="X73">
        <v>0</v>
      </c>
      <c r="Y73" s="11">
        <f>Table1[[#This Row],[CONSUMPTION T=(Q-P)*R+S]]+Table1[[#This Row],[IMPORTED ENERGY]]-Table1[[#This Row],[EXPORTED ENERGY]]</f>
        <v>1189040</v>
      </c>
      <c r="Z73" s="11">
        <v>1001518.65</v>
      </c>
      <c r="AA73" s="13">
        <v>109416</v>
      </c>
      <c r="AB73" s="13">
        <f>Table1[[#This Row],[METERED SALES]]+Table1[[#This Row],[UNMETERED SALES]]</f>
        <v>1110934.6499999999</v>
      </c>
      <c r="AC73" s="12">
        <f>(Table1[[#This Row],[NET CONSUMPTION X=T+U-V+W]]-Table1[[#This Row],[TOTAL SALES AA=Y+Z]])/Table1[[#This Row],[NET CONSUMPTION X=T+U-V+W]]*100</f>
        <v>6.5687739689161084</v>
      </c>
      <c r="AD73">
        <v>10116187.810000001</v>
      </c>
      <c r="AE73">
        <v>9863948.6999999993</v>
      </c>
      <c r="AF73">
        <v>0.94569999999999999</v>
      </c>
      <c r="AG73">
        <v>0.97509999999999997</v>
      </c>
      <c r="AH73">
        <v>5.29</v>
      </c>
      <c r="AL73">
        <v>11211</v>
      </c>
      <c r="AM73" s="8"/>
    </row>
    <row r="74" spans="1:39" x14ac:dyDescent="0.25">
      <c r="A74" s="11">
        <v>66</v>
      </c>
      <c r="C74" t="s">
        <v>82</v>
      </c>
      <c r="D74" t="s">
        <v>83</v>
      </c>
      <c r="E74" t="s">
        <v>83</v>
      </c>
      <c r="F74" t="s">
        <v>237</v>
      </c>
      <c r="G74" t="s">
        <v>83</v>
      </c>
      <c r="I74" s="11" t="s">
        <v>246</v>
      </c>
      <c r="J74" t="s">
        <v>93</v>
      </c>
      <c r="K74" t="s">
        <v>247</v>
      </c>
      <c r="L74">
        <v>4177</v>
      </c>
      <c r="M74">
        <v>3505</v>
      </c>
      <c r="N74">
        <v>672</v>
      </c>
      <c r="O74" s="11">
        <v>50</v>
      </c>
      <c r="P74" s="11">
        <v>50</v>
      </c>
      <c r="Q74" s="11">
        <v>2148.029</v>
      </c>
      <c r="R74" s="11">
        <v>2167.9780000000001</v>
      </c>
      <c r="S74" s="11">
        <v>40000</v>
      </c>
      <c r="T74">
        <v>0</v>
      </c>
      <c r="U74" s="11">
        <v>797960</v>
      </c>
      <c r="V74" s="21">
        <v>470000</v>
      </c>
      <c r="W74" s="21">
        <v>0</v>
      </c>
      <c r="X74">
        <v>0</v>
      </c>
      <c r="Y74" s="11">
        <f>Table1[[#This Row],[CONSUMPTION T=(Q-P)*R+S]]+Table1[[#This Row],[IMPORTED ENERGY]]-Table1[[#This Row],[EXPORTED ENERGY]]</f>
        <v>1267960</v>
      </c>
      <c r="Z74" s="11">
        <v>1099841.085</v>
      </c>
      <c r="AA74" s="13">
        <v>69131</v>
      </c>
      <c r="AB74" s="13">
        <f>Table1[[#This Row],[METERED SALES]]+Table1[[#This Row],[UNMETERED SALES]]</f>
        <v>1168972.085</v>
      </c>
      <c r="AC74" s="12">
        <f>(Table1[[#This Row],[NET CONSUMPTION X=T+U-V+W]]-Table1[[#This Row],[TOTAL SALES AA=Y+Z]])/Table1[[#This Row],[NET CONSUMPTION X=T+U-V+W]]*100</f>
        <v>7.8068641755260444</v>
      </c>
      <c r="AD74">
        <v>11640223.76</v>
      </c>
      <c r="AE74">
        <v>11449409.619999999</v>
      </c>
      <c r="AF74">
        <v>0.92579999999999996</v>
      </c>
      <c r="AG74">
        <v>0.98360000000000003</v>
      </c>
      <c r="AH74">
        <v>7.3</v>
      </c>
      <c r="AL74">
        <v>11211</v>
      </c>
      <c r="AM74" s="8"/>
    </row>
    <row r="75" spans="1:39" hidden="1" x14ac:dyDescent="0.25">
      <c r="A75">
        <v>67</v>
      </c>
      <c r="C75" t="s">
        <v>82</v>
      </c>
      <c r="D75" t="s">
        <v>83</v>
      </c>
      <c r="E75" t="s">
        <v>83</v>
      </c>
      <c r="F75" t="s">
        <v>237</v>
      </c>
      <c r="G75" t="s">
        <v>83</v>
      </c>
      <c r="I75" t="s">
        <v>248</v>
      </c>
      <c r="J75" t="s">
        <v>93</v>
      </c>
      <c r="K75" t="s">
        <v>249</v>
      </c>
      <c r="L75">
        <v>2205</v>
      </c>
      <c r="M75">
        <v>1851</v>
      </c>
      <c r="N75">
        <v>354</v>
      </c>
      <c r="O75">
        <v>247</v>
      </c>
      <c r="P75">
        <v>1</v>
      </c>
      <c r="Q75">
        <v>621.51</v>
      </c>
      <c r="R75">
        <v>649.62099999999998</v>
      </c>
      <c r="S75">
        <v>40000</v>
      </c>
      <c r="T75">
        <v>0</v>
      </c>
      <c r="U75" s="1">
        <v>1124440</v>
      </c>
      <c r="V75" s="1">
        <v>0</v>
      </c>
      <c r="W75" s="1">
        <v>91452</v>
      </c>
      <c r="X75">
        <v>0</v>
      </c>
      <c r="Y75" s="4">
        <v>1032988</v>
      </c>
      <c r="Z75">
        <v>459902.97700000001</v>
      </c>
      <c r="AA75">
        <v>421570.2</v>
      </c>
      <c r="AB75">
        <v>881473.17700000003</v>
      </c>
      <c r="AC75" s="1">
        <v>14.67</v>
      </c>
      <c r="AD75">
        <v>8164392.2379999999</v>
      </c>
      <c r="AE75">
        <v>8312837.4299999997</v>
      </c>
      <c r="AF75">
        <v>0.85329999999999995</v>
      </c>
      <c r="AG75">
        <v>1.0182</v>
      </c>
      <c r="AH75">
        <v>14.94</v>
      </c>
      <c r="AL75">
        <v>11211</v>
      </c>
    </row>
    <row r="76" spans="1:39" x14ac:dyDescent="0.25">
      <c r="A76" s="11">
        <v>68</v>
      </c>
      <c r="C76" t="s">
        <v>82</v>
      </c>
      <c r="D76" t="s">
        <v>83</v>
      </c>
      <c r="E76" t="s">
        <v>83</v>
      </c>
      <c r="F76" t="s">
        <v>237</v>
      </c>
      <c r="G76" t="s">
        <v>83</v>
      </c>
      <c r="I76" s="11" t="s">
        <v>250</v>
      </c>
      <c r="J76" t="s">
        <v>87</v>
      </c>
      <c r="K76" t="s">
        <v>251</v>
      </c>
      <c r="L76">
        <v>748</v>
      </c>
      <c r="M76">
        <v>739</v>
      </c>
      <c r="N76">
        <v>9</v>
      </c>
      <c r="O76" s="11">
        <v>0</v>
      </c>
      <c r="P76" s="11">
        <v>0</v>
      </c>
      <c r="Q76" s="11">
        <v>323.36500000000001</v>
      </c>
      <c r="R76" s="11">
        <v>327.33</v>
      </c>
      <c r="S76" s="11">
        <v>40000</v>
      </c>
      <c r="T76">
        <v>0</v>
      </c>
      <c r="U76" s="11">
        <v>158600</v>
      </c>
      <c r="V76" s="21">
        <v>50000</v>
      </c>
      <c r="W76" s="21">
        <v>0</v>
      </c>
      <c r="X76">
        <v>0</v>
      </c>
      <c r="Y76" s="11">
        <f>Table1[[#This Row],[CONSUMPTION T=(Q-P)*R+S]]+Table1[[#This Row],[IMPORTED ENERGY]]-Table1[[#This Row],[EXPORTED ENERGY]]</f>
        <v>208600</v>
      </c>
      <c r="Z76" s="11">
        <v>203686.5</v>
      </c>
      <c r="AA76" s="10">
        <v>0</v>
      </c>
      <c r="AB76" s="10">
        <v>203686.5</v>
      </c>
      <c r="AC76" s="12">
        <f>(Table1[[#This Row],[NET CONSUMPTION X=T+U-V+W]]-Table1[[#This Row],[TOTAL SALES AA=Y+Z]])/Table1[[#This Row],[NET CONSUMPTION X=T+U-V+W]]*100</f>
        <v>2.3554650047938641</v>
      </c>
      <c r="AD76">
        <v>1951555.59</v>
      </c>
      <c r="AE76">
        <v>2045947.72</v>
      </c>
      <c r="AF76">
        <v>0.97640000000000005</v>
      </c>
      <c r="AG76">
        <v>1.0484</v>
      </c>
      <c r="AH76">
        <v>2.4700000000000002</v>
      </c>
      <c r="AL76">
        <v>11211</v>
      </c>
      <c r="AM76" s="8"/>
    </row>
    <row r="77" spans="1:39" s="3" customFormat="1" x14ac:dyDescent="0.25">
      <c r="A77" s="11">
        <v>69</v>
      </c>
      <c r="B77"/>
      <c r="C77" t="s">
        <v>82</v>
      </c>
      <c r="D77" t="s">
        <v>83</v>
      </c>
      <c r="E77" t="s">
        <v>83</v>
      </c>
      <c r="F77" t="s">
        <v>237</v>
      </c>
      <c r="G77" t="s">
        <v>83</v>
      </c>
      <c r="H77"/>
      <c r="I77" s="11" t="s">
        <v>252</v>
      </c>
      <c r="J77" t="s">
        <v>93</v>
      </c>
      <c r="K77" t="s">
        <v>253</v>
      </c>
      <c r="L77">
        <v>660</v>
      </c>
      <c r="M77">
        <v>607</v>
      </c>
      <c r="N77">
        <v>53</v>
      </c>
      <c r="O77" s="11">
        <v>0</v>
      </c>
      <c r="P77" s="11">
        <v>0</v>
      </c>
      <c r="Q77" s="11">
        <v>1051.3579999999999</v>
      </c>
      <c r="R77" s="11">
        <v>1080.807</v>
      </c>
      <c r="S77" s="11">
        <v>40000</v>
      </c>
      <c r="T77">
        <v>0</v>
      </c>
      <c r="U77" s="11">
        <v>1177960</v>
      </c>
      <c r="V77" s="21">
        <v>60000</v>
      </c>
      <c r="W77" s="21">
        <v>77650</v>
      </c>
      <c r="X77">
        <v>0</v>
      </c>
      <c r="Y77" s="11">
        <f>Table1[[#This Row],[CONSUMPTION T=(Q-P)*R+S]]+Table1[[#This Row],[IMPORTED ENERGY]]-Table1[[#This Row],[EXPORTED ENERGY]]</f>
        <v>1160310</v>
      </c>
      <c r="Z77" s="11">
        <v>1097142.5</v>
      </c>
      <c r="AA77" s="11">
        <v>0</v>
      </c>
      <c r="AB77" s="11">
        <v>1097142.5</v>
      </c>
      <c r="AC77" s="12">
        <f>(Table1[[#This Row],[NET CONSUMPTION X=T+U-V+W]]-Table1[[#This Row],[TOTAL SALES AA=Y+Z]])/Table1[[#This Row],[NET CONSUMPTION X=T+U-V+W]]*100</f>
        <v>5.4440192707121371</v>
      </c>
      <c r="AD77">
        <v>9780797.9600000009</v>
      </c>
      <c r="AE77">
        <v>10022806.130000001</v>
      </c>
      <c r="AF77">
        <v>0.9456</v>
      </c>
      <c r="AG77">
        <v>1.0246999999999999</v>
      </c>
      <c r="AH77">
        <v>5.57</v>
      </c>
      <c r="AI77"/>
      <c r="AJ77"/>
      <c r="AK77"/>
      <c r="AL77">
        <v>11211</v>
      </c>
      <c r="AM77" s="7"/>
    </row>
    <row r="78" spans="1:39" x14ac:dyDescent="0.25">
      <c r="A78" s="11">
        <v>70</v>
      </c>
      <c r="C78" t="s">
        <v>82</v>
      </c>
      <c r="D78" t="s">
        <v>83</v>
      </c>
      <c r="E78" t="s">
        <v>83</v>
      </c>
      <c r="F78" t="s">
        <v>237</v>
      </c>
      <c r="G78" t="s">
        <v>83</v>
      </c>
      <c r="I78" s="11" t="s">
        <v>254</v>
      </c>
      <c r="J78" t="s">
        <v>93</v>
      </c>
      <c r="K78" t="s">
        <v>255</v>
      </c>
      <c r="L78">
        <v>2929</v>
      </c>
      <c r="M78">
        <v>2826</v>
      </c>
      <c r="N78">
        <v>103</v>
      </c>
      <c r="O78" s="11">
        <v>1</v>
      </c>
      <c r="P78" s="11">
        <v>1</v>
      </c>
      <c r="Q78" s="11">
        <v>1135.289</v>
      </c>
      <c r="R78" s="11">
        <v>1150.816</v>
      </c>
      <c r="S78" s="11">
        <v>40000</v>
      </c>
      <c r="T78">
        <v>0</v>
      </c>
      <c r="U78" s="11">
        <v>621080</v>
      </c>
      <c r="V78" s="21">
        <v>550000</v>
      </c>
      <c r="W78" s="21">
        <v>45000</v>
      </c>
      <c r="X78">
        <v>0</v>
      </c>
      <c r="Y78" s="11">
        <f>Table1[[#This Row],[CONSUMPTION T=(Q-P)*R+S]]+Table1[[#This Row],[IMPORTED ENERGY]]-Table1[[#This Row],[EXPORTED ENERGY]]</f>
        <v>1126080</v>
      </c>
      <c r="Z78" s="11">
        <v>1037170.1</v>
      </c>
      <c r="AA78" s="13">
        <v>1500</v>
      </c>
      <c r="AB78" s="13">
        <f>Table1[[#This Row],[METERED SALES]]+Table1[[#This Row],[UNMETERED SALES]]</f>
        <v>1038670.1</v>
      </c>
      <c r="AC78" s="12">
        <f>(Table1[[#This Row],[NET CONSUMPTION X=T+U-V+W]]-Table1[[#This Row],[TOTAL SALES AA=Y+Z]])/Table1[[#This Row],[NET CONSUMPTION X=T+U-V+W]]*100</f>
        <v>7.7623170645069646</v>
      </c>
      <c r="AD78">
        <v>10116213.380000001</v>
      </c>
      <c r="AE78">
        <v>11196531.07</v>
      </c>
      <c r="AF78">
        <v>0.92100000000000004</v>
      </c>
      <c r="AG78">
        <v>1.1068</v>
      </c>
      <c r="AH78">
        <v>8.74</v>
      </c>
      <c r="AL78">
        <v>11211</v>
      </c>
      <c r="AM78" s="8"/>
    </row>
    <row r="79" spans="1:39" hidden="1" x14ac:dyDescent="0.25">
      <c r="A79">
        <v>71</v>
      </c>
      <c r="C79" t="s">
        <v>82</v>
      </c>
      <c r="D79" t="s">
        <v>83</v>
      </c>
      <c r="E79" t="s">
        <v>83</v>
      </c>
      <c r="F79" t="s">
        <v>237</v>
      </c>
      <c r="G79" t="s">
        <v>83</v>
      </c>
      <c r="I79" t="s">
        <v>256</v>
      </c>
      <c r="J79" t="s">
        <v>156</v>
      </c>
      <c r="K79" t="s">
        <v>257</v>
      </c>
      <c r="L79">
        <v>273</v>
      </c>
      <c r="M79">
        <v>216</v>
      </c>
      <c r="N79">
        <v>57</v>
      </c>
      <c r="O79">
        <v>209</v>
      </c>
      <c r="P79">
        <v>2</v>
      </c>
      <c r="Q79">
        <v>3978.3</v>
      </c>
      <c r="R79">
        <v>4367.7</v>
      </c>
      <c r="S79">
        <v>1000</v>
      </c>
      <c r="T79">
        <v>0</v>
      </c>
      <c r="U79" s="1">
        <v>389400</v>
      </c>
      <c r="V79" s="1">
        <v>0</v>
      </c>
      <c r="W79" s="1">
        <v>5300</v>
      </c>
      <c r="X79">
        <v>0</v>
      </c>
      <c r="Y79" s="4">
        <v>384100</v>
      </c>
      <c r="Z79">
        <v>456</v>
      </c>
      <c r="AA79">
        <v>343833.21</v>
      </c>
      <c r="AB79">
        <v>344289.21</v>
      </c>
      <c r="AC79" s="1">
        <v>10.36</v>
      </c>
      <c r="AD79">
        <v>2964047.1630000002</v>
      </c>
      <c r="AE79">
        <v>3089715.37</v>
      </c>
      <c r="AF79">
        <v>0.89639999999999997</v>
      </c>
      <c r="AG79">
        <v>1.0424</v>
      </c>
      <c r="AH79">
        <v>10.8</v>
      </c>
      <c r="AL79">
        <v>11211</v>
      </c>
    </row>
    <row r="80" spans="1:39" x14ac:dyDescent="0.25">
      <c r="A80" s="11">
        <v>72</v>
      </c>
      <c r="C80" t="s">
        <v>82</v>
      </c>
      <c r="D80" t="s">
        <v>83</v>
      </c>
      <c r="E80" t="s">
        <v>83</v>
      </c>
      <c r="F80" t="s">
        <v>237</v>
      </c>
      <c r="G80" t="s">
        <v>83</v>
      </c>
      <c r="I80" s="11" t="s">
        <v>258</v>
      </c>
      <c r="J80" t="s">
        <v>93</v>
      </c>
      <c r="K80" t="s">
        <v>259</v>
      </c>
      <c r="L80">
        <v>7068</v>
      </c>
      <c r="M80">
        <v>6042</v>
      </c>
      <c r="N80">
        <v>1026</v>
      </c>
      <c r="O80" s="11">
        <v>335</v>
      </c>
      <c r="P80" s="11">
        <v>335</v>
      </c>
      <c r="Q80" s="11">
        <v>42308.2</v>
      </c>
      <c r="R80" s="11">
        <v>42545.3</v>
      </c>
      <c r="S80" s="11">
        <v>2000</v>
      </c>
      <c r="T80">
        <v>0</v>
      </c>
      <c r="U80" s="11">
        <v>474200</v>
      </c>
      <c r="V80" s="21">
        <v>1120000</v>
      </c>
      <c r="W80" s="21">
        <v>47420</v>
      </c>
      <c r="X80">
        <v>0</v>
      </c>
      <c r="Y80" s="11">
        <f>Table1[[#This Row],[CONSUMPTION T=(Q-P)*R+S]]+Table1[[#This Row],[IMPORTED ENERGY]]-Table1[[#This Row],[EXPORTED ENERGY]]</f>
        <v>1546780</v>
      </c>
      <c r="Z80" s="11">
        <v>949500.45</v>
      </c>
      <c r="AA80" s="13">
        <v>478137</v>
      </c>
      <c r="AB80" s="13">
        <f>Table1[[#This Row],[METERED SALES]]+Table1[[#This Row],[UNMETERED SALES]]</f>
        <v>1427637.45</v>
      </c>
      <c r="AC80" s="12">
        <f>(Table1[[#This Row],[NET CONSUMPTION X=T+U-V+W]]-Table1[[#This Row],[TOTAL SALES AA=Y+Z]])/Table1[[#This Row],[NET CONSUMPTION X=T+U-V+W]]*100</f>
        <v>7.7026176961170982</v>
      </c>
      <c r="AD80">
        <v>9780572.3200000003</v>
      </c>
      <c r="AE80">
        <v>9587584.7100000009</v>
      </c>
      <c r="AF80">
        <v>0.92469999999999997</v>
      </c>
      <c r="AG80">
        <v>0.98029999999999995</v>
      </c>
      <c r="AH80">
        <v>7.38</v>
      </c>
      <c r="AL80">
        <v>11211</v>
      </c>
      <c r="AM80" s="8"/>
    </row>
    <row r="81" spans="1:39" hidden="1" x14ac:dyDescent="0.25">
      <c r="A81">
        <v>73</v>
      </c>
      <c r="C81" t="s">
        <v>82</v>
      </c>
      <c r="D81" t="s">
        <v>83</v>
      </c>
      <c r="E81" t="s">
        <v>83</v>
      </c>
      <c r="F81" t="s">
        <v>237</v>
      </c>
      <c r="G81" t="s">
        <v>83</v>
      </c>
      <c r="I81" t="s">
        <v>260</v>
      </c>
      <c r="J81" t="s">
        <v>87</v>
      </c>
      <c r="K81" t="s">
        <v>261</v>
      </c>
      <c r="L81">
        <v>242</v>
      </c>
      <c r="M81">
        <v>35</v>
      </c>
      <c r="N81">
        <v>207</v>
      </c>
      <c r="O81">
        <v>34</v>
      </c>
      <c r="P81">
        <v>2</v>
      </c>
      <c r="Q81">
        <v>20302.7</v>
      </c>
      <c r="R81">
        <v>20302.7</v>
      </c>
      <c r="S81">
        <v>2000</v>
      </c>
      <c r="T81">
        <v>0</v>
      </c>
      <c r="U81" s="1">
        <v>0</v>
      </c>
      <c r="V81" s="1">
        <v>57801</v>
      </c>
      <c r="W81" s="1">
        <v>0</v>
      </c>
      <c r="X81">
        <v>0</v>
      </c>
      <c r="Y81" s="4">
        <v>57801</v>
      </c>
      <c r="Z81">
        <v>0</v>
      </c>
      <c r="AA81">
        <v>54838.400000000001</v>
      </c>
      <c r="AB81">
        <v>54838.400000000001</v>
      </c>
      <c r="AC81" s="1">
        <v>5.13</v>
      </c>
      <c r="AD81">
        <v>471610.17599999998</v>
      </c>
      <c r="AE81">
        <v>491352</v>
      </c>
      <c r="AF81">
        <v>0.94869999999999999</v>
      </c>
      <c r="AG81">
        <v>1.0419</v>
      </c>
      <c r="AH81">
        <v>5.34</v>
      </c>
      <c r="AL81">
        <v>11211</v>
      </c>
    </row>
    <row r="82" spans="1:39" x14ac:dyDescent="0.25">
      <c r="A82" s="11">
        <v>74</v>
      </c>
      <c r="C82" t="s">
        <v>82</v>
      </c>
      <c r="D82" t="s">
        <v>83</v>
      </c>
      <c r="E82" t="s">
        <v>83</v>
      </c>
      <c r="F82" t="s">
        <v>237</v>
      </c>
      <c r="G82" t="s">
        <v>83</v>
      </c>
      <c r="I82" s="11" t="s">
        <v>262</v>
      </c>
      <c r="J82" t="s">
        <v>93</v>
      </c>
      <c r="K82" t="s">
        <v>263</v>
      </c>
      <c r="L82">
        <v>3929</v>
      </c>
      <c r="M82">
        <v>3399</v>
      </c>
      <c r="N82">
        <v>530</v>
      </c>
      <c r="O82" s="11">
        <v>133</v>
      </c>
      <c r="P82" s="11">
        <v>132</v>
      </c>
      <c r="Q82" s="11">
        <v>39918.300000000003</v>
      </c>
      <c r="R82" s="11">
        <v>40281.599999999999</v>
      </c>
      <c r="S82" s="11">
        <v>2000</v>
      </c>
      <c r="T82">
        <v>0</v>
      </c>
      <c r="U82" s="11">
        <v>726600</v>
      </c>
      <c r="V82" s="21">
        <v>0</v>
      </c>
      <c r="W82" s="21">
        <v>0</v>
      </c>
      <c r="X82">
        <v>0</v>
      </c>
      <c r="Y82" s="11">
        <f>Table1[[#This Row],[CONSUMPTION T=(Q-P)*R+S]]+Table1[[#This Row],[IMPORTED ENERGY]]-Table1[[#This Row],[EXPORTED ENERGY]]</f>
        <v>726600</v>
      </c>
      <c r="Z82" s="11">
        <v>700977.83499999996</v>
      </c>
      <c r="AA82" s="10">
        <v>1713.7</v>
      </c>
      <c r="AB82" s="10">
        <v>702691.53500000003</v>
      </c>
      <c r="AC82" s="12">
        <f>(Table1[[#This Row],[NET CONSUMPTION X=T+U-V+W]]-Table1[[#This Row],[TOTAL SALES AA=Y+Z]])/Table1[[#This Row],[NET CONSUMPTION X=T+U-V+W]]*100</f>
        <v>3.2904576107899763</v>
      </c>
      <c r="AD82">
        <v>7485182.2079999996</v>
      </c>
      <c r="AE82">
        <v>7433542.25</v>
      </c>
      <c r="AF82">
        <v>0.93369999999999997</v>
      </c>
      <c r="AG82">
        <v>0.99309999999999998</v>
      </c>
      <c r="AH82">
        <v>6.58</v>
      </c>
      <c r="AL82">
        <v>11211</v>
      </c>
      <c r="AM82" s="8"/>
    </row>
    <row r="83" spans="1:39" hidden="1" x14ac:dyDescent="0.25">
      <c r="A83">
        <v>75</v>
      </c>
      <c r="C83" t="s">
        <v>82</v>
      </c>
      <c r="D83" t="s">
        <v>83</v>
      </c>
      <c r="E83" t="s">
        <v>83</v>
      </c>
      <c r="F83" t="s">
        <v>237</v>
      </c>
      <c r="G83" t="s">
        <v>83</v>
      </c>
      <c r="I83" t="s">
        <v>264</v>
      </c>
      <c r="J83" t="s">
        <v>156</v>
      </c>
      <c r="K83" t="s">
        <v>265</v>
      </c>
      <c r="L83">
        <v>239</v>
      </c>
      <c r="M83">
        <v>203</v>
      </c>
      <c r="N83">
        <v>36</v>
      </c>
      <c r="O83">
        <v>197</v>
      </c>
      <c r="P83">
        <v>1</v>
      </c>
      <c r="Q83">
        <v>9993.2999999999993</v>
      </c>
      <c r="R83">
        <v>10200.6</v>
      </c>
      <c r="S83">
        <v>2000</v>
      </c>
      <c r="T83">
        <v>0</v>
      </c>
      <c r="U83" s="1">
        <v>414600</v>
      </c>
      <c r="V83" s="1">
        <v>0</v>
      </c>
      <c r="W83" s="1">
        <v>2500</v>
      </c>
      <c r="X83">
        <v>0</v>
      </c>
      <c r="Y83" s="4">
        <v>412100</v>
      </c>
      <c r="Z83">
        <v>154</v>
      </c>
      <c r="AA83">
        <v>370904.52</v>
      </c>
      <c r="AB83">
        <v>371058.52</v>
      </c>
      <c r="AC83" s="1">
        <v>9.9600000000000009</v>
      </c>
      <c r="AD83">
        <v>3191754.2519999999</v>
      </c>
      <c r="AE83">
        <v>3324936.04</v>
      </c>
      <c r="AF83">
        <v>0.90039999999999998</v>
      </c>
      <c r="AG83">
        <v>1.0417000000000001</v>
      </c>
      <c r="AH83">
        <v>10.38</v>
      </c>
      <c r="AL83">
        <v>11211</v>
      </c>
    </row>
    <row r="84" spans="1:39" hidden="1" x14ac:dyDescent="0.25">
      <c r="A84">
        <v>76</v>
      </c>
      <c r="C84" t="s">
        <v>82</v>
      </c>
      <c r="D84" t="s">
        <v>83</v>
      </c>
      <c r="E84" t="s">
        <v>83</v>
      </c>
      <c r="F84" t="s">
        <v>237</v>
      </c>
      <c r="G84" t="s">
        <v>83</v>
      </c>
      <c r="I84" t="s">
        <v>266</v>
      </c>
      <c r="J84" t="s">
        <v>87</v>
      </c>
      <c r="K84" t="s">
        <v>267</v>
      </c>
      <c r="L84">
        <v>244</v>
      </c>
      <c r="M84">
        <v>199</v>
      </c>
      <c r="N84">
        <v>45</v>
      </c>
      <c r="O84">
        <v>48</v>
      </c>
      <c r="P84">
        <v>0</v>
      </c>
      <c r="Q84">
        <v>0</v>
      </c>
      <c r="R84">
        <v>0</v>
      </c>
      <c r="S84">
        <v>2000</v>
      </c>
      <c r="T84">
        <v>0</v>
      </c>
      <c r="U84" s="1">
        <v>0</v>
      </c>
      <c r="V84" s="1">
        <v>112562</v>
      </c>
      <c r="W84" s="1">
        <v>0</v>
      </c>
      <c r="X84">
        <v>0</v>
      </c>
      <c r="Y84" s="4">
        <v>112562</v>
      </c>
      <c r="Z84">
        <v>25011</v>
      </c>
      <c r="AA84">
        <v>82257.600000000006</v>
      </c>
      <c r="AB84">
        <v>107268.6</v>
      </c>
      <c r="AC84" s="1">
        <v>4.7</v>
      </c>
      <c r="AD84">
        <v>949709.70400000003</v>
      </c>
      <c r="AE84">
        <v>922404.46</v>
      </c>
      <c r="AF84">
        <v>0.95299999999999996</v>
      </c>
      <c r="AG84">
        <v>0.97119999999999995</v>
      </c>
      <c r="AH84">
        <v>4.5599999999999996</v>
      </c>
      <c r="AL84">
        <v>11211</v>
      </c>
    </row>
    <row r="85" spans="1:39" x14ac:dyDescent="0.25">
      <c r="A85" s="11">
        <v>77</v>
      </c>
      <c r="C85" t="s">
        <v>82</v>
      </c>
      <c r="D85" t="s">
        <v>83</v>
      </c>
      <c r="E85" t="s">
        <v>83</v>
      </c>
      <c r="F85" t="s">
        <v>237</v>
      </c>
      <c r="G85" t="s">
        <v>83</v>
      </c>
      <c r="I85" s="11" t="s">
        <v>268</v>
      </c>
      <c r="J85" t="s">
        <v>87</v>
      </c>
      <c r="K85" t="s">
        <v>269</v>
      </c>
      <c r="L85">
        <v>657</v>
      </c>
      <c r="M85">
        <v>657</v>
      </c>
      <c r="N85">
        <v>0</v>
      </c>
      <c r="O85" s="11">
        <v>0</v>
      </c>
      <c r="P85" s="11">
        <v>0</v>
      </c>
      <c r="Q85" s="11">
        <v>679.3</v>
      </c>
      <c r="R85" s="11">
        <v>853.7</v>
      </c>
      <c r="S85" s="11">
        <v>2000</v>
      </c>
      <c r="T85">
        <v>0</v>
      </c>
      <c r="U85" s="11">
        <v>348800</v>
      </c>
      <c r="V85" s="21">
        <v>60000</v>
      </c>
      <c r="W85" s="21">
        <v>0</v>
      </c>
      <c r="X85">
        <v>0</v>
      </c>
      <c r="Y85" s="11">
        <f>Table1[[#This Row],[CONSUMPTION T=(Q-P)*R+S]]+Table1[[#This Row],[IMPORTED ENERGY]]-Table1[[#This Row],[EXPORTED ENERGY]]</f>
        <v>408800</v>
      </c>
      <c r="Z85" s="11">
        <v>394473</v>
      </c>
      <c r="AA85" s="10">
        <v>0</v>
      </c>
      <c r="AB85" s="10">
        <v>394473</v>
      </c>
      <c r="AC85" s="12">
        <f>(Table1[[#This Row],[NET CONSUMPTION X=T+U-V+W]]-Table1[[#This Row],[TOTAL SALES AA=Y+Z]])/Table1[[#This Row],[NET CONSUMPTION X=T+U-V+W]]*100</f>
        <v>3.5046477495107635</v>
      </c>
      <c r="AD85">
        <v>3667129.89</v>
      </c>
      <c r="AE85">
        <v>6382676.8099999996</v>
      </c>
      <c r="AF85">
        <v>0.96499999999999997</v>
      </c>
      <c r="AG85">
        <v>1.7404999999999999</v>
      </c>
      <c r="AH85">
        <v>6.09</v>
      </c>
      <c r="AL85">
        <v>11211</v>
      </c>
      <c r="AM85" s="8"/>
    </row>
    <row r="86" spans="1:39" hidden="1" x14ac:dyDescent="0.25">
      <c r="A86">
        <v>78</v>
      </c>
      <c r="C86" t="s">
        <v>82</v>
      </c>
      <c r="D86" t="s">
        <v>83</v>
      </c>
      <c r="E86" t="s">
        <v>83</v>
      </c>
      <c r="F86" t="s">
        <v>237</v>
      </c>
      <c r="G86" t="s">
        <v>83</v>
      </c>
      <c r="I86" t="s">
        <v>270</v>
      </c>
      <c r="J86" t="s">
        <v>146</v>
      </c>
      <c r="K86" t="s">
        <v>271</v>
      </c>
      <c r="L86">
        <v>4345</v>
      </c>
      <c r="M86">
        <v>2937</v>
      </c>
      <c r="N86">
        <v>1408</v>
      </c>
      <c r="O86">
        <v>122</v>
      </c>
      <c r="P86">
        <v>1</v>
      </c>
      <c r="Q86">
        <v>1970.4</v>
      </c>
      <c r="R86">
        <v>2507.3000000000002</v>
      </c>
      <c r="S86">
        <v>2000</v>
      </c>
      <c r="T86">
        <v>0</v>
      </c>
      <c r="U86" s="1">
        <v>1073800</v>
      </c>
      <c r="V86" s="1">
        <v>0</v>
      </c>
      <c r="W86" s="1">
        <v>372451</v>
      </c>
      <c r="X86">
        <v>0</v>
      </c>
      <c r="Y86" s="4">
        <v>701349</v>
      </c>
      <c r="Z86">
        <v>400693.85</v>
      </c>
      <c r="AA86">
        <v>207357.7</v>
      </c>
      <c r="AB86">
        <v>608051.55000000005</v>
      </c>
      <c r="AC86" s="1">
        <v>13.3</v>
      </c>
      <c r="AD86">
        <v>6018005.7580000004</v>
      </c>
      <c r="AE86">
        <v>9335834.6400000006</v>
      </c>
      <c r="AF86">
        <v>0.86699999999999999</v>
      </c>
      <c r="AG86">
        <v>1.5512999999999999</v>
      </c>
      <c r="AH86">
        <v>20.63</v>
      </c>
      <c r="AL86">
        <v>11211</v>
      </c>
    </row>
    <row r="87" spans="1:39" hidden="1" x14ac:dyDescent="0.25">
      <c r="A87">
        <v>79</v>
      </c>
      <c r="C87" t="s">
        <v>82</v>
      </c>
      <c r="D87" t="s">
        <v>83</v>
      </c>
      <c r="E87" t="s">
        <v>83</v>
      </c>
      <c r="F87" t="s">
        <v>237</v>
      </c>
      <c r="G87" t="s">
        <v>83</v>
      </c>
      <c r="I87" t="s">
        <v>272</v>
      </c>
      <c r="J87" t="s">
        <v>87</v>
      </c>
      <c r="K87" t="s">
        <v>273</v>
      </c>
      <c r="L87">
        <v>1109</v>
      </c>
      <c r="M87">
        <v>895</v>
      </c>
      <c r="N87">
        <v>214</v>
      </c>
      <c r="O87">
        <v>17</v>
      </c>
      <c r="P87">
        <v>0</v>
      </c>
      <c r="Q87">
        <v>0</v>
      </c>
      <c r="R87">
        <v>0</v>
      </c>
      <c r="S87">
        <v>2000</v>
      </c>
      <c r="T87">
        <v>0</v>
      </c>
      <c r="U87" s="1">
        <v>0</v>
      </c>
      <c r="V87" s="1">
        <v>131524</v>
      </c>
      <c r="W87" s="1">
        <v>0</v>
      </c>
      <c r="X87">
        <v>0</v>
      </c>
      <c r="Y87" s="4">
        <v>131524</v>
      </c>
      <c r="Z87">
        <v>98352.3</v>
      </c>
      <c r="AA87">
        <v>29132.9</v>
      </c>
      <c r="AB87">
        <v>127485.2</v>
      </c>
      <c r="AC87" s="1">
        <v>3.07</v>
      </c>
      <c r="AD87">
        <v>1339939.5959999999</v>
      </c>
      <c r="AE87">
        <v>1388423.12</v>
      </c>
      <c r="AF87">
        <v>0.96930000000000005</v>
      </c>
      <c r="AG87">
        <v>1.0362</v>
      </c>
      <c r="AH87">
        <v>3.18</v>
      </c>
      <c r="AL87">
        <v>11211</v>
      </c>
    </row>
    <row r="88" spans="1:39" hidden="1" x14ac:dyDescent="0.25">
      <c r="A88">
        <v>80</v>
      </c>
      <c r="C88" t="s">
        <v>82</v>
      </c>
      <c r="D88" t="s">
        <v>83</v>
      </c>
      <c r="E88" t="s">
        <v>83</v>
      </c>
      <c r="F88" t="s">
        <v>237</v>
      </c>
      <c r="G88" t="s">
        <v>83</v>
      </c>
      <c r="I88" t="s">
        <v>274</v>
      </c>
      <c r="J88" t="s">
        <v>146</v>
      </c>
      <c r="K88" t="s">
        <v>275</v>
      </c>
      <c r="L88">
        <v>5044</v>
      </c>
      <c r="M88">
        <v>3274</v>
      </c>
      <c r="N88">
        <v>1770</v>
      </c>
      <c r="O88">
        <v>38</v>
      </c>
      <c r="P88">
        <v>0</v>
      </c>
      <c r="Q88">
        <v>922.1</v>
      </c>
      <c r="R88">
        <v>1809.1</v>
      </c>
      <c r="S88">
        <v>2000</v>
      </c>
      <c r="T88">
        <v>0</v>
      </c>
      <c r="U88" s="1">
        <v>1774000</v>
      </c>
      <c r="V88" s="1">
        <v>0</v>
      </c>
      <c r="W88" s="1">
        <v>698451</v>
      </c>
      <c r="X88">
        <v>0</v>
      </c>
      <c r="Y88" s="4">
        <v>1075549</v>
      </c>
      <c r="Z88">
        <v>857834.31799999997</v>
      </c>
      <c r="AA88">
        <v>65120.6</v>
      </c>
      <c r="AB88">
        <v>922954.91799999995</v>
      </c>
      <c r="AC88" s="1">
        <v>14.19</v>
      </c>
      <c r="AD88">
        <v>10317252.634</v>
      </c>
      <c r="AE88">
        <v>9846272.3399999999</v>
      </c>
      <c r="AF88">
        <v>0.85809999999999997</v>
      </c>
      <c r="AG88">
        <v>0.95440000000000003</v>
      </c>
      <c r="AH88">
        <v>13.54</v>
      </c>
      <c r="AL88">
        <v>11211</v>
      </c>
    </row>
    <row r="89" spans="1:39" hidden="1" x14ac:dyDescent="0.25">
      <c r="A89">
        <v>81</v>
      </c>
      <c r="C89" t="s">
        <v>82</v>
      </c>
      <c r="D89" t="s">
        <v>83</v>
      </c>
      <c r="E89" t="s">
        <v>83</v>
      </c>
      <c r="F89" t="s">
        <v>237</v>
      </c>
      <c r="G89" t="s">
        <v>83</v>
      </c>
      <c r="I89" t="s">
        <v>276</v>
      </c>
      <c r="J89" t="s">
        <v>146</v>
      </c>
      <c r="K89" t="s">
        <v>277</v>
      </c>
      <c r="L89">
        <v>3339</v>
      </c>
      <c r="M89">
        <v>2355</v>
      </c>
      <c r="N89">
        <v>984</v>
      </c>
      <c r="O89">
        <v>16</v>
      </c>
      <c r="P89">
        <v>0</v>
      </c>
      <c r="Q89">
        <v>578.18799999999999</v>
      </c>
      <c r="R89">
        <v>595.56700000000001</v>
      </c>
      <c r="S89">
        <v>40000</v>
      </c>
      <c r="T89">
        <v>0</v>
      </c>
      <c r="U89" s="1">
        <v>695160</v>
      </c>
      <c r="V89" s="1">
        <v>0</v>
      </c>
      <c r="W89" s="1">
        <v>261452</v>
      </c>
      <c r="X89">
        <v>0</v>
      </c>
      <c r="Y89" s="4">
        <v>433708</v>
      </c>
      <c r="Z89">
        <v>361011.76199999999</v>
      </c>
      <c r="AA89">
        <v>27419.200000000001</v>
      </c>
      <c r="AB89">
        <v>388430.962</v>
      </c>
      <c r="AC89" s="1">
        <v>10.44</v>
      </c>
      <c r="AD89">
        <v>4258209.6679999996</v>
      </c>
      <c r="AE89">
        <v>-290927.21999999997</v>
      </c>
      <c r="AF89">
        <v>0.89559999999999995</v>
      </c>
      <c r="AG89">
        <v>-6.83E-2</v>
      </c>
      <c r="AH89">
        <v>-0.71</v>
      </c>
      <c r="AL89">
        <v>11211</v>
      </c>
    </row>
    <row r="90" spans="1:39" hidden="1" x14ac:dyDescent="0.25">
      <c r="A90">
        <v>82</v>
      </c>
      <c r="C90" t="s">
        <v>82</v>
      </c>
      <c r="D90" t="s">
        <v>83</v>
      </c>
      <c r="E90" t="s">
        <v>83</v>
      </c>
      <c r="F90" t="s">
        <v>278</v>
      </c>
      <c r="G90" t="s">
        <v>83</v>
      </c>
      <c r="I90" t="s">
        <v>279</v>
      </c>
      <c r="J90" t="s">
        <v>156</v>
      </c>
      <c r="K90" t="s">
        <v>280</v>
      </c>
      <c r="L90">
        <v>262</v>
      </c>
      <c r="M90">
        <v>248</v>
      </c>
      <c r="N90">
        <v>14</v>
      </c>
      <c r="O90">
        <v>247</v>
      </c>
      <c r="P90">
        <v>0</v>
      </c>
      <c r="Q90">
        <v>916.62900000000002</v>
      </c>
      <c r="R90">
        <v>942.33199999999999</v>
      </c>
      <c r="S90">
        <v>20000</v>
      </c>
      <c r="T90">
        <v>0</v>
      </c>
      <c r="U90" s="1">
        <v>514060</v>
      </c>
      <c r="V90" s="1">
        <v>0</v>
      </c>
      <c r="W90" s="1">
        <v>0</v>
      </c>
      <c r="X90">
        <v>0</v>
      </c>
      <c r="Y90" s="4">
        <v>514060</v>
      </c>
      <c r="Z90">
        <v>29</v>
      </c>
      <c r="AA90">
        <v>463305.17700000003</v>
      </c>
      <c r="AB90">
        <v>463334.17700000003</v>
      </c>
      <c r="AC90" s="1">
        <v>9.8699999999999992</v>
      </c>
      <c r="AD90">
        <v>3985765.335</v>
      </c>
      <c r="AE90">
        <v>4152565.59</v>
      </c>
      <c r="AF90">
        <v>0.90129999999999999</v>
      </c>
      <c r="AG90">
        <v>1.0418000000000001</v>
      </c>
      <c r="AH90">
        <v>10.28</v>
      </c>
      <c r="AL90">
        <v>11211</v>
      </c>
    </row>
    <row r="91" spans="1:39" hidden="1" x14ac:dyDescent="0.25">
      <c r="A91">
        <v>83</v>
      </c>
      <c r="C91" t="s">
        <v>82</v>
      </c>
      <c r="D91" t="s">
        <v>83</v>
      </c>
      <c r="E91" t="s">
        <v>83</v>
      </c>
      <c r="F91" t="s">
        <v>278</v>
      </c>
      <c r="G91" t="s">
        <v>83</v>
      </c>
      <c r="I91" t="s">
        <v>281</v>
      </c>
      <c r="J91" t="s">
        <v>156</v>
      </c>
      <c r="K91" t="s">
        <v>282</v>
      </c>
      <c r="L91">
        <v>284</v>
      </c>
      <c r="M91">
        <v>249</v>
      </c>
      <c r="N91">
        <v>35</v>
      </c>
      <c r="O91">
        <v>207</v>
      </c>
      <c r="P91">
        <v>7</v>
      </c>
      <c r="Q91">
        <v>857.75199999999995</v>
      </c>
      <c r="R91">
        <v>880.84400000000005</v>
      </c>
      <c r="S91">
        <v>20000</v>
      </c>
      <c r="T91">
        <v>0</v>
      </c>
      <c r="U91" s="1">
        <v>461840</v>
      </c>
      <c r="V91" s="1">
        <v>0</v>
      </c>
      <c r="W91" s="1">
        <v>0</v>
      </c>
      <c r="X91">
        <v>0</v>
      </c>
      <c r="Y91" s="4">
        <v>461840</v>
      </c>
      <c r="Z91">
        <v>12232.6</v>
      </c>
      <c r="AA91">
        <v>392012</v>
      </c>
      <c r="AB91">
        <v>404244.6</v>
      </c>
      <c r="AC91" s="1">
        <v>12.47</v>
      </c>
      <c r="AD91">
        <v>3488229.35</v>
      </c>
      <c r="AE91">
        <v>3660239.45</v>
      </c>
      <c r="AF91">
        <v>0.87529999999999997</v>
      </c>
      <c r="AG91">
        <v>1.0492999999999999</v>
      </c>
      <c r="AH91">
        <v>13.08</v>
      </c>
      <c r="AL91">
        <v>11211</v>
      </c>
    </row>
    <row r="92" spans="1:39" hidden="1" x14ac:dyDescent="0.25">
      <c r="A92">
        <v>84</v>
      </c>
      <c r="C92" t="s">
        <v>82</v>
      </c>
      <c r="D92" t="s">
        <v>83</v>
      </c>
      <c r="E92" t="s">
        <v>83</v>
      </c>
      <c r="F92" t="s">
        <v>278</v>
      </c>
      <c r="G92" t="s">
        <v>83</v>
      </c>
      <c r="I92" t="s">
        <v>283</v>
      </c>
      <c r="J92" t="s">
        <v>93</v>
      </c>
      <c r="K92" t="s">
        <v>284</v>
      </c>
      <c r="L92">
        <v>2959</v>
      </c>
      <c r="M92">
        <v>1894</v>
      </c>
      <c r="N92">
        <v>1065</v>
      </c>
      <c r="O92">
        <v>427</v>
      </c>
      <c r="P92">
        <v>0</v>
      </c>
      <c r="Q92">
        <v>2234.172</v>
      </c>
      <c r="R92">
        <v>2277.6469999999999</v>
      </c>
      <c r="S92">
        <v>20000</v>
      </c>
      <c r="T92">
        <v>0</v>
      </c>
      <c r="U92" s="1">
        <v>869500</v>
      </c>
      <c r="V92" s="1">
        <v>535632</v>
      </c>
      <c r="W92" s="1">
        <v>0</v>
      </c>
      <c r="X92">
        <v>0</v>
      </c>
      <c r="Y92" s="4">
        <v>1405132</v>
      </c>
      <c r="Z92">
        <v>490951.9</v>
      </c>
      <c r="AA92">
        <v>708100.84</v>
      </c>
      <c r="AB92">
        <v>1199052.74</v>
      </c>
      <c r="AC92" s="1">
        <v>14.67</v>
      </c>
      <c r="AD92">
        <v>12839242.525</v>
      </c>
      <c r="AE92">
        <v>12891397.560000001</v>
      </c>
      <c r="AF92">
        <v>0.85329999999999995</v>
      </c>
      <c r="AG92">
        <v>1.0041</v>
      </c>
      <c r="AH92">
        <v>14.73</v>
      </c>
      <c r="AL92">
        <v>11211</v>
      </c>
    </row>
    <row r="93" spans="1:39" hidden="1" x14ac:dyDescent="0.25">
      <c r="A93">
        <v>85</v>
      </c>
      <c r="C93" t="s">
        <v>82</v>
      </c>
      <c r="D93" t="s">
        <v>83</v>
      </c>
      <c r="E93" t="s">
        <v>83</v>
      </c>
      <c r="F93" t="s">
        <v>278</v>
      </c>
      <c r="G93" t="s">
        <v>83</v>
      </c>
      <c r="I93" t="s">
        <v>285</v>
      </c>
      <c r="J93" t="s">
        <v>102</v>
      </c>
      <c r="K93" t="s">
        <v>286</v>
      </c>
      <c r="L93">
        <v>43</v>
      </c>
      <c r="M93">
        <v>34</v>
      </c>
      <c r="N93">
        <v>9</v>
      </c>
      <c r="O93">
        <v>0</v>
      </c>
      <c r="P93">
        <v>0</v>
      </c>
      <c r="Q93">
        <v>3077.9360000000001</v>
      </c>
      <c r="R93">
        <v>3138.1109999999999</v>
      </c>
      <c r="S93">
        <v>20000</v>
      </c>
      <c r="T93">
        <v>0</v>
      </c>
      <c r="U93" s="1">
        <v>1203500</v>
      </c>
      <c r="V93" s="1">
        <v>0</v>
      </c>
      <c r="W93" s="1">
        <v>38662</v>
      </c>
      <c r="X93">
        <v>0</v>
      </c>
      <c r="Y93" s="4">
        <v>1164838</v>
      </c>
      <c r="Z93">
        <v>1109490</v>
      </c>
      <c r="AA93">
        <v>0</v>
      </c>
      <c r="AB93">
        <v>1109490</v>
      </c>
      <c r="AC93" s="1">
        <v>4.75</v>
      </c>
      <c r="AD93">
        <v>9341677.4800000004</v>
      </c>
      <c r="AE93">
        <v>9859136.9600000009</v>
      </c>
      <c r="AF93">
        <v>0.95250000000000001</v>
      </c>
      <c r="AG93">
        <v>1.0553999999999999</v>
      </c>
      <c r="AH93">
        <v>5.01</v>
      </c>
      <c r="AL93">
        <v>11211</v>
      </c>
    </row>
    <row r="94" spans="1:39" hidden="1" x14ac:dyDescent="0.25">
      <c r="A94">
        <v>86</v>
      </c>
      <c r="C94" t="s">
        <v>82</v>
      </c>
      <c r="D94" t="s">
        <v>83</v>
      </c>
      <c r="E94" t="s">
        <v>83</v>
      </c>
      <c r="F94" t="s">
        <v>278</v>
      </c>
      <c r="G94" t="s">
        <v>83</v>
      </c>
      <c r="I94" t="s">
        <v>287</v>
      </c>
      <c r="J94" t="s">
        <v>156</v>
      </c>
      <c r="K94" t="s">
        <v>288</v>
      </c>
      <c r="L94">
        <v>378</v>
      </c>
      <c r="M94">
        <v>334</v>
      </c>
      <c r="N94">
        <v>44</v>
      </c>
      <c r="O94">
        <v>332</v>
      </c>
      <c r="P94">
        <v>1</v>
      </c>
      <c r="Q94">
        <v>641.726</v>
      </c>
      <c r="R94">
        <v>650.11099999999999</v>
      </c>
      <c r="S94">
        <v>40000</v>
      </c>
      <c r="T94">
        <v>0</v>
      </c>
      <c r="U94" s="1">
        <v>335400</v>
      </c>
      <c r="V94" s="1">
        <v>109759</v>
      </c>
      <c r="W94" s="1">
        <v>0</v>
      </c>
      <c r="X94">
        <v>0</v>
      </c>
      <c r="Y94" s="4">
        <v>445159</v>
      </c>
      <c r="Z94">
        <v>57</v>
      </c>
      <c r="AA94">
        <v>402204.72</v>
      </c>
      <c r="AB94">
        <v>402261.72</v>
      </c>
      <c r="AC94" s="1">
        <v>9.64</v>
      </c>
      <c r="AD94">
        <v>3459690.7969999998</v>
      </c>
      <c r="AE94">
        <v>3508084.91</v>
      </c>
      <c r="AF94">
        <v>0.90359999999999996</v>
      </c>
      <c r="AG94">
        <v>1.014</v>
      </c>
      <c r="AH94">
        <v>9.77</v>
      </c>
      <c r="AL94">
        <v>11211</v>
      </c>
    </row>
    <row r="95" spans="1:39" hidden="1" x14ac:dyDescent="0.25">
      <c r="A95">
        <v>87</v>
      </c>
      <c r="C95" t="s">
        <v>82</v>
      </c>
      <c r="D95" t="s">
        <v>83</v>
      </c>
      <c r="E95" t="s">
        <v>83</v>
      </c>
      <c r="F95" t="s">
        <v>278</v>
      </c>
      <c r="G95" t="s">
        <v>83</v>
      </c>
      <c r="I95" t="s">
        <v>289</v>
      </c>
      <c r="J95" t="s">
        <v>93</v>
      </c>
      <c r="K95" t="s">
        <v>290</v>
      </c>
      <c r="L95">
        <v>2015</v>
      </c>
      <c r="M95">
        <v>1592</v>
      </c>
      <c r="N95">
        <v>423</v>
      </c>
      <c r="O95">
        <v>402</v>
      </c>
      <c r="P95">
        <v>0</v>
      </c>
      <c r="Q95">
        <v>1003.13</v>
      </c>
      <c r="R95">
        <v>1053.846</v>
      </c>
      <c r="S95">
        <v>20000</v>
      </c>
      <c r="T95">
        <v>0</v>
      </c>
      <c r="U95" s="1">
        <v>1014320</v>
      </c>
      <c r="V95" s="1">
        <v>0</v>
      </c>
      <c r="W95" s="1">
        <v>135214</v>
      </c>
      <c r="X95">
        <v>0</v>
      </c>
      <c r="Y95" s="4">
        <v>879106</v>
      </c>
      <c r="Z95">
        <v>101765.5</v>
      </c>
      <c r="AA95">
        <v>664744.23</v>
      </c>
      <c r="AB95">
        <v>766509.73</v>
      </c>
      <c r="AC95" s="1">
        <v>12.81</v>
      </c>
      <c r="AD95">
        <v>6751196.0060000001</v>
      </c>
      <c r="AE95">
        <v>6919163.4199999999</v>
      </c>
      <c r="AF95">
        <v>0.87190000000000001</v>
      </c>
      <c r="AG95">
        <v>1.0248999999999999</v>
      </c>
      <c r="AH95">
        <v>13.13</v>
      </c>
      <c r="AL95">
        <v>11211</v>
      </c>
    </row>
    <row r="96" spans="1:39" hidden="1" x14ac:dyDescent="0.25">
      <c r="A96">
        <v>88</v>
      </c>
      <c r="C96" t="s">
        <v>82</v>
      </c>
      <c r="D96" t="s">
        <v>83</v>
      </c>
      <c r="E96" t="s">
        <v>83</v>
      </c>
      <c r="F96" t="s">
        <v>278</v>
      </c>
      <c r="G96" t="s">
        <v>83</v>
      </c>
      <c r="I96" t="s">
        <v>291</v>
      </c>
      <c r="J96" t="s">
        <v>146</v>
      </c>
      <c r="K96" t="s">
        <v>292</v>
      </c>
      <c r="L96">
        <v>2391</v>
      </c>
      <c r="M96">
        <v>1850</v>
      </c>
      <c r="N96">
        <v>541</v>
      </c>
      <c r="O96">
        <v>135</v>
      </c>
      <c r="P96">
        <v>0</v>
      </c>
      <c r="Q96">
        <v>655.697</v>
      </c>
      <c r="R96">
        <v>671.75099999999998</v>
      </c>
      <c r="S96">
        <v>20000</v>
      </c>
      <c r="T96">
        <v>0</v>
      </c>
      <c r="U96" s="1">
        <v>321080</v>
      </c>
      <c r="V96" s="1">
        <v>231451</v>
      </c>
      <c r="W96" s="1">
        <v>0</v>
      </c>
      <c r="X96">
        <v>0</v>
      </c>
      <c r="Y96" s="4">
        <v>552531</v>
      </c>
      <c r="Z96">
        <v>311380.8</v>
      </c>
      <c r="AA96">
        <v>168371.02499999999</v>
      </c>
      <c r="AB96">
        <v>479751.82500000001</v>
      </c>
      <c r="AC96" s="1">
        <v>13.17</v>
      </c>
      <c r="AD96">
        <v>4580866.4110000003</v>
      </c>
      <c r="AE96">
        <v>2625157.35</v>
      </c>
      <c r="AF96">
        <v>0.86829999999999996</v>
      </c>
      <c r="AG96">
        <v>0.57310000000000005</v>
      </c>
      <c r="AH96">
        <v>7.55</v>
      </c>
      <c r="AL96">
        <v>11211</v>
      </c>
    </row>
    <row r="97" spans="1:39" hidden="1" x14ac:dyDescent="0.25">
      <c r="A97">
        <v>89</v>
      </c>
      <c r="C97" t="s">
        <v>82</v>
      </c>
      <c r="D97" t="s">
        <v>83</v>
      </c>
      <c r="E97" t="s">
        <v>83</v>
      </c>
      <c r="F97" t="s">
        <v>278</v>
      </c>
      <c r="G97" t="s">
        <v>83</v>
      </c>
      <c r="I97" t="s">
        <v>293</v>
      </c>
      <c r="J97" t="s">
        <v>146</v>
      </c>
      <c r="K97" t="s">
        <v>294</v>
      </c>
      <c r="L97">
        <v>4639</v>
      </c>
      <c r="M97">
        <v>3165</v>
      </c>
      <c r="N97">
        <v>1474</v>
      </c>
      <c r="O97">
        <v>69</v>
      </c>
      <c r="P97">
        <v>0</v>
      </c>
      <c r="Q97">
        <v>2026.6110000000001</v>
      </c>
      <c r="R97">
        <v>2070.7570000000001</v>
      </c>
      <c r="S97">
        <v>20000</v>
      </c>
      <c r="T97">
        <v>0</v>
      </c>
      <c r="U97" s="1">
        <v>882920</v>
      </c>
      <c r="V97" s="1">
        <v>0</v>
      </c>
      <c r="W97" s="1">
        <v>224561</v>
      </c>
      <c r="X97">
        <v>0</v>
      </c>
      <c r="Y97" s="4">
        <v>658359</v>
      </c>
      <c r="Z97">
        <v>447078.35</v>
      </c>
      <c r="AA97">
        <v>116017.49</v>
      </c>
      <c r="AB97">
        <v>563095.84</v>
      </c>
      <c r="AC97" s="1">
        <v>14.47</v>
      </c>
      <c r="AD97">
        <v>5317059.0039999997</v>
      </c>
      <c r="AE97">
        <v>3826628.79</v>
      </c>
      <c r="AF97">
        <v>0.85529999999999995</v>
      </c>
      <c r="AG97">
        <v>0.71970000000000001</v>
      </c>
      <c r="AH97">
        <v>10.41</v>
      </c>
      <c r="AL97">
        <v>11211</v>
      </c>
    </row>
    <row r="98" spans="1:39" hidden="1" x14ac:dyDescent="0.25">
      <c r="A98">
        <v>90</v>
      </c>
      <c r="C98" t="s">
        <v>82</v>
      </c>
      <c r="D98" t="s">
        <v>83</v>
      </c>
      <c r="E98" t="s">
        <v>83</v>
      </c>
      <c r="F98" t="s">
        <v>278</v>
      </c>
      <c r="G98" t="s">
        <v>83</v>
      </c>
      <c r="I98" t="s">
        <v>295</v>
      </c>
      <c r="J98" t="s">
        <v>146</v>
      </c>
      <c r="K98" t="s">
        <v>296</v>
      </c>
      <c r="L98">
        <v>3944</v>
      </c>
      <c r="M98">
        <v>2773</v>
      </c>
      <c r="N98">
        <v>1171</v>
      </c>
      <c r="O98">
        <v>257</v>
      </c>
      <c r="P98">
        <v>0</v>
      </c>
      <c r="Q98">
        <v>2683.797</v>
      </c>
      <c r="R98">
        <v>2714.95</v>
      </c>
      <c r="S98">
        <v>20000</v>
      </c>
      <c r="T98">
        <v>0</v>
      </c>
      <c r="U98" s="1">
        <v>623060</v>
      </c>
      <c r="V98" s="1">
        <v>856321</v>
      </c>
      <c r="W98" s="1">
        <v>0</v>
      </c>
      <c r="X98">
        <v>0</v>
      </c>
      <c r="Y98" s="4">
        <v>1479381</v>
      </c>
      <c r="Z98">
        <v>997358.4</v>
      </c>
      <c r="AA98">
        <v>267936.995</v>
      </c>
      <c r="AB98">
        <v>1265295.395</v>
      </c>
      <c r="AC98" s="1">
        <v>14.47</v>
      </c>
      <c r="AD98">
        <v>11395686.109999999</v>
      </c>
      <c r="AE98">
        <v>11898052.84</v>
      </c>
      <c r="AF98">
        <v>0.85529999999999995</v>
      </c>
      <c r="AG98">
        <v>1.0441</v>
      </c>
      <c r="AH98">
        <v>15.11</v>
      </c>
      <c r="AL98">
        <v>11211</v>
      </c>
    </row>
    <row r="99" spans="1:39" hidden="1" x14ac:dyDescent="0.25">
      <c r="A99">
        <v>91</v>
      </c>
      <c r="C99" t="s">
        <v>82</v>
      </c>
      <c r="D99" t="s">
        <v>83</v>
      </c>
      <c r="E99" t="s">
        <v>83</v>
      </c>
      <c r="F99" t="s">
        <v>278</v>
      </c>
      <c r="G99" t="s">
        <v>83</v>
      </c>
      <c r="I99" t="s">
        <v>297</v>
      </c>
      <c r="J99" t="s">
        <v>156</v>
      </c>
      <c r="K99" t="s">
        <v>298</v>
      </c>
      <c r="L99">
        <v>339</v>
      </c>
      <c r="M99">
        <v>223</v>
      </c>
      <c r="N99">
        <v>116</v>
      </c>
      <c r="O99">
        <v>217</v>
      </c>
      <c r="P99">
        <v>6</v>
      </c>
      <c r="Q99">
        <v>602.29300000000001</v>
      </c>
      <c r="R99">
        <v>631.79999999999995</v>
      </c>
      <c r="S99">
        <v>20000</v>
      </c>
      <c r="T99">
        <v>0</v>
      </c>
      <c r="U99" s="1">
        <v>590140</v>
      </c>
      <c r="V99" s="1">
        <v>0</v>
      </c>
      <c r="W99" s="1">
        <v>124561</v>
      </c>
      <c r="X99">
        <v>0</v>
      </c>
      <c r="Y99" s="4">
        <v>465579</v>
      </c>
      <c r="Z99">
        <v>813</v>
      </c>
      <c r="AA99">
        <v>408881.51500000001</v>
      </c>
      <c r="AB99">
        <v>409694.51500000001</v>
      </c>
      <c r="AC99" s="1">
        <v>12</v>
      </c>
      <c r="AD99">
        <v>3524842.5430000001</v>
      </c>
      <c r="AE99">
        <v>3673561.18</v>
      </c>
      <c r="AF99">
        <v>0.88</v>
      </c>
      <c r="AG99">
        <v>1.0422</v>
      </c>
      <c r="AH99">
        <v>12.51</v>
      </c>
      <c r="AL99">
        <v>11211</v>
      </c>
    </row>
    <row r="100" spans="1:39" hidden="1" x14ac:dyDescent="0.25">
      <c r="A100">
        <v>92</v>
      </c>
      <c r="C100" t="s">
        <v>82</v>
      </c>
      <c r="D100" t="s">
        <v>83</v>
      </c>
      <c r="E100" t="s">
        <v>83</v>
      </c>
      <c r="F100" t="s">
        <v>168</v>
      </c>
      <c r="G100" t="s">
        <v>83</v>
      </c>
      <c r="I100" t="s">
        <v>299</v>
      </c>
      <c r="J100" t="s">
        <v>87</v>
      </c>
      <c r="K100" t="s">
        <v>300</v>
      </c>
      <c r="L100">
        <v>2563</v>
      </c>
      <c r="M100">
        <v>126</v>
      </c>
      <c r="N100">
        <v>2437</v>
      </c>
      <c r="O100">
        <v>1</v>
      </c>
      <c r="P100">
        <v>0</v>
      </c>
      <c r="Q100">
        <v>0</v>
      </c>
      <c r="R100">
        <v>0</v>
      </c>
      <c r="S100">
        <v>40000</v>
      </c>
      <c r="T100">
        <v>0</v>
      </c>
      <c r="U100" s="1">
        <v>0</v>
      </c>
      <c r="V100" s="1">
        <v>0</v>
      </c>
      <c r="W100" s="1">
        <v>0</v>
      </c>
      <c r="X100">
        <v>0</v>
      </c>
      <c r="Y100" s="4">
        <v>0</v>
      </c>
      <c r="Z100">
        <v>44069.5</v>
      </c>
      <c r="AA100">
        <v>1713.7</v>
      </c>
      <c r="AB100">
        <v>45783.199999999997</v>
      </c>
      <c r="AC100" s="1">
        <v>-4578320</v>
      </c>
      <c r="AD100">
        <v>539714.98800000001</v>
      </c>
      <c r="AE100">
        <v>533521.93999999994</v>
      </c>
      <c r="AF100">
        <v>0</v>
      </c>
      <c r="AG100">
        <v>0.98850000000000005</v>
      </c>
      <c r="AH100">
        <v>98.85</v>
      </c>
      <c r="AL100">
        <v>11211</v>
      </c>
    </row>
    <row r="101" spans="1:39" hidden="1" x14ac:dyDescent="0.25">
      <c r="A101">
        <v>93</v>
      </c>
      <c r="C101" t="s">
        <v>82</v>
      </c>
      <c r="D101" t="s">
        <v>83</v>
      </c>
      <c r="E101" t="s">
        <v>83</v>
      </c>
      <c r="F101" t="s">
        <v>187</v>
      </c>
      <c r="G101" t="s">
        <v>83</v>
      </c>
      <c r="I101" t="s">
        <v>301</v>
      </c>
      <c r="J101" t="s">
        <v>146</v>
      </c>
      <c r="K101" t="s">
        <v>302</v>
      </c>
      <c r="L101">
        <v>10984</v>
      </c>
      <c r="M101">
        <v>8323</v>
      </c>
      <c r="N101">
        <v>2661</v>
      </c>
      <c r="O101">
        <v>23</v>
      </c>
      <c r="P101">
        <v>0</v>
      </c>
      <c r="Q101">
        <v>22925.8</v>
      </c>
      <c r="R101">
        <v>23846.2</v>
      </c>
      <c r="S101">
        <v>2000</v>
      </c>
      <c r="T101">
        <v>0</v>
      </c>
      <c r="U101" s="1">
        <v>1840800</v>
      </c>
      <c r="V101" s="1">
        <v>0</v>
      </c>
      <c r="W101" s="1">
        <v>321456</v>
      </c>
      <c r="X101">
        <v>0</v>
      </c>
      <c r="Y101" s="4">
        <v>1519344</v>
      </c>
      <c r="Z101">
        <v>1265562.875</v>
      </c>
      <c r="AA101">
        <v>39415.1</v>
      </c>
      <c r="AB101">
        <v>1304977.9750000001</v>
      </c>
      <c r="AC101" s="1">
        <v>14.11</v>
      </c>
      <c r="AD101">
        <v>12605728.604</v>
      </c>
      <c r="AE101">
        <v>10820985.65</v>
      </c>
      <c r="AF101">
        <v>0.8589</v>
      </c>
      <c r="AG101">
        <v>0.85840000000000005</v>
      </c>
      <c r="AH101">
        <v>12.11</v>
      </c>
      <c r="AL101">
        <v>11211</v>
      </c>
    </row>
    <row r="102" spans="1:39" hidden="1" x14ac:dyDescent="0.25">
      <c r="A102">
        <v>94</v>
      </c>
      <c r="C102" t="s">
        <v>303</v>
      </c>
      <c r="D102" t="s">
        <v>304</v>
      </c>
      <c r="E102" t="s">
        <v>305</v>
      </c>
      <c r="F102" t="s">
        <v>306</v>
      </c>
      <c r="G102" t="s">
        <v>305</v>
      </c>
      <c r="I102" t="s">
        <v>307</v>
      </c>
      <c r="J102" t="s">
        <v>156</v>
      </c>
      <c r="K102" t="s">
        <v>308</v>
      </c>
      <c r="L102">
        <v>353</v>
      </c>
      <c r="M102">
        <v>270</v>
      </c>
      <c r="N102">
        <v>83</v>
      </c>
      <c r="O102">
        <v>256</v>
      </c>
      <c r="P102">
        <v>1</v>
      </c>
      <c r="Q102">
        <v>1012.0069999999999</v>
      </c>
      <c r="R102">
        <v>1033.152</v>
      </c>
      <c r="S102">
        <v>20000</v>
      </c>
      <c r="T102">
        <v>0</v>
      </c>
      <c r="U102" s="1">
        <v>422900</v>
      </c>
      <c r="V102" s="1">
        <v>0</v>
      </c>
      <c r="W102" s="1">
        <v>0</v>
      </c>
      <c r="X102">
        <v>0</v>
      </c>
      <c r="Y102" s="4">
        <v>422900</v>
      </c>
      <c r="Z102">
        <v>1251</v>
      </c>
      <c r="AA102">
        <v>379981.22499999998</v>
      </c>
      <c r="AB102">
        <v>381232.22499999998</v>
      </c>
      <c r="AC102" s="1">
        <v>9.85</v>
      </c>
      <c r="AD102">
        <v>3282395.7590000001</v>
      </c>
      <c r="AE102">
        <v>3423518.86</v>
      </c>
      <c r="AF102">
        <v>0.90149999999999997</v>
      </c>
      <c r="AG102">
        <v>1.0429999999999999</v>
      </c>
      <c r="AH102">
        <v>10.27</v>
      </c>
      <c r="AL102">
        <v>12431</v>
      </c>
    </row>
    <row r="103" spans="1:39" hidden="1" x14ac:dyDescent="0.25">
      <c r="A103">
        <v>95</v>
      </c>
      <c r="C103" t="s">
        <v>82</v>
      </c>
      <c r="D103" t="s">
        <v>83</v>
      </c>
      <c r="E103" t="s">
        <v>309</v>
      </c>
      <c r="F103" t="s">
        <v>310</v>
      </c>
      <c r="G103" t="s">
        <v>309</v>
      </c>
      <c r="I103" t="s">
        <v>311</v>
      </c>
      <c r="J103" t="s">
        <v>156</v>
      </c>
      <c r="K103" t="s">
        <v>312</v>
      </c>
      <c r="L103">
        <v>152</v>
      </c>
      <c r="M103">
        <v>136</v>
      </c>
      <c r="N103">
        <v>16</v>
      </c>
      <c r="O103">
        <v>135</v>
      </c>
      <c r="P103">
        <v>0</v>
      </c>
      <c r="Q103">
        <v>691.17399999999998</v>
      </c>
      <c r="R103">
        <v>704.23900000000003</v>
      </c>
      <c r="S103">
        <v>20000</v>
      </c>
      <c r="T103">
        <v>0</v>
      </c>
      <c r="U103" s="1">
        <v>261300</v>
      </c>
      <c r="V103" s="1">
        <v>0</v>
      </c>
      <c r="W103" s="1">
        <v>0</v>
      </c>
      <c r="X103">
        <v>0</v>
      </c>
      <c r="Y103" s="4">
        <v>261300</v>
      </c>
      <c r="Z103">
        <v>0</v>
      </c>
      <c r="AA103">
        <v>236476.79999999999</v>
      </c>
      <c r="AB103">
        <v>236476.79999999999</v>
      </c>
      <c r="AC103" s="1">
        <v>9.5</v>
      </c>
      <c r="AD103">
        <v>2034392.075</v>
      </c>
      <c r="AE103">
        <v>2118831.75</v>
      </c>
      <c r="AF103">
        <v>0.90500000000000003</v>
      </c>
      <c r="AG103">
        <v>1.0415000000000001</v>
      </c>
      <c r="AH103">
        <v>9.89</v>
      </c>
      <c r="AL103">
        <v>11221</v>
      </c>
    </row>
    <row r="104" spans="1:39" hidden="1" x14ac:dyDescent="0.25">
      <c r="A104">
        <v>96</v>
      </c>
      <c r="C104" t="s">
        <v>82</v>
      </c>
      <c r="D104" t="s">
        <v>83</v>
      </c>
      <c r="E104" t="s">
        <v>309</v>
      </c>
      <c r="F104" t="s">
        <v>313</v>
      </c>
      <c r="G104" t="s">
        <v>309</v>
      </c>
      <c r="I104" t="s">
        <v>314</v>
      </c>
      <c r="J104" t="s">
        <v>102</v>
      </c>
      <c r="K104" t="s">
        <v>315</v>
      </c>
      <c r="L104">
        <v>278</v>
      </c>
      <c r="M104">
        <v>206</v>
      </c>
      <c r="N104">
        <v>72</v>
      </c>
      <c r="O104">
        <v>0</v>
      </c>
      <c r="P104">
        <v>0</v>
      </c>
      <c r="Q104">
        <v>1262.0540000000001</v>
      </c>
      <c r="R104">
        <v>1287.92</v>
      </c>
      <c r="S104">
        <v>40000</v>
      </c>
      <c r="T104">
        <v>0</v>
      </c>
      <c r="U104" s="1">
        <v>1034640</v>
      </c>
      <c r="V104" s="1">
        <v>18616</v>
      </c>
      <c r="W104" s="1">
        <v>0</v>
      </c>
      <c r="X104">
        <v>0</v>
      </c>
      <c r="Y104" s="4">
        <v>1053256</v>
      </c>
      <c r="Z104">
        <v>978064.2</v>
      </c>
      <c r="AA104">
        <v>0</v>
      </c>
      <c r="AB104">
        <v>978064.2</v>
      </c>
      <c r="AC104" s="1">
        <v>7.14</v>
      </c>
      <c r="AD104">
        <v>9338783.6500000004</v>
      </c>
      <c r="AE104">
        <v>9766369.2899999991</v>
      </c>
      <c r="AF104">
        <v>0.92859999999999998</v>
      </c>
      <c r="AG104">
        <v>1.0458000000000001</v>
      </c>
      <c r="AH104">
        <v>7.47</v>
      </c>
      <c r="AL104">
        <v>11221</v>
      </c>
    </row>
    <row r="105" spans="1:39" hidden="1" x14ac:dyDescent="0.25">
      <c r="A105">
        <v>97</v>
      </c>
      <c r="C105" t="s">
        <v>82</v>
      </c>
      <c r="D105" t="s">
        <v>152</v>
      </c>
      <c r="E105" t="s">
        <v>152</v>
      </c>
      <c r="F105" t="s">
        <v>316</v>
      </c>
      <c r="G105" t="s">
        <v>152</v>
      </c>
      <c r="I105" t="s">
        <v>317</v>
      </c>
      <c r="J105" t="s">
        <v>156</v>
      </c>
      <c r="K105" t="s">
        <v>318</v>
      </c>
      <c r="L105">
        <v>239</v>
      </c>
      <c r="M105">
        <v>173</v>
      </c>
      <c r="N105">
        <v>66</v>
      </c>
      <c r="O105">
        <v>135</v>
      </c>
      <c r="P105">
        <v>0</v>
      </c>
      <c r="Q105">
        <v>1237.0999999999999</v>
      </c>
      <c r="R105">
        <v>1482.2</v>
      </c>
      <c r="S105">
        <v>2000</v>
      </c>
      <c r="T105">
        <v>0</v>
      </c>
      <c r="U105" s="1">
        <v>490200</v>
      </c>
      <c r="V105" s="1">
        <v>0</v>
      </c>
      <c r="W105" s="1">
        <v>0</v>
      </c>
      <c r="X105">
        <v>0</v>
      </c>
      <c r="Y105" s="4">
        <v>490200</v>
      </c>
      <c r="Z105">
        <v>2381.5</v>
      </c>
      <c r="AA105">
        <v>270000</v>
      </c>
      <c r="AB105">
        <v>272381.5</v>
      </c>
      <c r="AC105" s="1">
        <v>44.43</v>
      </c>
      <c r="AD105">
        <v>2347403.0099999998</v>
      </c>
      <c r="AE105">
        <v>2438780.14</v>
      </c>
      <c r="AF105">
        <v>0.55569999999999997</v>
      </c>
      <c r="AG105">
        <v>1.0388999999999999</v>
      </c>
      <c r="AH105">
        <v>46.16</v>
      </c>
      <c r="AL105">
        <v>11121</v>
      </c>
    </row>
    <row r="106" spans="1:39" hidden="1" x14ac:dyDescent="0.25">
      <c r="A106">
        <v>98</v>
      </c>
      <c r="C106" t="s">
        <v>319</v>
      </c>
      <c r="D106" t="s">
        <v>320</v>
      </c>
      <c r="E106" t="s">
        <v>320</v>
      </c>
      <c r="F106" t="s">
        <v>321</v>
      </c>
      <c r="G106" t="s">
        <v>320</v>
      </c>
      <c r="I106" t="s">
        <v>322</v>
      </c>
      <c r="J106" t="s">
        <v>146</v>
      </c>
      <c r="K106" t="s">
        <v>323</v>
      </c>
      <c r="L106">
        <v>1802</v>
      </c>
      <c r="M106">
        <v>1551</v>
      </c>
      <c r="N106">
        <v>251</v>
      </c>
      <c r="O106">
        <v>0</v>
      </c>
      <c r="P106">
        <v>0</v>
      </c>
      <c r="Q106">
        <v>672.42200000000003</v>
      </c>
      <c r="R106">
        <v>692.50199999999995</v>
      </c>
      <c r="S106">
        <v>20000</v>
      </c>
      <c r="T106">
        <v>0</v>
      </c>
      <c r="U106" s="1">
        <v>401600</v>
      </c>
      <c r="V106" s="1">
        <v>0</v>
      </c>
      <c r="W106" s="1">
        <v>215000</v>
      </c>
      <c r="X106">
        <v>0</v>
      </c>
      <c r="Y106" s="4">
        <v>186600</v>
      </c>
      <c r="Z106">
        <v>161662.42000000001</v>
      </c>
      <c r="AA106">
        <v>0</v>
      </c>
      <c r="AB106">
        <v>161662.42000000001</v>
      </c>
      <c r="AC106" s="1">
        <v>13.36</v>
      </c>
      <c r="AD106">
        <v>1805508.88</v>
      </c>
      <c r="AE106">
        <v>1893493.58</v>
      </c>
      <c r="AF106">
        <v>0.86639999999999995</v>
      </c>
      <c r="AG106">
        <v>1.0487</v>
      </c>
      <c r="AH106">
        <v>14.01</v>
      </c>
      <c r="AL106">
        <v>22321</v>
      </c>
    </row>
    <row r="107" spans="1:39" x14ac:dyDescent="0.25">
      <c r="AC107" s="9"/>
      <c r="AM107" s="8"/>
    </row>
    <row r="108" spans="1:39" x14ac:dyDescent="0.25">
      <c r="AC108" s="9"/>
      <c r="AM108" s="8"/>
    </row>
    <row r="109" spans="1:39" x14ac:dyDescent="0.25">
      <c r="AC109" s="9"/>
      <c r="AM109" s="8"/>
    </row>
    <row r="110" spans="1:39" x14ac:dyDescent="0.25">
      <c r="AC110" s="9"/>
      <c r="AM110" s="8"/>
    </row>
    <row r="111" spans="1:39" x14ac:dyDescent="0.25">
      <c r="AC111" s="9"/>
      <c r="AM111" s="8"/>
    </row>
    <row r="112" spans="1:39" x14ac:dyDescent="0.25">
      <c r="AC112" s="9"/>
      <c r="AM112" s="8"/>
    </row>
    <row r="113" spans="29:39" x14ac:dyDescent="0.25">
      <c r="AC113" s="9"/>
      <c r="AM113" s="8"/>
    </row>
    <row r="114" spans="29:39" x14ac:dyDescent="0.25">
      <c r="AC114" s="9"/>
      <c r="AM114" s="8"/>
    </row>
    <row r="115" spans="29:39" x14ac:dyDescent="0.25">
      <c r="AC115" s="9"/>
      <c r="AM115" s="8"/>
    </row>
    <row r="116" spans="29:39" x14ac:dyDescent="0.25">
      <c r="AC116" s="9"/>
      <c r="AM116" s="8"/>
    </row>
    <row r="117" spans="29:39" x14ac:dyDescent="0.25">
      <c r="AC117" s="9"/>
      <c r="AM117" s="8"/>
    </row>
    <row r="118" spans="29:39" x14ac:dyDescent="0.25">
      <c r="AC118" s="9"/>
      <c r="AM118" s="8"/>
    </row>
    <row r="119" spans="29:39" x14ac:dyDescent="0.25">
      <c r="AC119" s="9"/>
      <c r="AM119" s="8"/>
    </row>
    <row r="120" spans="29:39" x14ac:dyDescent="0.25">
      <c r="AC120" s="9"/>
      <c r="AM120" s="8"/>
    </row>
    <row r="121" spans="29:39" x14ac:dyDescent="0.25">
      <c r="AC121" s="9"/>
      <c r="AM121" s="8"/>
    </row>
    <row r="122" spans="29:39" x14ac:dyDescent="0.25">
      <c r="AC122" s="9"/>
      <c r="AM122" s="8"/>
    </row>
    <row r="123" spans="29:39" x14ac:dyDescent="0.25">
      <c r="AC123" s="9"/>
      <c r="AM123" s="8"/>
    </row>
    <row r="124" spans="29:39" x14ac:dyDescent="0.25">
      <c r="AC124" s="9"/>
      <c r="AM124" s="8"/>
    </row>
    <row r="125" spans="29:39" x14ac:dyDescent="0.25">
      <c r="AC125" s="9"/>
      <c r="AM125" s="8"/>
    </row>
    <row r="126" spans="29:39" x14ac:dyDescent="0.25">
      <c r="AC126" s="9"/>
      <c r="AM126" s="8"/>
    </row>
    <row r="127" spans="29:39" x14ac:dyDescent="0.25">
      <c r="AC127" s="9"/>
      <c r="AM127" s="8"/>
    </row>
    <row r="128" spans="29:39" x14ac:dyDescent="0.25">
      <c r="AC128" s="9"/>
      <c r="AM128" s="8"/>
    </row>
    <row r="129" spans="29:39" x14ac:dyDescent="0.25">
      <c r="AC129" s="9"/>
      <c r="AM129" s="8"/>
    </row>
    <row r="130" spans="29:39" x14ac:dyDescent="0.25">
      <c r="AC130" s="9"/>
      <c r="AM130" s="8"/>
    </row>
    <row r="131" spans="29:39" x14ac:dyDescent="0.25">
      <c r="AC131" s="9"/>
      <c r="AM131" s="8"/>
    </row>
    <row r="132" spans="29:39" x14ac:dyDescent="0.25">
      <c r="AC132" s="9"/>
      <c r="AM132" s="8"/>
    </row>
    <row r="133" spans="29:39" x14ac:dyDescent="0.25">
      <c r="AC133" s="9"/>
      <c r="AM133" s="8"/>
    </row>
    <row r="134" spans="29:39" x14ac:dyDescent="0.25">
      <c r="AC134" s="9"/>
      <c r="AM134" s="8"/>
    </row>
    <row r="135" spans="29:39" x14ac:dyDescent="0.25">
      <c r="AC135" s="9"/>
      <c r="AM135" s="8"/>
    </row>
    <row r="136" spans="29:39" x14ac:dyDescent="0.25">
      <c r="AC136" s="9"/>
      <c r="AM136" s="8"/>
    </row>
    <row r="137" spans="29:39" x14ac:dyDescent="0.25">
      <c r="AC137" s="9"/>
      <c r="AM137" s="8"/>
    </row>
    <row r="138" spans="29:39" x14ac:dyDescent="0.25">
      <c r="AC138" s="9"/>
      <c r="AM138" s="8"/>
    </row>
    <row r="139" spans="29:39" x14ac:dyDescent="0.25">
      <c r="AC139" s="9"/>
      <c r="AM139" s="8"/>
    </row>
    <row r="140" spans="29:39" x14ac:dyDescent="0.25">
      <c r="AC140" s="9"/>
      <c r="AM140" s="8"/>
    </row>
    <row r="141" spans="29:39" x14ac:dyDescent="0.25">
      <c r="AC141" s="9"/>
      <c r="AM141" s="8"/>
    </row>
    <row r="142" spans="29:39" x14ac:dyDescent="0.25">
      <c r="AC142" s="9"/>
      <c r="AM142" s="8"/>
    </row>
    <row r="143" spans="29:39" x14ac:dyDescent="0.25">
      <c r="AC143" s="9"/>
      <c r="AM143" s="8"/>
    </row>
    <row r="144" spans="29:39" x14ac:dyDescent="0.25">
      <c r="AC144" s="9"/>
      <c r="AM144" s="8"/>
    </row>
    <row r="145" spans="29:39" x14ac:dyDescent="0.25">
      <c r="AC145" s="9"/>
      <c r="AM145" s="8"/>
    </row>
    <row r="146" spans="29:39" x14ac:dyDescent="0.25">
      <c r="AC146" s="9"/>
      <c r="AM146" s="8"/>
    </row>
    <row r="147" spans="29:39" x14ac:dyDescent="0.25">
      <c r="AC147" s="9"/>
      <c r="AM147" s="8"/>
    </row>
    <row r="148" spans="29:39" x14ac:dyDescent="0.25">
      <c r="AC148" s="9"/>
      <c r="AM148" s="8"/>
    </row>
    <row r="149" spans="29:39" x14ac:dyDescent="0.25">
      <c r="AC149" s="9"/>
      <c r="AM149" s="8"/>
    </row>
    <row r="150" spans="29:39" x14ac:dyDescent="0.25">
      <c r="AC150" s="9"/>
      <c r="AM150" s="8"/>
    </row>
    <row r="151" spans="29:39" x14ac:dyDescent="0.25">
      <c r="AC151" s="9"/>
      <c r="AM151" s="8"/>
    </row>
    <row r="152" spans="29:39" x14ac:dyDescent="0.25">
      <c r="AC152" s="9"/>
      <c r="AM152" s="8"/>
    </row>
    <row r="153" spans="29:39" x14ac:dyDescent="0.25">
      <c r="AC153" s="9"/>
      <c r="AM153" s="8"/>
    </row>
    <row r="154" spans="29:39" x14ac:dyDescent="0.25">
      <c r="AC154" s="9"/>
      <c r="AM154" s="8"/>
    </row>
    <row r="155" spans="29:39" x14ac:dyDescent="0.25">
      <c r="AC155" s="9"/>
      <c r="AM155" s="8"/>
    </row>
    <row r="156" spans="29:39" x14ac:dyDescent="0.25">
      <c r="AC156" s="9"/>
      <c r="AM156" s="8"/>
    </row>
    <row r="157" spans="29:39" x14ac:dyDescent="0.25">
      <c r="AC157" s="9"/>
      <c r="AM157" s="8"/>
    </row>
    <row r="158" spans="29:39" x14ac:dyDescent="0.25">
      <c r="AC158" s="9"/>
      <c r="AM158" s="8"/>
    </row>
    <row r="159" spans="29:39" x14ac:dyDescent="0.25">
      <c r="AC159" s="9"/>
      <c r="AM159" s="8"/>
    </row>
    <row r="160" spans="29:39" x14ac:dyDescent="0.25">
      <c r="AC160" s="9"/>
      <c r="AM160" s="8"/>
    </row>
    <row r="161" spans="29:39" x14ac:dyDescent="0.25">
      <c r="AC161" s="9"/>
      <c r="AM161" s="8"/>
    </row>
    <row r="162" spans="29:39" x14ac:dyDescent="0.25">
      <c r="AC162" s="9"/>
      <c r="AM162" s="8"/>
    </row>
    <row r="163" spans="29:39" x14ac:dyDescent="0.25">
      <c r="AC163" s="9"/>
      <c r="AM163" s="8"/>
    </row>
    <row r="164" spans="29:39" x14ac:dyDescent="0.25">
      <c r="AC164" s="9"/>
      <c r="AM164" s="8"/>
    </row>
    <row r="165" spans="29:39" x14ac:dyDescent="0.25">
      <c r="AC165" s="9"/>
      <c r="AM165" s="8"/>
    </row>
    <row r="166" spans="29:39" x14ac:dyDescent="0.25">
      <c r="AC166" s="9"/>
      <c r="AM166" s="8"/>
    </row>
    <row r="167" spans="29:39" x14ac:dyDescent="0.25">
      <c r="AC167" s="9"/>
      <c r="AM167" s="8"/>
    </row>
    <row r="168" spans="29:39" x14ac:dyDescent="0.25">
      <c r="AC168" s="9"/>
      <c r="AM168" s="8"/>
    </row>
    <row r="169" spans="29:39" x14ac:dyDescent="0.25">
      <c r="AC169" s="9"/>
      <c r="AM169" s="8"/>
    </row>
    <row r="170" spans="29:39" x14ac:dyDescent="0.25">
      <c r="AC170" s="9"/>
      <c r="AM170" s="8"/>
    </row>
    <row r="171" spans="29:39" x14ac:dyDescent="0.25">
      <c r="AC171" s="9"/>
      <c r="AM171" s="8"/>
    </row>
    <row r="172" spans="29:39" x14ac:dyDescent="0.25">
      <c r="AC172" s="9"/>
      <c r="AM172" s="8"/>
    </row>
    <row r="173" spans="29:39" x14ac:dyDescent="0.25">
      <c r="AC173" s="9"/>
      <c r="AM173" s="8"/>
    </row>
    <row r="174" spans="29:39" x14ac:dyDescent="0.25">
      <c r="AC174" s="9"/>
      <c r="AM174" s="8"/>
    </row>
    <row r="175" spans="29:39" x14ac:dyDescent="0.25">
      <c r="AC175" s="9"/>
      <c r="AM175" s="8"/>
    </row>
    <row r="176" spans="29:39" x14ac:dyDescent="0.25">
      <c r="AC176" s="9"/>
      <c r="AM176" s="8"/>
    </row>
    <row r="177" spans="29:39" x14ac:dyDescent="0.25">
      <c r="AC177" s="9"/>
      <c r="AM177" s="8"/>
    </row>
    <row r="178" spans="29:39" x14ac:dyDescent="0.25">
      <c r="AC178" s="9"/>
      <c r="AM178" s="8"/>
    </row>
    <row r="179" spans="29:39" x14ac:dyDescent="0.25">
      <c r="AC179" s="9"/>
      <c r="AM179" s="8"/>
    </row>
    <row r="180" spans="29:39" x14ac:dyDescent="0.25">
      <c r="AC180" s="9"/>
      <c r="AM180" s="8"/>
    </row>
    <row r="181" spans="29:39" x14ac:dyDescent="0.25">
      <c r="AC181" s="9"/>
      <c r="AM181" s="8"/>
    </row>
    <row r="182" spans="29:39" x14ac:dyDescent="0.25">
      <c r="AC182" s="9"/>
      <c r="AM182" s="8"/>
    </row>
    <row r="183" spans="29:39" x14ac:dyDescent="0.25">
      <c r="AC183" s="9"/>
      <c r="AM183" s="8"/>
    </row>
    <row r="184" spans="29:39" x14ac:dyDescent="0.25">
      <c r="AC184" s="9"/>
      <c r="AM184" s="8"/>
    </row>
    <row r="185" spans="29:39" x14ac:dyDescent="0.25">
      <c r="AC185" s="9"/>
      <c r="AM185" s="8"/>
    </row>
    <row r="186" spans="29:39" x14ac:dyDescent="0.25">
      <c r="AC186" s="9"/>
      <c r="AM186" s="8"/>
    </row>
    <row r="187" spans="29:39" x14ac:dyDescent="0.25">
      <c r="AC187" s="9"/>
      <c r="AM187" s="8"/>
    </row>
    <row r="188" spans="29:39" x14ac:dyDescent="0.25">
      <c r="AC188" s="9"/>
      <c r="AM188" s="8"/>
    </row>
    <row r="189" spans="29:39" x14ac:dyDescent="0.25">
      <c r="AC189" s="9"/>
      <c r="AM189" s="8"/>
    </row>
    <row r="190" spans="29:39" x14ac:dyDescent="0.25">
      <c r="AC190" s="9"/>
      <c r="AM190" s="8"/>
    </row>
    <row r="191" spans="29:39" x14ac:dyDescent="0.25">
      <c r="AC191" s="9"/>
      <c r="AM191" s="8"/>
    </row>
    <row r="192" spans="29:39" x14ac:dyDescent="0.25">
      <c r="AC192" s="9"/>
      <c r="AM192" s="8"/>
    </row>
    <row r="193" spans="29:39" x14ac:dyDescent="0.25">
      <c r="AC193" s="9"/>
      <c r="AM193" s="8"/>
    </row>
    <row r="194" spans="29:39" x14ac:dyDescent="0.25">
      <c r="AC194" s="9"/>
      <c r="AM194" s="8"/>
    </row>
    <row r="195" spans="29:39" x14ac:dyDescent="0.25">
      <c r="AC195" s="9"/>
      <c r="AM195" s="8"/>
    </row>
    <row r="196" spans="29:39" x14ac:dyDescent="0.25">
      <c r="AC196" s="9"/>
      <c r="AM196" s="8"/>
    </row>
  </sheetData>
  <mergeCells count="45">
    <mergeCell ref="A1:AL1"/>
    <mergeCell ref="A2:AL2"/>
    <mergeCell ref="A3:AL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I7"/>
    <mergeCell ref="J7"/>
    <mergeCell ref="K7"/>
    <mergeCell ref="L7"/>
    <mergeCell ref="M7"/>
    <mergeCell ref="N7"/>
    <mergeCell ref="O7"/>
    <mergeCell ref="P7"/>
    <mergeCell ref="Q7"/>
    <mergeCell ref="R7"/>
    <mergeCell ref="S7"/>
    <mergeCell ref="T7"/>
    <mergeCell ref="U7"/>
    <mergeCell ref="V7"/>
    <mergeCell ref="W7"/>
    <mergeCell ref="X7"/>
    <mergeCell ref="Y7"/>
    <mergeCell ref="Z7"/>
    <mergeCell ref="AA7"/>
    <mergeCell ref="AB7"/>
    <mergeCell ref="AC7"/>
    <mergeCell ref="AD7"/>
    <mergeCell ref="AE7"/>
    <mergeCell ref="AF7"/>
    <mergeCell ref="AG7"/>
    <mergeCell ref="AH7"/>
    <mergeCell ref="AI7"/>
    <mergeCell ref="AJ7"/>
    <mergeCell ref="AK7"/>
    <mergeCell ref="AL7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AEE Avalahalli</cp:lastModifiedBy>
  <dcterms:created xsi:type="dcterms:W3CDTF">2025-06-12T04:32:19Z</dcterms:created>
  <dcterms:modified xsi:type="dcterms:W3CDTF">2025-06-17T06:59:56Z</dcterms:modified>
</cp:coreProperties>
</file>