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RO Pla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<sst xmlns="http://schemas.openxmlformats.org/spreadsheetml/2006/main" count="250" uniqueCount="134">
  <si>
    <t>Sl No</t>
  </si>
  <si>
    <t>Section</t>
  </si>
  <si>
    <t>RR No</t>
  </si>
  <si>
    <t>Account ID</t>
  </si>
  <si>
    <t>Tariff</t>
  </si>
  <si>
    <t>Raghu GP Name</t>
  </si>
  <si>
    <t>Sub-Tariff</t>
  </si>
  <si>
    <t>Installations Status</t>
  </si>
  <si>
    <t>Is Metered</t>
  </si>
  <si>
    <t>Meter Status</t>
  </si>
  <si>
    <t>MR Code</t>
  </si>
  <si>
    <t>Name</t>
  </si>
  <si>
    <t>Reading Day</t>
  </si>
  <si>
    <t>Bill Issue Date</t>
  </si>
  <si>
    <t>Dew Date</t>
  </si>
  <si>
    <t>Coll Date</t>
  </si>
  <si>
    <t>Total Dema</t>
  </si>
  <si>
    <t xml:space="preserve"> Already Interest Dem</t>
  </si>
  <si>
    <t>Tobe Interst Dem</t>
  </si>
  <si>
    <t>Diff Int Dem</t>
  </si>
  <si>
    <t>Village Name</t>
  </si>
  <si>
    <t>DTC Code</t>
  </si>
  <si>
    <t>Feeder Code</t>
  </si>
  <si>
    <t>SO Code~SO Name</t>
  </si>
  <si>
    <t>LM Code~LM Name</t>
  </si>
  <si>
    <t>BM</t>
  </si>
  <si>
    <t>IR</t>
  </si>
  <si>
    <t>FR</t>
  </si>
  <si>
    <t>Meter Constant</t>
  </si>
  <si>
    <t>Sanc. KW</t>
  </si>
  <si>
    <t>Sanc. HP</t>
  </si>
  <si>
    <t>KW+HP</t>
  </si>
  <si>
    <t>Sanc. KVA</t>
  </si>
  <si>
    <t>Assessed Taxed Consumption</t>
  </si>
  <si>
    <t>Assessed Tax Exempted Consumption</t>
  </si>
  <si>
    <t>Metered Taxed Consumption</t>
  </si>
  <si>
    <t>Metered Tax Exempted Consumption</t>
  </si>
  <si>
    <t>Total Consumption</t>
  </si>
  <si>
    <t>Bill Cancel Consumption</t>
  </si>
  <si>
    <t>Net Consumption</t>
  </si>
  <si>
    <t>Wheeled Energy Units</t>
  </si>
  <si>
    <t>Revenue</t>
  </si>
  <si>
    <t>Pri OB</t>
  </si>
  <si>
    <t>Suspense Revenue</t>
  </si>
  <si>
    <t>Int OB</t>
  </si>
  <si>
    <t>Interest on Tax</t>
  </si>
  <si>
    <t xml:space="preserve"> Tax</t>
  </si>
  <si>
    <t xml:space="preserve"> Total OB</t>
  </si>
  <si>
    <t>FC</t>
  </si>
  <si>
    <t>EC</t>
  </si>
  <si>
    <t>FAC</t>
  </si>
  <si>
    <t>MD Penalty</t>
  </si>
  <si>
    <t>PF Penalty</t>
  </si>
  <si>
    <t>OTHERS</t>
  </si>
  <si>
    <t xml:space="preserve">  Revenue </t>
  </si>
  <si>
    <t>Interest</t>
  </si>
  <si>
    <t xml:space="preserve"> Total </t>
  </si>
  <si>
    <t xml:space="preserve">      Revenue </t>
  </si>
  <si>
    <t>Pri Dem</t>
  </si>
  <si>
    <t xml:space="preserve"> Interest Dem</t>
  </si>
  <si>
    <t xml:space="preserve"> Tax </t>
  </si>
  <si>
    <t>GST</t>
  </si>
  <si>
    <t xml:space="preserve"> Revenue             </t>
  </si>
  <si>
    <t>Pri Coll</t>
  </si>
  <si>
    <t xml:space="preserve"> Interest Coll</t>
  </si>
  <si>
    <t xml:space="preserve"> Interest on Tax </t>
  </si>
  <si>
    <t>Tax</t>
  </si>
  <si>
    <t xml:space="preserve"> GST</t>
  </si>
  <si>
    <t xml:space="preserve">FAC   </t>
  </si>
  <si>
    <t xml:space="preserve">  Total  Coll</t>
  </si>
  <si>
    <t xml:space="preserve">  Revenue  </t>
  </si>
  <si>
    <t xml:space="preserve">  Interest on Revenue  </t>
  </si>
  <si>
    <t xml:space="preserve">   Interest on Tax   </t>
  </si>
  <si>
    <t xml:space="preserve">   Tax  </t>
  </si>
  <si>
    <t>Total</t>
  </si>
  <si>
    <t xml:space="preserve">    Revenue    </t>
  </si>
  <si>
    <t>Pri CB</t>
  </si>
  <si>
    <t xml:space="preserve">    Interest CB</t>
  </si>
  <si>
    <t xml:space="preserve"> Interest on Tax        </t>
  </si>
  <si>
    <t xml:space="preserve"> Tax       </t>
  </si>
  <si>
    <t xml:space="preserve">Total CB      </t>
  </si>
  <si>
    <t>DAVANAGERE RURAL</t>
  </si>
  <si>
    <t>KKGP1018</t>
  </si>
  <si>
    <t>LT6</t>
  </si>
  <si>
    <t>KAKKARAGOLLA</t>
  </si>
  <si>
    <t>WW</t>
  </si>
  <si>
    <t>LT6A - Water Supply ( Others )</t>
  </si>
  <si>
    <t>LIVE</t>
  </si>
  <si>
    <t>YES</t>
  </si>
  <si>
    <t>NORMAL</t>
  </si>
  <si>
    <t>PDO.</t>
  </si>
  <si>
    <t>17/02/2025</t>
  </si>
  <si>
    <t>211113~YALEBETTUR OMU</t>
  </si>
  <si>
    <t>CBP1034</t>
  </si>
  <si>
    <t>AVARAGOLLA</t>
  </si>
  <si>
    <t>PDO</t>
  </si>
  <si>
    <t>CHIKKABUDIHAL</t>
  </si>
  <si>
    <t>KKGP693</t>
  </si>
  <si>
    <t>P.D.O</t>
  </si>
  <si>
    <t>KNDP1163</t>
  </si>
  <si>
    <t>ULB</t>
  </si>
  <si>
    <t>R O  PLANT</t>
  </si>
  <si>
    <t>HALE KUNDAWADA</t>
  </si>
  <si>
    <t>211112~SHAMNUR OMU</t>
  </si>
  <si>
    <t>KDBP1123</t>
  </si>
  <si>
    <t>KADLEBALU</t>
  </si>
  <si>
    <t>P D O</t>
  </si>
  <si>
    <t>13/2/2025</t>
  </si>
  <si>
    <t>26/02/2025</t>
  </si>
  <si>
    <t>SHP1162</t>
  </si>
  <si>
    <t>R O PLANT</t>
  </si>
  <si>
    <t>SHAMANUR</t>
  </si>
  <si>
    <t>YP1161</t>
  </si>
  <si>
    <t>27/02/2025</t>
  </si>
  <si>
    <t>YARAGUNTE</t>
  </si>
  <si>
    <t>YP1160</t>
  </si>
  <si>
    <t>NGP1901</t>
  </si>
  <si>
    <t>SHIRAMAGONDANAHALLI</t>
  </si>
  <si>
    <t>PANCHAYATH DEVELOPMENT OFFICER</t>
  </si>
  <si>
    <t>NAGANUR</t>
  </si>
  <si>
    <t>KDBP1267</t>
  </si>
  <si>
    <t>PDO KADLEBALU   GRAMA PANCHAYATH,</t>
  </si>
  <si>
    <t>ARASAPURA</t>
  </si>
  <si>
    <t>JTP1870</t>
  </si>
  <si>
    <t>MUDAHADADI</t>
  </si>
  <si>
    <t>P.D.O JARIKATTE</t>
  </si>
  <si>
    <t>JARIKATTE</t>
  </si>
  <si>
    <t>AVGP1973</t>
  </si>
  <si>
    <t xml:space="preserve"> AVARAGOLLA</t>
  </si>
  <si>
    <t>PDO GRAMA PANCHAYATHI AVARAGOLLA</t>
  </si>
  <si>
    <t>KNDP1689</t>
  </si>
  <si>
    <t>COMMISIONER CITY CORPORATION DAVANAGERE,</t>
  </si>
  <si>
    <t>KUNDAWADA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</si>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</sst>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rgb="FF000000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  <font>
      <sz val="11"/>
      <color rgb="FFC00000"/>
      <name val="Calibri"/>
      <charset val="134"/>
    </font>
    <font>
      <b/>
      <sz val="10"/>
      <name val="Times New Roman"/>
      <charset val="134"/>
    </font>
    <font>
      <b/>
      <sz val="11"/>
      <color rgb="FFC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Border="0"/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wrapText="1"/>
    </xf>
    <xf numFmtId="43" fontId="26" fillId="0" borderId="0" applyFont="0" applyFill="0" applyBorder="0" applyAlignment="0" applyProtection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</cellStyleXfs>
  <cellXfs count="25">
    <xf numFmtId="0" fontId="0" fillId="0" borderId="0" xfId="0"/>
    <xf numFmtId="0" fontId="1" fillId="2" borderId="0" xfId="0" applyNumberFormat="1" applyFont="1" applyFill="1" applyAlignment="1" applyProtection="1">
      <alignment horizontal="center" vertical="center" wrapText="1"/>
    </xf>
    <xf numFmtId="0" fontId="2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0" fontId="0" fillId="2" borderId="1" xfId="0" applyNumberFormat="1" applyFill="1" applyBorder="1" applyAlignment="1" applyProtection="1"/>
    <xf numFmtId="0" fontId="3" fillId="2" borderId="1" xfId="0" applyNumberFormat="1" applyFont="1" applyFill="1" applyBorder="1" applyAlignment="1" applyProtection="1"/>
    <xf numFmtId="0" fontId="5" fillId="2" borderId="1" xfId="0" applyNumberFormat="1" applyFont="1" applyFill="1" applyBorder="1" applyAlignment="1" applyProtection="1"/>
    <xf numFmtId="58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right"/>
    </xf>
    <xf numFmtId="58" fontId="0" fillId="2" borderId="1" xfId="0" applyNumberFormat="1" applyFill="1" applyBorder="1" applyAlignment="1" applyProtection="1"/>
    <xf numFmtId="58" fontId="3" fillId="2" borderId="1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0" fontId="1" fillId="5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/>
    <xf numFmtId="0" fontId="2" fillId="4" borderId="1" xfId="0" applyNumberFormat="1" applyFont="1" applyFill="1" applyBorder="1" applyAlignment="1" applyProtection="1"/>
    <xf numFmtId="2" fontId="2" fillId="5" borderId="1" xfId="0" applyNumberFormat="1" applyFont="1" applyFill="1" applyBorder="1" applyAlignment="1" applyProtection="1"/>
    <xf numFmtId="2" fontId="2" fillId="4" borderId="1" xfId="0" applyNumberFormat="1" applyFont="1" applyFill="1" applyBorder="1" applyAlignment="1" applyProtection="1"/>
    <xf numFmtId="2" fontId="3" fillId="2" borderId="1" xfId="0" applyNumberFormat="1" applyFont="1" applyFill="1" applyBorder="1" applyAlignment="1" applyProtection="1"/>
    <xf numFmtId="0" fontId="0" fillId="2" borderId="0" xfId="0" applyNumberFormat="1" applyFill="1" applyAlignment="1" applyProtection="1"/>
  </cellXfs>
  <cellStyles count="54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2" xfId="49"/>
    <cellStyle name="Comma 3" xfId="50"/>
    <cellStyle name="Normal 2" xfId="51"/>
    <cellStyle name="Normal 2 2" xfId="52"/>
    <cellStyle name="Normal 2 2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20"/>
  <sheetViews>
    <sheetView tabSelected="1" zoomScale="130" zoomScaleNormal="130" topLeftCell="C1" workbookViewId="0">
      <selection activeCell="R4" sqref="R4"/>
    </sheetView>
  </sheetViews>
  <sheetFormatPr defaultColWidth="9" defaultRowHeight="15"/>
  <cols>
    <col min="1" max="1" width="5.57142857142857" style="2" customWidth="1"/>
    <col min="2" max="2" width="19.7142857142857" style="2" customWidth="1"/>
    <col min="3" max="3" width="10.4285714285714" style="2" customWidth="1"/>
    <col min="4" max="4" width="9.14285714285714" style="2"/>
    <col min="5" max="5" width="5.71428571428571" style="2" customWidth="1"/>
    <col min="6" max="6" width="17.2857142857143" style="2" customWidth="1"/>
    <col min="7" max="12" width="9.14285714285714" style="2"/>
    <col min="13" max="13" width="14.1428571428571" style="2" customWidth="1"/>
    <col min="14" max="14" width="8.57142857142857" style="2" customWidth="1"/>
    <col min="15" max="15" width="10" style="2" customWidth="1"/>
    <col min="16" max="16" width="5.42857142857143" style="2" customWidth="1"/>
    <col min="17" max="17" width="11.2857142857143" style="2" customWidth="1"/>
    <col min="18" max="18" width="9.28571428571429" style="2" customWidth="1"/>
    <col min="19" max="20" width="11.2857142857143" style="2" customWidth="1"/>
    <col min="21" max="21" width="10" style="2" customWidth="1"/>
    <col min="22" max="22" width="13.5714285714286" style="2" hidden="1" customWidth="1"/>
    <col min="23" max="71" width="9" style="2" hidden="1" customWidth="1"/>
    <col min="72" max="72" width="9.14285714285714" style="2"/>
    <col min="73" max="82" width="9" style="2" hidden="1" customWidth="1"/>
    <col min="83" max="16384" width="9.14285714285714" style="2"/>
  </cols>
  <sheetData>
    <row r="1" s="1" customFormat="1" ht="51" customHeight="1" spans="1:8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4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16" t="s">
        <v>17</v>
      </c>
      <c r="T1" s="17" t="s">
        <v>18</v>
      </c>
      <c r="U1" s="18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16</v>
      </c>
      <c r="BM1" s="4" t="s">
        <v>62</v>
      </c>
      <c r="BN1" s="4" t="s">
        <v>63</v>
      </c>
      <c r="BO1" s="4" t="s">
        <v>64</v>
      </c>
      <c r="BP1" s="4" t="s">
        <v>65</v>
      </c>
      <c r="BQ1" s="4" t="s">
        <v>66</v>
      </c>
      <c r="BR1" s="4" t="s">
        <v>67</v>
      </c>
      <c r="BS1" s="4" t="s">
        <v>68</v>
      </c>
      <c r="BT1" s="4" t="s">
        <v>69</v>
      </c>
      <c r="BU1" s="4" t="s">
        <v>70</v>
      </c>
      <c r="BV1" s="4" t="s">
        <v>71</v>
      </c>
      <c r="BW1" s="4" t="s">
        <v>72</v>
      </c>
      <c r="BX1" s="4" t="s">
        <v>73</v>
      </c>
      <c r="BY1" s="4" t="s">
        <v>74</v>
      </c>
      <c r="BZ1" s="4" t="s">
        <v>75</v>
      </c>
      <c r="CA1" s="4" t="s">
        <v>76</v>
      </c>
      <c r="CB1" s="4" t="s">
        <v>77</v>
      </c>
      <c r="CC1" s="4" t="s">
        <v>78</v>
      </c>
      <c r="CD1" s="4" t="s">
        <v>79</v>
      </c>
      <c r="CE1" s="4" t="s">
        <v>80</v>
      </c>
    </row>
    <row r="2" s="2" customFormat="1" ht="24.75" customHeight="1" spans="1:83">
      <c r="A2" s="6">
        <v>1</v>
      </c>
      <c r="B2" s="7" t="s">
        <v>81</v>
      </c>
      <c r="C2" s="8" t="s">
        <v>82</v>
      </c>
      <c r="D2" s="7">
        <v>4090208</v>
      </c>
      <c r="E2" s="7" t="s">
        <v>83</v>
      </c>
      <c r="F2" s="7" t="s">
        <v>84</v>
      </c>
      <c r="G2" s="7" t="s">
        <v>85</v>
      </c>
      <c r="H2" s="7" t="s">
        <v>86</v>
      </c>
      <c r="I2" s="7" t="s">
        <v>87</v>
      </c>
      <c r="J2" s="7" t="s">
        <v>88</v>
      </c>
      <c r="K2" s="7" t="s">
        <v>89</v>
      </c>
      <c r="L2" s="7">
        <v>2111121</v>
      </c>
      <c r="M2" s="7" t="s">
        <v>90</v>
      </c>
      <c r="N2" s="7">
        <v>4</v>
      </c>
      <c r="O2" s="12">
        <v>45840</v>
      </c>
      <c r="P2" s="7">
        <f>4+14</f>
        <v>18</v>
      </c>
      <c r="Q2" s="7" t="s">
        <v>91</v>
      </c>
      <c r="R2" s="7">
        <v>7818</v>
      </c>
      <c r="S2" s="19">
        <v>2.21</v>
      </c>
      <c r="T2" s="20">
        <v>0</v>
      </c>
      <c r="U2" s="21">
        <f t="shared" ref="U2:U9" si="0">+S2-T2</f>
        <v>2.21</v>
      </c>
      <c r="V2" s="7" t="s">
        <v>84</v>
      </c>
      <c r="W2" s="7">
        <v>197004</v>
      </c>
      <c r="X2" s="7">
        <v>15889</v>
      </c>
      <c r="Y2" s="7" t="s">
        <v>92</v>
      </c>
      <c r="Z2" s="7"/>
      <c r="AA2" s="7">
        <v>1</v>
      </c>
      <c r="AB2" s="7">
        <v>14798</v>
      </c>
      <c r="AC2" s="7">
        <v>15538</v>
      </c>
      <c r="AD2" s="7">
        <v>1</v>
      </c>
      <c r="AE2" s="7">
        <v>0</v>
      </c>
      <c r="AF2" s="7">
        <v>2</v>
      </c>
      <c r="AG2" s="7">
        <v>2</v>
      </c>
      <c r="AH2" s="7">
        <v>0</v>
      </c>
      <c r="AI2" s="7">
        <v>0</v>
      </c>
      <c r="AJ2" s="7">
        <v>0</v>
      </c>
      <c r="AK2" s="7">
        <v>740</v>
      </c>
      <c r="AL2" s="7">
        <v>0</v>
      </c>
      <c r="AM2" s="7">
        <v>740</v>
      </c>
      <c r="AN2" s="7">
        <v>0</v>
      </c>
      <c r="AO2" s="7">
        <v>740</v>
      </c>
      <c r="AP2" s="7">
        <v>0</v>
      </c>
      <c r="AQ2" s="7">
        <v>0</v>
      </c>
      <c r="AR2" s="7">
        <v>0</v>
      </c>
      <c r="AS2" s="7">
        <v>0</v>
      </c>
      <c r="AT2" s="7">
        <v>0</v>
      </c>
      <c r="AU2" s="7">
        <v>0</v>
      </c>
      <c r="AV2" s="7">
        <v>0</v>
      </c>
      <c r="AW2" s="7">
        <v>0</v>
      </c>
      <c r="AX2" s="7">
        <v>360</v>
      </c>
      <c r="AY2" s="7">
        <v>4070</v>
      </c>
      <c r="AZ2" s="7">
        <v>229.4</v>
      </c>
      <c r="BA2" s="7">
        <v>2790</v>
      </c>
      <c r="BB2" s="7">
        <v>0</v>
      </c>
      <c r="BC2" s="7">
        <v>0.09</v>
      </c>
      <c r="BD2" s="7">
        <v>0</v>
      </c>
      <c r="BE2" s="7">
        <v>0</v>
      </c>
      <c r="BF2" s="7">
        <v>0</v>
      </c>
      <c r="BG2" s="7">
        <v>7449.49</v>
      </c>
      <c r="BH2" s="7">
        <v>7815.79</v>
      </c>
      <c r="BI2" s="7">
        <v>2.21</v>
      </c>
      <c r="BJ2" s="7">
        <v>366.3</v>
      </c>
      <c r="BK2" s="7">
        <v>0</v>
      </c>
      <c r="BL2" s="7">
        <v>7818</v>
      </c>
      <c r="BM2" s="7">
        <v>7220.09</v>
      </c>
      <c r="BN2" s="7">
        <v>7815.79</v>
      </c>
      <c r="BO2" s="7">
        <v>2.21</v>
      </c>
      <c r="BP2" s="7">
        <v>0</v>
      </c>
      <c r="BQ2" s="7">
        <v>366.3</v>
      </c>
      <c r="BR2" s="7">
        <v>0</v>
      </c>
      <c r="BS2" s="7">
        <v>229.4</v>
      </c>
      <c r="BT2" s="7">
        <v>7818</v>
      </c>
      <c r="BU2" s="7">
        <v>0</v>
      </c>
      <c r="BV2" s="7">
        <v>0</v>
      </c>
      <c r="BW2" s="7">
        <v>0</v>
      </c>
      <c r="BX2" s="7">
        <v>0</v>
      </c>
      <c r="BY2" s="7">
        <v>0</v>
      </c>
      <c r="BZ2" s="7">
        <v>0</v>
      </c>
      <c r="CA2" s="7">
        <v>0</v>
      </c>
      <c r="CB2" s="7">
        <v>0</v>
      </c>
      <c r="CC2" s="7">
        <v>0</v>
      </c>
      <c r="CD2" s="7">
        <v>0</v>
      </c>
      <c r="CE2" s="7">
        <v>0</v>
      </c>
    </row>
    <row r="3" s="2" customFormat="1" ht="24.75" customHeight="1" spans="1:83">
      <c r="A3" s="6">
        <v>2</v>
      </c>
      <c r="B3" s="7" t="s">
        <v>81</v>
      </c>
      <c r="C3" s="8" t="s">
        <v>93</v>
      </c>
      <c r="D3" s="7">
        <v>4099163</v>
      </c>
      <c r="E3" s="7" t="s">
        <v>83</v>
      </c>
      <c r="F3" s="7" t="s">
        <v>94</v>
      </c>
      <c r="G3" s="7" t="s">
        <v>85</v>
      </c>
      <c r="H3" s="7" t="s">
        <v>86</v>
      </c>
      <c r="I3" s="7" t="s">
        <v>87</v>
      </c>
      <c r="J3" s="7" t="s">
        <v>88</v>
      </c>
      <c r="K3" s="7" t="s">
        <v>89</v>
      </c>
      <c r="L3" s="7">
        <v>2111114</v>
      </c>
      <c r="M3" s="7" t="s">
        <v>95</v>
      </c>
      <c r="N3" s="7">
        <v>4</v>
      </c>
      <c r="O3" s="12">
        <v>45902</v>
      </c>
      <c r="P3" s="7">
        <f>4+14</f>
        <v>18</v>
      </c>
      <c r="Q3" s="7" t="s">
        <v>91</v>
      </c>
      <c r="R3" s="7">
        <v>4122</v>
      </c>
      <c r="S3" s="19">
        <v>3.12</v>
      </c>
      <c r="T3" s="20">
        <v>0</v>
      </c>
      <c r="U3" s="21">
        <f t="shared" si="0"/>
        <v>3.12</v>
      </c>
      <c r="V3" s="7" t="s">
        <v>96</v>
      </c>
      <c r="W3" s="7">
        <v>40381</v>
      </c>
      <c r="X3" s="7">
        <v>9369</v>
      </c>
      <c r="Y3" s="7" t="s">
        <v>92</v>
      </c>
      <c r="Z3" s="7"/>
      <c r="AA3" s="7">
        <v>1</v>
      </c>
      <c r="AB3" s="7">
        <v>29604</v>
      </c>
      <c r="AC3" s="7">
        <v>30057</v>
      </c>
      <c r="AD3" s="7">
        <v>1</v>
      </c>
      <c r="AE3" s="7">
        <v>0</v>
      </c>
      <c r="AF3" s="7">
        <v>3</v>
      </c>
      <c r="AG3" s="7">
        <v>3</v>
      </c>
      <c r="AH3" s="7">
        <v>0</v>
      </c>
      <c r="AI3" s="7">
        <v>0</v>
      </c>
      <c r="AJ3" s="7">
        <v>0</v>
      </c>
      <c r="AK3" s="7">
        <v>453</v>
      </c>
      <c r="AL3" s="7">
        <v>0</v>
      </c>
      <c r="AM3" s="7">
        <v>453</v>
      </c>
      <c r="AN3" s="7">
        <v>0</v>
      </c>
      <c r="AO3" s="7">
        <v>453</v>
      </c>
      <c r="AP3" s="7">
        <v>0</v>
      </c>
      <c r="AQ3" s="7">
        <v>0</v>
      </c>
      <c r="AR3" s="7">
        <v>0</v>
      </c>
      <c r="AS3" s="7">
        <v>0</v>
      </c>
      <c r="AT3" s="7">
        <v>0</v>
      </c>
      <c r="AU3" s="7">
        <v>0</v>
      </c>
      <c r="AV3" s="7">
        <v>0</v>
      </c>
      <c r="AW3" s="7">
        <v>0</v>
      </c>
      <c r="AX3" s="7">
        <v>540</v>
      </c>
      <c r="AY3" s="7">
        <v>2491.5</v>
      </c>
      <c r="AZ3" s="7">
        <v>140.43</v>
      </c>
      <c r="BA3" s="7">
        <v>720</v>
      </c>
      <c r="BB3" s="7">
        <v>0</v>
      </c>
      <c r="BC3" s="7">
        <v>2.71</v>
      </c>
      <c r="BD3" s="7">
        <v>0</v>
      </c>
      <c r="BE3" s="7">
        <v>0</v>
      </c>
      <c r="BF3" s="7">
        <v>0</v>
      </c>
      <c r="BG3" s="7">
        <v>3894.64</v>
      </c>
      <c r="BH3" s="7">
        <v>4118.88</v>
      </c>
      <c r="BI3" s="7">
        <v>3.12</v>
      </c>
      <c r="BJ3" s="7">
        <v>224.24</v>
      </c>
      <c r="BK3" s="7">
        <v>0</v>
      </c>
      <c r="BL3" s="7">
        <v>4122</v>
      </c>
      <c r="BM3" s="7">
        <v>3754.21</v>
      </c>
      <c r="BN3" s="7">
        <v>4118.88</v>
      </c>
      <c r="BO3" s="7">
        <v>3.12</v>
      </c>
      <c r="BP3" s="7">
        <v>0</v>
      </c>
      <c r="BQ3" s="7">
        <v>224.24</v>
      </c>
      <c r="BR3" s="7">
        <v>0</v>
      </c>
      <c r="BS3" s="7">
        <v>140.43</v>
      </c>
      <c r="BT3" s="7">
        <v>4122</v>
      </c>
      <c r="BU3" s="7">
        <v>0</v>
      </c>
      <c r="BV3" s="7">
        <v>0</v>
      </c>
      <c r="BW3" s="7">
        <v>0</v>
      </c>
      <c r="BX3" s="7">
        <v>0</v>
      </c>
      <c r="BY3" s="7">
        <v>0</v>
      </c>
      <c r="BZ3" s="7">
        <v>0</v>
      </c>
      <c r="CA3" s="7">
        <v>0</v>
      </c>
      <c r="CB3" s="7">
        <v>0</v>
      </c>
      <c r="CC3" s="7">
        <v>0</v>
      </c>
      <c r="CD3" s="7">
        <v>0</v>
      </c>
      <c r="CE3" s="7">
        <v>0</v>
      </c>
    </row>
    <row r="4" s="2" customFormat="1" ht="24.75" customHeight="1" spans="1:83">
      <c r="A4" s="6">
        <v>3</v>
      </c>
      <c r="B4" s="7" t="s">
        <v>81</v>
      </c>
      <c r="C4" s="8" t="s">
        <v>97</v>
      </c>
      <c r="D4" s="7">
        <v>191485</v>
      </c>
      <c r="E4" s="7" t="s">
        <v>83</v>
      </c>
      <c r="F4" s="7" t="s">
        <v>84</v>
      </c>
      <c r="G4" s="7" t="s">
        <v>85</v>
      </c>
      <c r="H4" s="7" t="s">
        <v>86</v>
      </c>
      <c r="I4" s="7" t="s">
        <v>87</v>
      </c>
      <c r="J4" s="7" t="s">
        <v>88</v>
      </c>
      <c r="K4" s="7" t="s">
        <v>89</v>
      </c>
      <c r="L4" s="7">
        <v>2111121</v>
      </c>
      <c r="M4" s="7" t="s">
        <v>98</v>
      </c>
      <c r="N4" s="7">
        <v>9</v>
      </c>
      <c r="O4" s="12">
        <v>45932</v>
      </c>
      <c r="P4" s="7">
        <f>9+14</f>
        <v>23</v>
      </c>
      <c r="Q4" s="7" t="s">
        <v>91</v>
      </c>
      <c r="R4" s="7">
        <v>4046</v>
      </c>
      <c r="S4" s="19">
        <v>6.27</v>
      </c>
      <c r="T4" s="20">
        <v>0</v>
      </c>
      <c r="U4" s="21">
        <f t="shared" si="0"/>
        <v>6.27</v>
      </c>
      <c r="V4" s="7" t="s">
        <v>84</v>
      </c>
      <c r="W4" s="7">
        <v>197007</v>
      </c>
      <c r="X4" s="7">
        <v>15889</v>
      </c>
      <c r="Y4" s="7" t="s">
        <v>92</v>
      </c>
      <c r="Z4" s="7"/>
      <c r="AA4" s="7">
        <v>1</v>
      </c>
      <c r="AB4" s="7">
        <v>15670</v>
      </c>
      <c r="AC4" s="7">
        <v>16168</v>
      </c>
      <c r="AD4" s="7">
        <v>1</v>
      </c>
      <c r="AE4" s="7">
        <v>0</v>
      </c>
      <c r="AF4" s="7">
        <v>5</v>
      </c>
      <c r="AG4" s="7">
        <v>5</v>
      </c>
      <c r="AH4" s="7">
        <v>0</v>
      </c>
      <c r="AI4" s="7">
        <v>0</v>
      </c>
      <c r="AJ4" s="7">
        <v>0</v>
      </c>
      <c r="AK4" s="7">
        <v>498</v>
      </c>
      <c r="AL4" s="7">
        <v>0</v>
      </c>
      <c r="AM4" s="7">
        <v>498</v>
      </c>
      <c r="AN4" s="7">
        <v>0</v>
      </c>
      <c r="AO4" s="7">
        <v>498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7">
        <v>0</v>
      </c>
      <c r="AV4" s="7">
        <v>0</v>
      </c>
      <c r="AW4" s="7">
        <v>0</v>
      </c>
      <c r="AX4" s="7">
        <v>900</v>
      </c>
      <c r="AY4" s="7">
        <v>2739</v>
      </c>
      <c r="AZ4" s="7">
        <v>154.38</v>
      </c>
      <c r="BA4" s="7">
        <v>0</v>
      </c>
      <c r="BB4" s="7">
        <v>0</v>
      </c>
      <c r="BC4" s="7">
        <v>-0.16</v>
      </c>
      <c r="BD4" s="7">
        <v>0</v>
      </c>
      <c r="BE4" s="7">
        <v>0</v>
      </c>
      <c r="BF4" s="7">
        <v>0</v>
      </c>
      <c r="BG4" s="7">
        <v>3793.22</v>
      </c>
      <c r="BH4" s="7">
        <v>4039.73</v>
      </c>
      <c r="BI4" s="7">
        <v>6.27</v>
      </c>
      <c r="BJ4" s="7">
        <v>246.51</v>
      </c>
      <c r="BK4" s="7">
        <v>0</v>
      </c>
      <c r="BL4" s="7">
        <v>4046</v>
      </c>
      <c r="BM4" s="7">
        <v>3638.84</v>
      </c>
      <c r="BN4" s="7">
        <v>4039.73</v>
      </c>
      <c r="BO4" s="7">
        <v>6.27</v>
      </c>
      <c r="BP4" s="7">
        <v>0</v>
      </c>
      <c r="BQ4" s="7">
        <v>246.51</v>
      </c>
      <c r="BR4" s="7">
        <v>0</v>
      </c>
      <c r="BS4" s="7">
        <v>154.38</v>
      </c>
      <c r="BT4" s="7">
        <v>4046</v>
      </c>
      <c r="BU4" s="7">
        <v>0</v>
      </c>
      <c r="BV4" s="7">
        <v>0</v>
      </c>
      <c r="BW4" s="7">
        <v>0</v>
      </c>
      <c r="BX4" s="7">
        <v>0</v>
      </c>
      <c r="BY4" s="7">
        <v>0</v>
      </c>
      <c r="BZ4" s="7">
        <v>0</v>
      </c>
      <c r="CA4" s="7">
        <v>0</v>
      </c>
      <c r="CB4" s="7">
        <v>0</v>
      </c>
      <c r="CC4" s="7">
        <v>0</v>
      </c>
      <c r="CD4" s="7">
        <v>0</v>
      </c>
      <c r="CE4" s="7">
        <v>0</v>
      </c>
    </row>
    <row r="5" s="2" customFormat="1" ht="24.75" customHeight="1" spans="1:83">
      <c r="A5" s="6">
        <v>4</v>
      </c>
      <c r="B5" s="7" t="s">
        <v>81</v>
      </c>
      <c r="C5" s="8" t="s">
        <v>99</v>
      </c>
      <c r="D5" s="7">
        <v>4297680</v>
      </c>
      <c r="E5" s="7" t="s">
        <v>83</v>
      </c>
      <c r="F5" s="7" t="s">
        <v>100</v>
      </c>
      <c r="G5" s="7" t="s">
        <v>85</v>
      </c>
      <c r="H5" s="7" t="s">
        <v>86</v>
      </c>
      <c r="I5" s="7" t="s">
        <v>87</v>
      </c>
      <c r="J5" s="7" t="s">
        <v>88</v>
      </c>
      <c r="K5" s="7" t="s">
        <v>89</v>
      </c>
      <c r="L5" s="7">
        <v>2111109</v>
      </c>
      <c r="M5" s="7" t="s">
        <v>101</v>
      </c>
      <c r="N5" s="7">
        <v>1</v>
      </c>
      <c r="O5" s="12">
        <v>45718</v>
      </c>
      <c r="P5" s="7">
        <v>15</v>
      </c>
      <c r="Q5" s="7" t="s">
        <v>91</v>
      </c>
      <c r="R5" s="7">
        <v>5021</v>
      </c>
      <c r="S5" s="19">
        <v>8.69</v>
      </c>
      <c r="T5" s="22">
        <v>3.34733333333333</v>
      </c>
      <c r="U5" s="21">
        <f t="shared" si="0"/>
        <v>5.34266666666667</v>
      </c>
      <c r="V5" s="7" t="s">
        <v>102</v>
      </c>
      <c r="W5" s="7">
        <v>45265</v>
      </c>
      <c r="X5" s="7">
        <v>11567</v>
      </c>
      <c r="Y5" s="7" t="s">
        <v>103</v>
      </c>
      <c r="Z5" s="7"/>
      <c r="AA5" s="7">
        <v>1</v>
      </c>
      <c r="AB5" s="7">
        <v>39605</v>
      </c>
      <c r="AC5" s="7">
        <v>40243</v>
      </c>
      <c r="AD5" s="7">
        <v>1</v>
      </c>
      <c r="AE5" s="7">
        <v>0</v>
      </c>
      <c r="AF5" s="7">
        <v>4</v>
      </c>
      <c r="AG5" s="7">
        <v>4</v>
      </c>
      <c r="AH5" s="7">
        <v>0</v>
      </c>
      <c r="AI5" s="7">
        <v>0</v>
      </c>
      <c r="AJ5" s="7">
        <v>0</v>
      </c>
      <c r="AK5" s="7">
        <v>638</v>
      </c>
      <c r="AL5" s="7">
        <v>0</v>
      </c>
      <c r="AM5" s="7">
        <v>638</v>
      </c>
      <c r="AN5" s="7">
        <v>0</v>
      </c>
      <c r="AO5" s="7">
        <v>638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720</v>
      </c>
      <c r="AY5" s="7">
        <v>3509</v>
      </c>
      <c r="AZ5" s="7">
        <v>197.78</v>
      </c>
      <c r="BA5" s="7">
        <v>270</v>
      </c>
      <c r="BB5" s="7">
        <v>0</v>
      </c>
      <c r="BC5" s="7">
        <v>-0.28</v>
      </c>
      <c r="BD5" s="7">
        <v>0</v>
      </c>
      <c r="BE5" s="7">
        <v>0</v>
      </c>
      <c r="BF5" s="7">
        <v>0</v>
      </c>
      <c r="BG5" s="7">
        <v>4696.5</v>
      </c>
      <c r="BH5" s="7">
        <v>5012.31</v>
      </c>
      <c r="BI5" s="7">
        <v>8.69</v>
      </c>
      <c r="BJ5" s="7">
        <v>315.81</v>
      </c>
      <c r="BK5" s="7">
        <v>0</v>
      </c>
      <c r="BL5" s="7">
        <v>5021</v>
      </c>
      <c r="BM5" s="7">
        <v>4498.72</v>
      </c>
      <c r="BN5" s="7">
        <v>5012.31</v>
      </c>
      <c r="BO5" s="7">
        <v>8.69</v>
      </c>
      <c r="BP5" s="7">
        <v>0</v>
      </c>
      <c r="BQ5" s="7">
        <v>315.81</v>
      </c>
      <c r="BR5" s="7">
        <v>0</v>
      </c>
      <c r="BS5" s="7">
        <v>197.78</v>
      </c>
      <c r="BT5" s="7">
        <v>5021</v>
      </c>
      <c r="BU5" s="7">
        <v>0</v>
      </c>
      <c r="BV5" s="7">
        <v>0</v>
      </c>
      <c r="BW5" s="7">
        <v>0</v>
      </c>
      <c r="BX5" s="7">
        <v>0</v>
      </c>
      <c r="BY5" s="7">
        <v>0</v>
      </c>
      <c r="BZ5" s="7">
        <v>0</v>
      </c>
      <c r="CA5" s="7">
        <v>0</v>
      </c>
      <c r="CB5" s="7">
        <v>0</v>
      </c>
      <c r="CC5" s="7">
        <v>0</v>
      </c>
      <c r="CD5" s="7">
        <v>0</v>
      </c>
      <c r="CE5" s="7">
        <v>0</v>
      </c>
    </row>
    <row r="6" s="2" customFormat="1" ht="24.75" customHeight="1" spans="1:83">
      <c r="A6" s="6">
        <v>5</v>
      </c>
      <c r="B6" s="7" t="s">
        <v>81</v>
      </c>
      <c r="C6" s="8" t="s">
        <v>104</v>
      </c>
      <c r="D6" s="7">
        <v>4171978</v>
      </c>
      <c r="E6" s="7" t="s">
        <v>83</v>
      </c>
      <c r="F6" s="7" t="s">
        <v>105</v>
      </c>
      <c r="G6" s="7" t="s">
        <v>85</v>
      </c>
      <c r="H6" s="7" t="s">
        <v>86</v>
      </c>
      <c r="I6" s="7" t="s">
        <v>87</v>
      </c>
      <c r="J6" s="7" t="s">
        <v>88</v>
      </c>
      <c r="K6" s="7" t="s">
        <v>89</v>
      </c>
      <c r="L6" s="7">
        <v>2111101</v>
      </c>
      <c r="M6" s="7" t="s">
        <v>106</v>
      </c>
      <c r="N6" s="7">
        <v>12</v>
      </c>
      <c r="O6" s="13" t="s">
        <v>107</v>
      </c>
      <c r="P6" s="7">
        <f>12+14</f>
        <v>26</v>
      </c>
      <c r="Q6" s="7" t="s">
        <v>108</v>
      </c>
      <c r="R6" s="7">
        <v>2974</v>
      </c>
      <c r="S6" s="19">
        <v>13.55</v>
      </c>
      <c r="T6" s="20">
        <v>0</v>
      </c>
      <c r="U6" s="21">
        <f t="shared" si="0"/>
        <v>13.55</v>
      </c>
      <c r="V6" s="7" t="s">
        <v>105</v>
      </c>
      <c r="W6" s="7">
        <v>49922</v>
      </c>
      <c r="X6" s="7">
        <v>9401</v>
      </c>
      <c r="Y6" s="7" t="s">
        <v>92</v>
      </c>
      <c r="Z6" s="7"/>
      <c r="AA6" s="7">
        <v>1</v>
      </c>
      <c r="AB6" s="7">
        <v>16153</v>
      </c>
      <c r="AC6" s="7">
        <v>16421</v>
      </c>
      <c r="AD6" s="7">
        <v>1</v>
      </c>
      <c r="AE6" s="7">
        <v>0</v>
      </c>
      <c r="AF6" s="7">
        <v>3</v>
      </c>
      <c r="AG6" s="7">
        <v>3</v>
      </c>
      <c r="AH6" s="7">
        <v>0</v>
      </c>
      <c r="AI6" s="7">
        <v>0</v>
      </c>
      <c r="AJ6" s="7">
        <v>0</v>
      </c>
      <c r="AK6" s="7">
        <v>268</v>
      </c>
      <c r="AL6" s="7">
        <v>0</v>
      </c>
      <c r="AM6" s="7">
        <v>268</v>
      </c>
      <c r="AN6" s="7">
        <v>0</v>
      </c>
      <c r="AO6" s="7">
        <v>268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540</v>
      </c>
      <c r="AY6" s="7">
        <v>1474</v>
      </c>
      <c r="AZ6" s="7">
        <v>83.08</v>
      </c>
      <c r="BA6" s="7">
        <v>720</v>
      </c>
      <c r="BB6" s="7">
        <v>0</v>
      </c>
      <c r="BC6" s="7">
        <v>10.71</v>
      </c>
      <c r="BD6" s="7">
        <v>0</v>
      </c>
      <c r="BE6" s="7">
        <v>0</v>
      </c>
      <c r="BF6" s="7">
        <v>0</v>
      </c>
      <c r="BG6" s="7">
        <v>2827.79</v>
      </c>
      <c r="BH6" s="7">
        <v>2960.45</v>
      </c>
      <c r="BI6" s="7">
        <v>13.55</v>
      </c>
      <c r="BJ6" s="7">
        <v>132.66</v>
      </c>
      <c r="BK6" s="7">
        <v>0</v>
      </c>
      <c r="BL6" s="7">
        <v>2974</v>
      </c>
      <c r="BM6" s="7">
        <v>2744.71</v>
      </c>
      <c r="BN6" s="7">
        <v>2960.45</v>
      </c>
      <c r="BO6" s="7">
        <v>13.55</v>
      </c>
      <c r="BP6" s="7">
        <v>0</v>
      </c>
      <c r="BQ6" s="7">
        <v>132.66</v>
      </c>
      <c r="BR6" s="7">
        <v>0</v>
      </c>
      <c r="BS6" s="7">
        <v>83.08</v>
      </c>
      <c r="BT6" s="7">
        <v>2974</v>
      </c>
      <c r="BU6" s="7">
        <v>0</v>
      </c>
      <c r="BV6" s="7">
        <v>0</v>
      </c>
      <c r="BW6" s="7">
        <v>0</v>
      </c>
      <c r="BX6" s="7">
        <v>0</v>
      </c>
      <c r="BY6" s="7">
        <v>0</v>
      </c>
      <c r="BZ6" s="7">
        <v>0</v>
      </c>
      <c r="CA6" s="7">
        <v>0</v>
      </c>
      <c r="CB6" s="7">
        <v>0</v>
      </c>
      <c r="CC6" s="7">
        <v>0</v>
      </c>
      <c r="CD6" s="7">
        <v>0</v>
      </c>
      <c r="CE6" s="7">
        <v>0</v>
      </c>
    </row>
    <row r="7" s="2" customFormat="1" ht="24.75" customHeight="1" spans="1:83">
      <c r="A7" s="6">
        <v>6</v>
      </c>
      <c r="B7" s="7" t="s">
        <v>81</v>
      </c>
      <c r="C7" s="8" t="s">
        <v>109</v>
      </c>
      <c r="D7" s="7">
        <v>4299253</v>
      </c>
      <c r="E7" s="7" t="s">
        <v>83</v>
      </c>
      <c r="F7" s="7" t="s">
        <v>100</v>
      </c>
      <c r="G7" s="7" t="s">
        <v>85</v>
      </c>
      <c r="H7" s="7" t="s">
        <v>86</v>
      </c>
      <c r="I7" s="7" t="s">
        <v>87</v>
      </c>
      <c r="J7" s="7" t="s">
        <v>88</v>
      </c>
      <c r="K7" s="7" t="s">
        <v>89</v>
      </c>
      <c r="L7" s="7">
        <v>2111125</v>
      </c>
      <c r="M7" s="7" t="s">
        <v>110</v>
      </c>
      <c r="N7" s="7">
        <v>1</v>
      </c>
      <c r="O7" s="12">
        <v>45690</v>
      </c>
      <c r="P7" s="7">
        <v>15</v>
      </c>
      <c r="Q7" s="7" t="s">
        <v>91</v>
      </c>
      <c r="R7" s="7">
        <v>12103</v>
      </c>
      <c r="S7" s="19">
        <v>23.33</v>
      </c>
      <c r="T7" s="22">
        <v>8.06866666666667</v>
      </c>
      <c r="U7" s="21">
        <f t="shared" si="0"/>
        <v>15.2613333333333</v>
      </c>
      <c r="V7" s="7" t="s">
        <v>111</v>
      </c>
      <c r="W7" s="7">
        <v>43091</v>
      </c>
      <c r="X7" s="7">
        <v>5351</v>
      </c>
      <c r="Y7" s="7" t="s">
        <v>103</v>
      </c>
      <c r="Z7" s="7"/>
      <c r="AA7" s="7">
        <v>1</v>
      </c>
      <c r="AB7" s="7">
        <v>49176</v>
      </c>
      <c r="AC7" s="7">
        <v>50835</v>
      </c>
      <c r="AD7" s="7">
        <v>1</v>
      </c>
      <c r="AE7" s="7">
        <v>0</v>
      </c>
      <c r="AF7" s="7">
        <v>9</v>
      </c>
      <c r="AG7" s="7">
        <v>9</v>
      </c>
      <c r="AH7" s="7">
        <v>0</v>
      </c>
      <c r="AI7" s="7">
        <v>0</v>
      </c>
      <c r="AJ7" s="7">
        <v>0</v>
      </c>
      <c r="AK7" s="7">
        <v>1659</v>
      </c>
      <c r="AL7" s="7">
        <v>0</v>
      </c>
      <c r="AM7" s="7">
        <v>1659</v>
      </c>
      <c r="AN7" s="7">
        <v>0</v>
      </c>
      <c r="AO7" s="7">
        <v>1659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1620</v>
      </c>
      <c r="AY7" s="7">
        <v>9124.5</v>
      </c>
      <c r="AZ7" s="7">
        <v>514.29</v>
      </c>
      <c r="BA7" s="7">
        <v>0</v>
      </c>
      <c r="BB7" s="7">
        <v>0</v>
      </c>
      <c r="BC7" s="7">
        <v>-0.33</v>
      </c>
      <c r="BD7" s="7">
        <v>0</v>
      </c>
      <c r="BE7" s="7">
        <v>0</v>
      </c>
      <c r="BF7" s="7">
        <v>0</v>
      </c>
      <c r="BG7" s="7">
        <v>11258.46</v>
      </c>
      <c r="BH7" s="7">
        <v>12079.67</v>
      </c>
      <c r="BI7" s="7">
        <v>23.33</v>
      </c>
      <c r="BJ7" s="7">
        <v>821.21</v>
      </c>
      <c r="BK7" s="7">
        <v>0</v>
      </c>
      <c r="BL7" s="7">
        <v>12103</v>
      </c>
      <c r="BM7" s="7">
        <v>10744.17</v>
      </c>
      <c r="BN7" s="7">
        <v>12079.67</v>
      </c>
      <c r="BO7" s="7">
        <v>23.33</v>
      </c>
      <c r="BP7" s="7">
        <v>0</v>
      </c>
      <c r="BQ7" s="7">
        <v>821.21</v>
      </c>
      <c r="BR7" s="7">
        <v>0</v>
      </c>
      <c r="BS7" s="7">
        <v>514.29</v>
      </c>
      <c r="BT7" s="7">
        <v>12103</v>
      </c>
      <c r="BU7" s="7">
        <v>0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7">
        <v>0</v>
      </c>
      <c r="CB7" s="7">
        <v>0</v>
      </c>
      <c r="CC7" s="7">
        <v>0</v>
      </c>
      <c r="CD7" s="7">
        <v>0</v>
      </c>
      <c r="CE7" s="7">
        <v>0</v>
      </c>
    </row>
    <row r="8" s="2" customFormat="1" ht="24.75" customHeight="1" spans="1:83">
      <c r="A8" s="6">
        <v>7</v>
      </c>
      <c r="B8" s="7" t="s">
        <v>81</v>
      </c>
      <c r="C8" s="8" t="s">
        <v>112</v>
      </c>
      <c r="D8" s="7">
        <v>4311304</v>
      </c>
      <c r="E8" s="7" t="s">
        <v>83</v>
      </c>
      <c r="F8" s="7" t="s">
        <v>100</v>
      </c>
      <c r="G8" s="7" t="s">
        <v>85</v>
      </c>
      <c r="H8" s="7" t="s">
        <v>86</v>
      </c>
      <c r="I8" s="7" t="s">
        <v>87</v>
      </c>
      <c r="J8" s="7" t="s">
        <v>88</v>
      </c>
      <c r="K8" s="7" t="s">
        <v>89</v>
      </c>
      <c r="L8" s="7">
        <v>2111112</v>
      </c>
      <c r="M8" s="7" t="s">
        <v>110</v>
      </c>
      <c r="N8" s="7">
        <v>1</v>
      </c>
      <c r="O8" s="12">
        <v>45690</v>
      </c>
      <c r="P8" s="7">
        <v>15</v>
      </c>
      <c r="Q8" s="7" t="s">
        <v>113</v>
      </c>
      <c r="R8" s="7">
        <v>3457</v>
      </c>
      <c r="S8" s="19">
        <v>26</v>
      </c>
      <c r="T8" s="22">
        <v>16.1326666666667</v>
      </c>
      <c r="U8" s="21">
        <f t="shared" si="0"/>
        <v>9.86733333333333</v>
      </c>
      <c r="V8" s="7" t="s">
        <v>114</v>
      </c>
      <c r="W8" s="7">
        <v>51296</v>
      </c>
      <c r="X8" s="7">
        <v>9365</v>
      </c>
      <c r="Y8" s="7" t="s">
        <v>92</v>
      </c>
      <c r="Z8" s="7"/>
      <c r="AA8" s="7">
        <v>1</v>
      </c>
      <c r="AB8" s="7">
        <v>40717</v>
      </c>
      <c r="AC8" s="7">
        <v>41147</v>
      </c>
      <c r="AD8" s="7">
        <v>1</v>
      </c>
      <c r="AE8" s="7">
        <v>0</v>
      </c>
      <c r="AF8" s="7">
        <v>3</v>
      </c>
      <c r="AG8" s="7">
        <v>3</v>
      </c>
      <c r="AH8" s="7">
        <v>0</v>
      </c>
      <c r="AI8" s="7">
        <v>0</v>
      </c>
      <c r="AJ8" s="7">
        <v>0</v>
      </c>
      <c r="AK8" s="7">
        <v>430</v>
      </c>
      <c r="AL8" s="7">
        <v>0</v>
      </c>
      <c r="AM8" s="7">
        <v>430</v>
      </c>
      <c r="AN8" s="7">
        <v>0</v>
      </c>
      <c r="AO8" s="7">
        <v>430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540</v>
      </c>
      <c r="AY8" s="7">
        <v>2365</v>
      </c>
      <c r="AZ8" s="7">
        <v>133.3</v>
      </c>
      <c r="BA8" s="7">
        <v>180</v>
      </c>
      <c r="BB8" s="7">
        <v>0</v>
      </c>
      <c r="BC8" s="7">
        <v>-0.15</v>
      </c>
      <c r="BD8" s="7">
        <v>0</v>
      </c>
      <c r="BE8" s="7">
        <v>0</v>
      </c>
      <c r="BF8" s="7">
        <v>0</v>
      </c>
      <c r="BG8" s="7">
        <v>3218.15</v>
      </c>
      <c r="BH8" s="7">
        <v>3431</v>
      </c>
      <c r="BI8" s="7">
        <v>26</v>
      </c>
      <c r="BJ8" s="7">
        <v>212.85</v>
      </c>
      <c r="BK8" s="7">
        <v>0</v>
      </c>
      <c r="BL8" s="7">
        <v>3457</v>
      </c>
      <c r="BM8" s="7">
        <v>3084.85</v>
      </c>
      <c r="BN8" s="7">
        <v>3431</v>
      </c>
      <c r="BO8" s="7">
        <v>26</v>
      </c>
      <c r="BP8" s="7">
        <v>0</v>
      </c>
      <c r="BQ8" s="7">
        <v>212.85</v>
      </c>
      <c r="BR8" s="7">
        <v>0</v>
      </c>
      <c r="BS8" s="7">
        <v>133.3</v>
      </c>
      <c r="BT8" s="7">
        <v>3457</v>
      </c>
      <c r="BU8" s="7">
        <v>0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7">
        <v>0</v>
      </c>
      <c r="CB8" s="7">
        <v>0</v>
      </c>
      <c r="CC8" s="7">
        <v>0</v>
      </c>
      <c r="CD8" s="7">
        <v>0</v>
      </c>
      <c r="CE8" s="7">
        <v>0</v>
      </c>
    </row>
    <row r="9" s="2" customFormat="1" ht="24.75" customHeight="1" spans="1:83">
      <c r="A9" s="6">
        <v>8</v>
      </c>
      <c r="B9" s="7" t="s">
        <v>81</v>
      </c>
      <c r="C9" s="8" t="s">
        <v>115</v>
      </c>
      <c r="D9" s="7">
        <v>4311303</v>
      </c>
      <c r="E9" s="7" t="s">
        <v>83</v>
      </c>
      <c r="F9" s="7" t="s">
        <v>100</v>
      </c>
      <c r="G9" s="7" t="s">
        <v>85</v>
      </c>
      <c r="H9" s="7" t="s">
        <v>86</v>
      </c>
      <c r="I9" s="7" t="s">
        <v>87</v>
      </c>
      <c r="J9" s="7" t="s">
        <v>88</v>
      </c>
      <c r="K9" s="7" t="s">
        <v>89</v>
      </c>
      <c r="L9" s="7">
        <v>2111126</v>
      </c>
      <c r="M9" s="7" t="s">
        <v>110</v>
      </c>
      <c r="N9" s="7">
        <v>1</v>
      </c>
      <c r="O9" s="12">
        <v>45718</v>
      </c>
      <c r="P9" s="7">
        <v>15</v>
      </c>
      <c r="Q9" s="7" t="s">
        <v>91</v>
      </c>
      <c r="R9" s="7">
        <v>4755</v>
      </c>
      <c r="S9" s="19">
        <v>34.66</v>
      </c>
      <c r="T9" s="22">
        <v>3.17</v>
      </c>
      <c r="U9" s="21">
        <f t="shared" si="0"/>
        <v>31.49</v>
      </c>
      <c r="V9" s="7" t="s">
        <v>114</v>
      </c>
      <c r="W9" s="7">
        <v>51292</v>
      </c>
      <c r="X9" s="7">
        <v>9365</v>
      </c>
      <c r="Y9" s="7" t="s">
        <v>92</v>
      </c>
      <c r="Z9" s="7"/>
      <c r="AA9" s="7">
        <v>1</v>
      </c>
      <c r="AB9" s="7">
        <v>44426</v>
      </c>
      <c r="AC9" s="7">
        <v>45032</v>
      </c>
      <c r="AD9" s="7">
        <v>1</v>
      </c>
      <c r="AE9" s="7">
        <v>0</v>
      </c>
      <c r="AF9" s="7">
        <v>5</v>
      </c>
      <c r="AG9" s="7">
        <v>5</v>
      </c>
      <c r="AH9" s="7">
        <v>0</v>
      </c>
      <c r="AI9" s="7">
        <v>0</v>
      </c>
      <c r="AJ9" s="7">
        <v>0</v>
      </c>
      <c r="AK9" s="7">
        <v>606</v>
      </c>
      <c r="AL9" s="7">
        <v>0</v>
      </c>
      <c r="AM9" s="7">
        <v>606</v>
      </c>
      <c r="AN9" s="7">
        <v>0</v>
      </c>
      <c r="AO9" s="7">
        <v>606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900</v>
      </c>
      <c r="AY9" s="7">
        <v>3333</v>
      </c>
      <c r="AZ9" s="7">
        <v>187.86</v>
      </c>
      <c r="BA9" s="7">
        <v>0</v>
      </c>
      <c r="BB9" s="7">
        <v>0</v>
      </c>
      <c r="BC9" s="7">
        <v>-0.49</v>
      </c>
      <c r="BD9" s="7">
        <v>0</v>
      </c>
      <c r="BE9" s="7">
        <v>0</v>
      </c>
      <c r="BF9" s="7">
        <v>0</v>
      </c>
      <c r="BG9" s="7">
        <v>4420.37</v>
      </c>
      <c r="BH9" s="7">
        <v>4720.34</v>
      </c>
      <c r="BI9" s="7">
        <v>34.66</v>
      </c>
      <c r="BJ9" s="7">
        <v>299.97</v>
      </c>
      <c r="BK9" s="7">
        <v>0</v>
      </c>
      <c r="BL9" s="7">
        <v>4755</v>
      </c>
      <c r="BM9" s="7">
        <v>4232.51</v>
      </c>
      <c r="BN9" s="7">
        <v>4720.34</v>
      </c>
      <c r="BO9" s="7">
        <v>34.66</v>
      </c>
      <c r="BP9" s="7">
        <v>0</v>
      </c>
      <c r="BQ9" s="7">
        <v>299.97</v>
      </c>
      <c r="BR9" s="7">
        <v>0</v>
      </c>
      <c r="BS9" s="7">
        <v>187.86</v>
      </c>
      <c r="BT9" s="7">
        <v>4755</v>
      </c>
      <c r="BU9" s="7">
        <v>0</v>
      </c>
      <c r="BV9" s="7">
        <v>0</v>
      </c>
      <c r="BW9" s="7">
        <v>0</v>
      </c>
      <c r="BX9" s="7">
        <v>0</v>
      </c>
      <c r="BY9" s="7">
        <v>0</v>
      </c>
      <c r="BZ9" s="7">
        <v>0</v>
      </c>
      <c r="CA9" s="7">
        <v>0</v>
      </c>
      <c r="CB9" s="7">
        <v>0</v>
      </c>
      <c r="CC9" s="7">
        <v>0</v>
      </c>
      <c r="CD9" s="7">
        <v>0</v>
      </c>
      <c r="CE9" s="7">
        <v>0</v>
      </c>
    </row>
    <row r="10" s="3" customFormat="1" hidden="1" spans="2:84">
      <c r="B10" s="7" t="s">
        <v>81</v>
      </c>
      <c r="C10" s="8" t="s">
        <v>116</v>
      </c>
      <c r="D10" s="7">
        <v>5729850</v>
      </c>
      <c r="E10" s="7" t="s">
        <v>83</v>
      </c>
      <c r="F10" s="7" t="s">
        <v>117</v>
      </c>
      <c r="G10" s="7" t="s">
        <v>85</v>
      </c>
      <c r="H10" s="7" t="s">
        <v>86</v>
      </c>
      <c r="I10" s="7" t="s">
        <v>87</v>
      </c>
      <c r="J10" s="7" t="s">
        <v>88</v>
      </c>
      <c r="K10" s="7" t="s">
        <v>89</v>
      </c>
      <c r="L10" s="7">
        <v>2111102</v>
      </c>
      <c r="M10" s="7" t="s">
        <v>118</v>
      </c>
      <c r="N10" s="7">
        <v>8</v>
      </c>
      <c r="O10" s="12">
        <v>45964</v>
      </c>
      <c r="P10" s="7">
        <f>8+14</f>
        <v>22</v>
      </c>
      <c r="Q10" s="7"/>
      <c r="R10" s="7">
        <v>2927</v>
      </c>
      <c r="S10" s="7"/>
      <c r="T10" s="7"/>
      <c r="U10" s="23" t="e">
        <f>+#REF!-T10</f>
        <v>#REF!</v>
      </c>
      <c r="V10" s="7" t="s">
        <v>119</v>
      </c>
      <c r="W10" s="7">
        <v>231019</v>
      </c>
      <c r="X10" s="7">
        <v>16265</v>
      </c>
      <c r="Y10" s="7" t="s">
        <v>103</v>
      </c>
      <c r="Z10" s="7"/>
      <c r="AA10" s="7">
        <v>1</v>
      </c>
      <c r="AB10" s="7">
        <v>3120</v>
      </c>
      <c r="AC10" s="7">
        <v>3413</v>
      </c>
      <c r="AD10" s="7">
        <v>1</v>
      </c>
      <c r="AE10" s="7">
        <v>0</v>
      </c>
      <c r="AF10" s="7">
        <v>6</v>
      </c>
      <c r="AG10" s="7">
        <v>6</v>
      </c>
      <c r="AH10" s="7">
        <v>0</v>
      </c>
      <c r="AI10" s="7">
        <v>0</v>
      </c>
      <c r="AJ10" s="7">
        <v>0</v>
      </c>
      <c r="AK10" s="7">
        <v>293</v>
      </c>
      <c r="AL10" s="7">
        <v>0</v>
      </c>
      <c r="AM10" s="7">
        <v>293</v>
      </c>
      <c r="AN10" s="7">
        <v>0</v>
      </c>
      <c r="AO10" s="7">
        <v>293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1080</v>
      </c>
      <c r="AY10" s="7">
        <v>1611.5</v>
      </c>
      <c r="AZ10" s="7">
        <v>90.83</v>
      </c>
      <c r="BA10" s="7">
        <v>0</v>
      </c>
      <c r="BB10" s="7">
        <v>0</v>
      </c>
      <c r="BC10" s="7">
        <v>-0.37</v>
      </c>
      <c r="BD10" s="7">
        <v>0</v>
      </c>
      <c r="BE10" s="7">
        <v>0</v>
      </c>
      <c r="BF10" s="7">
        <v>0</v>
      </c>
      <c r="BG10" s="7">
        <v>2781.96</v>
      </c>
      <c r="BH10" s="7">
        <v>2927</v>
      </c>
      <c r="BI10" s="7">
        <v>0</v>
      </c>
      <c r="BJ10" s="7">
        <v>145.04</v>
      </c>
      <c r="BK10" s="7">
        <v>0</v>
      </c>
      <c r="BL10" s="7">
        <v>2927</v>
      </c>
      <c r="BM10" s="7">
        <v>2691.13</v>
      </c>
      <c r="BN10" s="7">
        <v>2927</v>
      </c>
      <c r="BO10" s="7">
        <v>0</v>
      </c>
      <c r="BP10" s="7">
        <v>0</v>
      </c>
      <c r="BQ10" s="7">
        <v>145.04</v>
      </c>
      <c r="BR10" s="7">
        <v>0</v>
      </c>
      <c r="BS10" s="7">
        <v>90.83</v>
      </c>
      <c r="BT10" s="7">
        <v>2927</v>
      </c>
      <c r="BU10" s="7">
        <v>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>
        <v>0</v>
      </c>
      <c r="CC10" s="7">
        <v>0</v>
      </c>
      <c r="CD10" s="7">
        <v>0</v>
      </c>
      <c r="CE10" s="7">
        <v>0</v>
      </c>
      <c r="CF10" s="2"/>
    </row>
    <row r="11" s="3" customFormat="1" hidden="1" spans="2:84">
      <c r="B11" s="7" t="s">
        <v>81</v>
      </c>
      <c r="C11" s="8" t="s">
        <v>120</v>
      </c>
      <c r="D11" s="7">
        <v>5083318</v>
      </c>
      <c r="E11" s="7" t="s">
        <v>83</v>
      </c>
      <c r="F11" s="7" t="s">
        <v>105</v>
      </c>
      <c r="G11" s="7" t="s">
        <v>85</v>
      </c>
      <c r="H11" s="7" t="s">
        <v>86</v>
      </c>
      <c r="I11" s="7" t="s">
        <v>87</v>
      </c>
      <c r="J11" s="7" t="s">
        <v>88</v>
      </c>
      <c r="K11" s="7" t="s">
        <v>89</v>
      </c>
      <c r="L11" s="7">
        <v>2111101</v>
      </c>
      <c r="M11" s="7" t="s">
        <v>121</v>
      </c>
      <c r="N11" s="7">
        <v>9</v>
      </c>
      <c r="O11" s="12">
        <v>45994</v>
      </c>
      <c r="P11" s="7">
        <f>+N11+14</f>
        <v>23</v>
      </c>
      <c r="Q11" s="7"/>
      <c r="R11" s="7">
        <v>3156</v>
      </c>
      <c r="S11" s="7"/>
      <c r="T11" s="7">
        <v>0</v>
      </c>
      <c r="U11" s="23" t="e">
        <f>+#REF!-T11</f>
        <v>#REF!</v>
      </c>
      <c r="V11" s="7" t="s">
        <v>122</v>
      </c>
      <c r="W11" s="7">
        <v>49945</v>
      </c>
      <c r="X11" s="7">
        <v>9401</v>
      </c>
      <c r="Y11" s="7" t="s">
        <v>92</v>
      </c>
      <c r="Z11" s="7"/>
      <c r="AA11" s="7">
        <v>1</v>
      </c>
      <c r="AB11" s="7">
        <v>26581</v>
      </c>
      <c r="AC11" s="7">
        <v>27019</v>
      </c>
      <c r="AD11" s="7">
        <v>1</v>
      </c>
      <c r="AE11" s="7">
        <v>0</v>
      </c>
      <c r="AF11" s="7">
        <v>2</v>
      </c>
      <c r="AG11" s="7">
        <v>2</v>
      </c>
      <c r="AH11" s="7">
        <v>0</v>
      </c>
      <c r="AI11" s="7">
        <v>0</v>
      </c>
      <c r="AJ11" s="7">
        <v>0</v>
      </c>
      <c r="AK11" s="7">
        <v>438</v>
      </c>
      <c r="AL11" s="7">
        <v>0</v>
      </c>
      <c r="AM11" s="7">
        <v>438</v>
      </c>
      <c r="AN11" s="7">
        <v>0</v>
      </c>
      <c r="AO11" s="7">
        <v>438</v>
      </c>
      <c r="AP11" s="7">
        <v>0</v>
      </c>
      <c r="AQ11" s="7">
        <v>-62245</v>
      </c>
      <c r="AR11" s="7">
        <v>-62245</v>
      </c>
      <c r="AS11" s="7">
        <v>0</v>
      </c>
      <c r="AT11" s="7">
        <v>0</v>
      </c>
      <c r="AU11" s="7">
        <v>0</v>
      </c>
      <c r="AV11" s="7">
        <v>0</v>
      </c>
      <c r="AW11" s="7">
        <v>-62245</v>
      </c>
      <c r="AX11" s="7">
        <v>360</v>
      </c>
      <c r="AY11" s="7">
        <v>2409</v>
      </c>
      <c r="AZ11" s="7">
        <v>135.78</v>
      </c>
      <c r="BA11" s="7">
        <v>0</v>
      </c>
      <c r="BB11" s="7">
        <v>0</v>
      </c>
      <c r="BC11" s="7">
        <v>34.41</v>
      </c>
      <c r="BD11" s="7">
        <v>0</v>
      </c>
      <c r="BE11" s="7">
        <v>0</v>
      </c>
      <c r="BF11" s="7">
        <v>0</v>
      </c>
      <c r="BG11" s="7">
        <v>2939.19</v>
      </c>
      <c r="BH11" s="7">
        <v>3156</v>
      </c>
      <c r="BI11" s="7">
        <v>0</v>
      </c>
      <c r="BJ11" s="7">
        <v>216.81</v>
      </c>
      <c r="BK11" s="7">
        <v>0</v>
      </c>
      <c r="BL11" s="7">
        <v>3156</v>
      </c>
      <c r="BM11" s="7">
        <v>0</v>
      </c>
      <c r="BN11" s="7">
        <v>0</v>
      </c>
      <c r="BO11" s="7">
        <v>0</v>
      </c>
      <c r="BP11" s="7">
        <v>0</v>
      </c>
      <c r="BQ11" s="7">
        <v>0</v>
      </c>
      <c r="BR11" s="7">
        <v>0</v>
      </c>
      <c r="BS11" s="7">
        <v>0</v>
      </c>
      <c r="BT11" s="7">
        <v>0</v>
      </c>
      <c r="BU11" s="7">
        <v>0</v>
      </c>
      <c r="BV11" s="7">
        <v>0</v>
      </c>
      <c r="BW11" s="7">
        <v>0</v>
      </c>
      <c r="BX11" s="7">
        <v>0</v>
      </c>
      <c r="BY11" s="7">
        <v>0</v>
      </c>
      <c r="BZ11" s="7">
        <v>-59305.81</v>
      </c>
      <c r="CA11" s="7">
        <v>-59089</v>
      </c>
      <c r="CB11" s="7">
        <v>0</v>
      </c>
      <c r="CC11" s="7">
        <v>0</v>
      </c>
      <c r="CD11" s="7">
        <v>216.81</v>
      </c>
      <c r="CE11" s="7">
        <v>-59089</v>
      </c>
      <c r="CF11" s="2"/>
    </row>
    <row r="12" s="3" customFormat="1" hidden="1" spans="2:84">
      <c r="B12" s="7" t="s">
        <v>81</v>
      </c>
      <c r="C12" s="8" t="s">
        <v>123</v>
      </c>
      <c r="D12" s="7">
        <v>5645288</v>
      </c>
      <c r="E12" s="7" t="s">
        <v>83</v>
      </c>
      <c r="F12" s="7" t="s">
        <v>124</v>
      </c>
      <c r="G12" s="7" t="s">
        <v>85</v>
      </c>
      <c r="H12" s="7" t="s">
        <v>86</v>
      </c>
      <c r="I12" s="7" t="s">
        <v>87</v>
      </c>
      <c r="J12" s="7" t="s">
        <v>88</v>
      </c>
      <c r="K12" s="7" t="s">
        <v>89</v>
      </c>
      <c r="L12" s="7">
        <v>2111117</v>
      </c>
      <c r="M12" s="7" t="s">
        <v>125</v>
      </c>
      <c r="N12" s="7">
        <v>10</v>
      </c>
      <c r="O12" s="12">
        <v>45933</v>
      </c>
      <c r="P12" s="7">
        <f>+N12+14</f>
        <v>24</v>
      </c>
      <c r="Q12" s="7"/>
      <c r="R12" s="7">
        <v>4149</v>
      </c>
      <c r="S12" s="7"/>
      <c r="T12" s="7"/>
      <c r="U12" s="23" t="e">
        <f>+#REF!-T12</f>
        <v>#REF!</v>
      </c>
      <c r="V12" s="7" t="s">
        <v>126</v>
      </c>
      <c r="W12" s="7">
        <v>385418</v>
      </c>
      <c r="X12" s="7">
        <v>11567</v>
      </c>
      <c r="Y12" s="7" t="s">
        <v>103</v>
      </c>
      <c r="Z12" s="7"/>
      <c r="AA12" s="7">
        <v>1</v>
      </c>
      <c r="AB12" s="7">
        <v>7253</v>
      </c>
      <c r="AC12" s="7">
        <v>7754</v>
      </c>
      <c r="AD12" s="7">
        <v>1</v>
      </c>
      <c r="AE12" s="7">
        <v>0</v>
      </c>
      <c r="AF12" s="7">
        <v>3</v>
      </c>
      <c r="AG12" s="7">
        <v>3</v>
      </c>
      <c r="AH12" s="7">
        <v>0</v>
      </c>
      <c r="AI12" s="7">
        <v>0</v>
      </c>
      <c r="AJ12" s="7">
        <v>0</v>
      </c>
      <c r="AK12" s="7">
        <v>501</v>
      </c>
      <c r="AL12" s="7">
        <v>0</v>
      </c>
      <c r="AM12" s="7">
        <v>501</v>
      </c>
      <c r="AN12" s="7">
        <v>0</v>
      </c>
      <c r="AO12" s="7">
        <v>501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540</v>
      </c>
      <c r="AY12" s="7">
        <v>2755.5</v>
      </c>
      <c r="AZ12" s="7">
        <v>155.31</v>
      </c>
      <c r="BA12" s="7">
        <v>450</v>
      </c>
      <c r="BB12" s="7">
        <v>0</v>
      </c>
      <c r="BC12" s="7">
        <v>0.19</v>
      </c>
      <c r="BD12" s="7">
        <v>0</v>
      </c>
      <c r="BE12" s="7">
        <v>0</v>
      </c>
      <c r="BF12" s="7">
        <v>0</v>
      </c>
      <c r="BG12" s="7">
        <v>3901</v>
      </c>
      <c r="BH12" s="7">
        <v>4149</v>
      </c>
      <c r="BI12" s="7">
        <v>0</v>
      </c>
      <c r="BJ12" s="7">
        <v>248</v>
      </c>
      <c r="BK12" s="7">
        <v>0</v>
      </c>
      <c r="BL12" s="7">
        <v>4149</v>
      </c>
      <c r="BM12" s="7">
        <v>3745.69</v>
      </c>
      <c r="BN12" s="7">
        <v>4149</v>
      </c>
      <c r="BO12" s="7">
        <v>0</v>
      </c>
      <c r="BP12" s="7">
        <v>0</v>
      </c>
      <c r="BQ12" s="7">
        <v>248</v>
      </c>
      <c r="BR12" s="7">
        <v>0</v>
      </c>
      <c r="BS12" s="7">
        <v>155.31</v>
      </c>
      <c r="BT12" s="7">
        <v>4149</v>
      </c>
      <c r="BU12" s="7">
        <v>0</v>
      </c>
      <c r="BV12" s="7">
        <v>0</v>
      </c>
      <c r="BW12" s="7">
        <v>0</v>
      </c>
      <c r="BX12" s="7">
        <v>0</v>
      </c>
      <c r="BY12" s="7">
        <v>0</v>
      </c>
      <c r="BZ12" s="7">
        <v>0</v>
      </c>
      <c r="CA12" s="7">
        <v>0</v>
      </c>
      <c r="CB12" s="7">
        <v>0</v>
      </c>
      <c r="CC12" s="7">
        <v>0</v>
      </c>
      <c r="CD12" s="7">
        <v>0</v>
      </c>
      <c r="CE12" s="7">
        <v>0</v>
      </c>
      <c r="CF12" s="2"/>
    </row>
    <row r="13" s="3" customFormat="1" hidden="1" spans="2:84">
      <c r="B13" s="9" t="s">
        <v>81</v>
      </c>
      <c r="C13" s="7" t="s">
        <v>127</v>
      </c>
      <c r="D13" s="9">
        <v>5900227</v>
      </c>
      <c r="E13" s="9" t="s">
        <v>83</v>
      </c>
      <c r="F13" s="9" t="s">
        <v>128</v>
      </c>
      <c r="G13" s="9" t="s">
        <v>85</v>
      </c>
      <c r="H13" s="9" t="s">
        <v>86</v>
      </c>
      <c r="I13" s="9" t="s">
        <v>87</v>
      </c>
      <c r="J13" s="9" t="s">
        <v>88</v>
      </c>
      <c r="K13" s="9" t="s">
        <v>89</v>
      </c>
      <c r="L13" s="9">
        <v>2111114</v>
      </c>
      <c r="M13" s="9" t="s">
        <v>129</v>
      </c>
      <c r="N13" s="9">
        <v>11</v>
      </c>
      <c r="O13" s="14">
        <v>45994</v>
      </c>
      <c r="P13" s="9">
        <v>26</v>
      </c>
      <c r="Q13" s="10"/>
      <c r="R13" s="10">
        <v>2677</v>
      </c>
      <c r="S13" s="10"/>
      <c r="T13" s="10"/>
      <c r="U13" s="23" t="e">
        <f>+#REF!-T13</f>
        <v>#REF!</v>
      </c>
      <c r="V13" s="9" t="s">
        <v>94</v>
      </c>
      <c r="W13" s="9">
        <v>378573</v>
      </c>
      <c r="X13" s="9">
        <v>15889</v>
      </c>
      <c r="Y13" s="9" t="s">
        <v>92</v>
      </c>
      <c r="Z13" s="9"/>
      <c r="AA13" s="9">
        <v>1.13</v>
      </c>
      <c r="AB13" s="10">
        <v>0</v>
      </c>
      <c r="AC13" s="10">
        <v>264</v>
      </c>
      <c r="AD13" s="9">
        <v>1</v>
      </c>
      <c r="AE13" s="9">
        <v>0</v>
      </c>
      <c r="AF13" s="9">
        <v>5</v>
      </c>
      <c r="AG13" s="10">
        <v>5</v>
      </c>
      <c r="AH13" s="9">
        <v>0</v>
      </c>
      <c r="AI13" s="9">
        <v>0</v>
      </c>
      <c r="AJ13" s="9">
        <v>0</v>
      </c>
      <c r="AK13" s="9">
        <v>264</v>
      </c>
      <c r="AL13" s="9">
        <v>0</v>
      </c>
      <c r="AM13" s="10">
        <v>264</v>
      </c>
      <c r="AN13" s="9">
        <v>0</v>
      </c>
      <c r="AO13" s="9">
        <v>264</v>
      </c>
      <c r="AP13" s="9">
        <v>0</v>
      </c>
      <c r="AQ13" s="9">
        <v>0</v>
      </c>
      <c r="AR13" s="10">
        <v>0</v>
      </c>
      <c r="AS13" s="9">
        <v>0</v>
      </c>
      <c r="AT13" s="10">
        <v>0</v>
      </c>
      <c r="AU13" s="9">
        <v>0</v>
      </c>
      <c r="AV13" s="9">
        <v>0</v>
      </c>
      <c r="AW13" s="10">
        <v>0</v>
      </c>
      <c r="AX13" s="9">
        <v>1017</v>
      </c>
      <c r="AY13" s="9">
        <v>1452</v>
      </c>
      <c r="AZ13" s="9">
        <v>77.28</v>
      </c>
      <c r="BA13" s="9">
        <v>0</v>
      </c>
      <c r="BB13" s="9">
        <v>0</v>
      </c>
      <c r="BC13" s="9">
        <v>0.04</v>
      </c>
      <c r="BD13" s="9">
        <v>0</v>
      </c>
      <c r="BE13" s="9">
        <v>0</v>
      </c>
      <c r="BF13" s="9">
        <v>0</v>
      </c>
      <c r="BG13" s="10">
        <v>2546.32</v>
      </c>
      <c r="BH13" s="10">
        <v>2677</v>
      </c>
      <c r="BI13" s="10">
        <v>0</v>
      </c>
      <c r="BJ13" s="10">
        <v>130.68</v>
      </c>
      <c r="BK13" s="9">
        <v>0</v>
      </c>
      <c r="BL13" s="10">
        <v>2677</v>
      </c>
      <c r="BM13" s="9">
        <v>2469.04</v>
      </c>
      <c r="BN13" s="10">
        <v>2677</v>
      </c>
      <c r="BO13" s="10">
        <v>0</v>
      </c>
      <c r="BP13" s="9">
        <v>0</v>
      </c>
      <c r="BQ13" s="9">
        <v>130.68</v>
      </c>
      <c r="BR13" s="9">
        <v>0</v>
      </c>
      <c r="BS13" s="9">
        <v>77.28</v>
      </c>
      <c r="BT13" s="10">
        <v>2677</v>
      </c>
      <c r="BU13" s="9">
        <v>0</v>
      </c>
      <c r="BV13" s="9">
        <v>0</v>
      </c>
      <c r="BW13" s="9">
        <v>0</v>
      </c>
      <c r="BX13" s="9">
        <v>0</v>
      </c>
      <c r="BY13" s="9">
        <v>0</v>
      </c>
      <c r="BZ13" s="9">
        <v>0</v>
      </c>
      <c r="CA13" s="10">
        <v>0</v>
      </c>
      <c r="CB13" s="10">
        <v>0</v>
      </c>
      <c r="CC13" s="9">
        <v>0</v>
      </c>
      <c r="CD13" s="9">
        <v>0</v>
      </c>
      <c r="CE13" s="10">
        <v>0</v>
      </c>
      <c r="CF13" s="24"/>
    </row>
    <row r="14" s="3" customFormat="1" hidden="1" spans="2:83">
      <c r="B14" s="10" t="s">
        <v>81</v>
      </c>
      <c r="C14" s="11" t="s">
        <v>130</v>
      </c>
      <c r="D14" s="10">
        <v>5241329</v>
      </c>
      <c r="E14" s="10" t="s">
        <v>83</v>
      </c>
      <c r="F14" s="10" t="s">
        <v>100</v>
      </c>
      <c r="G14" s="10" t="s">
        <v>85</v>
      </c>
      <c r="H14" s="10" t="s">
        <v>86</v>
      </c>
      <c r="I14" s="10" t="s">
        <v>87</v>
      </c>
      <c r="J14" s="10" t="s">
        <v>88</v>
      </c>
      <c r="K14" s="10" t="s">
        <v>89</v>
      </c>
      <c r="L14" s="10">
        <v>2111109</v>
      </c>
      <c r="M14" s="10" t="s">
        <v>131</v>
      </c>
      <c r="N14" s="10">
        <v>1</v>
      </c>
      <c r="O14" s="15">
        <v>45718</v>
      </c>
      <c r="P14" s="10">
        <v>15</v>
      </c>
      <c r="Q14" s="10" t="s">
        <v>91</v>
      </c>
      <c r="R14" s="10">
        <v>2944</v>
      </c>
      <c r="S14" s="10"/>
      <c r="T14" s="23"/>
      <c r="U14" s="23" t="e">
        <f>+#REF!-T14</f>
        <v>#REF!</v>
      </c>
      <c r="V14" s="10" t="s">
        <v>132</v>
      </c>
      <c r="W14" s="10">
        <v>45373</v>
      </c>
      <c r="X14" s="10">
        <v>11567</v>
      </c>
      <c r="Y14" s="10" t="s">
        <v>103</v>
      </c>
      <c r="Z14" s="10"/>
      <c r="AA14" s="10">
        <v>1</v>
      </c>
      <c r="AB14" s="10">
        <v>10205</v>
      </c>
      <c r="AC14" s="10">
        <v>10529</v>
      </c>
      <c r="AD14" s="10">
        <v>1</v>
      </c>
      <c r="AE14" s="10">
        <v>0</v>
      </c>
      <c r="AF14" s="10">
        <v>5</v>
      </c>
      <c r="AG14" s="10">
        <v>5</v>
      </c>
      <c r="AH14" s="10">
        <v>0</v>
      </c>
      <c r="AI14" s="10">
        <v>0</v>
      </c>
      <c r="AJ14" s="10">
        <v>0</v>
      </c>
      <c r="AK14" s="10">
        <v>324</v>
      </c>
      <c r="AL14" s="10">
        <v>0</v>
      </c>
      <c r="AM14" s="10">
        <v>324</v>
      </c>
      <c r="AN14" s="10">
        <v>0</v>
      </c>
      <c r="AO14" s="10">
        <v>324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900</v>
      </c>
      <c r="AY14" s="10">
        <v>1782</v>
      </c>
      <c r="AZ14" s="10">
        <v>100.44</v>
      </c>
      <c r="BA14" s="10">
        <v>0</v>
      </c>
      <c r="BB14" s="10">
        <v>0</v>
      </c>
      <c r="BC14" s="10">
        <v>0.18</v>
      </c>
      <c r="BD14" s="10">
        <v>0</v>
      </c>
      <c r="BE14" s="10">
        <v>0</v>
      </c>
      <c r="BF14" s="10">
        <v>0</v>
      </c>
      <c r="BG14" s="10">
        <v>2782.62</v>
      </c>
      <c r="BH14" s="10">
        <v>2943</v>
      </c>
      <c r="BI14" s="10">
        <v>1</v>
      </c>
      <c r="BJ14" s="10">
        <v>160.38</v>
      </c>
      <c r="BK14" s="10">
        <v>0</v>
      </c>
      <c r="BL14" s="10">
        <v>2944</v>
      </c>
      <c r="BM14" s="10">
        <v>5626.18</v>
      </c>
      <c r="BN14" s="10">
        <v>5887</v>
      </c>
      <c r="BO14" s="10">
        <v>1</v>
      </c>
      <c r="BP14" s="10">
        <v>0</v>
      </c>
      <c r="BQ14" s="10">
        <v>160.38</v>
      </c>
      <c r="BR14" s="10">
        <v>0</v>
      </c>
      <c r="BS14" s="10">
        <v>100.44</v>
      </c>
      <c r="BT14" s="10">
        <v>5888</v>
      </c>
      <c r="BU14" s="10">
        <v>0</v>
      </c>
      <c r="BV14" s="10">
        <v>0</v>
      </c>
      <c r="BW14" s="10">
        <v>0</v>
      </c>
      <c r="BX14" s="10">
        <v>0</v>
      </c>
      <c r="BY14" s="10">
        <v>0</v>
      </c>
      <c r="BZ14" s="10">
        <v>-2944</v>
      </c>
      <c r="CA14" s="10">
        <v>-2944</v>
      </c>
      <c r="CB14" s="10">
        <v>0</v>
      </c>
      <c r="CC14" s="10">
        <v>0</v>
      </c>
      <c r="CD14" s="10">
        <v>0</v>
      </c>
      <c r="CE14" s="10">
        <v>-2944</v>
      </c>
    </row>
    <row r="20" s="2" customFormat="1" spans="19:19">
      <c r="S20" s="2" t="s">
        <v>133</v>
      </c>
    </row>
  </sheetData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RO Plant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RSDDVG</dc:creator>
  <cp:lastModifiedBy>HP</cp:lastModifiedBy>
  <dcterms:created xsi:type="dcterms:W3CDTF">2025-03-14T11:52:00Z</dcterms:created>
  <dcterms:modified xsi:type="dcterms:W3CDTF">2025-03-14T12:00:18Z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D3B0B8FC4C7B4FF69585A1E82821FFE7_12</vt:lpwstr>
  </property>
  <property fmtid="{D5CDD505-2E9C-101B-9397-08002B2CF9AE}" pid="3" name="KSOProductBuildVer">
    <vt:lpwstr>1033-12.2.0.20326</vt:lpwstr>
  </property>
</Properties>
</file>