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59773AA-235F-4392-8C5B-0316A267C7FF}" xr6:coauthVersionLast="47" xr6:coauthVersionMax="47" xr10:uidLastSave="{00000000-0000-0000-0000-000000000000}"/>
  <bookViews>
    <workbookView xWindow="-120" yWindow="-120" windowWidth="29040" windowHeight="15720" activeTab="1" xr2:uid="{E81B8035-8D99-457C-B0B6-5F46C77753BB}"/>
  </bookViews>
  <sheets>
    <sheet name="3" sheetId="1" r:id="rId1"/>
    <sheet name="5.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B">[3]DLC!$GR$107</definedName>
    <definedName name="\C">#REF!</definedName>
    <definedName name="\f">#REF!</definedName>
    <definedName name="\H">'[5]STN WISE EMR'!#REF!</definedName>
    <definedName name="\L">[3]DLC!$HR$111</definedName>
    <definedName name="\P">[3]DLC!$HR$109</definedName>
    <definedName name="\Q">[3]DLC!$GS$323:$GS$335</definedName>
    <definedName name="\V">'[6]R.Hrs. Since Comm'!#REF!</definedName>
    <definedName name="\X">#REF!</definedName>
    <definedName name="\Z">#REF!</definedName>
    <definedName name="_________________________________iv300000">'[7]INSTALLATIONS-99-00'!$EW$22612</definedName>
    <definedName name="________________________________iv300000">'[7]INSTALLATIONS-99-00'!$EW$22612</definedName>
    <definedName name="________________________________SCH6">'[8]04REL'!#REF!</definedName>
    <definedName name="_______________________________BSD1">#REF!</definedName>
    <definedName name="_______________________________BSD2">#REF!</definedName>
    <definedName name="_______________________________CZ1">[9]data!$F$721</definedName>
    <definedName name="_______________________________IED1">#REF!</definedName>
    <definedName name="_______________________________IED2">#REF!</definedName>
    <definedName name="_______________________________iv300000">'[7]INSTALLATIONS-99-00'!$EW$22612</definedName>
    <definedName name="_______________________________LD1">[3]DLC!$K$59:$AF$8180</definedName>
    <definedName name="_______________________________LD2">[3]DLC!$GR$56:$HT$8181</definedName>
    <definedName name="_______________________________LD3">[3]DLC!$HV$57:$IO$8181</definedName>
    <definedName name="_______________________________LD4">[3]DLC!$AH$32:$BE$8180</definedName>
    <definedName name="_______________________________LD5">[3]DLC!$GR$53:$HK$8180</definedName>
    <definedName name="_______________________________LD6">[3]DLC!$GR$69:$HL$8180</definedName>
    <definedName name="_______________________________LR1">#REF!</definedName>
    <definedName name="_______________________________LR2">#REF!</definedName>
    <definedName name="_______________________________SH1">'[10]Executive Summary -Thermal'!$A$4:$H$108</definedName>
    <definedName name="_______________________________SH10">'[10]Executive Summary -Thermal'!$A$4:$G$118</definedName>
    <definedName name="_______________________________SH11">'[10]Executive Summary -Thermal'!$A$4:$H$167</definedName>
    <definedName name="_______________________________SH2">'[10]Executive Summary -Thermal'!$A$4:$H$157</definedName>
    <definedName name="_______________________________SH3">'[10]Executive Summary -Thermal'!$A$4:$H$136</definedName>
    <definedName name="_______________________________SH4">'[10]Executive Summary -Thermal'!$A$4:$H$96</definedName>
    <definedName name="_______________________________SH5">'[10]Executive Summary -Thermal'!$A$4:$H$96</definedName>
    <definedName name="_______________________________SH6">'[10]Executive Summary -Thermal'!$A$4:$H$95</definedName>
    <definedName name="_______________________________SH7">'[10]Executive Summary -Thermal'!$A$4:$H$163</definedName>
    <definedName name="_______________________________SH8">'[10]Executive Summary -Thermal'!$A$4:$H$133</definedName>
    <definedName name="_______________________________SH9">'[10]Executive Summary -Thermal'!$A$4:$H$194</definedName>
    <definedName name="______________________________BSD1">#REF!</definedName>
    <definedName name="______________________________BSD2">#REF!</definedName>
    <definedName name="______________________________CZ1">[9]data!$F$721</definedName>
    <definedName name="______________________________IED1">#REF!</definedName>
    <definedName name="______________________________IED2">#REF!</definedName>
    <definedName name="______________________________iv300000">'[7]INSTALLATIONS-99-00'!$EW$22612</definedName>
    <definedName name="______________________________LD1">[3]DLC!$K$59:$AF$8180</definedName>
    <definedName name="______________________________LD2">[3]DLC!$GR$56:$HT$8181</definedName>
    <definedName name="______________________________LD3">[3]DLC!$HV$57:$IO$8181</definedName>
    <definedName name="______________________________LD4">[3]DLC!$AH$32:$BE$8180</definedName>
    <definedName name="______________________________LD5">[3]DLC!$GR$53:$HK$8180</definedName>
    <definedName name="______________________________LD6">[3]DLC!$GR$69:$HL$8180</definedName>
    <definedName name="______________________________LR1">#REF!</definedName>
    <definedName name="______________________________LR2">#REF!</definedName>
    <definedName name="______________________________SCH6">'[8]04REL'!#REF!</definedName>
    <definedName name="______________________________SH1">'[10]Executive Summary -Thermal'!$A$4:$H$108</definedName>
    <definedName name="______________________________SH10">'[10]Executive Summary -Thermal'!$A$4:$G$118</definedName>
    <definedName name="______________________________SH11">'[10]Executive Summary -Thermal'!$A$4:$H$167</definedName>
    <definedName name="______________________________SH2">'[10]Executive Summary -Thermal'!$A$4:$H$157</definedName>
    <definedName name="______________________________SH3">'[10]Executive Summary -Thermal'!$A$4:$H$136</definedName>
    <definedName name="______________________________SH4">'[10]Executive Summary -Thermal'!$A$4:$H$96</definedName>
    <definedName name="______________________________SH5">'[10]Executive Summary -Thermal'!$A$4:$H$96</definedName>
    <definedName name="______________________________SH6">'[10]Executive Summary -Thermal'!$A$4:$H$95</definedName>
    <definedName name="______________________________SH7">'[10]Executive Summary -Thermal'!$A$4:$H$163</definedName>
    <definedName name="______________________________SH8">'[10]Executive Summary -Thermal'!$A$4:$H$133</definedName>
    <definedName name="______________________________SH9">'[10]Executive Summary -Thermal'!$A$4:$H$194</definedName>
    <definedName name="_____________________________BSD1">#REF!</definedName>
    <definedName name="_____________________________BSD2">#REF!</definedName>
    <definedName name="_____________________________CZ1">[9]data!$F$721</definedName>
    <definedName name="_____________________________IED1">#REF!</definedName>
    <definedName name="_____________________________IED2">#REF!</definedName>
    <definedName name="_____________________________iv300000">'[7]INSTALLATIONS-99-00'!$EW$22612</definedName>
    <definedName name="_____________________________LD1">[3]DLC!$K$59:$AF$8180</definedName>
    <definedName name="_____________________________LD2">[3]DLC!$GR$56:$HT$8181</definedName>
    <definedName name="_____________________________LD3">[3]DLC!$HV$57:$IO$8181</definedName>
    <definedName name="_____________________________LD4">[3]DLC!$AH$32:$BE$8180</definedName>
    <definedName name="_____________________________LD5">[3]DLC!$GR$53:$HK$8180</definedName>
    <definedName name="_____________________________LD6">[3]DLC!$GR$69:$HL$8180</definedName>
    <definedName name="_____________________________LR1">#REF!</definedName>
    <definedName name="_____________________________LR2">#REF!</definedName>
    <definedName name="_____________________________SCH6">'[8]04REL'!#REF!</definedName>
    <definedName name="_____________________________SH1">'[10]Executive Summary -Thermal'!$A$4:$H$108</definedName>
    <definedName name="_____________________________SH10">'[10]Executive Summary -Thermal'!$A$4:$G$118</definedName>
    <definedName name="_____________________________SH11">'[10]Executive Summary -Thermal'!$A$4:$H$167</definedName>
    <definedName name="_____________________________SH2">'[10]Executive Summary -Thermal'!$A$4:$H$157</definedName>
    <definedName name="_____________________________SH3">'[10]Executive Summary -Thermal'!$A$4:$H$136</definedName>
    <definedName name="_____________________________SH4">'[10]Executive Summary -Thermal'!$A$4:$H$96</definedName>
    <definedName name="_____________________________SH5">'[10]Executive Summary -Thermal'!$A$4:$H$96</definedName>
    <definedName name="_____________________________SH6">'[10]Executive Summary -Thermal'!$A$4:$H$95</definedName>
    <definedName name="_____________________________SH7">'[10]Executive Summary -Thermal'!$A$4:$H$163</definedName>
    <definedName name="_____________________________SH8">'[10]Executive Summary -Thermal'!$A$4:$H$133</definedName>
    <definedName name="_____________________________SH9">'[10]Executive Summary -Thermal'!$A$4:$H$194</definedName>
    <definedName name="____________________________BSD1">#REF!</definedName>
    <definedName name="____________________________BSD2">#REF!</definedName>
    <definedName name="____________________________CZ1">[9]data!$F$721</definedName>
    <definedName name="____________________________IED1">#REF!</definedName>
    <definedName name="____________________________IED2">#REF!</definedName>
    <definedName name="____________________________iv300000">'[7]INSTALLATIONS-99-00'!$EW$22612</definedName>
    <definedName name="____________________________LD1">[3]DLC!$K$59:$AF$8180</definedName>
    <definedName name="____________________________LD2">[3]DLC!$GR$56:$HT$8181</definedName>
    <definedName name="____________________________LD3">[3]DLC!$HV$57:$IO$8181</definedName>
    <definedName name="____________________________LD4">[3]DLC!$AH$32:$BE$8180</definedName>
    <definedName name="____________________________LD5">[3]DLC!$GR$53:$HK$8180</definedName>
    <definedName name="____________________________LD6">[3]DLC!$GR$69:$HL$8180</definedName>
    <definedName name="____________________________LR1">#REF!</definedName>
    <definedName name="____________________________LR2">#REF!</definedName>
    <definedName name="____________________________SCH6">'[8]04REL'!#REF!</definedName>
    <definedName name="____________________________SH1">'[10]Executive Summary -Thermal'!$A$4:$H$108</definedName>
    <definedName name="____________________________SH10">'[10]Executive Summary -Thermal'!$A$4:$G$118</definedName>
    <definedName name="____________________________SH11">'[10]Executive Summary -Thermal'!$A$4:$H$167</definedName>
    <definedName name="____________________________SH2">'[10]Executive Summary -Thermal'!$A$4:$H$157</definedName>
    <definedName name="____________________________SH3">'[10]Executive Summary -Thermal'!$A$4:$H$136</definedName>
    <definedName name="____________________________SH4">'[10]Executive Summary -Thermal'!$A$4:$H$96</definedName>
    <definedName name="____________________________SH5">'[10]Executive Summary -Thermal'!$A$4:$H$96</definedName>
    <definedName name="____________________________SH6">'[10]Executive Summary -Thermal'!$A$4:$H$95</definedName>
    <definedName name="____________________________SH7">'[10]Executive Summary -Thermal'!$A$4:$H$163</definedName>
    <definedName name="____________________________SH8">'[10]Executive Summary -Thermal'!$A$4:$H$133</definedName>
    <definedName name="____________________________SH9">'[10]Executive Summary -Thermal'!$A$4:$H$194</definedName>
    <definedName name="___________________________BSD1">#REF!</definedName>
    <definedName name="___________________________BSD2">#REF!</definedName>
    <definedName name="___________________________CZ1">[9]data!$F$721</definedName>
    <definedName name="___________________________IED1">#REF!</definedName>
    <definedName name="___________________________IED2">#REF!</definedName>
    <definedName name="___________________________iv300000">'[7]INSTALLATIONS-99-00'!$EW$22612</definedName>
    <definedName name="___________________________LD1">[3]DLC!$K$59:$AF$8180</definedName>
    <definedName name="___________________________LD2">[3]DLC!$GR$56:$HT$8181</definedName>
    <definedName name="___________________________LD3">[3]DLC!$HV$57:$IO$8181</definedName>
    <definedName name="___________________________LD4">[3]DLC!$AH$32:$BE$8180</definedName>
    <definedName name="___________________________LD5">[3]DLC!$GR$53:$HK$8180</definedName>
    <definedName name="___________________________LD6">[3]DLC!$GR$69:$HL$8180</definedName>
    <definedName name="___________________________LR1">#REF!</definedName>
    <definedName name="___________________________LR2">#REF!</definedName>
    <definedName name="___________________________SCH6">'[8]04REL'!#REF!</definedName>
    <definedName name="___________________________SH1">'[10]Executive Summary -Thermal'!$A$4:$H$108</definedName>
    <definedName name="___________________________SH10">'[10]Executive Summary -Thermal'!$A$4:$G$118</definedName>
    <definedName name="___________________________SH11">'[10]Executive Summary -Thermal'!$A$4:$H$167</definedName>
    <definedName name="___________________________SH2">'[10]Executive Summary -Thermal'!$A$4:$H$157</definedName>
    <definedName name="___________________________SH3">'[10]Executive Summary -Thermal'!$A$4:$H$136</definedName>
    <definedName name="___________________________SH4">'[10]Executive Summary -Thermal'!$A$4:$H$96</definedName>
    <definedName name="___________________________SH5">'[10]Executive Summary -Thermal'!$A$4:$H$96</definedName>
    <definedName name="___________________________SH6">'[10]Executive Summary -Thermal'!$A$4:$H$95</definedName>
    <definedName name="___________________________SH7">'[10]Executive Summary -Thermal'!$A$4:$H$163</definedName>
    <definedName name="___________________________SH8">'[10]Executive Summary -Thermal'!$A$4:$H$133</definedName>
    <definedName name="___________________________SH9">'[10]Executive Summary -Thermal'!$A$4:$H$194</definedName>
    <definedName name="__________________________BSD1">#REF!</definedName>
    <definedName name="__________________________BSD2">#REF!</definedName>
    <definedName name="__________________________CZ1">[9]data!$F$721</definedName>
    <definedName name="__________________________IED1">#REF!</definedName>
    <definedName name="__________________________IED2">#REF!</definedName>
    <definedName name="__________________________iv300000">'[7]INSTALLATIONS-99-00'!$EW$22612</definedName>
    <definedName name="__________________________LD1">[3]DLC!$K$59:$AF$8180</definedName>
    <definedName name="__________________________LD2">[3]DLC!$GR$56:$HT$8181</definedName>
    <definedName name="__________________________LD3">[3]DLC!$HV$57:$IO$8181</definedName>
    <definedName name="__________________________LD4">[3]DLC!$AH$32:$BE$8180</definedName>
    <definedName name="__________________________LD5">[3]DLC!$GR$53:$HK$8180</definedName>
    <definedName name="__________________________LD6">[3]DLC!$GR$69:$HL$8180</definedName>
    <definedName name="__________________________LR1">#REF!</definedName>
    <definedName name="__________________________LR2">#REF!</definedName>
    <definedName name="__________________________SCH6">'[8]04REL'!#REF!</definedName>
    <definedName name="__________________________SH1">'[10]Executive Summary -Thermal'!$A$4:$H$108</definedName>
    <definedName name="__________________________SH10">'[10]Executive Summary -Thermal'!$A$4:$G$118</definedName>
    <definedName name="__________________________SH11">'[10]Executive Summary -Thermal'!$A$4:$H$167</definedName>
    <definedName name="__________________________SH2">'[10]Executive Summary -Thermal'!$A$4:$H$157</definedName>
    <definedName name="__________________________SH3">'[10]Executive Summary -Thermal'!$A$4:$H$136</definedName>
    <definedName name="__________________________SH4">'[10]Executive Summary -Thermal'!$A$4:$H$96</definedName>
    <definedName name="__________________________SH5">'[10]Executive Summary -Thermal'!$A$4:$H$96</definedName>
    <definedName name="__________________________SH6">'[10]Executive Summary -Thermal'!$A$4:$H$95</definedName>
    <definedName name="__________________________SH7">'[10]Executive Summary -Thermal'!$A$4:$H$163</definedName>
    <definedName name="__________________________SH8">'[10]Executive Summary -Thermal'!$A$4:$H$133</definedName>
    <definedName name="__________________________SH9">'[10]Executive Summary -Thermal'!$A$4:$H$194</definedName>
    <definedName name="_________________________BSD1">#REF!</definedName>
    <definedName name="_________________________BSD2">#REF!</definedName>
    <definedName name="_________________________CZ1">[9]data!$F$721</definedName>
    <definedName name="_________________________IED1">#REF!</definedName>
    <definedName name="_________________________IED2">#REF!</definedName>
    <definedName name="_________________________iv300000">'[7]INSTALLATIONS-99-00'!$EW$22612</definedName>
    <definedName name="_________________________LD1">[3]DLC!$K$59:$AF$8180</definedName>
    <definedName name="_________________________LD2">[3]DLC!$GR$56:$HT$8181</definedName>
    <definedName name="_________________________LD3">[3]DLC!$HV$57:$IO$8181</definedName>
    <definedName name="_________________________LD4">[3]DLC!$AH$32:$BE$8180</definedName>
    <definedName name="_________________________LD5">[3]DLC!$GR$53:$HK$8180</definedName>
    <definedName name="_________________________LD6">[3]DLC!$GR$69:$HL$8180</definedName>
    <definedName name="_________________________LR1">#REF!</definedName>
    <definedName name="_________________________LR2">#REF!</definedName>
    <definedName name="_________________________SCH6">'[8]04REL'!#REF!</definedName>
    <definedName name="_________________________SH1">'[10]Executive Summary -Thermal'!$A$4:$H$108</definedName>
    <definedName name="_________________________SH10">'[10]Executive Summary -Thermal'!$A$4:$G$118</definedName>
    <definedName name="_________________________SH11">'[10]Executive Summary -Thermal'!$A$4:$H$167</definedName>
    <definedName name="_________________________SH2">'[10]Executive Summary -Thermal'!$A$4:$H$157</definedName>
    <definedName name="_________________________SH3">'[10]Executive Summary -Thermal'!$A$4:$H$136</definedName>
    <definedName name="_________________________SH4">'[10]Executive Summary -Thermal'!$A$4:$H$96</definedName>
    <definedName name="_________________________SH5">'[10]Executive Summary -Thermal'!$A$4:$H$96</definedName>
    <definedName name="_________________________SH6">'[10]Executive Summary -Thermal'!$A$4:$H$95</definedName>
    <definedName name="_________________________SH7">'[10]Executive Summary -Thermal'!$A$4:$H$163</definedName>
    <definedName name="_________________________SH8">'[10]Executive Summary -Thermal'!$A$4:$H$133</definedName>
    <definedName name="_________________________SH9">'[10]Executive Summary -Thermal'!$A$4:$H$194</definedName>
    <definedName name="________________________BSD1">#REF!</definedName>
    <definedName name="________________________BSD2">#REF!</definedName>
    <definedName name="________________________CZ1">[9]data!$F$721</definedName>
    <definedName name="________________________IED1">#REF!</definedName>
    <definedName name="________________________IED2">#REF!</definedName>
    <definedName name="________________________iv300000">'[7]INSTALLATIONS-99-00'!$EW$22612</definedName>
    <definedName name="________________________LD1">[3]DLC!$K$59:$AF$8180</definedName>
    <definedName name="________________________LD2">[3]DLC!$GR$56:$HT$8181</definedName>
    <definedName name="________________________LD3">[3]DLC!$HV$57:$IO$8181</definedName>
    <definedName name="________________________LD4">[3]DLC!$AH$32:$BE$8180</definedName>
    <definedName name="________________________LD5">[3]DLC!$GR$53:$HK$8180</definedName>
    <definedName name="________________________LD6">[3]DLC!$GR$69:$HL$8180</definedName>
    <definedName name="________________________LR1">#REF!</definedName>
    <definedName name="________________________LR2">#REF!</definedName>
    <definedName name="________________________SCH6">'[8]04REL'!#REF!</definedName>
    <definedName name="________________________SH1">'[10]Executive Summary -Thermal'!$A$4:$H$108</definedName>
    <definedName name="________________________SH10">'[10]Executive Summary -Thermal'!$A$4:$G$118</definedName>
    <definedName name="________________________SH11">'[10]Executive Summary -Thermal'!$A$4:$H$167</definedName>
    <definedName name="________________________SH2">'[10]Executive Summary -Thermal'!$A$4:$H$157</definedName>
    <definedName name="________________________SH3">'[10]Executive Summary -Thermal'!$A$4:$H$136</definedName>
    <definedName name="________________________SH4">'[10]Executive Summary -Thermal'!$A$4:$H$96</definedName>
    <definedName name="________________________SH5">'[10]Executive Summary -Thermal'!$A$4:$H$96</definedName>
    <definedName name="________________________SH6">'[10]Executive Summary -Thermal'!$A$4:$H$95</definedName>
    <definedName name="________________________SH7">'[10]Executive Summary -Thermal'!$A$4:$H$163</definedName>
    <definedName name="________________________SH8">'[10]Executive Summary -Thermal'!$A$4:$H$133</definedName>
    <definedName name="________________________SH9">'[10]Executive Summary -Thermal'!$A$4:$H$194</definedName>
    <definedName name="_______________________BSD1">#REF!</definedName>
    <definedName name="_______________________BSD2">#REF!</definedName>
    <definedName name="_______________________CZ1">[9]data!$F$721</definedName>
    <definedName name="_______________________IED1">#REF!</definedName>
    <definedName name="_______________________IED2">#REF!</definedName>
    <definedName name="_______________________iv300000">'[7]INSTALLATIONS-99-00'!$EW$22612</definedName>
    <definedName name="_______________________LD1">[3]DLC!$K$59:$AF$8180</definedName>
    <definedName name="_______________________LD2">[3]DLC!$GR$56:$HT$8181</definedName>
    <definedName name="_______________________LD3">[3]DLC!$HV$57:$IO$8181</definedName>
    <definedName name="_______________________LD4">[3]DLC!$AH$32:$BE$8180</definedName>
    <definedName name="_______________________LD5">[3]DLC!$GR$53:$HK$8180</definedName>
    <definedName name="_______________________LD6">[3]DLC!$GR$69:$HL$8180</definedName>
    <definedName name="_______________________LR1">#REF!</definedName>
    <definedName name="_______________________LR2">#REF!</definedName>
    <definedName name="_______________________SCH6">'[11]04REL'!#REF!</definedName>
    <definedName name="_______________________SH1">'[10]Executive Summary -Thermal'!$A$4:$H$108</definedName>
    <definedName name="_______________________SH10">'[10]Executive Summary -Thermal'!$A$4:$G$118</definedName>
    <definedName name="_______________________SH11">'[10]Executive Summary -Thermal'!$A$4:$H$167</definedName>
    <definedName name="_______________________SH2">'[10]Executive Summary -Thermal'!$A$4:$H$157</definedName>
    <definedName name="_______________________SH3">'[10]Executive Summary -Thermal'!$A$4:$H$136</definedName>
    <definedName name="_______________________SH4">'[10]Executive Summary -Thermal'!$A$4:$H$96</definedName>
    <definedName name="_______________________SH5">'[10]Executive Summary -Thermal'!$A$4:$H$96</definedName>
    <definedName name="_______________________SH6">'[10]Executive Summary -Thermal'!$A$4:$H$95</definedName>
    <definedName name="_______________________SH7">'[10]Executive Summary -Thermal'!$A$4:$H$163</definedName>
    <definedName name="_______________________SH8">'[10]Executive Summary -Thermal'!$A$4:$H$133</definedName>
    <definedName name="_______________________SH9">'[10]Executive Summary -Thermal'!$A$4:$H$194</definedName>
    <definedName name="______________________BSD1">#REF!</definedName>
    <definedName name="______________________BSD2">#REF!</definedName>
    <definedName name="______________________CZ1">[9]data!$F$721</definedName>
    <definedName name="______________________IED1">#REF!</definedName>
    <definedName name="______________________IED2">#REF!</definedName>
    <definedName name="______________________iv300000">'[7]INSTALLATIONS-99-00'!$EW$22612</definedName>
    <definedName name="______________________LD1">[3]DLC!$K$59:$AF$8180</definedName>
    <definedName name="______________________LD2">[3]DLC!$GR$56:$HT$8181</definedName>
    <definedName name="______________________LD3">[3]DLC!$HV$57:$IO$8181</definedName>
    <definedName name="______________________LD4">[3]DLC!$AH$32:$BE$8180</definedName>
    <definedName name="______________________LD5">[3]DLC!$GR$53:$HK$8180</definedName>
    <definedName name="______________________LD6">[3]DLC!$GR$69:$HL$8180</definedName>
    <definedName name="______________________LR1">#REF!</definedName>
    <definedName name="______________________LR2">#REF!</definedName>
    <definedName name="______________________SCH6">'[8]04REL'!#REF!</definedName>
    <definedName name="______________________SH1">'[10]Executive Summary -Thermal'!$A$4:$H$108</definedName>
    <definedName name="______________________SH10">'[10]Executive Summary -Thermal'!$A$4:$G$118</definedName>
    <definedName name="______________________SH11">'[10]Executive Summary -Thermal'!$A$4:$H$167</definedName>
    <definedName name="______________________SH2">'[10]Executive Summary -Thermal'!$A$4:$H$157</definedName>
    <definedName name="______________________SH3">'[10]Executive Summary -Thermal'!$A$4:$H$136</definedName>
    <definedName name="______________________SH4">'[10]Executive Summary -Thermal'!$A$4:$H$96</definedName>
    <definedName name="______________________SH5">'[10]Executive Summary -Thermal'!$A$4:$H$96</definedName>
    <definedName name="______________________SH6">'[10]Executive Summary -Thermal'!$A$4:$H$95</definedName>
    <definedName name="______________________SH7">'[10]Executive Summary -Thermal'!$A$4:$H$163</definedName>
    <definedName name="______________________SH8">'[10]Executive Summary -Thermal'!$A$4:$H$133</definedName>
    <definedName name="______________________SH9">'[10]Executive Summary -Thermal'!$A$4:$H$194</definedName>
    <definedName name="_____________________BSD1">#REF!</definedName>
    <definedName name="_____________________BSD2">#REF!</definedName>
    <definedName name="_____________________CZ1">[12]data!$F$721</definedName>
    <definedName name="_____________________IED1">#REF!</definedName>
    <definedName name="_____________________IED2">#REF!</definedName>
    <definedName name="_____________________iv300000">'[7]INSTALLATIONS-99-00'!$EW$22612</definedName>
    <definedName name="_____________________LD1">[3]DLC!$K$59:$AF$8180</definedName>
    <definedName name="_____________________LD2">[3]DLC!$GR$56:$HT$8181</definedName>
    <definedName name="_____________________LD3">[3]DLC!$HV$57:$IO$8181</definedName>
    <definedName name="_____________________LD4">[3]DLC!$AH$32:$BE$8180</definedName>
    <definedName name="_____________________LD5">[3]DLC!$GR$53:$HK$8180</definedName>
    <definedName name="_____________________LD6">[3]DLC!$GR$69:$HL$8180</definedName>
    <definedName name="_____________________LR1">#REF!</definedName>
    <definedName name="_____________________LR2">#REF!</definedName>
    <definedName name="_____________________SCH6">'[11]04REL'!#REF!</definedName>
    <definedName name="_____________________SH1">'[10]Executive Summary -Thermal'!$A$4:$H$108</definedName>
    <definedName name="_____________________SH10">'[10]Executive Summary -Thermal'!$A$4:$G$118</definedName>
    <definedName name="_____________________SH11">'[10]Executive Summary -Thermal'!$A$4:$H$167</definedName>
    <definedName name="_____________________SH2">'[10]Executive Summary -Thermal'!$A$4:$H$157</definedName>
    <definedName name="_____________________SH3">'[10]Executive Summary -Thermal'!$A$4:$H$136</definedName>
    <definedName name="_____________________SH4">'[10]Executive Summary -Thermal'!$A$4:$H$96</definedName>
    <definedName name="_____________________SH5">'[10]Executive Summary -Thermal'!$A$4:$H$96</definedName>
    <definedName name="_____________________SH6">'[10]Executive Summary -Thermal'!$A$4:$H$95</definedName>
    <definedName name="_____________________SH7">'[10]Executive Summary -Thermal'!$A$4:$H$163</definedName>
    <definedName name="_____________________SH8">'[10]Executive Summary -Thermal'!$A$4:$H$133</definedName>
    <definedName name="_____________________SH9">'[10]Executive Summary -Thermal'!$A$4:$H$194</definedName>
    <definedName name="____________________BSD1">#REF!</definedName>
    <definedName name="____________________BSD2">#REF!</definedName>
    <definedName name="____________________CZ1">[12]data!$F$721</definedName>
    <definedName name="____________________IED1">#REF!</definedName>
    <definedName name="____________________IED2">#REF!</definedName>
    <definedName name="____________________iv300000">'[7]INSTALLATIONS-99-00'!$EW$22612</definedName>
    <definedName name="____________________LD1">[3]DLC!$K$59:$AF$8180</definedName>
    <definedName name="____________________LD2">[3]DLC!$GR$56:$HT$8181</definedName>
    <definedName name="____________________LD3">[3]DLC!$HV$57:$IO$8181</definedName>
    <definedName name="____________________LD4">[3]DLC!$AH$32:$BE$8180</definedName>
    <definedName name="____________________LD5">[3]DLC!$GR$53:$HK$8180</definedName>
    <definedName name="____________________LD6">[3]DLC!$GR$69:$HL$8180</definedName>
    <definedName name="____________________LR1">#REF!</definedName>
    <definedName name="____________________LR2">#REF!</definedName>
    <definedName name="____________________SCH6">'[11]04REL'!#REF!</definedName>
    <definedName name="____________________SH1">'[10]Executive Summary -Thermal'!$A$4:$H$108</definedName>
    <definedName name="____________________SH10">'[10]Executive Summary -Thermal'!$A$4:$G$118</definedName>
    <definedName name="____________________SH11">'[10]Executive Summary -Thermal'!$A$4:$H$167</definedName>
    <definedName name="____________________SH2">'[10]Executive Summary -Thermal'!$A$4:$H$157</definedName>
    <definedName name="____________________SH3">'[10]Executive Summary -Thermal'!$A$4:$H$136</definedName>
    <definedName name="____________________SH4">'[10]Executive Summary -Thermal'!$A$4:$H$96</definedName>
    <definedName name="____________________SH5">'[10]Executive Summary -Thermal'!$A$4:$H$96</definedName>
    <definedName name="____________________SH6">'[10]Executive Summary -Thermal'!$A$4:$H$95</definedName>
    <definedName name="____________________SH7">'[10]Executive Summary -Thermal'!$A$4:$H$163</definedName>
    <definedName name="____________________SH8">'[10]Executive Summary -Thermal'!$A$4:$H$133</definedName>
    <definedName name="____________________SH9">'[10]Executive Summary -Thermal'!$A$4:$H$194</definedName>
    <definedName name="___________________BSD1">#REF!</definedName>
    <definedName name="___________________BSD2">#REF!</definedName>
    <definedName name="___________________CZ1">[12]data!$F$721</definedName>
    <definedName name="___________________IED1">#REF!</definedName>
    <definedName name="___________________IED2">#REF!</definedName>
    <definedName name="___________________iv300000">'[7]INSTALLATIONS-99-00'!$EW$22612</definedName>
    <definedName name="___________________LD1">[3]DLC!$K$59:$AF$8180</definedName>
    <definedName name="___________________LD2">[3]DLC!$GR$56:$HT$8181</definedName>
    <definedName name="___________________LD3">[3]DLC!$HV$57:$IO$8181</definedName>
    <definedName name="___________________LD4">[3]DLC!$AH$32:$BE$8180</definedName>
    <definedName name="___________________LD5">[3]DLC!$GR$53:$HK$8180</definedName>
    <definedName name="___________________LD6">[3]DLC!$GR$69:$HL$8180</definedName>
    <definedName name="___________________LR1">#REF!</definedName>
    <definedName name="___________________LR2">#REF!</definedName>
    <definedName name="___________________SCH6">'[8]04REL'!#REF!</definedName>
    <definedName name="___________________SH1">'[10]Executive Summary -Thermal'!$A$4:$H$108</definedName>
    <definedName name="___________________SH10">'[10]Executive Summary -Thermal'!$A$4:$G$118</definedName>
    <definedName name="___________________SH11">'[10]Executive Summary -Thermal'!$A$4:$H$167</definedName>
    <definedName name="___________________SH2">'[10]Executive Summary -Thermal'!$A$4:$H$157</definedName>
    <definedName name="___________________SH3">'[10]Executive Summary -Thermal'!$A$4:$H$136</definedName>
    <definedName name="___________________SH4">'[10]Executive Summary -Thermal'!$A$4:$H$96</definedName>
    <definedName name="___________________SH5">'[10]Executive Summary -Thermal'!$A$4:$H$96</definedName>
    <definedName name="___________________SH6">'[10]Executive Summary -Thermal'!$A$4:$H$95</definedName>
    <definedName name="___________________SH7">'[10]Executive Summary -Thermal'!$A$4:$H$163</definedName>
    <definedName name="___________________SH8">'[10]Executive Summary -Thermal'!$A$4:$H$133</definedName>
    <definedName name="___________________SH9">'[10]Executive Summary -Thermal'!$A$4:$H$194</definedName>
    <definedName name="__________________BSD1">#REF!</definedName>
    <definedName name="__________________BSD2">#REF!</definedName>
    <definedName name="__________________CZ1">[12]data!$F$721</definedName>
    <definedName name="__________________IED1">#REF!</definedName>
    <definedName name="__________________IED2">#REF!</definedName>
    <definedName name="__________________iv300000">'[7]INSTALLATIONS-99-00'!$EW$22612</definedName>
    <definedName name="__________________LD1">[3]DLC!$K$59:$AF$8180</definedName>
    <definedName name="__________________LD2">[3]DLC!$GR$56:$HT$8181</definedName>
    <definedName name="__________________LD3">[3]DLC!$HV$57:$IO$8181</definedName>
    <definedName name="__________________LD4">[3]DLC!$AH$32:$BE$8180</definedName>
    <definedName name="__________________LD5">[3]DLC!$GR$53:$HK$8180</definedName>
    <definedName name="__________________LD6">[3]DLC!$GR$69:$HL$8180</definedName>
    <definedName name="__________________LR1">#REF!</definedName>
    <definedName name="__________________LR2">#REF!</definedName>
    <definedName name="__________________SCH6">'[11]04REL'!#REF!</definedName>
    <definedName name="__________________SH1">'[10]Executive Summary -Thermal'!$A$4:$H$108</definedName>
    <definedName name="__________________SH10">'[10]Executive Summary -Thermal'!$A$4:$G$118</definedName>
    <definedName name="__________________SH11">'[10]Executive Summary -Thermal'!$A$4:$H$167</definedName>
    <definedName name="__________________SH2">'[10]Executive Summary -Thermal'!$A$4:$H$157</definedName>
    <definedName name="__________________SH3">'[10]Executive Summary -Thermal'!$A$4:$H$136</definedName>
    <definedName name="__________________SH4">'[10]Executive Summary -Thermal'!$A$4:$H$96</definedName>
    <definedName name="__________________SH5">'[10]Executive Summary -Thermal'!$A$4:$H$96</definedName>
    <definedName name="__________________SH6">'[10]Executive Summary -Thermal'!$A$4:$H$95</definedName>
    <definedName name="__________________SH7">'[10]Executive Summary -Thermal'!$A$4:$H$163</definedName>
    <definedName name="__________________SH8">'[10]Executive Summary -Thermal'!$A$4:$H$133</definedName>
    <definedName name="__________________SH9">'[10]Executive Summary -Thermal'!$A$4:$H$194</definedName>
    <definedName name="_________________BSD1">#REF!</definedName>
    <definedName name="_________________BSD2">#REF!</definedName>
    <definedName name="_________________CZ1">[12]data!$F$721</definedName>
    <definedName name="_________________IED1">#REF!</definedName>
    <definedName name="_________________IED2">#REF!</definedName>
    <definedName name="_________________iv300000">'[7]INSTALLATIONS-99-00'!$EW$22612</definedName>
    <definedName name="_________________LD1">[3]DLC!$K$59:$AF$8180</definedName>
    <definedName name="_________________LD2">[3]DLC!$GR$56:$HT$8181</definedName>
    <definedName name="_________________LD3">[3]DLC!$HV$57:$IO$8181</definedName>
    <definedName name="_________________LD4">[3]DLC!$AH$32:$BE$8180</definedName>
    <definedName name="_________________LD5">[3]DLC!$GR$53:$HK$8180</definedName>
    <definedName name="_________________LD6">[3]DLC!$GR$69:$HL$8180</definedName>
    <definedName name="_________________LR1">#REF!</definedName>
    <definedName name="_________________LR2">#REF!</definedName>
    <definedName name="_________________SCH6">'[11]04REL'!#REF!</definedName>
    <definedName name="_________________SH1">'[10]Executive Summary -Thermal'!$A$4:$H$108</definedName>
    <definedName name="_________________SH10">'[10]Executive Summary -Thermal'!$A$4:$G$118</definedName>
    <definedName name="_________________SH11">'[10]Executive Summary -Thermal'!$A$4:$H$167</definedName>
    <definedName name="_________________SH2">'[10]Executive Summary -Thermal'!$A$4:$H$157</definedName>
    <definedName name="_________________SH3">'[10]Executive Summary -Thermal'!$A$4:$H$136</definedName>
    <definedName name="_________________SH4">'[10]Executive Summary -Thermal'!$A$4:$H$96</definedName>
    <definedName name="_________________SH5">'[10]Executive Summary -Thermal'!$A$4:$H$96</definedName>
    <definedName name="_________________SH6">'[10]Executive Summary -Thermal'!$A$4:$H$95</definedName>
    <definedName name="_________________SH7">'[10]Executive Summary -Thermal'!$A$4:$H$163</definedName>
    <definedName name="_________________SH8">'[10]Executive Summary -Thermal'!$A$4:$H$133</definedName>
    <definedName name="_________________SH9">'[10]Executive Summary -Thermal'!$A$4:$H$194</definedName>
    <definedName name="________________BSD1">#REF!</definedName>
    <definedName name="________________BSD2">#REF!</definedName>
    <definedName name="________________CZ1">[12]data!$F$721</definedName>
    <definedName name="________________IED1">#REF!</definedName>
    <definedName name="________________IED2">#REF!</definedName>
    <definedName name="________________iv300000">'[7]INSTALLATIONS-99-00'!$EW$22612</definedName>
    <definedName name="________________LD1">[3]DLC!$K$59:$AF$8180</definedName>
    <definedName name="________________LD2">[3]DLC!$GR$56:$HT$8181</definedName>
    <definedName name="________________LD3">[3]DLC!$HV$57:$IO$8181</definedName>
    <definedName name="________________LD4">[3]DLC!$AH$32:$BE$8180</definedName>
    <definedName name="________________LD5">[3]DLC!$GR$53:$HK$8180</definedName>
    <definedName name="________________LD6">[3]DLC!$GR$69:$HL$8180</definedName>
    <definedName name="________________LR1">#REF!</definedName>
    <definedName name="________________LR2">#REF!</definedName>
    <definedName name="________________SCH6">'[11]04REL'!#REF!</definedName>
    <definedName name="________________SH1">'[10]Executive Summary -Thermal'!$A$4:$H$108</definedName>
    <definedName name="________________SH10">'[10]Executive Summary -Thermal'!$A$4:$G$118</definedName>
    <definedName name="________________SH11">'[10]Executive Summary -Thermal'!$A$4:$H$167</definedName>
    <definedName name="________________SH2">'[10]Executive Summary -Thermal'!$A$4:$H$157</definedName>
    <definedName name="________________SH3">'[10]Executive Summary -Thermal'!$A$4:$H$136</definedName>
    <definedName name="________________SH4">'[10]Executive Summary -Thermal'!$A$4:$H$96</definedName>
    <definedName name="________________SH5">'[10]Executive Summary -Thermal'!$A$4:$H$96</definedName>
    <definedName name="________________SH6">'[10]Executive Summary -Thermal'!$A$4:$H$95</definedName>
    <definedName name="________________SH7">'[10]Executive Summary -Thermal'!$A$4:$H$163</definedName>
    <definedName name="________________SH8">'[10]Executive Summary -Thermal'!$A$4:$H$133</definedName>
    <definedName name="________________SH9">'[10]Executive Summary -Thermal'!$A$4:$H$194</definedName>
    <definedName name="_______________BSD1">#REF!</definedName>
    <definedName name="_______________BSD2">#REF!</definedName>
    <definedName name="_______________CZ1">[12]data!$F$721</definedName>
    <definedName name="_______________IED1">#REF!</definedName>
    <definedName name="_______________IED2">#REF!</definedName>
    <definedName name="_______________III7">"$C4.$#REF!$#REF!"</definedName>
    <definedName name="_______________iv300000">'[7]INSTALLATIONS-99-00'!$EW$22612</definedName>
    <definedName name="_______________LD1">[3]DLC!$K$59:$AF$8180</definedName>
    <definedName name="_______________LD2">[3]DLC!$GR$56:$HT$8181</definedName>
    <definedName name="_______________LD3">[3]DLC!$HV$57:$IO$8181</definedName>
    <definedName name="_______________LD4">[3]DLC!$AH$32:$BE$8180</definedName>
    <definedName name="_______________LD5">[3]DLC!$GR$53:$HK$8180</definedName>
    <definedName name="_______________LD6">[3]DLC!$GR$69:$HL$8180</definedName>
    <definedName name="_______________LR1">#REF!</definedName>
    <definedName name="_______________LR2">#REF!</definedName>
    <definedName name="_______________SCH6">'[11]04REL'!#REF!</definedName>
    <definedName name="_______________SH1">'[10]Executive Summary -Thermal'!$A$4:$H$108</definedName>
    <definedName name="_______________SH10">'[10]Executive Summary -Thermal'!$A$4:$G$118</definedName>
    <definedName name="_______________SH11">'[10]Executive Summary -Thermal'!$A$4:$H$167</definedName>
    <definedName name="_______________SH2">'[10]Executive Summary -Thermal'!$A$4:$H$157</definedName>
    <definedName name="_______________SH3">'[10]Executive Summary -Thermal'!$A$4:$H$136</definedName>
    <definedName name="_______________SH4">'[10]Executive Summary -Thermal'!$A$4:$H$96</definedName>
    <definedName name="_______________SH5">'[10]Executive Summary -Thermal'!$A$4:$H$96</definedName>
    <definedName name="_______________SH6">'[10]Executive Summary -Thermal'!$A$4:$H$95</definedName>
    <definedName name="_______________SH7">'[10]Executive Summary -Thermal'!$A$4:$H$163</definedName>
    <definedName name="_______________SH8">'[10]Executive Summary -Thermal'!$A$4:$H$133</definedName>
    <definedName name="_______________SH9">'[10]Executive Summary -Thermal'!$A$4:$H$194</definedName>
    <definedName name="______________BSD1">#REF!</definedName>
    <definedName name="______________BSD2">#REF!</definedName>
    <definedName name="______________CZ1">[12]data!$F$721</definedName>
    <definedName name="______________IED1">#REF!</definedName>
    <definedName name="______________IED2">#REF!</definedName>
    <definedName name="______________III7">"$C4.$#REF!$#REF!"</definedName>
    <definedName name="______________iv300000">'[7]INSTALLATIONS-99-00'!$EW$22612</definedName>
    <definedName name="______________LD1">[3]DLC!$K$59:$AF$8180</definedName>
    <definedName name="______________LD2">[3]DLC!$GR$56:$HT$8181</definedName>
    <definedName name="______________LD3">[3]DLC!$HV$57:$IO$8181</definedName>
    <definedName name="______________LD4">[3]DLC!$AH$32:$BE$8180</definedName>
    <definedName name="______________LD5">[3]DLC!$GR$53:$HK$8180</definedName>
    <definedName name="______________LD6">[3]DLC!$GR$69:$HL$8180</definedName>
    <definedName name="______________LR1">#REF!</definedName>
    <definedName name="______________LR2">#REF!</definedName>
    <definedName name="______________SCH6">'[11]04REL'!#REF!</definedName>
    <definedName name="______________SH1">'[10]Executive Summary -Thermal'!$A$4:$H$108</definedName>
    <definedName name="______________SH10">'[10]Executive Summary -Thermal'!$A$4:$G$118</definedName>
    <definedName name="______________SH11">'[10]Executive Summary -Thermal'!$A$4:$H$167</definedName>
    <definedName name="______________SH2">'[10]Executive Summary -Thermal'!$A$4:$H$157</definedName>
    <definedName name="______________SH3">'[10]Executive Summary -Thermal'!$A$4:$H$136</definedName>
    <definedName name="______________SH4">'[10]Executive Summary -Thermal'!$A$4:$H$96</definedName>
    <definedName name="______________SH5">'[10]Executive Summary -Thermal'!$A$4:$H$96</definedName>
    <definedName name="______________SH6">'[10]Executive Summary -Thermal'!$A$4:$H$95</definedName>
    <definedName name="______________SH7">'[10]Executive Summary -Thermal'!$A$4:$H$163</definedName>
    <definedName name="______________SH8">'[10]Executive Summary -Thermal'!$A$4:$H$133</definedName>
    <definedName name="______________SH9">'[10]Executive Summary -Thermal'!$A$4:$H$194</definedName>
    <definedName name="_____________BSD1">#REF!</definedName>
    <definedName name="_____________BSD2">#REF!</definedName>
    <definedName name="_____________CZ1">[9]data!$F$721</definedName>
    <definedName name="_____________IED1">#REF!</definedName>
    <definedName name="_____________IED2">#REF!</definedName>
    <definedName name="_____________III7">"$C4.$#REF!$#REF!"</definedName>
    <definedName name="_____________iv300000">'[7]INSTALLATIONS-99-00'!$EW$22612</definedName>
    <definedName name="_____________LD1">[3]DLC!$K$59:$AF$8180</definedName>
    <definedName name="_____________LD2">[3]DLC!$GR$56:$HT$8181</definedName>
    <definedName name="_____________LD3">[3]DLC!$HV$57:$IO$8181</definedName>
    <definedName name="_____________LD4">[3]DLC!$AH$32:$BE$8180</definedName>
    <definedName name="_____________LD5">[3]DLC!$GR$53:$HK$8180</definedName>
    <definedName name="_____________LD6">[3]DLC!$GR$69:$HL$8180</definedName>
    <definedName name="_____________LR1">#REF!</definedName>
    <definedName name="_____________LR2">#REF!</definedName>
    <definedName name="_____________SCH6">'[8]04REL'!#REF!</definedName>
    <definedName name="_____________SH1">'[10]Executive Summary -Thermal'!$A$4:$H$108</definedName>
    <definedName name="_____________SH10">'[10]Executive Summary -Thermal'!$A$4:$G$118</definedName>
    <definedName name="_____________SH11">'[10]Executive Summary -Thermal'!$A$4:$H$167</definedName>
    <definedName name="_____________SH2">'[10]Executive Summary -Thermal'!$A$4:$H$157</definedName>
    <definedName name="_____________SH3">'[10]Executive Summary -Thermal'!$A$4:$H$136</definedName>
    <definedName name="_____________SH4">'[10]Executive Summary -Thermal'!$A$4:$H$96</definedName>
    <definedName name="_____________SH5">'[10]Executive Summary -Thermal'!$A$4:$H$96</definedName>
    <definedName name="_____________SH6">'[10]Executive Summary -Thermal'!$A$4:$H$95</definedName>
    <definedName name="_____________SH7">'[10]Executive Summary -Thermal'!$A$4:$H$163</definedName>
    <definedName name="_____________SH8">'[10]Executive Summary -Thermal'!$A$4:$H$133</definedName>
    <definedName name="_____________SH9">'[10]Executive Summary -Thermal'!$A$4:$H$194</definedName>
    <definedName name="____________BSD1">#REF!</definedName>
    <definedName name="____________BSD2">#REF!</definedName>
    <definedName name="____________CZ1">[12]data!$F$721</definedName>
    <definedName name="____________IED1">#REF!</definedName>
    <definedName name="____________IED2">#REF!</definedName>
    <definedName name="____________III7">"$C4.$#REF!$#REF!"</definedName>
    <definedName name="____________iv300000">'[13]INSTALLATIONS-99-00'!$EW$22612</definedName>
    <definedName name="____________LD1">[3]DLC!$K$59:$AF$8180</definedName>
    <definedName name="____________LD2">[3]DLC!$GR$56:$HT$8181</definedName>
    <definedName name="____________LD3">[3]DLC!$HV$57:$IO$8181</definedName>
    <definedName name="____________LD4">[3]DLC!$AH$32:$BE$8180</definedName>
    <definedName name="____________LD5">[3]DLC!$GR$53:$HK$8180</definedName>
    <definedName name="____________LD6">[3]DLC!$GR$69:$HL$8180</definedName>
    <definedName name="____________LR1">#REF!</definedName>
    <definedName name="____________LR2">#REF!</definedName>
    <definedName name="____________SCH6">'[11]04REL'!#REF!</definedName>
    <definedName name="____________SH1">'[10]Executive Summary -Thermal'!$A$4:$H$108</definedName>
    <definedName name="____________SH10">'[10]Executive Summary -Thermal'!$A$4:$G$118</definedName>
    <definedName name="____________SH11">'[10]Executive Summary -Thermal'!$A$4:$H$167</definedName>
    <definedName name="____________SH2">'[10]Executive Summary -Thermal'!$A$4:$H$157</definedName>
    <definedName name="____________SH3">'[10]Executive Summary -Thermal'!$A$4:$H$136</definedName>
    <definedName name="____________SH4">'[10]Executive Summary -Thermal'!$A$4:$H$96</definedName>
    <definedName name="____________SH5">'[10]Executive Summary -Thermal'!$A$4:$H$96</definedName>
    <definedName name="____________SH6">'[10]Executive Summary -Thermal'!$A$4:$H$95</definedName>
    <definedName name="____________SH7">'[10]Executive Summary -Thermal'!$A$4:$H$163</definedName>
    <definedName name="____________SH8">'[10]Executive Summary -Thermal'!$A$4:$H$133</definedName>
    <definedName name="____________SH9">'[10]Executive Summary -Thermal'!$A$4:$H$194</definedName>
    <definedName name="___________BSD1">#REF!</definedName>
    <definedName name="___________BSD2">#REF!</definedName>
    <definedName name="___________CZ1">[12]data!$F$721</definedName>
    <definedName name="___________IED1">#REF!</definedName>
    <definedName name="___________IED2">#REF!</definedName>
    <definedName name="___________III7">"$C4.$#REF!$#REF!"</definedName>
    <definedName name="___________iv300000">'[7]INSTALLATIONS-99-00'!$EW$22612</definedName>
    <definedName name="___________LD1">[3]DLC!$K$59:$AF$8180</definedName>
    <definedName name="___________LD2">[3]DLC!$GR$56:$HT$8181</definedName>
    <definedName name="___________LD3">[3]DLC!$HV$57:$IO$8181</definedName>
    <definedName name="___________LD4">[3]DLC!$AH$32:$BE$8180</definedName>
    <definedName name="___________LD5">[3]DLC!$GR$53:$HK$8180</definedName>
    <definedName name="___________LD6">[3]DLC!$GR$69:$HL$8180</definedName>
    <definedName name="___________LR1">#REF!</definedName>
    <definedName name="___________LR2">#REF!</definedName>
    <definedName name="___________SCH6">'[11]04REL'!#REF!</definedName>
    <definedName name="___________SH1">'[10]Executive Summary -Thermal'!$A$4:$H$108</definedName>
    <definedName name="___________SH10">'[10]Executive Summary -Thermal'!$A$4:$G$118</definedName>
    <definedName name="___________SH11">'[10]Executive Summary -Thermal'!$A$4:$H$167</definedName>
    <definedName name="___________SH2">'[10]Executive Summary -Thermal'!$A$4:$H$157</definedName>
    <definedName name="___________SH3">'[10]Executive Summary -Thermal'!$A$4:$H$136</definedName>
    <definedName name="___________SH4">'[10]Executive Summary -Thermal'!$A$4:$H$96</definedName>
    <definedName name="___________SH5">'[10]Executive Summary -Thermal'!$A$4:$H$96</definedName>
    <definedName name="___________SH6">'[10]Executive Summary -Thermal'!$A$4:$H$95</definedName>
    <definedName name="___________SH7">'[10]Executive Summary -Thermal'!$A$4:$H$163</definedName>
    <definedName name="___________SH8">'[10]Executive Summary -Thermal'!$A$4:$H$133</definedName>
    <definedName name="___________SH9">'[10]Executive Summary -Thermal'!$A$4:$H$194</definedName>
    <definedName name="__________BSD1">#REF!</definedName>
    <definedName name="__________BSD2">#REF!</definedName>
    <definedName name="__________CZ1">[12]data!$F$721</definedName>
    <definedName name="__________IED1">#REF!</definedName>
    <definedName name="__________IED2">#REF!</definedName>
    <definedName name="__________III7">"$C4.$#REF!$#REF!"</definedName>
    <definedName name="__________iv300000">'[7]INSTALLATIONS-99-00'!$EW$22612</definedName>
    <definedName name="__________LD1">[3]DLC!$K$59:$AF$8180</definedName>
    <definedName name="__________LD2">[3]DLC!$GR$56:$HT$8181</definedName>
    <definedName name="__________LD3">[3]DLC!$HV$57:$IO$8181</definedName>
    <definedName name="__________LD4">[3]DLC!$AH$32:$BE$8180</definedName>
    <definedName name="__________LD5">[3]DLC!$GR$53:$HK$8180</definedName>
    <definedName name="__________LD6">[3]DLC!$GR$69:$HL$8180</definedName>
    <definedName name="__________LR1">#REF!</definedName>
    <definedName name="__________LR2">#REF!</definedName>
    <definedName name="__________SCH6">'[11]04REL'!#REF!</definedName>
    <definedName name="__________SH1">'[10]Executive Summary -Thermal'!$A$4:$H$108</definedName>
    <definedName name="__________SH10">'[10]Executive Summary -Thermal'!$A$4:$G$118</definedName>
    <definedName name="__________SH11">'[10]Executive Summary -Thermal'!$A$4:$H$167</definedName>
    <definedName name="__________SH2">'[10]Executive Summary -Thermal'!$A$4:$H$157</definedName>
    <definedName name="__________SH3">'[10]Executive Summary -Thermal'!$A$4:$H$136</definedName>
    <definedName name="__________SH4">'[10]Executive Summary -Thermal'!$A$4:$H$96</definedName>
    <definedName name="__________SH5">'[10]Executive Summary -Thermal'!$A$4:$H$96</definedName>
    <definedName name="__________SH6">'[10]Executive Summary -Thermal'!$A$4:$H$95</definedName>
    <definedName name="__________SH7">'[10]Executive Summary -Thermal'!$A$4:$H$163</definedName>
    <definedName name="__________SH8">'[10]Executive Summary -Thermal'!$A$4:$H$133</definedName>
    <definedName name="__________SH9">'[10]Executive Summary -Thermal'!$A$4:$H$194</definedName>
    <definedName name="_________BSD1">#REF!</definedName>
    <definedName name="_________BSD2">#REF!</definedName>
    <definedName name="_________CZ1">[12]data!$F$721</definedName>
    <definedName name="_________IED1">#REF!</definedName>
    <definedName name="_________IED2">#REF!</definedName>
    <definedName name="_________III7">"$C4.$#REF!$#REF!"</definedName>
    <definedName name="_________iv300000">'[7]INSTALLATIONS-99-00'!$EW$22612</definedName>
    <definedName name="_________LD1">[3]DLC!$K$59:$AF$8180</definedName>
    <definedName name="_________LD2">[3]DLC!$GR$56:$HT$8181</definedName>
    <definedName name="_________LD3">[3]DLC!$HV$57:$IO$8181</definedName>
    <definedName name="_________LD4">[3]DLC!$AH$32:$BE$8180</definedName>
    <definedName name="_________LD5">[3]DLC!$GR$53:$HK$8180</definedName>
    <definedName name="_________LD6">[3]DLC!$GR$69:$HL$8180</definedName>
    <definedName name="_________LR1">#REF!</definedName>
    <definedName name="_________LR2">#REF!</definedName>
    <definedName name="_________SCH6">'[11]04REL'!#REF!</definedName>
    <definedName name="_________SH1">'[10]Executive Summary -Thermal'!$A$4:$H$108</definedName>
    <definedName name="_________SH10">'[10]Executive Summary -Thermal'!$A$4:$G$118</definedName>
    <definedName name="_________SH11">'[10]Executive Summary -Thermal'!$A$4:$H$167</definedName>
    <definedName name="_________SH2">'[10]Executive Summary -Thermal'!$A$4:$H$157</definedName>
    <definedName name="_________SH3">'[10]Executive Summary -Thermal'!$A$4:$H$136</definedName>
    <definedName name="_________SH4">'[10]Executive Summary -Thermal'!$A$4:$H$96</definedName>
    <definedName name="_________SH5">'[10]Executive Summary -Thermal'!$A$4:$H$96</definedName>
    <definedName name="_________SH6">'[10]Executive Summary -Thermal'!$A$4:$H$95</definedName>
    <definedName name="_________SH7">'[10]Executive Summary -Thermal'!$A$4:$H$163</definedName>
    <definedName name="_________SH8">'[10]Executive Summary -Thermal'!$A$4:$H$133</definedName>
    <definedName name="_________SH9">'[10]Executive Summary -Thermal'!$A$4:$H$194</definedName>
    <definedName name="________BSD1">#REF!</definedName>
    <definedName name="________BSD2">#REF!</definedName>
    <definedName name="________CZ1">[12]data!$F$721</definedName>
    <definedName name="________IED1">#REF!</definedName>
    <definedName name="________IED2">#REF!</definedName>
    <definedName name="________III7">"$C4.$#REF!$#REF!"</definedName>
    <definedName name="________iv300000">'[7]INSTALLATIONS-99-00'!$EW$22612</definedName>
    <definedName name="________LD1">[3]DLC!$K$59:$AF$8180</definedName>
    <definedName name="________LD2">[3]DLC!$GR$56:$HT$8181</definedName>
    <definedName name="________LD3">[3]DLC!$HV$57:$IO$8181</definedName>
    <definedName name="________LD4">[3]DLC!$AH$32:$BE$8180</definedName>
    <definedName name="________LD5">[3]DLC!$GR$53:$HK$8180</definedName>
    <definedName name="________LD6">[3]DLC!$GR$69:$HL$8180</definedName>
    <definedName name="________LR1">#REF!</definedName>
    <definedName name="________LR2">#REF!</definedName>
    <definedName name="________SCH6">'[11]04REL'!#REF!</definedName>
    <definedName name="________SH1">'[10]Executive Summary -Thermal'!$A$4:$H$108</definedName>
    <definedName name="________SH10">'[10]Executive Summary -Thermal'!$A$4:$G$118</definedName>
    <definedName name="________SH11">'[10]Executive Summary -Thermal'!$A$4:$H$167</definedName>
    <definedName name="________SH2">'[10]Executive Summary -Thermal'!$A$4:$H$157</definedName>
    <definedName name="________SH3">'[10]Executive Summary -Thermal'!$A$4:$H$136</definedName>
    <definedName name="________SH4">'[10]Executive Summary -Thermal'!$A$4:$H$96</definedName>
    <definedName name="________SH5">'[10]Executive Summary -Thermal'!$A$4:$H$96</definedName>
    <definedName name="________SH6">'[10]Executive Summary -Thermal'!$A$4:$H$95</definedName>
    <definedName name="________SH7">'[10]Executive Summary -Thermal'!$A$4:$H$163</definedName>
    <definedName name="________SH8">'[10]Executive Summary -Thermal'!$A$4:$H$133</definedName>
    <definedName name="________SH9">'[10]Executive Summary -Thermal'!$A$4:$H$194</definedName>
    <definedName name="_______BSD1">#REF!</definedName>
    <definedName name="_______BSD2">#REF!</definedName>
    <definedName name="_______CZ1">[12]data!$F$721</definedName>
    <definedName name="_______IED1">#REF!</definedName>
    <definedName name="_______IED2">#REF!</definedName>
    <definedName name="_______III7">"$C4.$#REF!$#REF!"</definedName>
    <definedName name="_______iv300000">'[7]INSTALLATIONS-99-00'!$EW$22612</definedName>
    <definedName name="_______LD1">[3]DLC!$K$59:$AF$8180</definedName>
    <definedName name="_______LD2">[3]DLC!$GR$56:$HT$8181</definedName>
    <definedName name="_______LD3">[3]DLC!$HV$57:$IO$8181</definedName>
    <definedName name="_______LD4">[3]DLC!$AH$32:$BE$8180</definedName>
    <definedName name="_______LD5">[3]DLC!$GR$53:$HK$8180</definedName>
    <definedName name="_______LD6">[3]DLC!$GR$69:$HL$8180</definedName>
    <definedName name="_______LR1">#REF!</definedName>
    <definedName name="_______LR2">#REF!</definedName>
    <definedName name="_______SCH6">'[11]04REL'!#REF!</definedName>
    <definedName name="_______SH1">'[10]Executive Summary -Thermal'!$A$4:$H$108</definedName>
    <definedName name="_______SH10">'[10]Executive Summary -Thermal'!$A$4:$G$118</definedName>
    <definedName name="_______SH11">'[10]Executive Summary -Thermal'!$A$4:$H$167</definedName>
    <definedName name="_______SH2">'[10]Executive Summary -Thermal'!$A$4:$H$157</definedName>
    <definedName name="_______SH3">'[10]Executive Summary -Thermal'!$A$4:$H$136</definedName>
    <definedName name="_______SH4">'[10]Executive Summary -Thermal'!$A$4:$H$96</definedName>
    <definedName name="_______SH5">'[10]Executive Summary -Thermal'!$A$4:$H$96</definedName>
    <definedName name="_______SH6">'[10]Executive Summary -Thermal'!$A$4:$H$95</definedName>
    <definedName name="_______SH7">'[10]Executive Summary -Thermal'!$A$4:$H$163</definedName>
    <definedName name="_______SH8">'[10]Executive Summary -Thermal'!$A$4:$H$133</definedName>
    <definedName name="_______SH9">'[10]Executive Summary -Thermal'!$A$4:$H$194</definedName>
    <definedName name="______BSD1">#REF!</definedName>
    <definedName name="______BSD2">#REF!</definedName>
    <definedName name="______CZ1">[12]data!$F$721</definedName>
    <definedName name="______IED1">#REF!</definedName>
    <definedName name="______IED2">#REF!</definedName>
    <definedName name="______III7">"$C4.$#REF!$#REF!"</definedName>
    <definedName name="______iv300000">'[7]INSTALLATIONS-99-00'!$EW$22612</definedName>
    <definedName name="______LD1">[3]DLC!$K$59:$AF$8180</definedName>
    <definedName name="______LD2">[3]DLC!$GR$56:$HT$8181</definedName>
    <definedName name="______LD3">[3]DLC!$HV$57:$IO$8181</definedName>
    <definedName name="______LD4">[3]DLC!$AH$32:$BE$8180</definedName>
    <definedName name="______LD5">[3]DLC!$GR$53:$HK$8180</definedName>
    <definedName name="______LD6">[3]DLC!$GR$69:$HL$8180</definedName>
    <definedName name="______LR1">#REF!</definedName>
    <definedName name="______LR2">#REF!</definedName>
    <definedName name="______SCH6">'[11]04REL'!#REF!</definedName>
    <definedName name="______SH1">'[10]Executive Summary -Thermal'!$A$4:$H$108</definedName>
    <definedName name="______SH10">'[10]Executive Summary -Thermal'!$A$4:$G$118</definedName>
    <definedName name="______SH11">'[10]Executive Summary -Thermal'!$A$4:$H$167</definedName>
    <definedName name="______SH2">'[10]Executive Summary -Thermal'!$A$4:$H$157</definedName>
    <definedName name="______SH3">'[10]Executive Summary -Thermal'!$A$4:$H$136</definedName>
    <definedName name="______SH4">'[10]Executive Summary -Thermal'!$A$4:$H$96</definedName>
    <definedName name="______SH5">'[10]Executive Summary -Thermal'!$A$4:$H$96</definedName>
    <definedName name="______SH6">'[10]Executive Summary -Thermal'!$A$4:$H$95</definedName>
    <definedName name="______SH7">'[10]Executive Summary -Thermal'!$A$4:$H$163</definedName>
    <definedName name="______SH8">'[10]Executive Summary -Thermal'!$A$4:$H$133</definedName>
    <definedName name="______SH9">'[10]Executive Summary -Thermal'!$A$4:$H$194</definedName>
    <definedName name="_____BSD1">#REF!</definedName>
    <definedName name="_____BSD2">#REF!</definedName>
    <definedName name="_____CZ1">[14]data!$F$721</definedName>
    <definedName name="_____IED1">#REF!</definedName>
    <definedName name="_____IED2">#REF!</definedName>
    <definedName name="_____III7">"$C4.$#REF!$#REF!"</definedName>
    <definedName name="_____iv300000">'[7]INSTALLATIONS-99-00'!$EW$22612</definedName>
    <definedName name="_____LD1">[3]DLC!$K$59:$AF$8180</definedName>
    <definedName name="_____LD2">[3]DLC!$GR$56:$HT$8181</definedName>
    <definedName name="_____LD3">[3]DLC!$HV$57:$IO$8181</definedName>
    <definedName name="_____LD4">[3]DLC!$AH$32:$BE$8180</definedName>
    <definedName name="_____LD5">[3]DLC!$GR$53:$HK$8180</definedName>
    <definedName name="_____LD6">[3]DLC!$GR$69:$HL$8180</definedName>
    <definedName name="_____LR1">#REF!</definedName>
    <definedName name="_____LR2">#REF!</definedName>
    <definedName name="_____SCH6">'[11]04REL'!#REF!</definedName>
    <definedName name="_____SH1">'[10]Executive Summary -Thermal'!$A$4:$H$108</definedName>
    <definedName name="_____SH10">'[10]Executive Summary -Thermal'!$A$4:$G$118</definedName>
    <definedName name="_____SH11">'[10]Executive Summary -Thermal'!$A$4:$H$167</definedName>
    <definedName name="_____SH2">'[10]Executive Summary -Thermal'!$A$4:$H$157</definedName>
    <definedName name="_____SH3">'[10]Executive Summary -Thermal'!$A$4:$H$136</definedName>
    <definedName name="_____SH4">'[10]Executive Summary -Thermal'!$A$4:$H$96</definedName>
    <definedName name="_____SH5">'[10]Executive Summary -Thermal'!$A$4:$H$96</definedName>
    <definedName name="_____SH6">'[10]Executive Summary -Thermal'!$A$4:$H$95</definedName>
    <definedName name="_____SH7">'[10]Executive Summary -Thermal'!$A$4:$H$163</definedName>
    <definedName name="_____SH8">'[10]Executive Summary -Thermal'!$A$4:$H$133</definedName>
    <definedName name="_____SH9">'[10]Executive Summary -Thermal'!$A$4:$H$194</definedName>
    <definedName name="____BSD1">#REF!</definedName>
    <definedName name="____BSD2">#REF!</definedName>
    <definedName name="____CZ1">[12]data!$F$721</definedName>
    <definedName name="____IED1">#REF!</definedName>
    <definedName name="____IED2">#REF!</definedName>
    <definedName name="____III7">"$C4.$#REF!$#REF!"</definedName>
    <definedName name="____iv300000">'[7]INSTALLATIONS-99-00'!$EW$22612</definedName>
    <definedName name="____LD1">[3]DLC!$K$59:$AF$8180</definedName>
    <definedName name="____LD2">[3]DLC!$GR$56:$HT$8181</definedName>
    <definedName name="____LD3">[3]DLC!$HV$57:$IO$8181</definedName>
    <definedName name="____LD4">[3]DLC!$AH$32:$BE$8180</definedName>
    <definedName name="____LD5">[3]DLC!$GR$53:$HK$8180</definedName>
    <definedName name="____LD6">[3]DLC!$GR$69:$HL$8180</definedName>
    <definedName name="____LR1">#REF!</definedName>
    <definedName name="____LR2">#REF!</definedName>
    <definedName name="____SCH6">'[11]04REL'!#REF!</definedName>
    <definedName name="____SH1">'[10]Executive Summary -Thermal'!$A$4:$H$108</definedName>
    <definedName name="____SH10">'[10]Executive Summary -Thermal'!$A$4:$G$118</definedName>
    <definedName name="____SH11">'[10]Executive Summary -Thermal'!$A$4:$H$167</definedName>
    <definedName name="____SH2">'[10]Executive Summary -Thermal'!$A$4:$H$157</definedName>
    <definedName name="____SH3">'[10]Executive Summary -Thermal'!$A$4:$H$136</definedName>
    <definedName name="____SH4">'[10]Executive Summary -Thermal'!$A$4:$H$96</definedName>
    <definedName name="____SH5">'[10]Executive Summary -Thermal'!$A$4:$H$96</definedName>
    <definedName name="____SH6">'[10]Executive Summary -Thermal'!$A$4:$H$95</definedName>
    <definedName name="____SH7">'[10]Executive Summary -Thermal'!$A$4:$H$163</definedName>
    <definedName name="____SH8">'[10]Executive Summary -Thermal'!$A$4:$H$133</definedName>
    <definedName name="____SH9">'[10]Executive Summary -Thermal'!$A$4:$H$194</definedName>
    <definedName name="___BSD1">#REF!</definedName>
    <definedName name="___BSD2">#REF!</definedName>
    <definedName name="___CZ1">[12]data!$F$721</definedName>
    <definedName name="___IED1">#REF!</definedName>
    <definedName name="___IED2">#REF!</definedName>
    <definedName name="___III7">"$C4.$#REF!$#REF!"</definedName>
    <definedName name="___iv300000">'[7]INSTALLATIONS-99-00'!$EW$22612</definedName>
    <definedName name="___LD1">[3]DLC!$K$59:$AF$8180</definedName>
    <definedName name="___LD2">[3]DLC!$GR$56:$HT$8181</definedName>
    <definedName name="___LD3">[3]DLC!$HV$57:$IO$8181</definedName>
    <definedName name="___LD4">[3]DLC!$AH$32:$BE$8180</definedName>
    <definedName name="___LD5">[3]DLC!$GR$53:$HK$8180</definedName>
    <definedName name="___LD6">[3]DLC!$GR$69:$HL$8180</definedName>
    <definedName name="___LR1">#REF!</definedName>
    <definedName name="___LR2">#REF!</definedName>
    <definedName name="___SCH6">'[11]04REL'!#REF!</definedName>
    <definedName name="___SH1">'[10]Executive Summary -Thermal'!$A$4:$H$108</definedName>
    <definedName name="___SH10">'[10]Executive Summary -Thermal'!$A$4:$G$118</definedName>
    <definedName name="___SH11">'[10]Executive Summary -Thermal'!$A$4:$H$167</definedName>
    <definedName name="___SH2">'[10]Executive Summary -Thermal'!$A$4:$H$157</definedName>
    <definedName name="___SH3">'[10]Executive Summary -Thermal'!$A$4:$H$136</definedName>
    <definedName name="___SH4">'[10]Executive Summary -Thermal'!$A$4:$H$96</definedName>
    <definedName name="___SH5">'[10]Executive Summary -Thermal'!$A$4:$H$96</definedName>
    <definedName name="___SH6">'[10]Executive Summary -Thermal'!$A$4:$H$95</definedName>
    <definedName name="___SH7">'[10]Executive Summary -Thermal'!$A$4:$H$163</definedName>
    <definedName name="___SH8">'[10]Executive Summary -Thermal'!$A$4:$H$133</definedName>
    <definedName name="___SH9">'[10]Executive Summary -Thermal'!$A$4:$H$194</definedName>
    <definedName name="__123Graph_A" hidden="1">#REF!</definedName>
    <definedName name="__123Graph_B" hidden="1">#REF!</definedName>
    <definedName name="__123Graph_BCURRENT" hidden="1">'[15]BREAKUP OF OIL'!#REF!</definedName>
    <definedName name="__123Graph_C" hidden="1">#REF!</definedName>
    <definedName name="__123Graph_D" hidden="1">#REF!</definedName>
    <definedName name="__123Graph_DCURRENT" hidden="1">'[15]BREAKUP OF OIL'!#REF!</definedName>
    <definedName name="__123Graph_E" hidden="1">#REF!</definedName>
    <definedName name="__123Graph_F" hidden="1">#REF!</definedName>
    <definedName name="__123Graph_X" hidden="1">#REF!</definedName>
    <definedName name="__123Graph_XCURRENT" hidden="1">'[15]BREAKUP OF OIL'!#REF!</definedName>
    <definedName name="__BSD1">#REF!</definedName>
    <definedName name="__BSD2">#REF!</definedName>
    <definedName name="__CZ1">[12]data!$F$721</definedName>
    <definedName name="__IED1">#REF!</definedName>
    <definedName name="__IED2">#REF!</definedName>
    <definedName name="__III7">"$C4.$#REF!$#REF!"</definedName>
    <definedName name="__iv300000">'[7]INSTALLATIONS-99-00'!$EW$22612</definedName>
    <definedName name="__LD1">[3]DLC!$K$59:$AF$8180</definedName>
    <definedName name="__LD2">[3]DLC!$GR$56:$HT$8181</definedName>
    <definedName name="__LD3">[3]DLC!$HV$57:$IO$8181</definedName>
    <definedName name="__LD4">[3]DLC!$AH$32:$BE$8180</definedName>
    <definedName name="__LD5">[3]DLC!$GR$53:$HK$8180</definedName>
    <definedName name="__LD6">[3]DLC!$GR$69:$HL$8180</definedName>
    <definedName name="__LR1">#REF!</definedName>
    <definedName name="__LR2">#REF!</definedName>
    <definedName name="__SCH6">'[11]04REL'!#REF!</definedName>
    <definedName name="__SH1">'[10]Executive Summary -Thermal'!$A$4:$H$108</definedName>
    <definedName name="__SH10">'[10]Executive Summary -Thermal'!$A$4:$G$118</definedName>
    <definedName name="__SH11">'[10]Executive Summary -Thermal'!$A$4:$H$167</definedName>
    <definedName name="__SH2">'[10]Executive Summary -Thermal'!$A$4:$H$157</definedName>
    <definedName name="__SH3">'[10]Executive Summary -Thermal'!$A$4:$H$136</definedName>
    <definedName name="__SH4">'[10]Executive Summary -Thermal'!$A$4:$H$96</definedName>
    <definedName name="__SH5">'[10]Executive Summary -Thermal'!$A$4:$H$96</definedName>
    <definedName name="__SH6">'[10]Executive Summary -Thermal'!$A$4:$H$95</definedName>
    <definedName name="__SH7">'[10]Executive Summary -Thermal'!$A$4:$H$163</definedName>
    <definedName name="__SH8">'[10]Executive Summary -Thermal'!$A$4:$H$133</definedName>
    <definedName name="__SH9">'[10]Executive Summary -Thermal'!$A$4:$H$194</definedName>
    <definedName name="_1________Excel_BuiltIn_Print_Area_10_1">'[16]Scheme Area Details_Block__ C2'!#REF!</definedName>
    <definedName name="_10________Excel_BuiltIn_Print_Area_3_1">#REF!</definedName>
    <definedName name="_100___Excel_BuiltIn_Print_Area_18_1">#REF!</definedName>
    <definedName name="_101___Excel_BuiltIn_Print_Area_2_1">#REF!</definedName>
    <definedName name="_102___Excel_BuiltIn_Print_Area_2_1_1_1">#REF!</definedName>
    <definedName name="_103___Excel_BuiltIn_Print_Area_2_1_1_1_1">#REF!</definedName>
    <definedName name="_104___Excel_BuiltIn_Print_Area_2_1_1_1_1_1">#REF!</definedName>
    <definedName name="_105___Excel_BuiltIn_Print_Area_3_1">#REF!</definedName>
    <definedName name="_106___Excel_BuiltIn_Print_Area_3_1_1">#REF!</definedName>
    <definedName name="_107___Excel_BuiltIn_Print_Area_3_1_1_1">#REF!</definedName>
    <definedName name="_108___Excel_BuiltIn_Print_Area_3_1_1_1_1">#REF!</definedName>
    <definedName name="_109___Excel_BuiltIn_Print_Area_4_1_1_1_1">#REF!</definedName>
    <definedName name="_10Excel_BuiltIn_Print_Area_2_1">#REF!</definedName>
    <definedName name="_10Excel_BuiltIn_Print_Area_2_1_1_1">#REF!</definedName>
    <definedName name="_10Excel_BuiltIn_Print_Area_2_1_1_1_1">#REF!</definedName>
    <definedName name="_10Excel_BuiltIn_Print_Area_2_1_1_1_1_1">#REF!</definedName>
    <definedName name="_10Excel_BuiltIn_Print_Area_3_1">#REF!</definedName>
    <definedName name="_11________Excel_BuiltIn_Print_Area_3_1_1">#REF!</definedName>
    <definedName name="_110___Excel_BuiltIn_Print_Area_5_1_1_1">#REF!</definedName>
    <definedName name="_111___Excel_BuiltIn_Print_Area_5_1_1_1_1">#REF!</definedName>
    <definedName name="_112___Excel_BuiltIn_Print_Area_7_1_1_1_1">#REF!</definedName>
    <definedName name="_113___Excel_BuiltIn_Print_Area_8_1_1_1_1">#REF!</definedName>
    <definedName name="_114___Excel_BuiltIn_Print_Area_9_1">#REF!</definedName>
    <definedName name="_115__Excel_BuiltIn_Print_Area_10_1">'[16]Scheme Area Details_Block__ C2'!#REF!</definedName>
    <definedName name="_116__Excel_BuiltIn_Print_Area_12_1_1_1_1">#REF!</definedName>
    <definedName name="_117__Excel_BuiltIn_Print_Area_16_1_1_1_1">#REF!</definedName>
    <definedName name="_118__Excel_BuiltIn_Print_Area_17_1_1_1_1">#REF!</definedName>
    <definedName name="_119__Excel_BuiltIn_Print_Area_18_1">#REF!</definedName>
    <definedName name="_11Excel_BuiltIn_Print_Area_2_1_1_1">#REF!</definedName>
    <definedName name="_11Excel_BuiltIn_Print_Area_2_1_1_1_1">#REF!</definedName>
    <definedName name="_11Excel_BuiltIn_Print_Area_2_1_1_1_1_1">#REF!</definedName>
    <definedName name="_11Excel_BuiltIn_Print_Area_3_1">#REF!</definedName>
    <definedName name="_11Excel_BuiltIn_Print_Area_3_1_1">#REF!</definedName>
    <definedName name="_12________Excel_BuiltIn_Print_Area_3_1_1_1">#REF!</definedName>
    <definedName name="_120__Excel_BuiltIn_Print_Area_2_1">#REF!</definedName>
    <definedName name="_121__Excel_BuiltIn_Print_Area_2_1_1_1">#REF!</definedName>
    <definedName name="_122__Excel_BuiltIn_Print_Area_2_1_1_1_1">#REF!</definedName>
    <definedName name="_123__Excel_BuiltIn_Print_Area_2_1_1_1_1_1">#REF!</definedName>
    <definedName name="_124__Excel_BuiltIn_Print_Area_3_1">#REF!</definedName>
    <definedName name="_125__Excel_BuiltIn_Print_Area_3_1_1">#REF!</definedName>
    <definedName name="_126__Excel_BuiltIn_Print_Area_3_1_1_1">#REF!</definedName>
    <definedName name="_127__Excel_BuiltIn_Print_Area_3_1_1_1_1">#REF!</definedName>
    <definedName name="_128__Excel_BuiltIn_Print_Area_4_1_1_1_1">#REF!</definedName>
    <definedName name="_129__Excel_BuiltIn_Print_Area_5_1_1_1">#REF!</definedName>
    <definedName name="_12Excel_BuiltIn_Print_Area_2_1_1_1_1">#REF!</definedName>
    <definedName name="_12Excel_BuiltIn_Print_Area_2_1_1_1_1_1">#REF!</definedName>
    <definedName name="_12Excel_BuiltIn_Print_Area_3_1">#REF!</definedName>
    <definedName name="_12Excel_BuiltIn_Print_Area_3_1_1">#REF!</definedName>
    <definedName name="_12Excel_BuiltIn_Print_Area_3_1_1_1">#REF!</definedName>
    <definedName name="_13________Excel_BuiltIn_Print_Area_3_1_1_1_1">#REF!</definedName>
    <definedName name="_130__Excel_BuiltIn_Print_Area_5_1_1_1_1">#REF!</definedName>
    <definedName name="_131__Excel_BuiltIn_Print_Area_7_1_1_1_1">#REF!</definedName>
    <definedName name="_132__Excel_BuiltIn_Print_Area_8_1_1_1_1">#REF!</definedName>
    <definedName name="_133__Excel_BuiltIn_Print_Area_9_1">#REF!</definedName>
    <definedName name="_134_Excel_BuiltIn_Print_Area_10_1">'[16]Scheme Area Details_Block__ C2'!#REF!</definedName>
    <definedName name="_135_Excel_BuiltIn_Print_Area_12_1_1_1_1">#REF!</definedName>
    <definedName name="_136_Excel_BuiltIn_Print_Area_16_1_1_1_1">#REF!</definedName>
    <definedName name="_137_Excel_BuiltIn_Print_Area_17_1_1_1_1">#REF!</definedName>
    <definedName name="_138_Excel_BuiltIn_Print_Area_18_1">#REF!</definedName>
    <definedName name="_139_Excel_BuiltIn_Print_Area_2_1">#REF!</definedName>
    <definedName name="_13Excel_BuiltIn_Print_Area_2_1_1_1_1_1">#REF!</definedName>
    <definedName name="_13Excel_BuiltIn_Print_Area_3_1">#REF!</definedName>
    <definedName name="_13Excel_BuiltIn_Print_Area_3_1_1">#REF!</definedName>
    <definedName name="_13Excel_BuiltIn_Print_Area_3_1_1_1">#REF!</definedName>
    <definedName name="_13Excel_BuiltIn_Print_Area_3_1_1_1_1">#REF!</definedName>
    <definedName name="_14________Excel_BuiltIn_Print_Area_4_1_1_1_1">#REF!</definedName>
    <definedName name="_140_Excel_BuiltIn_Print_Area_2_1_1_1">#REF!</definedName>
    <definedName name="_141_Excel_BuiltIn_Print_Area_2_1_1_1_1">#REF!</definedName>
    <definedName name="_142_Excel_BuiltIn_Print_Area_2_1_1_1_1_1">#REF!</definedName>
    <definedName name="_143_Excel_BuiltIn_Print_Area_3_1">#REF!</definedName>
    <definedName name="_144_Excel_BuiltIn_Print_Area_3_1_1">#REF!</definedName>
    <definedName name="_145_Excel_BuiltIn_Print_Area_3_1_1_1">#REF!</definedName>
    <definedName name="_146_Excel_BuiltIn_Print_Area_3_1_1_1_1">#REF!</definedName>
    <definedName name="_147_Excel_BuiltIn_Print_Area_4_1_1_1_1">#REF!</definedName>
    <definedName name="_148_Excel_BuiltIn_Print_Area_5_1_1_1">#REF!</definedName>
    <definedName name="_149_Excel_BuiltIn_Print_Area_5_1_1_1_1">#REF!</definedName>
    <definedName name="_14Excel_BuiltIn_Print_Area_3_1">#REF!</definedName>
    <definedName name="_14Excel_BuiltIn_Print_Area_3_1_1">#REF!</definedName>
    <definedName name="_14Excel_BuiltIn_Print_Area_3_1_1_1">#REF!</definedName>
    <definedName name="_14Excel_BuiltIn_Print_Area_3_1_1_1_1">#REF!</definedName>
    <definedName name="_14Excel_BuiltIn_Print_Area_4_1_1_1_1">#REF!</definedName>
    <definedName name="_15________Excel_BuiltIn_Print_Area_5_1_1_1">#REF!</definedName>
    <definedName name="_150_Excel_BuiltIn_Print_Area_7_1_1_1_1">#REF!</definedName>
    <definedName name="_151_Excel_BuiltIn_Print_Area_8_1_1_1_1">#REF!</definedName>
    <definedName name="_152_Excel_BuiltIn_Print_Area_9_1">#REF!</definedName>
    <definedName name="_153Excel_BuiltIn_Print_Area_10_1">'[16]Scheme Area Details_Block__ C2'!#REF!</definedName>
    <definedName name="_154Excel_BuiltIn_Print_Area_10_1">'[16]Scheme Area Details_Block__ C2'!#REF!</definedName>
    <definedName name="_154Excel_BuiltIn_Print_Area_12_1_1_1_1">#REF!</definedName>
    <definedName name="_155Excel_BuiltIn_Print_Area_12_1_1_1_1">#REF!</definedName>
    <definedName name="_155Excel_BuiltIn_Print_Area_16_1_1_1_1">#REF!</definedName>
    <definedName name="_156Excel_BuiltIn_Print_Area_16_1_1_1_1">#REF!</definedName>
    <definedName name="_156Excel_BuiltIn_Print_Area_17_1_1_1_1">#REF!</definedName>
    <definedName name="_157Excel_BuiltIn_Print_Area_17_1_1_1_1">#REF!</definedName>
    <definedName name="_157Excel_BuiltIn_Print_Area_18_1">#REF!</definedName>
    <definedName name="_158Excel_BuiltIn_Print_Area_18_1">#REF!</definedName>
    <definedName name="_158Excel_BuiltIn_Print_Area_2_1">#REF!</definedName>
    <definedName name="_159Excel_BuiltIn_Print_Area_2_1">#REF!</definedName>
    <definedName name="_159Excel_BuiltIn_Print_Area_2_1_1_1">#REF!</definedName>
    <definedName name="_15Excel_BuiltIn_Print_Area_3_1_1">#REF!</definedName>
    <definedName name="_15Excel_BuiltIn_Print_Area_3_1_1_1">#REF!</definedName>
    <definedName name="_15Excel_BuiltIn_Print_Area_3_1_1_1_1">#REF!</definedName>
    <definedName name="_15Excel_BuiltIn_Print_Area_4_1_1_1_1">#REF!</definedName>
    <definedName name="_15Excel_BuiltIn_Print_Area_5_1_1_1">#REF!</definedName>
    <definedName name="_16________Excel_BuiltIn_Print_Area_5_1_1_1_1">#REF!</definedName>
    <definedName name="_160Excel_BuiltIn_Print_Area_2_1_1_1">#REF!</definedName>
    <definedName name="_160Excel_BuiltIn_Print_Area_2_1_1_1_1">#REF!</definedName>
    <definedName name="_161Excel_BuiltIn_Print_Area_2_1_1_1_1">#REF!</definedName>
    <definedName name="_161Excel_BuiltIn_Print_Area_2_1_1_1_1_1">#REF!</definedName>
    <definedName name="_162Excel_BuiltIn_Print_Area_2_1_1_1_1_1">#REF!</definedName>
    <definedName name="_162Excel_BuiltIn_Print_Area_3_1">#REF!</definedName>
    <definedName name="_163Excel_BuiltIn_Print_Area_3_1">#REF!</definedName>
    <definedName name="_163Excel_BuiltIn_Print_Area_3_1_1">#REF!</definedName>
    <definedName name="_164Excel_BuiltIn_Print_Area_3_1_1">#REF!</definedName>
    <definedName name="_164Excel_BuiltIn_Print_Area_3_1_1_1">#REF!</definedName>
    <definedName name="_165Excel_BuiltIn_Print_Area_3_1_1_1">#REF!</definedName>
    <definedName name="_165Excel_BuiltIn_Print_Area_3_1_1_1_1">#REF!</definedName>
    <definedName name="_166Excel_BuiltIn_Print_Area_3_1_1_1_1">#REF!</definedName>
    <definedName name="_166Excel_BuiltIn_Print_Area_4_1_1_1_1">#REF!</definedName>
    <definedName name="_167Excel_BuiltIn_Print_Area_4_1_1_1_1">#REF!</definedName>
    <definedName name="_167Excel_BuiltIn_Print_Area_5_1_1_1">#REF!</definedName>
    <definedName name="_168Excel_BuiltIn_Print_Area_5_1_1_1">#REF!</definedName>
    <definedName name="_168Excel_BuiltIn_Print_Area_5_1_1_1_1">#REF!</definedName>
    <definedName name="_169Excel_BuiltIn_Print_Area_5_1_1_1_1">#REF!</definedName>
    <definedName name="_169Excel_BuiltIn_Print_Area_7_1_1_1_1">#REF!</definedName>
    <definedName name="_16Excel_BuiltIn_Print_Area_3_1_1_1">#REF!</definedName>
    <definedName name="_16Excel_BuiltIn_Print_Area_3_1_1_1_1">#REF!</definedName>
    <definedName name="_16Excel_BuiltIn_Print_Area_4_1_1_1_1">#REF!</definedName>
    <definedName name="_16Excel_BuiltIn_Print_Area_5_1_1_1">#REF!</definedName>
    <definedName name="_16Excel_BuiltIn_Print_Area_5_1_1_1_1">#REF!</definedName>
    <definedName name="_17________Excel_BuiltIn_Print_Area_7_1_1_1_1">#REF!</definedName>
    <definedName name="_170Excel_BuiltIn_Print_Area_7_1_1_1_1">#REF!</definedName>
    <definedName name="_170Excel_BuiltIn_Print_Area_8_1_1_1_1">#REF!</definedName>
    <definedName name="_171Excel_BuiltIn_Print_Area_8_1_1_1_1">#REF!</definedName>
    <definedName name="_171Excel_BuiltIn_Print_Area_9_1">#REF!</definedName>
    <definedName name="_172Excel_BuiltIn_Print_Area_9_1">#REF!</definedName>
    <definedName name="_17Excel_BuiltIn_Print_Area_3_1_1_1_1">#REF!</definedName>
    <definedName name="_17Excel_BuiltIn_Print_Area_4_1_1_1_1">#REF!</definedName>
    <definedName name="_17Excel_BuiltIn_Print_Area_5_1_1_1">#REF!</definedName>
    <definedName name="_17Excel_BuiltIn_Print_Area_5_1_1_1_1">#REF!</definedName>
    <definedName name="_17Excel_BuiltIn_Print_Area_7_1_1_1_1">#REF!</definedName>
    <definedName name="_18________Excel_BuiltIn_Print_Area_8_1_1_1_1">#REF!</definedName>
    <definedName name="_18Excel_BuiltIn_Print_Area_4_1_1_1_1">#REF!</definedName>
    <definedName name="_18Excel_BuiltIn_Print_Area_5_1_1_1">#REF!</definedName>
    <definedName name="_18Excel_BuiltIn_Print_Area_5_1_1_1_1">#REF!</definedName>
    <definedName name="_18Excel_BuiltIn_Print_Area_7_1_1_1_1">#REF!</definedName>
    <definedName name="_18Excel_BuiltIn_Print_Area_8_1_1_1_1">#REF!</definedName>
    <definedName name="_19________Excel_BuiltIn_Print_Area_9_1">#REF!</definedName>
    <definedName name="_19Excel_BuiltIn_Print_Area_5_1_1_1">#REF!</definedName>
    <definedName name="_19Excel_BuiltIn_Print_Area_5_1_1_1_1">#REF!</definedName>
    <definedName name="_19Excel_BuiltIn_Print_Area_7_1_1_1_1">#REF!</definedName>
    <definedName name="_19Excel_BuiltIn_Print_Area_8_1_1_1_1">#REF!</definedName>
    <definedName name="_19Excel_BuiltIn_Print_Area_9_1">#REF!</definedName>
    <definedName name="_1Excel_BuiltIn_Print_Area_10_1">'[16]Scheme Area Details_Block__ C2'!#REF!</definedName>
    <definedName name="_2________Excel_BuiltIn_Print_Area_12_1_1_1_1">#REF!</definedName>
    <definedName name="_20_______Excel_BuiltIn_Print_Area_10_1">'[16]Scheme Area Details_Block__ C2'!#REF!</definedName>
    <definedName name="_20Excel_BuiltIn_Print_Area_5_1_1_1_1">#REF!</definedName>
    <definedName name="_20Excel_BuiltIn_Print_Area_7_1_1_1_1">#REF!</definedName>
    <definedName name="_20Excel_BuiltIn_Print_Area_8_1_1_1_1">#REF!</definedName>
    <definedName name="_20Excel_BuiltIn_Print_Area_9_1">#REF!</definedName>
    <definedName name="_21_______Excel_BuiltIn_Print_Area_12_1_1_1_1">#REF!</definedName>
    <definedName name="_21Excel_BuiltIn_Print_Area_7_1_1_1_1">#REF!</definedName>
    <definedName name="_21Excel_BuiltIn_Print_Area_8_1_1_1_1">#REF!</definedName>
    <definedName name="_21Excel_BuiltIn_Print_Area_9_1">#REF!</definedName>
    <definedName name="_22_______Excel_BuiltIn_Print_Area_16_1_1_1_1">#REF!</definedName>
    <definedName name="_22Excel_BuiltIn_Print_Area_8_1_1_1_1">#REF!</definedName>
    <definedName name="_22Excel_BuiltIn_Print_Area_9_1">#REF!</definedName>
    <definedName name="_23_______Excel_BuiltIn_Print_Area_17_1_1_1_1">#REF!</definedName>
    <definedName name="_23Excel_BuiltIn_Print_Area_9_1">#REF!</definedName>
    <definedName name="_24_______Excel_BuiltIn_Print_Area_18_1">#REF!</definedName>
    <definedName name="_25_______Excel_BuiltIn_Print_Area_2_1">#REF!</definedName>
    <definedName name="_26_______Excel_BuiltIn_Print_Area_2_1_1_1">#REF!</definedName>
    <definedName name="_27_______Excel_BuiltIn_Print_Area_2_1_1_1_1">#REF!</definedName>
    <definedName name="_28_______Excel_BuiltIn_Print_Area_2_1_1_1_1_1">#REF!</definedName>
    <definedName name="_29_______Excel_BuiltIn_Print_Area_3_1">#REF!</definedName>
    <definedName name="_2Excel_BuiltIn_Print_Area_10_1">'[16]Scheme Area Details_Block__ C2'!#REF!</definedName>
    <definedName name="_2Excel_BuiltIn_Print_Area_12_1_1_1_1">#REF!</definedName>
    <definedName name="_3________Excel_BuiltIn_Print_Area_16_1_1_1_1">#REF!</definedName>
    <definedName name="_30_______Excel_BuiltIn_Print_Area_3_1_1">#REF!</definedName>
    <definedName name="_31_______Excel_BuiltIn_Print_Area_3_1_1_1">#REF!</definedName>
    <definedName name="_32_______Excel_BuiltIn_Print_Area_3_1_1_1_1">#REF!</definedName>
    <definedName name="_33_______Excel_BuiltIn_Print_Area_4_1_1_1_1">#REF!</definedName>
    <definedName name="_34_______Excel_BuiltIn_Print_Area_5_1_1_1">#REF!</definedName>
    <definedName name="_35_______Excel_BuiltIn_Print_Area_5_1_1_1_1">#REF!</definedName>
    <definedName name="_36_______Excel_BuiltIn_Print_Area_7_1_1_1_1">#REF!</definedName>
    <definedName name="_37_______Excel_BuiltIn_Print_Area_8_1_1_1_1">#REF!</definedName>
    <definedName name="_38_______Excel_BuiltIn_Print_Area_9_1">#REF!</definedName>
    <definedName name="_39______Excel_BuiltIn_Print_Area_10_1">'[16]Scheme Area Details_Block__ C2'!#REF!</definedName>
    <definedName name="_3Excel_BuiltIn_Print_Area_10_1">'[16]Scheme Area Details_Block__ C2'!#REF!</definedName>
    <definedName name="_3Excel_BuiltIn_Print_Area_12_1_1_1_1">#REF!</definedName>
    <definedName name="_3Excel_BuiltIn_Print_Area_16_1_1_1_1">#REF!</definedName>
    <definedName name="_4________Excel_BuiltIn_Print_Area_17_1_1_1_1">#REF!</definedName>
    <definedName name="_40______Excel_BuiltIn_Print_Area_12_1_1_1_1">#REF!</definedName>
    <definedName name="_41______Excel_BuiltIn_Print_Area_16_1_1_1_1">#REF!</definedName>
    <definedName name="_42______Excel_BuiltIn_Print_Area_17_1_1_1_1">#REF!</definedName>
    <definedName name="_43______Excel_BuiltIn_Print_Area_18_1">#REF!</definedName>
    <definedName name="_44______Excel_BuiltIn_Print_Area_2_1">#REF!</definedName>
    <definedName name="_45______Excel_BuiltIn_Print_Area_2_1_1_1">#REF!</definedName>
    <definedName name="_46______Excel_BuiltIn_Print_Area_2_1_1_1_1">#REF!</definedName>
    <definedName name="_47______Excel_BuiltIn_Print_Area_2_1_1_1_1_1">#REF!</definedName>
    <definedName name="_48______Excel_BuiltIn_Print_Area_3_1">#REF!</definedName>
    <definedName name="_49______Excel_BuiltIn_Print_Area_3_1_1">#REF!</definedName>
    <definedName name="_4Excel_BuiltIn_Print_Area_10_1">'[16]Scheme Area Details_Block__ C2'!#REF!</definedName>
    <definedName name="_4Excel_BuiltIn_Print_Area_12_1_1_1_1">#REF!</definedName>
    <definedName name="_4Excel_BuiltIn_Print_Area_16_1_1_1_1">#REF!</definedName>
    <definedName name="_4Excel_BuiltIn_Print_Area_17_1_1_1_1">#REF!</definedName>
    <definedName name="_5________Excel_BuiltIn_Print_Area_18_1">#REF!</definedName>
    <definedName name="_50______Excel_BuiltIn_Print_Area_3_1_1_1">#REF!</definedName>
    <definedName name="_51______Excel_BuiltIn_Print_Area_3_1_1_1_1">#REF!</definedName>
    <definedName name="_52______Excel_BuiltIn_Print_Area_4_1_1_1_1">#REF!</definedName>
    <definedName name="_53______Excel_BuiltIn_Print_Area_5_1_1_1">#REF!</definedName>
    <definedName name="_54______Excel_BuiltIn_Print_Area_5_1_1_1_1">#REF!</definedName>
    <definedName name="_55______Excel_BuiltIn_Print_Area_7_1_1_1_1">#REF!</definedName>
    <definedName name="_56______Excel_BuiltIn_Print_Area_8_1_1_1_1">#REF!</definedName>
    <definedName name="_57______Excel_BuiltIn_Print_Area_9_1">#REF!</definedName>
    <definedName name="_58_____Excel_BuiltIn_Print_Area_10_1">'[16]Scheme Area Details_Block__ C2'!#REF!</definedName>
    <definedName name="_59_____Excel_BuiltIn_Print_Area_12_1_1_1_1">#REF!</definedName>
    <definedName name="_5Excel_BuiltIn_Print_Area_10_1">'[16]Scheme Area Details_Block__ C2'!#REF!</definedName>
    <definedName name="_5Excel_BuiltIn_Print_Area_12_1_1_1_1">#REF!</definedName>
    <definedName name="_5Excel_BuiltIn_Print_Area_16_1_1_1_1">#REF!</definedName>
    <definedName name="_5Excel_BuiltIn_Print_Area_17_1_1_1_1">#REF!</definedName>
    <definedName name="_5Excel_BuiltIn_Print_Area_18_1">#REF!</definedName>
    <definedName name="_6________Excel_BuiltIn_Print_Area_2_1">#REF!</definedName>
    <definedName name="_60_____Excel_BuiltIn_Print_Area_16_1_1_1_1">#REF!</definedName>
    <definedName name="_61_____Excel_BuiltIn_Print_Area_17_1_1_1_1">#REF!</definedName>
    <definedName name="_62_____Excel_BuiltIn_Print_Area_18_1">#REF!</definedName>
    <definedName name="_63_____Excel_BuiltIn_Print_Area_2_1">#REF!</definedName>
    <definedName name="_64_____Excel_BuiltIn_Print_Area_2_1_1_1">#REF!</definedName>
    <definedName name="_65_____Excel_BuiltIn_Print_Area_2_1_1_1_1">#REF!</definedName>
    <definedName name="_66_____Excel_BuiltIn_Print_Area_2_1_1_1_1_1">#REF!</definedName>
    <definedName name="_67_____Excel_BuiltIn_Print_Area_3_1">#REF!</definedName>
    <definedName name="_68_____Excel_BuiltIn_Print_Area_3_1_1">#REF!</definedName>
    <definedName name="_69_____Excel_BuiltIn_Print_Area_3_1_1_1">#REF!</definedName>
    <definedName name="_6Excel_BuiltIn_Print_Area_12_1_1_1_1">#REF!</definedName>
    <definedName name="_6Excel_BuiltIn_Print_Area_16_1_1_1_1">#REF!</definedName>
    <definedName name="_6Excel_BuiltIn_Print_Area_17_1_1_1_1">#REF!</definedName>
    <definedName name="_6Excel_BuiltIn_Print_Area_18_1">#REF!</definedName>
    <definedName name="_6Excel_BuiltIn_Print_Area_2_1">#REF!</definedName>
    <definedName name="_7________Excel_BuiltIn_Print_Area_2_1_1_1">#REF!</definedName>
    <definedName name="_70_____Excel_BuiltIn_Print_Area_3_1_1_1_1">#REF!</definedName>
    <definedName name="_71_____Excel_BuiltIn_Print_Area_4_1_1_1_1">#REF!</definedName>
    <definedName name="_72_____Excel_BuiltIn_Print_Area_5_1_1_1">#REF!</definedName>
    <definedName name="_73_____Excel_BuiltIn_Print_Area_5_1_1_1_1">#REF!</definedName>
    <definedName name="_74_____Excel_BuiltIn_Print_Area_7_1_1_1_1">#REF!</definedName>
    <definedName name="_75_____Excel_BuiltIn_Print_Area_8_1_1_1_1">#REF!</definedName>
    <definedName name="_76_____Excel_BuiltIn_Print_Area_9_1">#REF!</definedName>
    <definedName name="_77____Excel_BuiltIn_Print_Area_10_1">'[16]Scheme Area Details_Block__ C2'!#REF!</definedName>
    <definedName name="_78____Excel_BuiltIn_Print_Area_12_1_1_1_1">#REF!</definedName>
    <definedName name="_79____Excel_BuiltIn_Print_Area_16_1_1_1_1">#REF!</definedName>
    <definedName name="_7Excel_BuiltIn_Print_Area_16_1_1_1_1">#REF!</definedName>
    <definedName name="_7Excel_BuiltIn_Print_Area_17_1_1_1_1">#REF!</definedName>
    <definedName name="_7Excel_BuiltIn_Print_Area_18_1">#REF!</definedName>
    <definedName name="_7Excel_BuiltIn_Print_Area_2_1">#REF!</definedName>
    <definedName name="_7Excel_BuiltIn_Print_Area_2_1_1_1">#REF!</definedName>
    <definedName name="_8________Excel_BuiltIn_Print_Area_2_1_1_1_1">#REF!</definedName>
    <definedName name="_80____Excel_BuiltIn_Print_Area_17_1_1_1_1">#REF!</definedName>
    <definedName name="_81____Excel_BuiltIn_Print_Area_18_1">#REF!</definedName>
    <definedName name="_82____Excel_BuiltIn_Print_Area_2_1">#REF!</definedName>
    <definedName name="_83____Excel_BuiltIn_Print_Area_2_1_1_1">#REF!</definedName>
    <definedName name="_84____Excel_BuiltIn_Print_Area_2_1_1_1_1">#REF!</definedName>
    <definedName name="_8485G">'[10]Stationwise Thermal &amp; Hydel Gen'!$GR$4:$HK$9</definedName>
    <definedName name="_85____Excel_BuiltIn_Print_Area_2_1_1_1_1_1">#REF!</definedName>
    <definedName name="_86____Excel_BuiltIn_Print_Area_3_1">#REF!</definedName>
    <definedName name="_87____Excel_BuiltIn_Print_Area_3_1_1">#REF!</definedName>
    <definedName name="_88____Excel_BuiltIn_Print_Area_3_1_1_1">#REF!</definedName>
    <definedName name="_89____Excel_BuiltIn_Print_Area_3_1_1_1_1">#REF!</definedName>
    <definedName name="_8Excel_BuiltIn_Print_Area_17_1_1_1_1">#REF!</definedName>
    <definedName name="_8Excel_BuiltIn_Print_Area_18_1">#REF!</definedName>
    <definedName name="_8Excel_BuiltIn_Print_Area_2_1">#REF!</definedName>
    <definedName name="_8Excel_BuiltIn_Print_Area_2_1_1_1">#REF!</definedName>
    <definedName name="_8Excel_BuiltIn_Print_Area_2_1_1_1_1">#REF!</definedName>
    <definedName name="_9________Excel_BuiltIn_Print_Area_2_1_1_1_1_1">#REF!</definedName>
    <definedName name="_90____Excel_BuiltIn_Print_Area_4_1_1_1_1">#REF!</definedName>
    <definedName name="_91____Excel_BuiltIn_Print_Area_5_1_1_1">#REF!</definedName>
    <definedName name="_92____Excel_BuiltIn_Print_Area_5_1_1_1_1">#REF!</definedName>
    <definedName name="_93____Excel_BuiltIn_Print_Area_7_1_1_1_1">#REF!</definedName>
    <definedName name="_94____Excel_BuiltIn_Print_Area_8_1_1_1_1">#REF!</definedName>
    <definedName name="_95____Excel_BuiltIn_Print_Area_9_1">#REF!</definedName>
    <definedName name="_96___Excel_BuiltIn_Print_Area_10_1">'[16]Scheme Area Details_Block__ C2'!#REF!</definedName>
    <definedName name="_97___Excel_BuiltIn_Print_Area_12_1_1_1_1">#REF!</definedName>
    <definedName name="_98___Excel_BuiltIn_Print_Area_16_1_1_1_1">#REF!</definedName>
    <definedName name="_99___Excel_BuiltIn_Print_Area_17_1_1_1_1">#REF!</definedName>
    <definedName name="_9Excel_BuiltIn_Print_Area_18_1">#REF!</definedName>
    <definedName name="_9Excel_BuiltIn_Print_Area_2_1">#REF!</definedName>
    <definedName name="_9Excel_BuiltIn_Print_Area_2_1_1_1">#REF!</definedName>
    <definedName name="_9Excel_BuiltIn_Print_Area_2_1_1_1_1">#REF!</definedName>
    <definedName name="_9Excel_BuiltIn_Print_Area_2_1_1_1_1_1">#REF!</definedName>
    <definedName name="_BSD1">#REF!</definedName>
    <definedName name="_BSD2">#REF!</definedName>
    <definedName name="_CZ1">[12]data!$F$721</definedName>
    <definedName name="_xlnm._FilterDatabase" hidden="1">[17]Dom!$E$9:$S$13</definedName>
    <definedName name="_IED1">#REF!</definedName>
    <definedName name="_IED2">#REF!</definedName>
    <definedName name="_III7">"$C4.$#REF!$#REF!"</definedName>
    <definedName name="_iv300000">'[7]INSTALLATIONS-99-00'!$EW$22612</definedName>
    <definedName name="_LD1">[3]DLC!$K$59:$AF$8180</definedName>
    <definedName name="_LD2">[3]DLC!$GR$56:$HT$8181</definedName>
    <definedName name="_LD3">[3]DLC!$HV$57:$IO$8181</definedName>
    <definedName name="_LD4">[3]DLC!$AH$32:$BE$8180</definedName>
    <definedName name="_LD5">[3]DLC!$GR$53:$HK$8180</definedName>
    <definedName name="_LD6">[3]DLC!$GR$69:$HL$8180</definedName>
    <definedName name="_LR1">#REF!</definedName>
    <definedName name="_LR2">#REF!</definedName>
    <definedName name="_Order1" hidden="1">255</definedName>
    <definedName name="_Order2" hidden="1">0</definedName>
    <definedName name="_SCH6">'[11]04REL'!#REF!</definedName>
    <definedName name="_SH1">'[10]Executive Summary -Thermal'!$A$4:$H$108</definedName>
    <definedName name="_SH10">'[10]Executive Summary -Thermal'!$A$4:$G$118</definedName>
    <definedName name="_SH11">'[10]Executive Summary -Thermal'!$A$4:$H$167</definedName>
    <definedName name="_SH2">'[10]Executive Summary -Thermal'!$A$4:$H$157</definedName>
    <definedName name="_SH3">'[10]Executive Summary -Thermal'!$A$4:$H$136</definedName>
    <definedName name="_SH4">'[10]Executive Summary -Thermal'!$A$4:$H$96</definedName>
    <definedName name="_SH5">'[10]Executive Summary -Thermal'!$A$4:$H$96</definedName>
    <definedName name="_SH6">'[10]Executive Summary -Thermal'!$A$4:$H$95</definedName>
    <definedName name="_SH7">'[10]Executive Summary -Thermal'!$A$4:$H$163</definedName>
    <definedName name="_SH8">'[10]Executive Summary -Thermal'!$A$4:$H$133</definedName>
    <definedName name="_SH9">'[10]Executive Summary -Thermal'!$A$4:$H$194</definedName>
    <definedName name="a">#REF!</definedName>
    <definedName name="A1GJ61">#REF!</definedName>
    <definedName name="AAA">'[18]oct-06'!#REF!</definedName>
    <definedName name="AAAA" localSheetId="1">[19]J!#REF!</definedName>
    <definedName name="AAAA">[19]J!#REF!</definedName>
    <definedName name="ab">#REF!</definedName>
    <definedName name="adasd">#REF!</definedName>
    <definedName name="ADL.63">[20]Addl.40!$A$38:$I$284</definedName>
    <definedName name="agenda">#REF!</definedName>
    <definedName name="Agenda4">#REF!</definedName>
    <definedName name="agri">#REF!</definedName>
    <definedName name="ann">'[21]QOSWS '!#REF!</definedName>
    <definedName name="AS">'[10]Executive Summary -Thermal'!$I$4:$AY$144</definedName>
    <definedName name="assdd">'[22]QOSWS '!#REF!</definedName>
    <definedName name="ASSUMPTIONS">#REF!</definedName>
    <definedName name="AUX">'[10]Executive Summary -Thermal'!$A$4:$H$95</definedName>
    <definedName name="b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an">#REF!</definedName>
    <definedName name="bb">#REF!</definedName>
    <definedName name="bbbbb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bbbb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bbb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H">'[5]STN WISE EMR'!#REF!</definedName>
    <definedName name="bnvhjvbn">[23]CREV!#REF!</definedName>
    <definedName name="BRH">'[5]STN WISE EMR'!#REF!</definedName>
    <definedName name="BUS">#REF!</definedName>
    <definedName name="Cap_add_and_loss_assumptions">#REF!</definedName>
    <definedName name="cb">#REF!</definedName>
    <definedName name="cbpura">#REF!</definedName>
    <definedName name="CDGD">'[24]C.S.GENERATION'!#REF!</definedName>
    <definedName name="Chitradurga">#REF!</definedName>
    <definedName name="COAL">'[10]Executive Summary -Thermal'!$A$4:$H$96</definedName>
    <definedName name="comp">'[21]QOSWS '!#REF!</definedName>
    <definedName name="Consumers">#REF!</definedName>
    <definedName name="CR">[3]DLC!$GS$40:$HM$87</definedName>
    <definedName name="_xlnm.Criteria">[3]DLC!$GS$304:$HF$305</definedName>
    <definedName name="CSMPD">'[24]C.S.GENERATION'!#REF!</definedName>
    <definedName name="D">#N/A</definedName>
    <definedName name="D_T">'[25]Discom Details'!$F$721</definedName>
    <definedName name="DateTimeStamp">#REF!</definedName>
    <definedName name="ddd">#REF!</definedName>
    <definedName name="def">'[11]04REL'!#REF!</definedName>
    <definedName name="Demographic_data">#REF!</definedName>
    <definedName name="df">'[18]oct-06'!#REF!</definedName>
    <definedName name="dfdf">'[26]QOSWS '!#REF!</definedName>
    <definedName name="dffddffd">#REF!</definedName>
    <definedName name="dfsdfd">'[27]QOSWS '!#REF!</definedName>
    <definedName name="Discom1F1">#REF!</definedName>
    <definedName name="Discom1F2">#REF!</definedName>
    <definedName name="Discom1F3">#REF!</definedName>
    <definedName name="Discom1F4">#REF!</definedName>
    <definedName name="Discom1F6">#REF!</definedName>
    <definedName name="Discom2F1">#REF!</definedName>
    <definedName name="Discom2F2">#REF!</definedName>
    <definedName name="Discom2F3">#REF!</definedName>
    <definedName name="Discom2F4">#REF!</definedName>
    <definedName name="Discom2F6">#REF!</definedName>
    <definedName name="dom">#REF!</definedName>
    <definedName name="dpc">'[28]dpc cost'!$D$1</definedName>
    <definedName name="drgertr">[19]J!#REF!</definedName>
    <definedName name="E_315MVA_Addl_Page1">#REF!</definedName>
    <definedName name="E_315MVA_Addl_Page2">#REF!</definedName>
    <definedName name="Ecxel_munish_pscn">'[29]Scheme Area Details_Block__ C2'!#REF!</definedName>
    <definedName name="ED">#REF!</definedName>
    <definedName name="eerewr">#REF!</definedName>
    <definedName name="Energy">#REF!</definedName>
    <definedName name="Energy_sales">#REF!</definedName>
    <definedName name="erer">'[30]QOSWS '!#REF!</definedName>
    <definedName name="ereryry">'[31]QOSWS '!#REF!</definedName>
    <definedName name="Error_Types">#REF!</definedName>
    <definedName name="Excel_aligarh">[23]CREV!#REF!</definedName>
    <definedName name="Excel_built_print_area_14_2">[29]New33KVSS_E3!#REF!</definedName>
    <definedName name="Excel_BuiltIn__FilterDatabase_1">#REF!</definedName>
    <definedName name="Excel_BuiltIn__FilterDatabase_1_18">#REF!</definedName>
    <definedName name="Excel_BuiltIn__FilterDatabase_14_16">[32]DREV!#REF!</definedName>
    <definedName name="Excel_BuiltIn__FilterDatabase_4_1">#REF!</definedName>
    <definedName name="Excel_BuiltIn__FilterDatabase_50">#REF!</definedName>
    <definedName name="Excel_BuiltIn__FilterDatabase_7_8">[32]CREV!#REF!</definedName>
    <definedName name="Excel_BuiltIn_Database_0">"$#REF!.$A$1:$N$4078"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8">#REF!</definedName>
    <definedName name="Excel_BuiltIn_Print_Area_10">'[16]Scheme Area Details_Block__ C2'!#REF!</definedName>
    <definedName name="Excel_BuiltIn_Print_Area_10_1">'[33]Scheme Area Details_Block__ C2'!#REF!</definedName>
    <definedName name="Excel_BuiltIn_Print_Area_10_1_1">#REF!</definedName>
    <definedName name="Excel_BuiltIn_Print_Area_10_1_1_1">#REF!</definedName>
    <definedName name="Excel_BuiltIn_Print_Area_10_1_10">#REF!</definedName>
    <definedName name="Excel_BuiltIn_Print_Area_10_1_11">#REF!</definedName>
    <definedName name="Excel_BuiltIn_Print_Area_10_1_12">#REF!</definedName>
    <definedName name="Excel_BuiltIn_Print_Area_10_1_13">#REF!</definedName>
    <definedName name="Excel_BuiltIn_Print_Area_10_1_14">#REF!</definedName>
    <definedName name="Excel_BuiltIn_Print_Area_10_1_15">#REF!</definedName>
    <definedName name="Excel_BuiltIn_Print_Area_10_1_16">#REF!</definedName>
    <definedName name="Excel_BuiltIn_Print_Area_10_1_17">#REF!</definedName>
    <definedName name="Excel_BuiltIn_Print_Area_10_1_2">#REF!</definedName>
    <definedName name="Excel_BuiltIn_Print_Area_10_1_20">#REF!</definedName>
    <definedName name="Excel_BuiltIn_Print_Area_10_1_3">#REF!</definedName>
    <definedName name="Excel_BuiltIn_Print_Area_10_1_5">#REF!</definedName>
    <definedName name="Excel_BuiltIn_Print_Area_10_1_6">#REF!</definedName>
    <definedName name="Excel_BuiltIn_Print_Area_10_1_7">#REF!</definedName>
    <definedName name="Excel_BuiltIn_Print_Area_10_1_8">#REF!</definedName>
    <definedName name="Excel_BuiltIn_Print_Area_10_1_9">#REF!</definedName>
    <definedName name="Excel_BuiltIn_Print_Area_10_8">'[34]Scheme Area Details_Block__ C2'!#REF!</definedName>
    <definedName name="Excel_BuiltIn_Print_Area_11_1">#REF!</definedName>
    <definedName name="Excel_BuiltIn_Print_Area_11_1_1">#REF!</definedName>
    <definedName name="Excel_BuiltIn_Print_Area_11_1_10">#REF!</definedName>
    <definedName name="Excel_BuiltIn_Print_Area_11_1_11">#REF!</definedName>
    <definedName name="Excel_BuiltIn_Print_Area_11_1_12">#REF!</definedName>
    <definedName name="Excel_BuiltIn_Print_Area_11_1_13">#REF!</definedName>
    <definedName name="Excel_BuiltIn_Print_Area_11_1_14">#REF!</definedName>
    <definedName name="Excel_BuiltIn_Print_Area_11_1_15">#REF!</definedName>
    <definedName name="Excel_BuiltIn_Print_Area_11_1_16">#REF!</definedName>
    <definedName name="Excel_BuiltIn_Print_Area_11_1_17">#REF!</definedName>
    <definedName name="Excel_BuiltIn_Print_Area_11_1_2">#REF!</definedName>
    <definedName name="Excel_BuiltIn_Print_Area_11_1_20">#REF!</definedName>
    <definedName name="Excel_BuiltIn_Print_Area_11_1_3">#REF!</definedName>
    <definedName name="Excel_BuiltIn_Print_Area_11_1_5">#REF!</definedName>
    <definedName name="Excel_BuiltIn_Print_Area_11_1_6">#REF!</definedName>
    <definedName name="Excel_BuiltIn_Print_Area_11_1_7">#REF!</definedName>
    <definedName name="Excel_BuiltIn_Print_Area_11_1_8">#REF!</definedName>
    <definedName name="Excel_BuiltIn_Print_Area_11_1_9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2_1_1_10">#REF!</definedName>
    <definedName name="Excel_BuiltIn_Print_Area_12_1_1_11">#REF!</definedName>
    <definedName name="Excel_BuiltIn_Print_Area_12_1_1_12">#REF!</definedName>
    <definedName name="Excel_BuiltIn_Print_Area_12_1_1_13">#REF!</definedName>
    <definedName name="Excel_BuiltIn_Print_Area_12_1_1_14">#REF!</definedName>
    <definedName name="Excel_BuiltIn_Print_Area_12_1_1_15">#REF!</definedName>
    <definedName name="Excel_BuiltIn_Print_Area_12_1_1_16">#REF!</definedName>
    <definedName name="Excel_BuiltIn_Print_Area_12_1_1_17">#REF!</definedName>
    <definedName name="Excel_BuiltIn_Print_Area_12_1_1_2">#REF!</definedName>
    <definedName name="Excel_BuiltIn_Print_Area_12_1_1_20">#REF!</definedName>
    <definedName name="Excel_BuiltIn_Print_Area_12_1_1_3">#REF!</definedName>
    <definedName name="Excel_BuiltIn_Print_Area_12_1_1_5">#REF!</definedName>
    <definedName name="Excel_BuiltIn_Print_Area_12_1_1_6">#REF!</definedName>
    <definedName name="Excel_BuiltIn_Print_Area_12_1_1_7">#REF!</definedName>
    <definedName name="Excel_BuiltIn_Print_Area_12_1_1_8">#REF!</definedName>
    <definedName name="Excel_BuiltIn_Print_Area_12_1_1_9">#REF!</definedName>
    <definedName name="Excel_BuiltIn_Print_Area_12_1_10">#REF!</definedName>
    <definedName name="Excel_BuiltIn_Print_Area_12_1_11">#REF!</definedName>
    <definedName name="Excel_BuiltIn_Print_Area_12_1_12">#REF!</definedName>
    <definedName name="Excel_BuiltIn_Print_Area_12_1_13">#REF!</definedName>
    <definedName name="Excel_BuiltIn_Print_Area_12_1_14">#REF!</definedName>
    <definedName name="Excel_BuiltIn_Print_Area_12_1_15">#REF!</definedName>
    <definedName name="Excel_BuiltIn_Print_Area_12_1_16">#REF!</definedName>
    <definedName name="Excel_BuiltIn_Print_Area_12_1_17">#REF!</definedName>
    <definedName name="Excel_BuiltIn_Print_Area_12_1_2">#REF!</definedName>
    <definedName name="Excel_BuiltIn_Print_Area_12_1_20">#REF!</definedName>
    <definedName name="Excel_BuiltIn_Print_Area_12_1_3">#REF!</definedName>
    <definedName name="Excel_BuiltIn_Print_Area_12_1_5">#REF!</definedName>
    <definedName name="Excel_BuiltIn_Print_Area_12_1_6">#REF!</definedName>
    <definedName name="Excel_BuiltIn_Print_Area_12_1_7">#REF!</definedName>
    <definedName name="Excel_BuiltIn_Print_Area_12_1_8">#REF!</definedName>
    <definedName name="Excel_BuiltIn_Print_Area_12_1_9">#REF!</definedName>
    <definedName name="Excel_BuiltIn_Print_Area_13_1">#REF!</definedName>
    <definedName name="Excel_BuiltIn_Print_Area_13_1_1">#REF!</definedName>
    <definedName name="Excel_BuiltIn_Print_Area_13_1_10">#REF!</definedName>
    <definedName name="Excel_BuiltIn_Print_Area_13_1_11">#REF!</definedName>
    <definedName name="Excel_BuiltIn_Print_Area_13_1_12">#REF!</definedName>
    <definedName name="Excel_BuiltIn_Print_Area_13_1_13">#REF!</definedName>
    <definedName name="Excel_BuiltIn_Print_Area_13_1_14">#REF!</definedName>
    <definedName name="Excel_BuiltIn_Print_Area_13_1_15">#REF!</definedName>
    <definedName name="Excel_BuiltIn_Print_Area_13_1_16">#REF!</definedName>
    <definedName name="Excel_BuiltIn_Print_Area_13_1_17">#REF!</definedName>
    <definedName name="Excel_BuiltIn_Print_Area_13_1_2">#REF!</definedName>
    <definedName name="Excel_BuiltIn_Print_Area_13_1_20">#REF!</definedName>
    <definedName name="Excel_BuiltIn_Print_Area_13_1_3">#REF!</definedName>
    <definedName name="Excel_BuiltIn_Print_Area_13_1_5">#REF!</definedName>
    <definedName name="Excel_BuiltIn_Print_Area_13_1_6">#REF!</definedName>
    <definedName name="Excel_BuiltIn_Print_Area_13_1_7">#REF!</definedName>
    <definedName name="Excel_BuiltIn_Print_Area_13_1_8">#REF!</definedName>
    <definedName name="Excel_BuiltIn_Print_Area_13_1_9">#REF!</definedName>
    <definedName name="Excel_BuiltIn_Print_Area_14_1">#REF!</definedName>
    <definedName name="Excel_BuiltIn_Print_Area_14_1_1">#REF!</definedName>
    <definedName name="Excel_BuiltIn_Print_Area_14_1_10">#REF!</definedName>
    <definedName name="Excel_BuiltIn_Print_Area_14_1_11">#REF!</definedName>
    <definedName name="Excel_BuiltIn_Print_Area_14_1_12">#REF!</definedName>
    <definedName name="Excel_BuiltIn_Print_Area_14_1_13">#REF!</definedName>
    <definedName name="Excel_BuiltIn_Print_Area_14_1_14">#REF!</definedName>
    <definedName name="Excel_BuiltIn_Print_Area_14_1_15">#REF!</definedName>
    <definedName name="Excel_BuiltIn_Print_Area_14_1_16">#REF!</definedName>
    <definedName name="Excel_BuiltIn_Print_Area_14_1_17">#REF!</definedName>
    <definedName name="Excel_BuiltIn_Print_Area_14_1_2">#REF!</definedName>
    <definedName name="Excel_BuiltIn_Print_Area_14_1_20">#REF!</definedName>
    <definedName name="Excel_BuiltIn_Print_Area_14_1_3">#REF!</definedName>
    <definedName name="Excel_BuiltIn_Print_Area_14_1_5">#REF!</definedName>
    <definedName name="Excel_BuiltIn_Print_Area_14_1_6">#REF!</definedName>
    <definedName name="Excel_BuiltIn_Print_Area_14_1_7">#REF!</definedName>
    <definedName name="Excel_BuiltIn_Print_Area_14_1_8">#REF!</definedName>
    <definedName name="Excel_BuiltIn_Print_Area_14_1_9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0">#REF!</definedName>
    <definedName name="Excel_BuiltIn_Print_Area_15_1_11">#REF!</definedName>
    <definedName name="Excel_BuiltIn_Print_Area_15_1_12">#REF!</definedName>
    <definedName name="Excel_BuiltIn_Print_Area_15_1_13">#REF!</definedName>
    <definedName name="Excel_BuiltIn_Print_Area_15_1_14">#REF!</definedName>
    <definedName name="Excel_BuiltIn_Print_Area_15_1_15">#REF!</definedName>
    <definedName name="Excel_BuiltIn_Print_Area_15_1_16">#REF!</definedName>
    <definedName name="Excel_BuiltIn_Print_Area_15_1_17">#REF!</definedName>
    <definedName name="Excel_BuiltIn_Print_Area_15_1_2">#REF!</definedName>
    <definedName name="Excel_BuiltIn_Print_Area_15_1_20">#REF!</definedName>
    <definedName name="Excel_BuiltIn_Print_Area_15_1_3">#REF!</definedName>
    <definedName name="Excel_BuiltIn_Print_Area_15_1_5">#REF!</definedName>
    <definedName name="Excel_BuiltIn_Print_Area_15_1_6">#REF!</definedName>
    <definedName name="Excel_BuiltIn_Print_Area_15_1_7">#REF!</definedName>
    <definedName name="Excel_BuiltIn_Print_Area_15_1_8">#REF!</definedName>
    <definedName name="Excel_BuiltIn_Print_Area_15_1_9">#REF!</definedName>
    <definedName name="Excel_BuiltIn_Print_Area_16_1">#REF!</definedName>
    <definedName name="Excel_BuiltIn_Print_Area_16_1_1">#REF!</definedName>
    <definedName name="Excel_BuiltIn_Print_Area_16_1_1_1">#REF!</definedName>
    <definedName name="Excel_BuiltIn_Print_Area_16_1_1_10">#REF!</definedName>
    <definedName name="Excel_BuiltIn_Print_Area_16_1_1_11">#REF!</definedName>
    <definedName name="Excel_BuiltIn_Print_Area_16_1_1_12">#REF!</definedName>
    <definedName name="Excel_BuiltIn_Print_Area_16_1_1_13">#REF!</definedName>
    <definedName name="Excel_BuiltIn_Print_Area_16_1_1_14">#REF!</definedName>
    <definedName name="Excel_BuiltIn_Print_Area_16_1_1_15">#REF!</definedName>
    <definedName name="Excel_BuiltIn_Print_Area_16_1_1_16">#REF!</definedName>
    <definedName name="Excel_BuiltIn_Print_Area_16_1_1_17">#REF!</definedName>
    <definedName name="Excel_BuiltIn_Print_Area_16_1_1_2">#REF!</definedName>
    <definedName name="Excel_BuiltIn_Print_Area_16_1_1_20">#REF!</definedName>
    <definedName name="Excel_BuiltIn_Print_Area_16_1_1_3">#REF!</definedName>
    <definedName name="Excel_BuiltIn_Print_Area_16_1_1_5">#REF!</definedName>
    <definedName name="Excel_BuiltIn_Print_Area_16_1_1_6">#REF!</definedName>
    <definedName name="Excel_BuiltIn_Print_Area_16_1_1_7">#REF!</definedName>
    <definedName name="Excel_BuiltIn_Print_Area_16_1_1_8">#REF!</definedName>
    <definedName name="Excel_BuiltIn_Print_Area_16_1_1_9">#REF!</definedName>
    <definedName name="Excel_BuiltIn_Print_Area_16_1_10">#REF!</definedName>
    <definedName name="Excel_BuiltIn_Print_Area_16_1_11">#REF!</definedName>
    <definedName name="Excel_BuiltIn_Print_Area_16_1_12">#REF!</definedName>
    <definedName name="Excel_BuiltIn_Print_Area_16_1_13">#REF!</definedName>
    <definedName name="Excel_BuiltIn_Print_Area_16_1_14">#REF!</definedName>
    <definedName name="Excel_BuiltIn_Print_Area_16_1_15">#REF!</definedName>
    <definedName name="Excel_BuiltIn_Print_Area_16_1_16">#REF!</definedName>
    <definedName name="Excel_BuiltIn_Print_Area_16_1_17">#REF!</definedName>
    <definedName name="Excel_BuiltIn_Print_Area_16_1_2">#REF!</definedName>
    <definedName name="Excel_BuiltIn_Print_Area_16_1_20">#REF!</definedName>
    <definedName name="Excel_BuiltIn_Print_Area_16_1_3">#REF!</definedName>
    <definedName name="Excel_BuiltIn_Print_Area_16_1_5">#REF!</definedName>
    <definedName name="Excel_BuiltIn_Print_Area_16_1_6">#REF!</definedName>
    <definedName name="Excel_BuiltIn_Print_Area_16_1_7">#REF!</definedName>
    <definedName name="Excel_BuiltIn_Print_Area_16_1_8">#REF!</definedName>
    <definedName name="Excel_BuiltIn_Print_Area_16_1_9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0">#REF!</definedName>
    <definedName name="Excel_BuiltIn_Print_Area_17_1_1_11">#REF!</definedName>
    <definedName name="Excel_BuiltIn_Print_Area_17_1_1_12" localSheetId="0">#REF!</definedName>
    <definedName name="Excel_BuiltIn_Print_Area_17_1_1_12">#REF!</definedName>
    <definedName name="Excel_BuiltIn_Print_Area_17_1_1_13">#REF!</definedName>
    <definedName name="Excel_BuiltIn_Print_Area_17_1_1_14">#REF!</definedName>
    <definedName name="Excel_BuiltIn_Print_Area_17_1_1_15">#REF!</definedName>
    <definedName name="Excel_BuiltIn_Print_Area_17_1_1_16">#REF!</definedName>
    <definedName name="Excel_BuiltIn_Print_Area_17_1_1_17">#REF!</definedName>
    <definedName name="Excel_BuiltIn_Print_Area_17_1_1_2">#REF!</definedName>
    <definedName name="Excel_BuiltIn_Print_Area_17_1_1_20">#REF!</definedName>
    <definedName name="Excel_BuiltIn_Print_Area_17_1_1_3">#REF!</definedName>
    <definedName name="Excel_BuiltIn_Print_Area_17_1_1_5">#REF!</definedName>
    <definedName name="Excel_BuiltIn_Print_Area_17_1_1_6">#REF!</definedName>
    <definedName name="Excel_BuiltIn_Print_Area_17_1_1_7">#REF!</definedName>
    <definedName name="Excel_BuiltIn_Print_Area_17_1_1_8">#REF!</definedName>
    <definedName name="Excel_BuiltIn_Print_Area_17_1_1_9">#REF!</definedName>
    <definedName name="Excel_BuiltIn_Print_Area_17_1_10">#REF!</definedName>
    <definedName name="Excel_BuiltIn_Print_Area_17_1_11">#REF!</definedName>
    <definedName name="Excel_BuiltIn_Print_Area_17_1_12">#REF!</definedName>
    <definedName name="Excel_BuiltIn_Print_Area_17_1_13">#REF!</definedName>
    <definedName name="Excel_BuiltIn_Print_Area_17_1_14">#REF!</definedName>
    <definedName name="Excel_BuiltIn_Print_Area_17_1_15">#REF!</definedName>
    <definedName name="Excel_BuiltIn_Print_Area_17_1_16">#REF!</definedName>
    <definedName name="Excel_BuiltIn_Print_Area_17_1_17">#REF!</definedName>
    <definedName name="Excel_BuiltIn_Print_Area_17_1_2">#REF!</definedName>
    <definedName name="Excel_BuiltIn_Print_Area_17_1_20">#REF!</definedName>
    <definedName name="Excel_BuiltIn_Print_Area_17_1_3">#REF!</definedName>
    <definedName name="Excel_BuiltIn_Print_Area_17_1_5">#REF!</definedName>
    <definedName name="Excel_BuiltIn_Print_Area_17_1_6">#REF!</definedName>
    <definedName name="Excel_BuiltIn_Print_Area_17_1_7">#REF!</definedName>
    <definedName name="Excel_BuiltIn_Print_Area_17_1_8">#REF!</definedName>
    <definedName name="Excel_BuiltIn_Print_Area_17_1_9">#REF!</definedName>
    <definedName name="Excel_BuiltIn_Print_Area_18">#REF!</definedName>
    <definedName name="Excel_BuiltIn_Print_Area_19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0">#REF!</definedName>
    <definedName name="Excel_BuiltIn_Print_Area_2_1_1_1_11">#REF!</definedName>
    <definedName name="Excel_BuiltIn_Print_Area_2_1_1_1_12">#REF!</definedName>
    <definedName name="Excel_BuiltIn_Print_Area_2_1_1_1_13">#REF!</definedName>
    <definedName name="Excel_BuiltIn_Print_Area_2_1_1_1_14">#REF!</definedName>
    <definedName name="Excel_BuiltIn_Print_Area_2_1_1_1_15">#REF!</definedName>
    <definedName name="Excel_BuiltIn_Print_Area_2_1_1_1_16">#REF!</definedName>
    <definedName name="Excel_BuiltIn_Print_Area_2_1_1_1_17">#REF!</definedName>
    <definedName name="Excel_BuiltIn_Print_Area_2_1_1_1_2">#REF!</definedName>
    <definedName name="Excel_BuiltIn_Print_Area_2_1_1_1_20">#REF!</definedName>
    <definedName name="Excel_BuiltIn_Print_Area_2_1_1_1_3">#REF!</definedName>
    <definedName name="Excel_BuiltIn_Print_Area_2_1_1_1_5">#REF!</definedName>
    <definedName name="Excel_BuiltIn_Print_Area_2_1_1_1_6">#REF!</definedName>
    <definedName name="Excel_BuiltIn_Print_Area_2_1_1_1_7">#REF!</definedName>
    <definedName name="Excel_BuiltIn_Print_Area_2_1_1_1_8">#REF!</definedName>
    <definedName name="Excel_BuiltIn_Print_Area_2_1_1_1_9">#REF!</definedName>
    <definedName name="Excel_BuiltIn_Print_Area_2_1_1_10">#REF!</definedName>
    <definedName name="Excel_BuiltIn_Print_Area_2_1_1_11">#REF!</definedName>
    <definedName name="Excel_BuiltIn_Print_Area_2_1_1_12">#REF!</definedName>
    <definedName name="Excel_BuiltIn_Print_Area_2_1_1_13">#REF!</definedName>
    <definedName name="Excel_BuiltIn_Print_Area_2_1_1_14">#REF!</definedName>
    <definedName name="Excel_BuiltIn_Print_Area_2_1_1_15">#REF!</definedName>
    <definedName name="Excel_BuiltIn_Print_Area_2_1_1_16">#REF!</definedName>
    <definedName name="Excel_BuiltIn_Print_Area_2_1_1_17">#REF!</definedName>
    <definedName name="Excel_BuiltIn_Print_Area_2_1_1_2">#REF!</definedName>
    <definedName name="Excel_BuiltIn_Print_Area_2_1_1_20">#REF!</definedName>
    <definedName name="Excel_BuiltIn_Print_Area_2_1_1_3">#REF!</definedName>
    <definedName name="Excel_BuiltIn_Print_Area_2_1_1_5">#REF!</definedName>
    <definedName name="Excel_BuiltIn_Print_Area_2_1_1_6">#REF!</definedName>
    <definedName name="Excel_BuiltIn_Print_Area_2_1_1_7">#REF!</definedName>
    <definedName name="Excel_BuiltIn_Print_Area_2_1_1_8">#REF!</definedName>
    <definedName name="Excel_BuiltIn_Print_Area_2_1_1_9">#REF!</definedName>
    <definedName name="Excel_BuiltIn_Print_Area_2_1_10">#REF!</definedName>
    <definedName name="Excel_BuiltIn_Print_Area_2_1_11">#REF!</definedName>
    <definedName name="Excel_BuiltIn_Print_Area_2_1_12">#REF!</definedName>
    <definedName name="Excel_BuiltIn_Print_Area_2_1_13">#REF!</definedName>
    <definedName name="Excel_BuiltIn_Print_Area_2_1_14">#REF!</definedName>
    <definedName name="Excel_BuiltIn_Print_Area_2_1_15">#REF!</definedName>
    <definedName name="Excel_BuiltIn_Print_Area_2_1_16">#REF!</definedName>
    <definedName name="Excel_BuiltIn_Print_Area_2_1_17">#REF!</definedName>
    <definedName name="Excel_BuiltIn_Print_Area_2_1_2">#REF!</definedName>
    <definedName name="Excel_BuiltIn_Print_Area_2_1_20">#REF!</definedName>
    <definedName name="Excel_BuiltIn_Print_Area_2_1_3">#REF!</definedName>
    <definedName name="Excel_BuiltIn_Print_Area_2_1_5">#REF!</definedName>
    <definedName name="Excel_BuiltIn_Print_Area_2_1_6">#REF!</definedName>
    <definedName name="Excel_BuiltIn_Print_Area_2_1_7">#REF!</definedName>
    <definedName name="Excel_BuiltIn_Print_Area_2_1_8">#REF!</definedName>
    <definedName name="Excel_BuiltIn_Print_Area_2_1_9">#REF!</definedName>
    <definedName name="Excel_BuiltIn_Print_Area_20_1">#REF!</definedName>
    <definedName name="Excel_BuiltIn_Print_Area_28" localSheetId="0">[33]New33KVSS_E3!#REF!</definedName>
    <definedName name="Excel_BuiltIn_Print_Area_28">[33]New33KVSS_E3!#REF!</definedName>
    <definedName name="Excel_BuiltIn_Print_Area_28_1" localSheetId="0">[16]New33KVSS_E3!#REF!</definedName>
    <definedName name="Excel_BuiltIn_Print_Area_28_1">[16]New33KVSS_E3!#REF!</definedName>
    <definedName name="Excel_BuiltIn_Print_Area_28_10" localSheetId="0">[16]New33KVSS_E3!#REF!</definedName>
    <definedName name="Excel_BuiltIn_Print_Area_28_10">[16]New33KVSS_E3!#REF!</definedName>
    <definedName name="Excel_BuiltIn_Print_Area_28_11" localSheetId="0">[16]New33KVSS_E3!#REF!</definedName>
    <definedName name="Excel_BuiltIn_Print_Area_28_11">[16]New33KVSS_E3!#REF!</definedName>
    <definedName name="Excel_BuiltIn_Print_Area_28_12" localSheetId="0">[16]New33KVSS_E3!#REF!</definedName>
    <definedName name="Excel_BuiltIn_Print_Area_28_12">[16]New33KVSS_E3!#REF!</definedName>
    <definedName name="Excel_BuiltIn_Print_Area_28_13" localSheetId="0">[16]New33KVSS_E3!#REF!</definedName>
    <definedName name="Excel_BuiltIn_Print_Area_28_13">[16]New33KVSS_E3!#REF!</definedName>
    <definedName name="Excel_BuiltIn_Print_Area_28_14" localSheetId="0">[16]New33KVSS_E3!#REF!</definedName>
    <definedName name="Excel_BuiltIn_Print_Area_28_14">[16]New33KVSS_E3!#REF!</definedName>
    <definedName name="Excel_BuiltIn_Print_Area_28_15" localSheetId="0">[16]New33KVSS_E3!#REF!</definedName>
    <definedName name="Excel_BuiltIn_Print_Area_28_15">[16]New33KVSS_E3!#REF!</definedName>
    <definedName name="Excel_BuiltIn_Print_Area_28_16" localSheetId="0">[16]New33KVSS_E3!#REF!</definedName>
    <definedName name="Excel_BuiltIn_Print_Area_28_16">[16]New33KVSS_E3!#REF!</definedName>
    <definedName name="Excel_BuiltIn_Print_Area_28_17" localSheetId="0">[16]New33KVSS_E3!#REF!</definedName>
    <definedName name="Excel_BuiltIn_Print_Area_28_17">[16]New33KVSS_E3!#REF!</definedName>
    <definedName name="Excel_BuiltIn_Print_Area_28_2" localSheetId="0">[16]New33KVSS_E3!#REF!</definedName>
    <definedName name="Excel_BuiltIn_Print_Area_28_2">[16]New33KVSS_E3!#REF!</definedName>
    <definedName name="Excel_BuiltIn_Print_Area_28_20" localSheetId="0">[16]New33KVSS_E3!#REF!</definedName>
    <definedName name="Excel_BuiltIn_Print_Area_28_20">[16]New33KVSS_E3!#REF!</definedName>
    <definedName name="Excel_BuiltIn_Print_Area_28_3" localSheetId="0">[16]New33KVSS_E3!#REF!</definedName>
    <definedName name="Excel_BuiltIn_Print_Area_28_3">[16]New33KVSS_E3!#REF!</definedName>
    <definedName name="Excel_BuiltIn_Print_Area_28_5" localSheetId="0">[16]New33KVSS_E3!#REF!</definedName>
    <definedName name="Excel_BuiltIn_Print_Area_28_5">[16]New33KVSS_E3!#REF!</definedName>
    <definedName name="Excel_BuiltIn_Print_Area_28_6" localSheetId="0">[16]New33KVSS_E3!#REF!</definedName>
    <definedName name="Excel_BuiltIn_Print_Area_28_6">[16]New33KVSS_E3!#REF!</definedName>
    <definedName name="Excel_BuiltIn_Print_Area_28_7" localSheetId="0">[16]New33KVSS_E3!#REF!</definedName>
    <definedName name="Excel_BuiltIn_Print_Area_28_7">[16]New33KVSS_E3!#REF!</definedName>
    <definedName name="Excel_BuiltIn_Print_Area_28_8" localSheetId="0">[16]New33KVSS_E3!#REF!</definedName>
    <definedName name="Excel_BuiltIn_Print_Area_28_8">[16]New33KVSS_E3!#REF!</definedName>
    <definedName name="Excel_BuiltIn_Print_Area_28_9" localSheetId="0">[16]New33KVSS_E3!#REF!</definedName>
    <definedName name="Excel_BuiltIn_Print_Area_28_9">[16]New33KVSS_E3!#REF!</definedName>
    <definedName name="Excel_BuiltIn_Print_Area_29" localSheetId="0">'[33]Prop aug of Ex 33KVSS_E3a'!#REF!</definedName>
    <definedName name="Excel_BuiltIn_Print_Area_29">'[33]Prop aug of Ex 33KVSS_E3a'!#REF!</definedName>
    <definedName name="Excel_BuiltIn_Print_Area_29_1" localSheetId="0">'[16]Prop aug of Ex 33KVSS_E3a'!#REF!</definedName>
    <definedName name="Excel_BuiltIn_Print_Area_29_1">'[16]Prop aug of Ex 33KVSS_E3a'!#REF!</definedName>
    <definedName name="Excel_BuiltIn_Print_Area_29_10" localSheetId="0">'[16]Prop aug of Ex 33KVSS_E3a'!#REF!</definedName>
    <definedName name="Excel_BuiltIn_Print_Area_29_10">'[16]Prop aug of Ex 33KVSS_E3a'!#REF!</definedName>
    <definedName name="Excel_BuiltIn_Print_Area_29_11" localSheetId="0">'[16]Prop aug of Ex 33KVSS_E3a'!#REF!</definedName>
    <definedName name="Excel_BuiltIn_Print_Area_29_11">'[16]Prop aug of Ex 33KVSS_E3a'!#REF!</definedName>
    <definedName name="Excel_BuiltIn_Print_Area_29_12" localSheetId="0">'[16]Prop aug of Ex 33KVSS_E3a'!#REF!</definedName>
    <definedName name="Excel_BuiltIn_Print_Area_29_12">'[16]Prop aug of Ex 33KVSS_E3a'!#REF!</definedName>
    <definedName name="Excel_BuiltIn_Print_Area_29_13" localSheetId="0">'[16]Prop aug of Ex 33KVSS_E3a'!#REF!</definedName>
    <definedName name="Excel_BuiltIn_Print_Area_29_13">'[16]Prop aug of Ex 33KVSS_E3a'!#REF!</definedName>
    <definedName name="Excel_BuiltIn_Print_Area_29_14" localSheetId="0">'[16]Prop aug of Ex 33KVSS_E3a'!#REF!</definedName>
    <definedName name="Excel_BuiltIn_Print_Area_29_14">'[16]Prop aug of Ex 33KVSS_E3a'!#REF!</definedName>
    <definedName name="Excel_BuiltIn_Print_Area_29_15" localSheetId="0">'[16]Prop aug of Ex 33KVSS_E3a'!#REF!</definedName>
    <definedName name="Excel_BuiltIn_Print_Area_29_15">'[16]Prop aug of Ex 33KVSS_E3a'!#REF!</definedName>
    <definedName name="Excel_BuiltIn_Print_Area_29_16" localSheetId="0">'[16]Prop aug of Ex 33KVSS_E3a'!#REF!</definedName>
    <definedName name="Excel_BuiltIn_Print_Area_29_16">'[16]Prop aug of Ex 33KVSS_E3a'!#REF!</definedName>
    <definedName name="Excel_BuiltIn_Print_Area_29_17" localSheetId="0">'[16]Prop aug of Ex 33KVSS_E3a'!#REF!</definedName>
    <definedName name="Excel_BuiltIn_Print_Area_29_17">'[16]Prop aug of Ex 33KVSS_E3a'!#REF!</definedName>
    <definedName name="Excel_BuiltIn_Print_Area_29_2" localSheetId="0">'[16]Prop aug of Ex 33KVSS_E3a'!#REF!</definedName>
    <definedName name="Excel_BuiltIn_Print_Area_29_2">'[16]Prop aug of Ex 33KVSS_E3a'!#REF!</definedName>
    <definedName name="Excel_BuiltIn_Print_Area_29_20" localSheetId="0">'[16]Prop aug of Ex 33KVSS_E3a'!#REF!</definedName>
    <definedName name="Excel_BuiltIn_Print_Area_29_20">'[16]Prop aug of Ex 33KVSS_E3a'!#REF!</definedName>
    <definedName name="Excel_BuiltIn_Print_Area_29_3" localSheetId="0">'[16]Prop aug of Ex 33KVSS_E3a'!#REF!</definedName>
    <definedName name="Excel_BuiltIn_Print_Area_29_3">'[16]Prop aug of Ex 33KVSS_E3a'!#REF!</definedName>
    <definedName name="Excel_BuiltIn_Print_Area_29_5" localSheetId="0">'[16]Prop aug of Ex 33KVSS_E3a'!#REF!</definedName>
    <definedName name="Excel_BuiltIn_Print_Area_29_5">'[16]Prop aug of Ex 33KVSS_E3a'!#REF!</definedName>
    <definedName name="Excel_BuiltIn_Print_Area_29_6" localSheetId="0">'[16]Prop aug of Ex 33KVSS_E3a'!#REF!</definedName>
    <definedName name="Excel_BuiltIn_Print_Area_29_6">'[16]Prop aug of Ex 33KVSS_E3a'!#REF!</definedName>
    <definedName name="Excel_BuiltIn_Print_Area_29_7" localSheetId="0">'[16]Prop aug of Ex 33KVSS_E3a'!#REF!</definedName>
    <definedName name="Excel_BuiltIn_Print_Area_29_7">'[16]Prop aug of Ex 33KVSS_E3a'!#REF!</definedName>
    <definedName name="Excel_BuiltIn_Print_Area_29_8" localSheetId="0">'[16]Prop aug of Ex 33KVSS_E3a'!#REF!</definedName>
    <definedName name="Excel_BuiltIn_Print_Area_29_8">'[16]Prop aug of Ex 33KVSS_E3a'!#REF!</definedName>
    <definedName name="Excel_BuiltIn_Print_Area_29_9" localSheetId="0">'[16]Prop aug of Ex 33KVSS_E3a'!#REF!</definedName>
    <definedName name="Excel_BuiltIn_Print_Area_29_9">'[16]Prop aug of Ex 33KVSS_E3a'!#REF!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0">#REF!</definedName>
    <definedName name="Excel_BuiltIn_Print_Area_3_1_11">#REF!</definedName>
    <definedName name="Excel_BuiltIn_Print_Area_3_1_12">#REF!</definedName>
    <definedName name="Excel_BuiltIn_Print_Area_3_1_13">#REF!</definedName>
    <definedName name="Excel_BuiltIn_Print_Area_3_1_14">#REF!</definedName>
    <definedName name="Excel_BuiltIn_Print_Area_3_1_15">#REF!</definedName>
    <definedName name="Excel_BuiltIn_Print_Area_3_1_16">#REF!</definedName>
    <definedName name="Excel_BuiltIn_Print_Area_3_1_17">#REF!</definedName>
    <definedName name="Excel_BuiltIn_Print_Area_3_1_2">#REF!</definedName>
    <definedName name="Excel_BuiltIn_Print_Area_3_1_20">#REF!</definedName>
    <definedName name="Excel_BuiltIn_Print_Area_3_1_3">#REF!</definedName>
    <definedName name="Excel_BuiltIn_Print_Area_3_1_5">#REF!</definedName>
    <definedName name="Excel_BuiltIn_Print_Area_3_1_6">#REF!</definedName>
    <definedName name="Excel_BuiltIn_Print_Area_3_1_7">#REF!</definedName>
    <definedName name="Excel_BuiltIn_Print_Area_3_1_8">#REF!</definedName>
    <definedName name="Excel_BuiltIn_Print_Area_3_1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16">#REF!</definedName>
    <definedName name="Excel_BuiltIn_Print_Area_4_1_1_17">#REF!</definedName>
    <definedName name="Excel_BuiltIn_Print_Area_4_1_1_2">#REF!</definedName>
    <definedName name="Excel_BuiltIn_Print_Area_4_1_1_20">#REF!</definedName>
    <definedName name="Excel_BuiltIn_Print_Area_4_1_1_3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16">#REF!</definedName>
    <definedName name="Excel_BuiltIn_Print_Area_4_1_17">#REF!</definedName>
    <definedName name="Excel_BuiltIn_Print_Area_4_1_2">#REF!</definedName>
    <definedName name="Excel_BuiltIn_Print_Area_4_1_20">#REF!</definedName>
    <definedName name="Excel_BuiltIn_Print_Area_4_1_3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0">#REF!</definedName>
    <definedName name="Excel_BuiltIn_Print_Area_5_1_1_11">#REF!</definedName>
    <definedName name="Excel_BuiltIn_Print_Area_5_1_1_12">#REF!</definedName>
    <definedName name="Excel_BuiltIn_Print_Area_5_1_1_13">#REF!</definedName>
    <definedName name="Excel_BuiltIn_Print_Area_5_1_1_14">#REF!</definedName>
    <definedName name="Excel_BuiltIn_Print_Area_5_1_1_15">#REF!</definedName>
    <definedName name="Excel_BuiltIn_Print_Area_5_1_1_16">#REF!</definedName>
    <definedName name="Excel_BuiltIn_Print_Area_5_1_1_17">#REF!</definedName>
    <definedName name="Excel_BuiltIn_Print_Area_5_1_1_2">#REF!</definedName>
    <definedName name="Excel_BuiltIn_Print_Area_5_1_1_20">#REF!</definedName>
    <definedName name="Excel_BuiltIn_Print_Area_5_1_1_3">#REF!</definedName>
    <definedName name="Excel_BuiltIn_Print_Area_5_1_1_5">#REF!</definedName>
    <definedName name="Excel_BuiltIn_Print_Area_5_1_1_6">#REF!</definedName>
    <definedName name="Excel_BuiltIn_Print_Area_5_1_1_7">#REF!</definedName>
    <definedName name="Excel_BuiltIn_Print_Area_5_1_1_8">#REF!</definedName>
    <definedName name="Excel_BuiltIn_Print_Area_5_1_1_9">#REF!</definedName>
    <definedName name="Excel_BuiltIn_Print_Area_5_1_10">#REF!</definedName>
    <definedName name="Excel_BuiltIn_Print_Area_5_1_11">#REF!</definedName>
    <definedName name="Excel_BuiltIn_Print_Area_5_1_12">#REF!</definedName>
    <definedName name="Excel_BuiltIn_Print_Area_5_1_13">#REF!</definedName>
    <definedName name="Excel_BuiltIn_Print_Area_5_1_14">#REF!</definedName>
    <definedName name="Excel_BuiltIn_Print_Area_5_1_15">#REF!</definedName>
    <definedName name="Excel_BuiltIn_Print_Area_5_1_16">#REF!</definedName>
    <definedName name="Excel_BuiltIn_Print_Area_5_1_17">#REF!</definedName>
    <definedName name="Excel_BuiltIn_Print_Area_5_1_2">#REF!</definedName>
    <definedName name="Excel_BuiltIn_Print_Area_5_1_20">#REF!</definedName>
    <definedName name="Excel_BuiltIn_Print_Area_5_1_3">#REF!</definedName>
    <definedName name="Excel_BuiltIn_Print_Area_5_1_5">#REF!</definedName>
    <definedName name="Excel_BuiltIn_Print_Area_5_1_6">#REF!</definedName>
    <definedName name="Excel_BuiltIn_Print_Area_5_1_7">#REF!</definedName>
    <definedName name="Excel_BuiltIn_Print_Area_5_1_8">#REF!</definedName>
    <definedName name="Excel_BuiltIn_Print_Area_5_1_9">#REF!</definedName>
    <definedName name="Excel_BuiltIn_Print_Area_5_10">#REF!</definedName>
    <definedName name="Excel_BuiltIn_Print_Area_5_11">#REF!</definedName>
    <definedName name="Excel_BuiltIn_Print_Area_5_12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2">#REF!</definedName>
    <definedName name="Excel_BuiltIn_Print_Area_5_20">#REF!</definedName>
    <definedName name="Excel_BuiltIn_Print_Area_5_3">#REF!</definedName>
    <definedName name="Excel_BuiltIn_Print_Area_5_5">#REF!</definedName>
    <definedName name="Excel_BuiltIn_Print_Area_5_6">#REF!</definedName>
    <definedName name="Excel_BuiltIn_Print_Area_5_7">#REF!</definedName>
    <definedName name="Excel_BuiltIn_Print_Area_5_8">#REF!</definedName>
    <definedName name="Excel_BuiltIn_Print_Area_5_9">#REF!</definedName>
    <definedName name="Excel_BuiltIn_Print_Area_6_1">#REF!</definedName>
    <definedName name="Excel_BuiltIn_Print_Area_6_1_1">#REF!</definedName>
    <definedName name="Excel_BuiltIn_Print_Area_6_1_10">#REF!</definedName>
    <definedName name="Excel_BuiltIn_Print_Area_6_1_11">#REF!</definedName>
    <definedName name="Excel_BuiltIn_Print_Area_6_1_12">#REF!</definedName>
    <definedName name="Excel_BuiltIn_Print_Area_6_1_13">#REF!</definedName>
    <definedName name="Excel_BuiltIn_Print_Area_6_1_14">#REF!</definedName>
    <definedName name="Excel_BuiltIn_Print_Area_6_1_15">#REF!</definedName>
    <definedName name="Excel_BuiltIn_Print_Area_6_1_16">#REF!</definedName>
    <definedName name="Excel_BuiltIn_Print_Area_6_1_17">#REF!</definedName>
    <definedName name="Excel_BuiltIn_Print_Area_6_1_2">#REF!</definedName>
    <definedName name="Excel_BuiltIn_Print_Area_6_1_20">#REF!</definedName>
    <definedName name="Excel_BuiltIn_Print_Area_6_1_3">#REF!</definedName>
    <definedName name="Excel_BuiltIn_Print_Area_6_1_5">#REF!</definedName>
    <definedName name="Excel_BuiltIn_Print_Area_6_1_6">#REF!</definedName>
    <definedName name="Excel_BuiltIn_Print_Area_6_1_7">#REF!</definedName>
    <definedName name="Excel_BuiltIn_Print_Area_6_1_8">#REF!</definedName>
    <definedName name="Excel_BuiltIn_Print_Area_6_1_9">#REF!</definedName>
    <definedName name="Excel_BuiltIn_Print_Area_6_20">#REF!</definedName>
    <definedName name="Excel_BuiltIn_Print_Area_7_1">#REF!</definedName>
    <definedName name="Excel_BuiltIn_Print_Area_7_1_1">#REF!</definedName>
    <definedName name="Excel_BuiltIn_Print_Area_7_1_1_1">#REF!</definedName>
    <definedName name="Excel_BuiltIn_Print_Area_7_1_1_10">#REF!</definedName>
    <definedName name="Excel_BuiltIn_Print_Area_7_1_1_11">#REF!</definedName>
    <definedName name="Excel_BuiltIn_Print_Area_7_1_1_12">#REF!</definedName>
    <definedName name="Excel_BuiltIn_Print_Area_7_1_1_13">#REF!</definedName>
    <definedName name="Excel_BuiltIn_Print_Area_7_1_1_14">#REF!</definedName>
    <definedName name="Excel_BuiltIn_Print_Area_7_1_1_15">#REF!</definedName>
    <definedName name="Excel_BuiltIn_Print_Area_7_1_1_16">#REF!</definedName>
    <definedName name="Excel_BuiltIn_Print_Area_7_1_1_17">#REF!</definedName>
    <definedName name="Excel_BuiltIn_Print_Area_7_1_1_2">#REF!</definedName>
    <definedName name="Excel_BuiltIn_Print_Area_7_1_1_20">#REF!</definedName>
    <definedName name="Excel_BuiltIn_Print_Area_7_1_1_3">#REF!</definedName>
    <definedName name="Excel_BuiltIn_Print_Area_7_1_1_5">#REF!</definedName>
    <definedName name="Excel_BuiltIn_Print_Area_7_1_1_6">#REF!</definedName>
    <definedName name="Excel_BuiltIn_Print_Area_7_1_1_7">#REF!</definedName>
    <definedName name="Excel_BuiltIn_Print_Area_7_1_1_8">#REF!</definedName>
    <definedName name="Excel_BuiltIn_Print_Area_7_1_1_9">#REF!</definedName>
    <definedName name="Excel_BuiltIn_Print_Area_7_1_10">#REF!</definedName>
    <definedName name="Excel_BuiltIn_Print_Area_7_1_11">#REF!</definedName>
    <definedName name="Excel_BuiltIn_Print_Area_7_1_12">#REF!</definedName>
    <definedName name="Excel_BuiltIn_Print_Area_7_1_13">#REF!</definedName>
    <definedName name="Excel_BuiltIn_Print_Area_7_1_14">#REF!</definedName>
    <definedName name="Excel_BuiltIn_Print_Area_7_1_15">#REF!</definedName>
    <definedName name="Excel_BuiltIn_Print_Area_7_1_16">#REF!</definedName>
    <definedName name="Excel_BuiltIn_Print_Area_7_1_17">#REF!</definedName>
    <definedName name="Excel_BuiltIn_Print_Area_7_1_17_1">#REF!</definedName>
    <definedName name="Excel_BuiltIn_Print_Area_7_1_2">#REF!</definedName>
    <definedName name="Excel_BuiltIn_Print_Area_7_1_20">#REF!</definedName>
    <definedName name="Excel_BuiltIn_Print_Area_7_1_3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7_1_9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0">#REF!</definedName>
    <definedName name="Excel_BuiltIn_Print_Area_8_1_1_11">#REF!</definedName>
    <definedName name="Excel_BuiltIn_Print_Area_8_1_1_12">#REF!</definedName>
    <definedName name="Excel_BuiltIn_Print_Area_8_1_1_13">#REF!</definedName>
    <definedName name="Excel_BuiltIn_Print_Area_8_1_1_14">#REF!</definedName>
    <definedName name="Excel_BuiltIn_Print_Area_8_1_1_15">#REF!</definedName>
    <definedName name="Excel_BuiltIn_Print_Area_8_1_1_16">#REF!</definedName>
    <definedName name="Excel_BuiltIn_Print_Area_8_1_1_17">#REF!</definedName>
    <definedName name="Excel_BuiltIn_Print_Area_8_1_1_2">#REF!</definedName>
    <definedName name="Excel_BuiltIn_Print_Area_8_1_1_20">#REF!</definedName>
    <definedName name="Excel_BuiltIn_Print_Area_8_1_1_3">#REF!</definedName>
    <definedName name="Excel_BuiltIn_Print_Area_8_1_1_5">#REF!</definedName>
    <definedName name="Excel_BuiltIn_Print_Area_8_1_1_6">#REF!</definedName>
    <definedName name="Excel_BuiltIn_Print_Area_8_1_1_7">#REF!</definedName>
    <definedName name="Excel_BuiltIn_Print_Area_8_1_1_8">#REF!</definedName>
    <definedName name="Excel_BuiltIn_Print_Area_8_1_1_9">#REF!</definedName>
    <definedName name="Excel_BuiltIn_Print_Area_8_1_10">#REF!</definedName>
    <definedName name="Excel_BuiltIn_Print_Area_8_1_11">#REF!</definedName>
    <definedName name="Excel_BuiltIn_Print_Area_8_1_12">#REF!</definedName>
    <definedName name="Excel_BuiltIn_Print_Area_8_1_13">#REF!</definedName>
    <definedName name="Excel_BuiltIn_Print_Area_8_1_14">#REF!</definedName>
    <definedName name="Excel_BuiltIn_Print_Area_8_1_15">#REF!</definedName>
    <definedName name="Excel_BuiltIn_Print_Area_8_1_16">#REF!</definedName>
    <definedName name="Excel_BuiltIn_Print_Area_8_1_17">#REF!</definedName>
    <definedName name="Excel_BuiltIn_Print_Area_8_1_2">#REF!</definedName>
    <definedName name="Excel_BuiltIn_Print_Area_8_1_20">#REF!</definedName>
    <definedName name="Excel_BuiltIn_Print_Area_8_1_3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8_1_9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Area_9_1_10">#REF!</definedName>
    <definedName name="Excel_BuiltIn_Print_Area_9_1_11">#REF!</definedName>
    <definedName name="Excel_BuiltIn_Print_Area_9_1_12">#REF!</definedName>
    <definedName name="Excel_BuiltIn_Print_Area_9_1_13">#REF!</definedName>
    <definedName name="Excel_BuiltIn_Print_Area_9_1_14">#REF!</definedName>
    <definedName name="Excel_BuiltIn_Print_Area_9_1_15">#REF!</definedName>
    <definedName name="Excel_BuiltIn_Print_Area_9_1_16">#REF!</definedName>
    <definedName name="Excel_BuiltIn_Print_Area_9_1_17">#REF!</definedName>
    <definedName name="Excel_BuiltIn_Print_Area_9_1_2">#REF!</definedName>
    <definedName name="Excel_BuiltIn_Print_Area_9_1_20">#REF!</definedName>
    <definedName name="Excel_BuiltIn_Print_Area_9_1_3">#REF!</definedName>
    <definedName name="Excel_BuiltIn_Print_Area_9_1_5">#REF!</definedName>
    <definedName name="Excel_BuiltIn_Print_Area_9_1_6">#REF!</definedName>
    <definedName name="Excel_BuiltIn_Print_Area_9_1_7">#REF!</definedName>
    <definedName name="Excel_BuiltIn_Print_Area_9_1_8">#REF!</definedName>
    <definedName name="Excel_BuiltIn_Print_Area_9_1_9">#REF!</definedName>
    <definedName name="Excel_BuiltIn_Print_Titles_15">#REF!</definedName>
    <definedName name="Excel_BuiltIn_Print_Titles_20_1">#REF!</definedName>
    <definedName name="Excel_BuiltIn_Print_Titles_4_1">#REF!</definedName>
    <definedName name="Excel_BuiltIn_Print_Titles_4_1_1">#REF!</definedName>
    <definedName name="Excel_BuiltIn_Print_Titles_9">#REF!</definedName>
    <definedName name="Excev_jadbfgjn">[29]New33KVSS_E3!#REF!</definedName>
    <definedName name="exel">#REF!</definedName>
    <definedName name="exl">#REF!</definedName>
    <definedName name="_xlnm.Extract">[3]DLC!$GS$307:$HF$322</definedName>
    <definedName name="ƒ176">#REF!</definedName>
    <definedName name="fgffgfg">#REF!</definedName>
    <definedName name="Fuel_Exp_CY">#REF!</definedName>
    <definedName name="Fuel_Exp_EY">#REF!</definedName>
    <definedName name="Fuel_Exp_PY">#REF!</definedName>
    <definedName name="GENPUF">'[10]Executive Summary -Thermal'!$A$4:$H$161</definedName>
    <definedName name="gfhjghjg">[19]J!#REF!</definedName>
    <definedName name="GG">#REF!</definedName>
    <definedName name="ggggg">#REF!</definedName>
    <definedName name="ggh">#REF!</definedName>
    <definedName name="GH">'[5]STN WISE EMR'!#REF!</definedName>
    <definedName name="h">'[35]QOSWS '!#REF!</definedName>
    <definedName name="hema">'[21]QOSWS '!#REF!</definedName>
    <definedName name="HFOHSD">'[10]Executive Summary -Thermal'!$A$4:$H$96</definedName>
    <definedName name="hh">#REF!</definedName>
    <definedName name="hhfdshak">#REF!</definedName>
    <definedName name="highlight1">[36]CREV!#REF!</definedName>
    <definedName name="hiriyur">#REF!</definedName>
    <definedName name="hjh">#REF!</definedName>
    <definedName name="hjyyjyyu">#REF!</definedName>
    <definedName name="Horizontal_Not_Selected">#REF!</definedName>
    <definedName name="hrma">#REF!</definedName>
    <definedName name="HrrPF">#REF!</definedName>
    <definedName name="hvhhvk">[32]DREV!#REF!</definedName>
    <definedName name="HYR">#REF!</definedName>
    <definedName name="hyyy">#REF!</definedName>
    <definedName name="I">#REF!</definedName>
    <definedName name="IN">[3]DLC!$GS$2:$HF$22</definedName>
    <definedName name="Intt_Charge_cY">#REF!,#REF!</definedName>
    <definedName name="Intt_Charge_cy_1">'[37]A 3.7'!$H$35,'[37]A 3.7'!$H$44</definedName>
    <definedName name="Intt_Charge_eY">#REF!,#REF!</definedName>
    <definedName name="Intt_Charge_ey_1">'[37]A 3.7'!$I$35,'[37]A 3.7'!$I$44</definedName>
    <definedName name="Intt_Charge_PY">#REF!,#REF!</definedName>
    <definedName name="Intt_Charge_py_1">'[37]A 3.7'!$G$35,'[37]A 3.7'!$G$44</definedName>
    <definedName name="Investment_Plan">#REF!,#REF!</definedName>
    <definedName name="ioiuoiuo">#REF!</definedName>
    <definedName name="ioiuopo">#REF!</definedName>
    <definedName name="jjj">#REF!</definedName>
    <definedName name="JV10Group_944">#REF!</definedName>
    <definedName name="JV14Group_944">#REF!</definedName>
    <definedName name="K2000_">#N/A</definedName>
    <definedName name="kand">#REF!</definedName>
    <definedName name="KEII">'[10]Executive Summary -Thermal'!$H$4:$I$31</definedName>
    <definedName name="KEIIU">'[10]Executive Summary -Thermal'!$A$4:$F$31</definedName>
    <definedName name="kjdagfkjgkadfjgkdfj">#REF!</definedName>
    <definedName name="LEVEL">#REF!</definedName>
    <definedName name="Live_Integrity">[38]Inputs!#REF!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ind">#REF!</definedName>
    <definedName name="mabdjkbv">[29]New33KVSS_E3!#REF!</definedName>
    <definedName name="Madhu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Madhu" localSheetId="1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Madhu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Madi" localSheetId="0" hidden="1">{#N/A,#N/A,FALSE,"2002-03 Form 1.3a";#N/A,#N/A,FALSE,"2003-04 Form 1.3a";#N/A,#N/A,FALSE,"Avai- CY";#N/A,#N/A,FALSE,"Avai- EY";#N/A,#N/A,FALSE,"Demand vs Availability"}</definedName>
    <definedName name="Madi" localSheetId="1" hidden="1">{#N/A,#N/A,FALSE,"2002-03 Form 1.3a";#N/A,#N/A,FALSE,"2003-04 Form 1.3a";#N/A,#N/A,FALSE,"Avai- CY";#N/A,#N/A,FALSE,"Avai- EY";#N/A,#N/A,FALSE,"Demand vs Availability"}</definedName>
    <definedName name="Madi" hidden="1">{#N/A,#N/A,FALSE,"2002-03 Form 1.3a";#N/A,#N/A,FALSE,"2003-04 Form 1.3a";#N/A,#N/A,FALSE,"Avai- CY";#N/A,#N/A,FALSE,"Avai- EY";#N/A,#N/A,FALSE,"Demand vs Availability"}</definedName>
    <definedName name="Master_Integrity">[38]Inputs!#REF!</definedName>
    <definedName name="Master_Signals">[38]Inputs!#REF!</definedName>
    <definedName name="Maudha1">'[39]Prop aug of Ex 33KVSS_E3a'!#REF!</definedName>
    <definedName name="mdm">#REF!</definedName>
    <definedName name="MEPE">'[10]Executive Summary -Thermal'!$I$4:$EG$36</definedName>
    <definedName name="MHO">#REF!</definedName>
    <definedName name="mill">#REF!</definedName>
    <definedName name="mm">#REF!</definedName>
    <definedName name="mmm">#REF!</definedName>
    <definedName name="MNR">#REF!</definedName>
    <definedName name="MOD">'[10]Executive Summary -Thermal'!$A$162:$H$257</definedName>
    <definedName name="MTPI">#REF!</definedName>
    <definedName name="naaaaa">#REF!</definedName>
    <definedName name="Name_Company">[38]Inputs!$E$140</definedName>
    <definedName name="Name_Model">[38]Inputs!$E$141</definedName>
    <definedName name="Name_Project">[38]Inputs!$E$142</definedName>
    <definedName name="NameBaseCase">#REF!</definedName>
    <definedName name="naveen">#REF!</definedName>
    <definedName name="new">'[40]QOSWS '!#REF!</definedName>
    <definedName name="nn">#REF!</definedName>
    <definedName name="nnnn">#REF!</definedName>
    <definedName name="NonDom">#REF!</definedName>
    <definedName name="NTPC">#REF!</definedName>
    <definedName name="OBALESH">[41]oblesh!#REF!</definedName>
    <definedName name="ouipiop">#REF!</definedName>
    <definedName name="output">#REF!</definedName>
    <definedName name="p">#REF!</definedName>
    <definedName name="Pop_Ratio">#REF!</definedName>
    <definedName name="popoipop">#REF!</definedName>
    <definedName name="PPP">#REF!</definedName>
    <definedName name="_xlnm.Print_Area" localSheetId="0">'3'!$A$1:$AO$34</definedName>
    <definedName name="_xlnm.Print_Area" localSheetId="1">'5.'!$A$1:$P$9</definedName>
    <definedName name="_xlnm.Print_Area">[19]J!#REF!</definedName>
    <definedName name="_xlnm.Print_Titles" localSheetId="0">'3'!$A:$A,'3'!$1:$3</definedName>
    <definedName name="_xlnm.Print_Titles">#REF!</definedName>
    <definedName name="Print_Tittles">#REF!</definedName>
    <definedName name="PTPI">#REF!</definedName>
    <definedName name="Pumps_and_Meterisation">#REF!</definedName>
    <definedName name="q">#REF!</definedName>
    <definedName name="qweqwe">#REF!</definedName>
    <definedName name="R_">#N/A</definedName>
    <definedName name="R_15_00_01">#REF!</definedName>
    <definedName name="Recon">#REF!</definedName>
    <definedName name="recon1">#REF!</definedName>
    <definedName name="RH">'[5]STN WISE EMR'!#REF!</definedName>
    <definedName name="rt">'[42]QOSWS '!#REF!</definedName>
    <definedName name="ryryry">[19]J!#REF!</definedName>
    <definedName name="s">#REF!</definedName>
    <definedName name="sadmfglakjgadfklg">[19]J!#REF!</definedName>
    <definedName name="SATHISH">#REF!</definedName>
    <definedName name="Scenario">#REF!</definedName>
    <definedName name="Scenario_Name">#REF!</definedName>
    <definedName name="Scheme">#REF!,#REF!</definedName>
    <definedName name="sd">#REF!</definedName>
    <definedName name="SDFASDF">[19]J!#REF!</definedName>
    <definedName name="sec">#REF!</definedName>
    <definedName name="Select_Horizontal">#REF!</definedName>
    <definedName name="Select_Vertical">#REF!</definedName>
    <definedName name="ses">#REF!</definedName>
    <definedName name="sfdf">#REF!</definedName>
    <definedName name="sfdfsff">#REF!</definedName>
    <definedName name="shft1">[28]SUMMERY!$P$1</definedName>
    <definedName name="shftI">[43]SUMMERY!$P$1</definedName>
    <definedName name="Shikohabad">'[29]Prop aug of Ex 33KVSS_E3a'!#REF!</definedName>
    <definedName name="SHTA">#REF!</definedName>
    <definedName name="shta1">#REF!</definedName>
    <definedName name="SHTAA">#REF!</definedName>
    <definedName name="sic">#REF!</definedName>
    <definedName name="sjjdjdj_jajsj_jasjad_bnsb_252_2">[29]New33KVSS_E3!#REF!</definedName>
    <definedName name="Specific_Consumption">#REF!</definedName>
    <definedName name="ss">#REF!</definedName>
    <definedName name="ssdf">[43]SUMMERY!$P$1</definedName>
    <definedName name="sss">#REF!</definedName>
    <definedName name="sssss">#REF!</definedName>
    <definedName name="STPI">#REF!</definedName>
    <definedName name="Styles">#REF!</definedName>
    <definedName name="Sup">#REF!</definedName>
    <definedName name="Supp">#REF!</definedName>
    <definedName name="T_T">'[25]Discom Details'!$F$720</definedName>
    <definedName name="Tar">#REF!</definedName>
    <definedName name="tert">#REF!</definedName>
    <definedName name="tertert">#REF!</definedName>
    <definedName name="thou">#REF!</definedName>
    <definedName name="THPROG">'[5]STN WISE EMR'!#REF!</definedName>
    <definedName name="TN">'[5]STN WISE EMR'!#REF!</definedName>
    <definedName name="TotWith">#REF!</definedName>
    <definedName name="TotWithout">#REF!</definedName>
    <definedName name="town">#REF!</definedName>
    <definedName name="tutuyt">#REF!</definedName>
    <definedName name="TVA">'[10]Executive Summary -Thermal'!$A$4:$H$126</definedName>
    <definedName name="tyrty">#REF!</definedName>
    <definedName name="tyrty657676">[19]J!#REF!</definedName>
    <definedName name="tyrtyrter">#REF!</definedName>
    <definedName name="tytytyt">[19]J!#REF!</definedName>
    <definedName name="tyutyuytu">'[31]QOSWS '!#REF!</definedName>
    <definedName name="UG">#REF!</definedName>
    <definedName name="uj">#REF!,#REF!</definedName>
    <definedName name="un">'[44]A 3.7'!$I$35,'[44]A 3.7'!$I$44</definedName>
    <definedName name="Unrestricted_Specific_Consumption">#REF!</definedName>
    <definedName name="ututyu">[19]J!#REF!</definedName>
    <definedName name="Vertical_Not_Selected">#REF!</definedName>
    <definedName name="vij">#REF!</definedName>
    <definedName name="w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" localSheetId="1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IP_944">#REF!</definedName>
    <definedName name="WIPComments">#REF!</definedName>
    <definedName name="WIPMacroStart">#REF!</definedName>
    <definedName name="wrn.ARR._.Forms.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localSheetId="0" hidden="1">{#N/A,#N/A,FALSE,"2000-01 Form 1.3a";#N/A,#N/A,FALSE,"H1 2001-02 Form 1.3a";#N/A,#N/A,FALSE,"H2 2001-02 Form 1.3a";#N/A,#N/A,FALSE,"2001-02 Form 1.3a";#N/A,#N/A,FALSE,"2002-03 Form 1.3a"}</definedName>
    <definedName name="wrn.ARR._.Output." localSheetId="1" hidden="1">{#N/A,#N/A,FALSE,"2000-01 Form 1.3a";#N/A,#N/A,FALSE,"H1 2001-02 Form 1.3a";#N/A,#N/A,FALSE,"H2 2001-02 Form 1.3a";#N/A,#N/A,FALSE,"2001-02 Form 1.3a";#N/A,#N/A,FALSE,"2002-03 Form 1.3a"}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localSheetId="1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Output._.forms.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localSheetId="1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localSheetId="0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localSheetId="1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localSheetId="0" hidden="1">{#N/A,#N/A,FALSE,"2002-03 Form 1.3a";#N/A,#N/A,FALSE,"2003-04 Form 1.3a";#N/A,#N/A,FALSE,"Avai- CY";#N/A,#N/A,FALSE,"Avai- EY";#N/A,#N/A,FALSE,"Demand vs Availability"}</definedName>
    <definedName name="wrn.PP." localSheetId="1" hidden="1">{#N/A,#N/A,FALSE,"2002-03 Form 1.3a";#N/A,#N/A,FALSE,"2003-04 Form 1.3a";#N/A,#N/A,FALSE,"Avai- CY";#N/A,#N/A,FALSE,"Avai- EY";#N/A,#N/A,FALSE,"Demand vs Availability"}</definedName>
    <definedName name="wrn.PP." hidden="1">{#N/A,#N/A,FALSE,"2002-03 Form 1.3a";#N/A,#N/A,FALSE,"2003-04 Form 1.3a";#N/A,#N/A,FALSE,"Avai- CY";#N/A,#N/A,FALSE,"Avai- EY";#N/A,#N/A,FALSE,"Demand vs Availability"}</definedName>
    <definedName name="wrn.Reports._.of._.NPDCL.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localSheetId="1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x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x" localSheetId="1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x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X1_">#REF!</definedName>
    <definedName name="y">#REF!</definedName>
    <definedName name="Y122_">[3]DLC!$HR$109</definedName>
    <definedName name="YEAR">#REF!</definedName>
    <definedName name="YEARLY">[10]TWELVE!$A$3:$Q$445</definedName>
    <definedName name="yrtyrty">[19]J!#REF!</definedName>
    <definedName name="YTPI">#REF!</definedName>
    <definedName name="ytututrtyuu">#REF!</definedName>
    <definedName name="yty6767">[19]J!#REF!</definedName>
    <definedName name="ytyrtyr">#REF!</definedName>
    <definedName name="yuiyui">#REF!</definedName>
    <definedName name="yutyutyu">#REF!</definedName>
    <definedName name="yutyutyuytu">#REF!</definedName>
    <definedName name="z">#REF!</definedName>
    <definedName name="zÀ">[19]J!#REF!</definedName>
    <definedName name="ZÀ80">#REF!</definedName>
    <definedName name="zÀzÀ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5" i="2" s="1"/>
  <c r="N9" i="2"/>
  <c r="M9" i="2"/>
  <c r="L9" i="2"/>
  <c r="K9" i="2"/>
  <c r="J9" i="2"/>
  <c r="I9" i="2"/>
  <c r="G9" i="2"/>
  <c r="F9" i="2"/>
  <c r="E9" i="2"/>
  <c r="D9" i="2"/>
  <c r="O9" i="2" s="1"/>
  <c r="X8" i="2"/>
  <c r="Z8" i="2" s="1"/>
  <c r="O8" i="2"/>
  <c r="C8" i="2"/>
  <c r="C9" i="2" s="1"/>
  <c r="M45" i="1"/>
  <c r="Z43" i="1"/>
  <c r="Y43" i="1"/>
  <c r="Y33" i="1"/>
  <c r="X33" i="1"/>
  <c r="M33" i="1"/>
  <c r="L33" i="1"/>
  <c r="AC32" i="1"/>
  <c r="Q32" i="1"/>
  <c r="E32" i="1"/>
  <c r="E34" i="1" s="1"/>
  <c r="AK29" i="1"/>
  <c r="AJ29" i="1"/>
  <c r="AI29" i="1"/>
  <c r="AC29" i="1"/>
  <c r="Z29" i="1"/>
  <c r="Y29" i="1"/>
  <c r="AL29" i="1" s="1"/>
  <c r="X29" i="1"/>
  <c r="W29" i="1"/>
  <c r="V29" i="1"/>
  <c r="T29" i="1"/>
  <c r="AG29" i="1" s="1"/>
  <c r="S29" i="1"/>
  <c r="R29" i="1"/>
  <c r="AE29" i="1" s="1"/>
  <c r="Q29" i="1"/>
  <c r="AD29" i="1" s="1"/>
  <c r="P29" i="1"/>
  <c r="O29" i="1"/>
  <c r="AB29" i="1" s="1"/>
  <c r="M29" i="1"/>
  <c r="AM29" i="1" s="1"/>
  <c r="L29" i="1"/>
  <c r="K29" i="1"/>
  <c r="J29" i="1"/>
  <c r="I29" i="1"/>
  <c r="G29" i="1"/>
  <c r="F29" i="1"/>
  <c r="AF29" i="1" s="1"/>
  <c r="E29" i="1"/>
  <c r="D29" i="1"/>
  <c r="C29" i="1"/>
  <c r="B29" i="1"/>
  <c r="AM28" i="1"/>
  <c r="AL28" i="1"/>
  <c r="AK28" i="1"/>
  <c r="AJ28" i="1"/>
  <c r="AI28" i="1"/>
  <c r="AH28" i="1"/>
  <c r="AG28" i="1"/>
  <c r="AF28" i="1"/>
  <c r="AE28" i="1"/>
  <c r="AD28" i="1"/>
  <c r="AA28" i="1"/>
  <c r="N28" i="1"/>
  <c r="AO28" i="1" s="1"/>
  <c r="AP27" i="1"/>
  <c r="AM27" i="1"/>
  <c r="AL27" i="1"/>
  <c r="AK27" i="1"/>
  <c r="AJ27" i="1"/>
  <c r="AI27" i="1"/>
  <c r="AG27" i="1"/>
  <c r="AF27" i="1"/>
  <c r="AE27" i="1"/>
  <c r="AD27" i="1"/>
  <c r="AC27" i="1"/>
  <c r="AB27" i="1"/>
  <c r="U27" i="1"/>
  <c r="AA27" i="1" s="1"/>
  <c r="H27" i="1"/>
  <c r="N27" i="1" s="1"/>
  <c r="AO27" i="1" s="1"/>
  <c r="AP26" i="1"/>
  <c r="AM26" i="1"/>
  <c r="AL26" i="1"/>
  <c r="AK26" i="1"/>
  <c r="AK33" i="1" s="1"/>
  <c r="AJ26" i="1"/>
  <c r="AI26" i="1"/>
  <c r="AG26" i="1"/>
  <c r="AF26" i="1"/>
  <c r="AE26" i="1"/>
  <c r="AD26" i="1"/>
  <c r="AC26" i="1"/>
  <c r="AB26" i="1"/>
  <c r="U26" i="1"/>
  <c r="AH26" i="1" s="1"/>
  <c r="N26" i="1"/>
  <c r="H26" i="1"/>
  <c r="AP25" i="1"/>
  <c r="AM25" i="1"/>
  <c r="AL25" i="1"/>
  <c r="AK25" i="1"/>
  <c r="AJ25" i="1"/>
  <c r="AI25" i="1"/>
  <c r="AG25" i="1"/>
  <c r="AF25" i="1"/>
  <c r="AE25" i="1"/>
  <c r="AD25" i="1"/>
  <c r="AC25" i="1"/>
  <c r="AB25" i="1"/>
  <c r="U25" i="1"/>
  <c r="AA25" i="1" s="1"/>
  <c r="AN25" i="1" s="1"/>
  <c r="N25" i="1"/>
  <c r="AO25" i="1" s="1"/>
  <c r="H25" i="1"/>
  <c r="AP24" i="1"/>
  <c r="AN24" i="1"/>
  <c r="AM24" i="1"/>
  <c r="AL24" i="1"/>
  <c r="AK24" i="1"/>
  <c r="AJ24" i="1"/>
  <c r="AI24" i="1"/>
  <c r="AG24" i="1"/>
  <c r="AF24" i="1"/>
  <c r="AE24" i="1"/>
  <c r="AD24" i="1"/>
  <c r="AC24" i="1"/>
  <c r="AB24" i="1"/>
  <c r="AA24" i="1"/>
  <c r="U24" i="1"/>
  <c r="AH24" i="1" s="1"/>
  <c r="N24" i="1"/>
  <c r="AO24" i="1" s="1"/>
  <c r="H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AN23" i="1" s="1"/>
  <c r="N23" i="1"/>
  <c r="AO23" i="1" s="1"/>
  <c r="H23" i="1"/>
  <c r="AM22" i="1"/>
  <c r="AL22" i="1"/>
  <c r="AK22" i="1"/>
  <c r="AJ22" i="1"/>
  <c r="AI22" i="1"/>
  <c r="AH22" i="1"/>
  <c r="AG22" i="1"/>
  <c r="AF22" i="1"/>
  <c r="AE22" i="1"/>
  <c r="AD22" i="1"/>
  <c r="AA22" i="1"/>
  <c r="N22" i="1"/>
  <c r="AO22" i="1" s="1"/>
  <c r="AP21" i="1"/>
  <c r="AO21" i="1"/>
  <c r="AM21" i="1"/>
  <c r="AL21" i="1"/>
  <c r="AK21" i="1"/>
  <c r="AJ21" i="1"/>
  <c r="AI21" i="1"/>
  <c r="AH21" i="1"/>
  <c r="AG21" i="1"/>
  <c r="AF21" i="1"/>
  <c r="AE21" i="1"/>
  <c r="AD21" i="1"/>
  <c r="AA21" i="1"/>
  <c r="N21" i="1"/>
  <c r="AP20" i="1"/>
  <c r="AM20" i="1"/>
  <c r="AL20" i="1"/>
  <c r="AK20" i="1"/>
  <c r="AJ20" i="1"/>
  <c r="AI20" i="1"/>
  <c r="AG20" i="1"/>
  <c r="AF20" i="1"/>
  <c r="AE20" i="1"/>
  <c r="AD20" i="1"/>
  <c r="AC20" i="1"/>
  <c r="AB20" i="1"/>
  <c r="AA20" i="1"/>
  <c r="U20" i="1"/>
  <c r="U29" i="1" s="1"/>
  <c r="H20" i="1"/>
  <c r="H29" i="1" s="1"/>
  <c r="AL18" i="1"/>
  <c r="AL33" i="1" s="1"/>
  <c r="AK18" i="1"/>
  <c r="AG18" i="1"/>
  <c r="AG33" i="1" s="1"/>
  <c r="AB18" i="1"/>
  <c r="AB33" i="1" s="1"/>
  <c r="Z18" i="1"/>
  <c r="AM18" i="1" s="1"/>
  <c r="AM33" i="1" s="1"/>
  <c r="Y18" i="1"/>
  <c r="X18" i="1"/>
  <c r="W18" i="1"/>
  <c r="W33" i="1" s="1"/>
  <c r="V18" i="1"/>
  <c r="V33" i="1" s="1"/>
  <c r="T18" i="1"/>
  <c r="T33" i="1" s="1"/>
  <c r="S18" i="1"/>
  <c r="S33" i="1" s="1"/>
  <c r="R18" i="1"/>
  <c r="R33" i="1" s="1"/>
  <c r="Q18" i="1"/>
  <c r="Q33" i="1" s="1"/>
  <c r="P18" i="1"/>
  <c r="AC18" i="1" s="1"/>
  <c r="AC33" i="1" s="1"/>
  <c r="O18" i="1"/>
  <c r="O33" i="1" s="1"/>
  <c r="M18" i="1"/>
  <c r="L18" i="1"/>
  <c r="K18" i="1"/>
  <c r="K33" i="1" s="1"/>
  <c r="J18" i="1"/>
  <c r="J33" i="1" s="1"/>
  <c r="I18" i="1"/>
  <c r="I33" i="1" s="1"/>
  <c r="G18" i="1"/>
  <c r="G33" i="1" s="1"/>
  <c r="F18" i="1"/>
  <c r="F33" i="1" s="1"/>
  <c r="E18" i="1"/>
  <c r="E33" i="1" s="1"/>
  <c r="D18" i="1"/>
  <c r="D33" i="1" s="1"/>
  <c r="C18" i="1"/>
  <c r="C33" i="1" s="1"/>
  <c r="B18" i="1"/>
  <c r="B33" i="1" s="1"/>
  <c r="AP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U17" i="1"/>
  <c r="AA17" i="1" s="1"/>
  <c r="H17" i="1"/>
  <c r="N17" i="1" s="1"/>
  <c r="AO17" i="1" s="1"/>
  <c r="AP16" i="1"/>
  <c r="AM16" i="1"/>
  <c r="AL16" i="1"/>
  <c r="AK16" i="1"/>
  <c r="AJ16" i="1"/>
  <c r="AI16" i="1"/>
  <c r="AG16" i="1"/>
  <c r="AF16" i="1"/>
  <c r="AE16" i="1"/>
  <c r="AD16" i="1"/>
  <c r="AC16" i="1"/>
  <c r="AB16" i="1"/>
  <c r="U16" i="1"/>
  <c r="AA16" i="1" s="1"/>
  <c r="N16" i="1"/>
  <c r="H16" i="1"/>
  <c r="AP15" i="1"/>
  <c r="AM15" i="1"/>
  <c r="AL15" i="1"/>
  <c r="AK15" i="1"/>
  <c r="AJ15" i="1"/>
  <c r="AI15" i="1"/>
  <c r="AG15" i="1"/>
  <c r="AF15" i="1"/>
  <c r="AE15" i="1"/>
  <c r="AD15" i="1"/>
  <c r="AC15" i="1"/>
  <c r="AB15" i="1"/>
  <c r="U15" i="1"/>
  <c r="U18" i="1" s="1"/>
  <c r="H15" i="1"/>
  <c r="AH15" i="1" s="1"/>
  <c r="AP14" i="1"/>
  <c r="AM14" i="1"/>
  <c r="AL14" i="1"/>
  <c r="AK14" i="1"/>
  <c r="AJ14" i="1"/>
  <c r="AI14" i="1"/>
  <c r="AG14" i="1"/>
  <c r="AF14" i="1"/>
  <c r="AE14" i="1"/>
  <c r="AD14" i="1"/>
  <c r="AC14" i="1"/>
  <c r="AB14" i="1"/>
  <c r="AA14" i="1"/>
  <c r="U14" i="1"/>
  <c r="H14" i="1"/>
  <c r="N14" i="1" s="1"/>
  <c r="AJ13" i="1"/>
  <c r="AJ32" i="1" s="1"/>
  <c r="AJ34" i="1" s="1"/>
  <c r="AG13" i="1"/>
  <c r="AG32" i="1" s="1"/>
  <c r="AG34" i="1" s="1"/>
  <c r="AC13" i="1"/>
  <c r="Z13" i="1"/>
  <c r="Z32" i="1" s="1"/>
  <c r="Y13" i="1"/>
  <c r="Y19" i="1" s="1"/>
  <c r="X13" i="1"/>
  <c r="X19" i="1" s="1"/>
  <c r="W13" i="1"/>
  <c r="W19" i="1" s="1"/>
  <c r="V13" i="1"/>
  <c r="AI13" i="1" s="1"/>
  <c r="AI32" i="1" s="1"/>
  <c r="AI34" i="1" s="1"/>
  <c r="T13" i="1"/>
  <c r="T32" i="1" s="1"/>
  <c r="T34" i="1" s="1"/>
  <c r="S13" i="1"/>
  <c r="AF13" i="1" s="1"/>
  <c r="AF32" i="1" s="1"/>
  <c r="AF34" i="1" s="1"/>
  <c r="R13" i="1"/>
  <c r="AE13" i="1" s="1"/>
  <c r="AE32" i="1" s="1"/>
  <c r="AE34" i="1" s="1"/>
  <c r="Q13" i="1"/>
  <c r="AD13" i="1" s="1"/>
  <c r="AD32" i="1" s="1"/>
  <c r="AD34" i="1" s="1"/>
  <c r="P13" i="1"/>
  <c r="P32" i="1" s="1"/>
  <c r="O13" i="1"/>
  <c r="O32" i="1" s="1"/>
  <c r="O34" i="1" s="1"/>
  <c r="M13" i="1"/>
  <c r="M32" i="1" s="1"/>
  <c r="M34" i="1" s="1"/>
  <c r="L13" i="1"/>
  <c r="L19" i="1" s="1"/>
  <c r="L30" i="1" s="1"/>
  <c r="K13" i="1"/>
  <c r="K19" i="1" s="1"/>
  <c r="K30" i="1" s="1"/>
  <c r="J13" i="1"/>
  <c r="J19" i="1" s="1"/>
  <c r="J30" i="1" s="1"/>
  <c r="I13" i="1"/>
  <c r="I32" i="1" s="1"/>
  <c r="I34" i="1" s="1"/>
  <c r="G13" i="1"/>
  <c r="G32" i="1" s="1"/>
  <c r="G34" i="1" s="1"/>
  <c r="F13" i="1"/>
  <c r="F32" i="1" s="1"/>
  <c r="F34" i="1" s="1"/>
  <c r="E13" i="1"/>
  <c r="D13" i="1"/>
  <c r="D32" i="1" s="1"/>
  <c r="D34" i="1" s="1"/>
  <c r="C13" i="1"/>
  <c r="C32" i="1" s="1"/>
  <c r="C34" i="1" s="1"/>
  <c r="B13" i="1"/>
  <c r="B32" i="1" s="1"/>
  <c r="B34" i="1" s="1"/>
  <c r="AP12" i="1"/>
  <c r="AO12" i="1"/>
  <c r="AM12" i="1"/>
  <c r="AL12" i="1"/>
  <c r="AK12" i="1"/>
  <c r="AJ12" i="1"/>
  <c r="AI12" i="1"/>
  <c r="AH12" i="1"/>
  <c r="AG12" i="1"/>
  <c r="AF12" i="1"/>
  <c r="AE12" i="1"/>
  <c r="AD12" i="1"/>
  <c r="AA12" i="1"/>
  <c r="N12" i="1"/>
  <c r="AP11" i="1"/>
  <c r="AM11" i="1"/>
  <c r="AL11" i="1"/>
  <c r="AK11" i="1"/>
  <c r="AJ11" i="1"/>
  <c r="AI11" i="1"/>
  <c r="AH11" i="1"/>
  <c r="AG11" i="1"/>
  <c r="AF11" i="1"/>
  <c r="AE11" i="1"/>
  <c r="AD11" i="1"/>
  <c r="AA11" i="1"/>
  <c r="N11" i="1"/>
  <c r="AO11" i="1" s="1"/>
  <c r="AP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U10" i="1"/>
  <c r="AA10" i="1" s="1"/>
  <c r="AN10" i="1" s="1"/>
  <c r="H10" i="1"/>
  <c r="N10" i="1" s="1"/>
  <c r="AO10" i="1" s="1"/>
  <c r="AP9" i="1"/>
  <c r="AM9" i="1"/>
  <c r="AL9" i="1"/>
  <c r="AK9" i="1"/>
  <c r="AJ9" i="1"/>
  <c r="AI9" i="1"/>
  <c r="AH9" i="1"/>
  <c r="AG9" i="1"/>
  <c r="AF9" i="1"/>
  <c r="AE9" i="1"/>
  <c r="AD9" i="1"/>
  <c r="AA9" i="1"/>
  <c r="N9" i="1"/>
  <c r="AO9" i="1" s="1"/>
  <c r="AP8" i="1"/>
  <c r="AM8" i="1"/>
  <c r="AL8" i="1"/>
  <c r="AK8" i="1"/>
  <c r="AJ8" i="1"/>
  <c r="AI8" i="1"/>
  <c r="AG8" i="1"/>
  <c r="AF8" i="1"/>
  <c r="AE8" i="1"/>
  <c r="AD8" i="1"/>
  <c r="AC8" i="1"/>
  <c r="AB8" i="1"/>
  <c r="AA8" i="1"/>
  <c r="U8" i="1"/>
  <c r="U13" i="1" s="1"/>
  <c r="H8" i="1"/>
  <c r="H13" i="1" s="1"/>
  <c r="H32" i="1" s="1"/>
  <c r="L4" i="1"/>
  <c r="P18" i="2" l="1"/>
  <c r="P9" i="2"/>
  <c r="P8" i="2"/>
  <c r="AK19" i="1"/>
  <c r="X30" i="1"/>
  <c r="AK30" i="1" s="1"/>
  <c r="Y30" i="1"/>
  <c r="AL30" i="1" s="1"/>
  <c r="AL19" i="1"/>
  <c r="AN16" i="1"/>
  <c r="AO16" i="1"/>
  <c r="AN17" i="1"/>
  <c r="AN27" i="1"/>
  <c r="AO14" i="1"/>
  <c r="N18" i="1"/>
  <c r="AN14" i="1"/>
  <c r="Q34" i="1"/>
  <c r="AH13" i="1"/>
  <c r="U32" i="1"/>
  <c r="U34" i="1" s="1"/>
  <c r="AA18" i="1"/>
  <c r="AH29" i="1"/>
  <c r="AC34" i="1"/>
  <c r="AA13" i="1"/>
  <c r="AA29" i="1"/>
  <c r="U33" i="1"/>
  <c r="U19" i="1"/>
  <c r="P34" i="1"/>
  <c r="AJ19" i="1"/>
  <c r="W30" i="1"/>
  <c r="AJ30" i="1" s="1"/>
  <c r="AO26" i="1"/>
  <c r="M19" i="1"/>
  <c r="M30" i="1" s="1"/>
  <c r="AL13" i="1"/>
  <c r="AL32" i="1" s="1"/>
  <c r="AL34" i="1" s="1"/>
  <c r="N15" i="1"/>
  <c r="AD18" i="1"/>
  <c r="AD33" i="1" s="1"/>
  <c r="B19" i="1"/>
  <c r="B30" i="1" s="1"/>
  <c r="Z19" i="1"/>
  <c r="AH25" i="1"/>
  <c r="AA26" i="1"/>
  <c r="AN26" i="1" s="1"/>
  <c r="R32" i="1"/>
  <c r="R34" i="1" s="1"/>
  <c r="Z33" i="1"/>
  <c r="Z34" i="1" s="1"/>
  <c r="AM13" i="1"/>
  <c r="AM32" i="1" s="1"/>
  <c r="AM34" i="1" s="1"/>
  <c r="AE18" i="1"/>
  <c r="AE33" i="1" s="1"/>
  <c r="C19" i="1"/>
  <c r="C30" i="1" s="1"/>
  <c r="O19" i="1"/>
  <c r="S32" i="1"/>
  <c r="S34" i="1" s="1"/>
  <c r="AH8" i="1"/>
  <c r="AB13" i="1"/>
  <c r="AB32" i="1" s="1"/>
  <c r="AB34" i="1" s="1"/>
  <c r="AH14" i="1"/>
  <c r="AA15" i="1"/>
  <c r="AN15" i="1" s="1"/>
  <c r="H18" i="1"/>
  <c r="AF18" i="1"/>
  <c r="AF33" i="1" s="1"/>
  <c r="D19" i="1"/>
  <c r="D30" i="1" s="1"/>
  <c r="P19" i="1"/>
  <c r="AH20" i="1"/>
  <c r="AH27" i="1"/>
  <c r="P33" i="1"/>
  <c r="E19" i="1"/>
  <c r="E30" i="1" s="1"/>
  <c r="Q19" i="1"/>
  <c r="AH16" i="1"/>
  <c r="F19" i="1"/>
  <c r="F30" i="1" s="1"/>
  <c r="R19" i="1"/>
  <c r="J32" i="1"/>
  <c r="J34" i="1" s="1"/>
  <c r="V32" i="1"/>
  <c r="V34" i="1" s="1"/>
  <c r="AK13" i="1"/>
  <c r="AK32" i="1" s="1"/>
  <c r="AK34" i="1" s="1"/>
  <c r="N8" i="1"/>
  <c r="AI18" i="1"/>
  <c r="AI33" i="1" s="1"/>
  <c r="G19" i="1"/>
  <c r="G30" i="1" s="1"/>
  <c r="S19" i="1"/>
  <c r="N20" i="1"/>
  <c r="K32" i="1"/>
  <c r="K34" i="1" s="1"/>
  <c r="W32" i="1"/>
  <c r="W34" i="1" s="1"/>
  <c r="AJ18" i="1"/>
  <c r="AJ33" i="1" s="1"/>
  <c r="T19" i="1"/>
  <c r="L32" i="1"/>
  <c r="L34" i="1" s="1"/>
  <c r="X32" i="1"/>
  <c r="X34" i="1" s="1"/>
  <c r="I19" i="1"/>
  <c r="I30" i="1" s="1"/>
  <c r="Y32" i="1"/>
  <c r="Y34" i="1" s="1"/>
  <c r="V19" i="1"/>
  <c r="AN18" i="1" l="1"/>
  <c r="AN33" i="1" s="1"/>
  <c r="AA33" i="1"/>
  <c r="AA19" i="1"/>
  <c r="AH32" i="1"/>
  <c r="AH34" i="1" s="1"/>
  <c r="H33" i="1"/>
  <c r="H34" i="1" s="1"/>
  <c r="H19" i="1"/>
  <c r="H30" i="1" s="1"/>
  <c r="AH18" i="1"/>
  <c r="AH33" i="1" s="1"/>
  <c r="AO18" i="1"/>
  <c r="AO33" i="1" s="1"/>
  <c r="N33" i="1"/>
  <c r="N19" i="1"/>
  <c r="T30" i="1"/>
  <c r="AG30" i="1" s="1"/>
  <c r="AG19" i="1"/>
  <c r="R30" i="1"/>
  <c r="AE30" i="1" s="1"/>
  <c r="AE19" i="1"/>
  <c r="AH19" i="1"/>
  <c r="U30" i="1"/>
  <c r="AH30" i="1" s="1"/>
  <c r="Z30" i="1"/>
  <c r="AM30" i="1" s="1"/>
  <c r="AM19" i="1"/>
  <c r="Q30" i="1"/>
  <c r="AD30" i="1" s="1"/>
  <c r="AD19" i="1"/>
  <c r="AA32" i="1"/>
  <c r="AA34" i="1" s="1"/>
  <c r="AN13" i="1"/>
  <c r="AN32" i="1" s="1"/>
  <c r="AN34" i="1" s="1"/>
  <c r="AO20" i="1"/>
  <c r="AN20" i="1"/>
  <c r="N29" i="1"/>
  <c r="AO29" i="1" s="1"/>
  <c r="AO15" i="1"/>
  <c r="S30" i="1"/>
  <c r="AF30" i="1" s="1"/>
  <c r="AF19" i="1"/>
  <c r="O30" i="1"/>
  <c r="AB30" i="1" s="1"/>
  <c r="AB19" i="1"/>
  <c r="AI19" i="1"/>
  <c r="V30" i="1"/>
  <c r="AI30" i="1" s="1"/>
  <c r="AO8" i="1"/>
  <c r="AN8" i="1"/>
  <c r="N13" i="1"/>
  <c r="P30" i="1"/>
  <c r="AC30" i="1" s="1"/>
  <c r="AC19" i="1"/>
  <c r="AA30" i="1" l="1"/>
  <c r="AN19" i="1"/>
  <c r="N32" i="1"/>
  <c r="N34" i="1" s="1"/>
  <c r="AO13" i="1"/>
  <c r="AO32" i="1" s="1"/>
  <c r="AO34" i="1" s="1"/>
  <c r="P40" i="1"/>
  <c r="N30" i="1"/>
  <c r="AO30" i="1" s="1"/>
  <c r="AO19" i="1"/>
  <c r="AN29" i="1"/>
  <c r="AN30" i="1" l="1"/>
</calcChain>
</file>

<file path=xl/sharedStrings.xml><?xml version="1.0" encoding="utf-8"?>
<sst xmlns="http://schemas.openxmlformats.org/spreadsheetml/2006/main" count="72" uniqueCount="68">
  <si>
    <t>Bangalore Electricity Supply Company Limited
(Wholly owned Government of Karnataka undertaking)</t>
  </si>
  <si>
    <t>Tariff wise Collection Effcy of FY 24-25 of Harihara Division</t>
  </si>
  <si>
    <t>Rs in Lakhs</t>
  </si>
  <si>
    <t>Agenda-3</t>
  </si>
  <si>
    <t>Name of the Division: Harihara</t>
  </si>
  <si>
    <t>Harihara</t>
  </si>
  <si>
    <t>Sub Division: Telagi</t>
  </si>
  <si>
    <t>Tariff wise Collection Effieiency FY 23-24</t>
  </si>
  <si>
    <t>Telagi</t>
  </si>
  <si>
    <t>Tariff</t>
  </si>
  <si>
    <t>Demand April-24  to Mar-25</t>
  </si>
  <si>
    <t>Collection April-24 to Mar-25</t>
  </si>
  <si>
    <t>% of Collection</t>
  </si>
  <si>
    <t>CB Increase/Decrease</t>
  </si>
  <si>
    <t>Cum.</t>
  </si>
  <si>
    <t>HT2A</t>
  </si>
  <si>
    <t>HT2B</t>
  </si>
  <si>
    <t>HT2C</t>
  </si>
  <si>
    <t>HT4</t>
  </si>
  <si>
    <t>HT5</t>
  </si>
  <si>
    <t>HT Soft</t>
  </si>
  <si>
    <t>LT-2</t>
  </si>
  <si>
    <t>LT-3</t>
  </si>
  <si>
    <t>LT-5</t>
  </si>
  <si>
    <t>LT-7</t>
  </si>
  <si>
    <t>LT Soft</t>
  </si>
  <si>
    <t>Total Soft</t>
  </si>
  <si>
    <t>HT1</t>
  </si>
  <si>
    <t>HT3</t>
  </si>
  <si>
    <t>HT-6</t>
  </si>
  <si>
    <t>HT-7</t>
  </si>
  <si>
    <t>LT-1</t>
  </si>
  <si>
    <t>LT4</t>
  </si>
  <si>
    <t>LT-6a</t>
  </si>
  <si>
    <t>LT-6b</t>
  </si>
  <si>
    <t>LT-6c(EV)</t>
  </si>
  <si>
    <t>Other C</t>
  </si>
  <si>
    <t>G.Total</t>
  </si>
  <si>
    <t>HT Total</t>
  </si>
  <si>
    <t>LT Total</t>
  </si>
  <si>
    <t>G. Total</t>
  </si>
  <si>
    <t>BANGALORE ELECTRICITY SUPPLY COMPANY LIMITED</t>
  </si>
  <si>
    <t>Agenda-5</t>
  </si>
  <si>
    <t>Rs In Crs</t>
  </si>
  <si>
    <t xml:space="preserve"> Revenue Collection Vs Target for  the month of  February-2025</t>
  </si>
  <si>
    <t>Name of the Sub-Division</t>
  </si>
  <si>
    <t>Months</t>
  </si>
  <si>
    <t xml:space="preserve">Rev Target (Dem + 10% CRA + 5% Inactive Arrears ) </t>
  </si>
  <si>
    <t>Cash Colln. other than ULB &amp;RLB  payments</t>
  </si>
  <si>
    <t>ULB Payment</t>
  </si>
  <si>
    <t>RLB Payment</t>
  </si>
  <si>
    <t>Subsidy (Demmed Collection)</t>
  </si>
  <si>
    <t xml:space="preserve">Cash Adjustments </t>
  </si>
  <si>
    <t>Total  Collection                 (4 to 14)</t>
  </si>
  <si>
    <t>% of Rev Colln Vs Target                       (15/3)*100</t>
  </si>
  <si>
    <t>IP Set</t>
  </si>
  <si>
    <t>Power Looms</t>
  </si>
  <si>
    <t>BJ/KJ/LT1</t>
  </si>
  <si>
    <t>Division</t>
  </si>
  <si>
    <t>Circle</t>
  </si>
  <si>
    <t>Zone</t>
  </si>
  <si>
    <t>Corporate Office</t>
  </si>
  <si>
    <t>Withdrawal of Demand (JV adjustments)</t>
  </si>
  <si>
    <t>Teligi</t>
  </si>
  <si>
    <t>Rev Target:</t>
  </si>
  <si>
    <t>Current Month Dem +</t>
  </si>
  <si>
    <t>10 % of  Clear Recoverable Arrears(Previous Month Agenda 7) +</t>
  </si>
  <si>
    <t>5 % of Long Dis Soft Category OB (Agenda 15 Soft Cat 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</si>
</sst>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[$-409]mmm\-yy;@"/>
    <numFmt numFmtId="167" formatCode="0.0"/>
  </numFmts>
  <fonts count="38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1"/>
      <color theme="1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b/>
      <sz val="22"/>
      <color theme="1"/>
      <name val="Times New Roman"/>
      <family val="1"/>
    </font>
    <font>
      <sz val="12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Times New Roman"/>
      <family val="1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0"/>
      <name val="Calibri"/>
      <family val="2"/>
      <scheme val="minor"/>
    </font>
    <font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6"/>
      <name val="Calibri"/>
      <family val="2"/>
      <scheme val="minor"/>
    </font>
    <font>
      <b/>
      <sz val="12"/>
      <color theme="1"/>
      <name val="Times New Roman"/>
      <family val="1"/>
    </font>
    <font>
      <sz val="26"/>
      <name val="Calibri"/>
      <family val="2"/>
      <scheme val="minor"/>
    </font>
    <font>
      <sz val="2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17" fontId="9" fillId="2" borderId="6" xfId="0" applyNumberFormat="1" applyFont="1" applyFill="1" applyBorder="1" applyAlignment="1">
      <alignment horizontal="center" vertical="center"/>
    </xf>
    <xf numFmtId="17" fontId="9" fillId="3" borderId="6" xfId="0" applyNumberFormat="1" applyFont="1" applyFill="1" applyBorder="1" applyAlignment="1">
      <alignment horizontal="center" vertical="center"/>
    </xf>
    <xf numFmtId="17" fontId="11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6" xfId="0" applyFont="1" applyFill="1" applyBorder="1"/>
    <xf numFmtId="2" fontId="15" fillId="2" borderId="6" xfId="0" applyNumberFormat="1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/>
    </xf>
    <xf numFmtId="2" fontId="17" fillId="2" borderId="6" xfId="0" applyNumberFormat="1" applyFont="1" applyFill="1" applyBorder="1" applyAlignment="1">
      <alignment horizontal="right" vertical="center"/>
    </xf>
    <xf numFmtId="2" fontId="18" fillId="2" borderId="6" xfId="0" applyNumberFormat="1" applyFont="1" applyFill="1" applyBorder="1" applyAlignment="1">
      <alignment horizontal="center" vertical="center"/>
    </xf>
    <xf numFmtId="2" fontId="19" fillId="2" borderId="6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right" vertical="center"/>
    </xf>
    <xf numFmtId="0" fontId="21" fillId="2" borderId="0" xfId="0" applyFont="1" applyFill="1"/>
    <xf numFmtId="2" fontId="22" fillId="2" borderId="6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7" fillId="2" borderId="6" xfId="0" applyFont="1" applyFill="1" applyBorder="1"/>
    <xf numFmtId="2" fontId="7" fillId="2" borderId="6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24" fillId="2" borderId="6" xfId="0" applyNumberFormat="1" applyFont="1" applyFill="1" applyBorder="1" applyAlignment="1">
      <alignment horizontal="right" vertical="center"/>
    </xf>
    <xf numFmtId="0" fontId="25" fillId="2" borderId="0" xfId="0" applyFont="1" applyFill="1"/>
    <xf numFmtId="2" fontId="26" fillId="2" borderId="6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right" vertical="center"/>
    </xf>
    <xf numFmtId="0" fontId="27" fillId="2" borderId="0" xfId="0" applyFont="1" applyFill="1"/>
    <xf numFmtId="2" fontId="28" fillId="2" borderId="6" xfId="0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2" fontId="30" fillId="2" borderId="0" xfId="0" applyNumberFormat="1" applyFont="1" applyFill="1" applyAlignment="1">
      <alignment horizontal="center"/>
    </xf>
    <xf numFmtId="164" fontId="30" fillId="2" borderId="0" xfId="0" applyNumberFormat="1" applyFont="1" applyFill="1" applyAlignment="1">
      <alignment horizontal="center"/>
    </xf>
    <xf numFmtId="165" fontId="30" fillId="2" borderId="0" xfId="0" applyNumberFormat="1" applyFont="1" applyFill="1" applyAlignment="1">
      <alignment horizontal="center"/>
    </xf>
    <xf numFmtId="0" fontId="31" fillId="2" borderId="8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/>
    <xf numFmtId="2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vertical="center" wrapText="1"/>
    </xf>
    <xf numFmtId="166" fontId="35" fillId="2" borderId="7" xfId="0" applyNumberFormat="1" applyFont="1" applyFill="1" applyBorder="1" applyAlignment="1">
      <alignment horizontal="center" vertical="center" wrapText="1"/>
    </xf>
    <xf numFmtId="2" fontId="36" fillId="3" borderId="6" xfId="0" applyNumberFormat="1" applyFont="1" applyFill="1" applyBorder="1" applyAlignment="1">
      <alignment horizontal="center" vertical="center"/>
    </xf>
    <xf numFmtId="2" fontId="36" fillId="2" borderId="6" xfId="0" applyNumberFormat="1" applyFont="1" applyFill="1" applyBorder="1" applyAlignment="1">
      <alignment horizontal="center" vertical="center"/>
    </xf>
    <xf numFmtId="167" fontId="36" fillId="2" borderId="6" xfId="0" applyNumberFormat="1" applyFont="1" applyFill="1" applyBorder="1" applyAlignment="1">
      <alignment horizontal="center" vertical="center"/>
    </xf>
    <xf numFmtId="2" fontId="35" fillId="2" borderId="6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67" fontId="35" fillId="2" borderId="6" xfId="0" applyNumberFormat="1" applyFont="1" applyFill="1" applyBorder="1" applyAlignment="1">
      <alignment horizontal="center" vertical="center"/>
    </xf>
    <xf numFmtId="2" fontId="32" fillId="3" borderId="0" xfId="0" applyNumberFormat="1" applyFont="1" applyFill="1"/>
    <xf numFmtId="2" fontId="32" fillId="2" borderId="0" xfId="0" applyNumberFormat="1" applyFont="1" applyFill="1"/>
    <xf numFmtId="0" fontId="37" fillId="3" borderId="0" xfId="0" applyFont="1" applyFill="1"/>
    <xf numFmtId="0" fontId="3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279507</xdr:rowOff>
    </xdr:from>
    <xdr:ext cx="806689" cy="694763"/>
    <xdr:pic>
      <xdr:nvPicPr>
        <xdr:cNvPr id="2" name="Picture 1" descr="b">
          <a:extLst>
            <a:ext uri="{FF2B5EF4-FFF2-40B4-BE49-F238E27FC236}">
              <a16:creationId xmlns:a16="http://schemas.microsoft.com/office/drawing/2014/main" id="{237C3545-5070-4FEC-9EDC-0968A6734A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79507"/>
          <a:ext cx="806689" cy="69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817809</xdr:colOff>
      <xdr:row>0</xdr:row>
      <xdr:rowOff>0</xdr:rowOff>
    </xdr:from>
    <xdr:ext cx="344242" cy="326936"/>
    <xdr:pic>
      <xdr:nvPicPr>
        <xdr:cNvPr id="2" name="Picture 1" descr="b">
          <a:extLst>
            <a:ext uri="{FF2B5EF4-FFF2-40B4-BE49-F238E27FC236}">
              <a16:creationId xmlns:a16="http://schemas.microsoft.com/office/drawing/2014/main" id="{BD2E3626-EE40-4DA3-88B4-AD51D3AABC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9" y="0"/>
          <a:ext cx="344242" cy="32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State\DCB\DCB%20April-18%20to%20March-19\Feb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State\DCB\DCB%20April-22%20to%20March-23\Jan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\1-25\11.%20RRM%20Agenda%20Formats%20February-2025.xlsx" TargetMode="External"/><Relationship Id="rId1" Type="http://schemas.openxmlformats.org/officeDocument/2006/relationships/externalLinkPath" Target="SA/1-25/11.%20RRM%20Agenda%20Formats%20February-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CEA\EMR%20YEARLY\EMR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laita-\C\Documents%20and%20Settings\Lalitha1\My%20Documents\Malathi\Realibility%20Index\Vital%20Stats%20for%20SEE\Jahnavi\Statistics%20(Technical)\STATS-INST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201-04REL-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BAS\ON%20THE%20JOB\Cost%20Accounting%20Formats\Poorv%20Discom\CAR%20Model\BS\Raw%20TB%20Data%20&amp;%20Cap-CAU%20as%20G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\ON%20THE%20JOB\Cost%20Accounting%20Formats\Poorv%20Discom\CAR%20Model\BS\Raw%20TB%20Data%20&amp;%20Cap-CAU%20as%20Ge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laita-\e\21062007mydoc\Malathi\Vital%20Stats%20for%20SEE\Jahnavi\Statistics%20(Technical)\STATS-INST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l\Desktop\BAS\ON%20THE%20JOB\Cost%20Accounting%20Formats\Poorv%20Discom\CAR%20Model\BS\Raw%20TB%20Data%20&amp;%20Cap-CAU%20as%20G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harry\POWERGRID,DMS,DRP%20FOR%20%20RAJASTHAN\RGGVY%20PALI\RGGVY%20PAL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division\d\C%20Data\keb\C%20AET-1\2006-07\interruption06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1\d\Nirupama\EA%20&amp;%20EBS\Model%20of%20Energy%20Balance%20Sheet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_FY07\QOS%20FY_07\HESCOM%20QOSFY-07%20WS\06QOS_dec-06\HZ\HZ%20QOS%20dec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COUNTS2\AppData\Local\Microsoft\Windows\Temporary%20Internet%20Files\Content.IE5\PUY1JK2R\Documents%20and%20Settings\hescom1\Desktop\RA_FY07\QOS%20FY_07\HESCOM%20QOSFY-07%20WS\06QOS_dec-06\HZ\HZ%20QOS%20dec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hnical\Sanjay1\Sanjay\APDRP\RAPDRP\HYR%20Town%20final%20RAPDRP%20DPR\hiriyur%20%20town%20R%20APDRP\DPR%20Part%20I%20&amp;%20II\Part-A\mathura%20report,,\DPRs-RE\DPR%20RGGVY-ORISSA\Balasore%20DPR\BALASORE%20D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COUNTS2\AppData\Local\Microsoft\Windows\Temporary%20Internet%20Files\Content.IE5\PUY1JK2R\Users\vhescom\Desktop\RA_FY07\QOS%20FY_07\HESCOM%20QOSFY-07%20WS\06QOS_dec-06\HZ\HZ%20QOS%20dec-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_FY07\QOS%20FY_07\HESCOM%20QOSFY-07%20WS\06QOS_dec-06\HZ\HZ%20QOS%20dec-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hnical\Sanjay1\Sanjay\APDRP\RAPDRP\HYR%20Town%20final%20RAPDRP%20DPR\hiriyur%20%20town%20R%20APDRP\DPR%20Part%20I%20&amp;%20II\Part-A\mathura%20report,,\harry\POWERGRID,DMS,DRP%20FOR%20%20RAJASTHAN\RGGVY%20PALI\RGGVY%20PAL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%20CC%20Raju%202013-14\Users\Accounts2\Desktop\July-12\RA_FY07\QOS%20FY_07\HESCOM%20QOSFY-07%20WS\06QOS_dec-06\HZ\HZ%20QOS%20dec-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B039871\H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DPRs-RE\DPR%20RGGVY-ORISSA\Balasore%20DPR\BALASORE%20D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harry\Raebareli%20addl%20vill%20report\DMS_RE\Bihar-electrified\Rajasthan\PALI\RGGVY%20PAL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harry\RGGVY%20DPR%20including%20PURVAS.xls-modified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COUNTS2\AppData\Local\Microsoft\Windows\Temporary%20Internet%20Files\Content.IE5\PUY1JK2R\HESCOM-2011-12\RRM\Meeting%20inf\Apr-2011\Mails\RA_FY07\QOS%20FY_07\HESCOM%20QOSFY-07%20WS\06QOS_dec-06\HZ\HZ%20QOS%20dec-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hajserver\data%20of%20users\DPRs-RE\DPR%20RGGVY-ORISSA\Balasore%20DPR\BALASORE%20DP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gira\Desktop\KPMG\Financial%20Mo\Final%20Model\PF_Modelling_KPMG%20v3.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hajserver\data%20of%20users\harry\POWERGRID,DMS,DRP%20FOR%20%20RAJASTHAN\RGGVY%20PALI\RGGVY%20PAL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2\d\RA_FY07\QOS%20FY_07\HESCOM%20QOSFY-07%20WS\06QOS_dec-06\HZ\HZ%20QOS%20dec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S%20&amp;%20TC%20Pending\New%20crs%20pendng-jan-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%20CC%20Raju%202013-14\Users\Accounts2\Desktop\July-12\HESCOM-2011-12\RRM\Meeting%20inf\Apr-2011\Mails\RA_FY07\QOS%20FY_07\HESCOM%20QOSFY-07%20WS\06QOS_dec-06\HZ\HZ%20QOS%20dec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R"/>
      <sheetName val="DCB"/>
      <sheetName val="DCB103 (2)"/>
      <sheetName val="ALY"/>
      <sheetName val="R-Formet"/>
      <sheetName val="Sheet6"/>
      <sheetName val="JV"/>
      <sheetName val="RAPDRP NON RAPDRP ALY "/>
      <sheetName val="Sheet1"/>
      <sheetName val="Sheet1  (13)"/>
      <sheetName val="B&amp;E"/>
      <sheetName val="Sheet2"/>
      <sheetName val="Sheet3"/>
      <sheetName val="Diffrance"/>
      <sheetName val="DCB (2)"/>
      <sheetName val="Sheet5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C8">
            <v>18730</v>
          </cell>
        </row>
        <row r="46">
          <cell r="G46">
            <v>431.72215059999996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R"/>
      <sheetName val="DCB"/>
      <sheetName val="DCB103 (2)"/>
      <sheetName val="HRR (2)"/>
      <sheetName val="DCB JV"/>
      <sheetName val="JV"/>
      <sheetName val="ALY"/>
      <sheetName val="R-Format"/>
      <sheetName val="Soft Copy"/>
      <sheetName val="Sheet2"/>
      <sheetName val="Mini DCB"/>
      <sheetName val="C.B.Analysis"/>
      <sheetName val="Sheet4"/>
      <sheetName val="HRR DVN DCB"/>
      <sheetName val="Sheet5"/>
      <sheetName val="RR Collection Fomat"/>
      <sheetName val="R-Formet (3)"/>
      <sheetName val="Cumulative"/>
      <sheetName val="R-Formet (2)"/>
      <sheetName val="TECHNICAL DATA"/>
      <sheetName val="Sheet1"/>
      <sheetName val="MET &amp; Un Met"/>
      <sheetName val="Sheet6"/>
      <sheetName val="Sheet1  (13)"/>
      <sheetName val="Sheet3"/>
      <sheetName val="Consumptio Per Unit"/>
      <sheetName val="ALY (2)"/>
      <sheetName val="jan-22"/>
      <sheetName val="feb-22"/>
      <sheetName val="mar-22"/>
      <sheetName val="First Bill Issued"/>
    </sheetNames>
    <sheetDataSet>
      <sheetData sheetId="0"/>
      <sheetData sheetId="1">
        <row r="108">
          <cell r="D108">
            <v>16125</v>
          </cell>
        </row>
      </sheetData>
      <sheetData sheetId="2"/>
      <sheetData sheetId="3"/>
      <sheetData sheetId="4"/>
      <sheetData sheetId="5"/>
      <sheetData sheetId="6"/>
      <sheetData sheetId="7">
        <row r="44">
          <cell r="I44">
            <v>15.4027505</v>
          </cell>
        </row>
        <row r="152">
          <cell r="I152">
            <v>24.8684729</v>
          </cell>
        </row>
        <row r="153">
          <cell r="I153">
            <v>0.11212</v>
          </cell>
        </row>
        <row r="154">
          <cell r="I154">
            <v>0.1224734</v>
          </cell>
        </row>
        <row r="155">
          <cell r="I155">
            <v>631.30202069999996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5">
          <cell r="I165">
            <v>-6.7449999999999996E-2</v>
          </cell>
        </row>
        <row r="166">
          <cell r="I166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BillingEffi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STN WISE EMR"/>
      <sheetName val="04REL"/>
      <sheetName val="Cat_Ser_load"/>
      <sheetName val="ser released caste wise"/>
      <sheetName val="Sheet4"/>
      <sheetName val="A 3.7"/>
      <sheetName val="BREAKUP OF OIL"/>
      <sheetName val="data"/>
      <sheetName val="Costing"/>
      <sheetName val="Bgk SC"/>
      <sheetName val="Bgk ST"/>
      <sheetName val="GLD sc"/>
      <sheetName val="GLD ST"/>
      <sheetName val="ILK SC"/>
      <sheetName val="ILK ST"/>
      <sheetName val="Sheet1"/>
      <sheetName val="Inputs"/>
      <sheetName val="Global model 28th Feb.xls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P&amp;L"/>
      <sheetName val="Addl.40"/>
      <sheetName val="66kv "/>
      <sheetName val="dpc cost"/>
      <sheetName val="SUMMERY"/>
      <sheetName val="R.Hrs. Since Comm"/>
      <sheetName val="Formulas"/>
      <sheetName val="Directors"/>
      <sheetName val="Comp"/>
      <sheetName val="2020-21 ABST"/>
      <sheetName val="Madhugiri"/>
      <sheetName val="qosws "/>
      <sheetName val="j"/>
      <sheetName val="coalmine"/>
      <sheetName val="Supply Cluster-3"/>
      <sheetName val="ATC_Loss_Red1"/>
      <sheetName val="ser_released_caste_wise1"/>
      <sheetName val="A_3_72"/>
      <sheetName val="Stationwise_Thermal_&amp;_Hydel_Ge2"/>
      <sheetName val="Executive_Summary_-Thermal2"/>
      <sheetName val="BREAKUP_OF_OIL2"/>
      <sheetName val="STN_WISE_EMR2"/>
      <sheetName val="ATC_Loss_Red2"/>
      <sheetName val="ser_released_caste_wise2"/>
      <sheetName val="Measurement_Sheet_(2)_05_10_20"/>
      <sheetName val="Supply_Cluster-3"/>
      <sheetName val="Format-15(A)"/>
      <sheetName val="INDEX"/>
      <sheetName val="Stationwise_Thermal_&amp;_Hydel_Ge3"/>
      <sheetName val="Executive_Summary_-Thermal3"/>
      <sheetName val="ATC_Loss_Red3"/>
      <sheetName val="STN_WISE_EMR3"/>
      <sheetName val="ser_released_caste_wise3"/>
      <sheetName val="A_3_73"/>
      <sheetName val="BREAKUP_OF_OIL3"/>
      <sheetName val="Bgk_SC"/>
      <sheetName val="Bgk_ST"/>
      <sheetName val="GLD_sc"/>
      <sheetName val="GLD_ST"/>
      <sheetName val="ILK_SC"/>
      <sheetName val="ILK_ST"/>
      <sheetName val="Global_model_28th_Feb_xls"/>
      <sheetName val="Addl_40"/>
      <sheetName val="66kv_"/>
      <sheetName val="dpc_cost"/>
      <sheetName val="R_Hrs__Since_Comm"/>
      <sheetName val="2020-21_ABST"/>
      <sheetName val="qosws_"/>
      <sheetName val="report"/>
      <sheetName val="n format-5"/>
      <sheetName val="a1-continuous"/>
      <sheetName val="ip assessment_august.08"/>
      <sheetName val="Bgk_SC1"/>
      <sheetName val="Bgk_ST1"/>
      <sheetName val="GLD_sc1"/>
      <sheetName val="GLD_ST1"/>
      <sheetName val="ILK_SC1"/>
      <sheetName val="ILK_ST1"/>
      <sheetName val="Global_model_28th_Feb_xls1"/>
      <sheetName val="2020-21_ABST1"/>
      <sheetName val="qosws_1"/>
      <sheetName val="#REF"/>
      <sheetName val="ESS -Status"/>
      <sheetName val="Malegaon"/>
      <sheetName val="Nandurbar"/>
      <sheetName val="Kalyan"/>
      <sheetName val="Malegaon PO upto 21.12.17"/>
      <sheetName val="PO Status (2nd Inden MLG )"/>
      <sheetName val="Nandurbar PO 21.12.17"/>
      <sheetName val="(NDB) Urgent Indent 31.12.17"/>
      <sheetName val="PO Status (2nd Indent NDB)"/>
      <sheetName val="Kalyan PO upto 21.12.17"/>
      <sheetName val="PO Status(2nd Indent Kalyan)"/>
      <sheetName val="Pending Payment 21.12.17"/>
      <sheetName val="Pending Insp.21.12.17"/>
      <sheetName val="30% Cost of Mat"/>
      <sheetName val="B-Chart"/>
      <sheetName val="Sheet5"/>
      <sheetName val="DCB CON."/>
      <sheetName val="C.B.ANAL."/>
      <sheetName val="DCB_CON_"/>
      <sheetName val="C_B_ANAL_"/>
      <sheetName val="QFC"/>
      <sheetName val="de"/>
      <sheetName val="dv"/>
      <sheetName val="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 refreshError="1"/>
      <sheetData sheetId="117" refreshError="1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/>
      <sheetData sheetId="132"/>
      <sheetData sheetId="133" refreshError="1"/>
      <sheetData sheetId="134" refreshError="1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(3)"/>
      <sheetName val="Index"/>
      <sheetName val="1  (2)"/>
      <sheetName val="1"/>
      <sheetName val="2"/>
      <sheetName val="2A"/>
      <sheetName val="2B"/>
      <sheetName val="2C"/>
      <sheetName val="2D"/>
      <sheetName val="AGENDA 2E"/>
      <sheetName val="DIVISION READS "/>
      <sheetName val="SUB DIVISION READS  "/>
      <sheetName val="O&amp;M READS   "/>
      <sheetName val="3"/>
      <sheetName val="3 (2)"/>
      <sheetName val="4"/>
      <sheetName val="5."/>
      <sheetName val="5"/>
      <sheetName val="6"/>
      <sheetName val="7"/>
      <sheetName val="7A"/>
      <sheetName val="8"/>
      <sheetName val="9"/>
      <sheetName val="10"/>
      <sheetName val="11"/>
      <sheetName val="12"/>
      <sheetName val="13"/>
      <sheetName val="14"/>
      <sheetName val="15"/>
      <sheetName val="15P"/>
      <sheetName val="15N"/>
      <sheetName val="16"/>
      <sheetName val="17."/>
      <sheetName val="17"/>
      <sheetName val="Sheet4"/>
      <sheetName val="18"/>
      <sheetName val="19"/>
      <sheetName val="20"/>
      <sheetName val="21"/>
      <sheetName val="21A"/>
      <sheetName val="22"/>
      <sheetName val="22A"/>
      <sheetName val="23"/>
      <sheetName val="24"/>
      <sheetName val="25"/>
      <sheetName val="Sheet3"/>
      <sheetName val="15 (2)"/>
      <sheetName val="24."/>
      <sheetName val="Ag 7 Statement"/>
      <sheetName val="Ag 9 Details"/>
      <sheetName val="3 (3)"/>
      <sheetName val="15(2)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H34">
            <v>1055.8848130000001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E23">
            <v>115.63185999999999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Tr_Loss_WR,MP,Tot_"/>
      <sheetName val="Addl.40"/>
      <sheetName val="Vol II.b (RAPDRP town No.)RJYT"/>
      <sheetName val="A 3_7"/>
      <sheetName val="Vol II.b (RAPDRP Town No.W3"/>
      <sheetName val="Vol II.b (RAPDRP Town No.W4)"/>
      <sheetName val="Vol II.b (RAPDRP Town No. W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DLC"/>
      <sheetName val="C.S.GENERATION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ata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EX_SUMM_PS2"/>
      <sheetName val="EX__SUMM_GEN2"/>
      <sheetName val="Maintenance_2"/>
      <sheetName val="CENTRAL_SECTOR2"/>
      <sheetName val="GP_Ther2"/>
      <sheetName val="GP_Hyd2"/>
      <sheetName val="Fuel_Cons_2"/>
      <sheetName val="Unitwise_TPI2"/>
      <sheetName val="Stnwise_TPI2"/>
      <sheetName val="Monthwise_TPI2"/>
      <sheetName val="PLF_aprsep2"/>
      <sheetName val="PLF_OctMar2"/>
      <sheetName val="Monthwise_Sp_oil_Cons_2"/>
      <sheetName val="Oil_Cons__Account2"/>
      <sheetName val="TIME_DURATION_CAUSE_ANALYSIS2"/>
      <sheetName val="R_Hrs__Since_Comm4"/>
      <sheetName val="MORNING,EVENING_PEAK2"/>
      <sheetName val="COMP,UNRESTRICTED_DEMAND2"/>
      <sheetName val="CSG_01-022"/>
      <sheetName val="SUPPLY_HRS2"/>
      <sheetName val="MPSEB90-01MONTHLY_GENPLF2"/>
      <sheetName val="400KV_LOD2"/>
      <sheetName val="Energy_Audit_At_PS2"/>
      <sheetName val="All_India_PLF_1991-92_onwards2"/>
      <sheetName val="R_Hrs__Since_Comm5"/>
      <sheetName val="BREAKUP_OF_OIL2"/>
      <sheetName val="STN_WISE_EMR2"/>
      <sheetName val="ATC_Loss_Red1"/>
      <sheetName val="C_S_GENERATION2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Kannada"/>
      <sheetName val="INSTALLATIONS-99-00"/>
      <sheetName val="INSTALLATIONS-00-01"/>
      <sheetName val="INSTALLATIONS-01-02"/>
      <sheetName val="Addl.40"/>
      <sheetName val="Addl_40"/>
      <sheetName val="BREAKUP OF OIL"/>
      <sheetName val="04REL"/>
      <sheetName val="data"/>
      <sheetName val="Executive Summary -Thermal"/>
      <sheetName val="Stationwise Thermal &amp; Hydel Gen"/>
      <sheetName val="TWELV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ata"/>
      <sheetName val="INSTALLATIONS-99-00"/>
      <sheetName val="BREAKUP OF O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p 03-04"/>
      <sheetName val="Discom Details"/>
      <sheetName val="R.Hrs. Since Comm"/>
      <sheetName val="Executive Summary -Thermal"/>
      <sheetName val="Stationwise Thermal &amp; Hydel Gen"/>
      <sheetName val="TWELVE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DLC"/>
      <sheetName val="agl-pump-sets"/>
      <sheetName val="EG"/>
      <sheetName val="pump-sets(AI)"/>
      <sheetName val="installes-capacity"/>
      <sheetName val="per-capita"/>
      <sheetName val="towns&amp;villages"/>
      <sheetName val="A"/>
      <sheetName val="Coalmine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Assessment Sheet"/>
      <sheetName val="1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Ref codes"/>
      <sheetName val="STN WISE EMR"/>
      <sheetName val="Validations"/>
      <sheetName val="OpTrack"/>
      <sheetName val="Setup Variables"/>
      <sheetName val="Balance Sheet"/>
      <sheetName val="Report"/>
      <sheetName val="INSTALLATIONS-99-00"/>
      <sheetName val="qosws "/>
      <sheetName val="cost reco data download"/>
      <sheetName val="Executive_Summary_-Thermal2"/>
      <sheetName val="MPEB_Performance2"/>
      <sheetName val="Stationwise_Thermal_&amp;_Hydel_Ge2"/>
      <sheetName val="Fuel_Oil_&amp;_Aux__Cons_2"/>
      <sheetName val="Yearly_Thermal2"/>
      <sheetName val="Yearly_Hydel2"/>
      <sheetName val="MPSEB90-01MONTHLY_GENPLF2"/>
      <sheetName val="UNITWISE_GEN_&amp;_FACTORS_(S)2"/>
      <sheetName val="TARGET_97-982"/>
      <sheetName val="TARGET_98-992"/>
      <sheetName val="TARGET_99-002"/>
      <sheetName val="TARGET_00-012"/>
      <sheetName val="Executive_Summary__Thermal2"/>
      <sheetName val="Stationwise_Thermal___Hydel_Ge2"/>
      <sheetName val="C_S_GENERATION2"/>
      <sheetName val="BREAKUP_OF_OIL2"/>
      <sheetName val="R_Hrs__Since_Comm2"/>
      <sheetName val="Sept_2"/>
      <sheetName val="Addl.40"/>
      <sheetName val="A_3_71"/>
      <sheetName val="Vol_IV_b1"/>
      <sheetName val="STN_WISE_EMR"/>
      <sheetName val="Executive_Summary_-Thermal3"/>
      <sheetName val="MPEB_Performance3"/>
      <sheetName val="Stationwise_Thermal_&amp;_Hydel_Ge3"/>
      <sheetName val="Fuel_Oil_&amp;_Aux__Cons_3"/>
      <sheetName val="Yearly_Thermal3"/>
      <sheetName val="Yearly_Hydel3"/>
      <sheetName val="MPSEB90-01MONTHLY_GENPLF3"/>
      <sheetName val="UNITWISE_GEN_&amp;_FACTORS_(S)3"/>
      <sheetName val="TARGET_97-983"/>
      <sheetName val="TARGET_98-993"/>
      <sheetName val="TARGET_99-003"/>
      <sheetName val="TARGET_00-013"/>
      <sheetName val="Executive_Summary__Thermal3"/>
      <sheetName val="Stationwise_Thermal___Hydel_Ge3"/>
      <sheetName val="C_S_GENERATION3"/>
      <sheetName val="BREAKUP_OF_OIL3"/>
      <sheetName val="R_Hrs__Since_Comm3"/>
      <sheetName val="Sept_3"/>
      <sheetName val="Assessment_Sheet"/>
      <sheetName val="Ref_codes"/>
      <sheetName val="Setup_Variables"/>
      <sheetName val="Balance_Sheet"/>
      <sheetName val="qosws_"/>
      <sheetName val="cost_reco_data_download"/>
      <sheetName val="timesheet"/>
      <sheetName val="ip assessment_june.08"/>
      <sheetName val="Assessment_Sheet1"/>
      <sheetName val="qosws_1"/>
      <sheetName val="cost_reco_data_download1"/>
      <sheetName val="FIX DATA"/>
      <sheetName val="wt"/>
      <sheetName val="Sheet1"/>
      <sheetName val="7.11 p1"/>
      <sheetName val="Schedule SS4-Old"/>
      <sheetName val="ZKOK6"/>
      <sheetName val="Lead "/>
      <sheetName val="Labour charges"/>
      <sheetName val="Newabstract"/>
      <sheetName val="A2-02-03"/>
      <sheetName val="cls"/>
      <sheetName val="Addl_40"/>
    </sheetNames>
    <sheetDataSet>
      <sheetData sheetId="0" refreshError="1">
        <row r="3">
          <cell r="A3" t="str">
            <v>STATION NAME</v>
          </cell>
        </row>
        <row r="4">
          <cell r="A4">
            <v>0</v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>
            <v>0</v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>
            <v>0</v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>
            <v>0</v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>
            <v>0</v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>
            <v>0</v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>
            <v>0</v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>
            <v>0</v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>
            <v>0</v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>
            <v>0</v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>
            <v>0</v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>
            <v>0</v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>
            <v>0</v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>
            <v>0</v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>
            <v>0</v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>
            <v>0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>
            <v>0</v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>
            <v>0</v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>
            <v>0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>
            <v>0</v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>
            <v>0</v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>
            <v>0</v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>
            <v>0</v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>
            <v>0</v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>
            <v>0</v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>
            <v>0</v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>
            <v>0</v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>
            <v>0</v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>
            <v>0</v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>
            <v>0</v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>
            <v>0</v>
          </cell>
          <cell r="I113">
            <v>0</v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>
            <v>0</v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>
            <v>0</v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>
            <v>0</v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>
            <v>0</v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>
            <v>0</v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>
            <v>0</v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>
            <v>0</v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>
            <v>0</v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>
            <v>0</v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>
            <v>0</v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>
            <v>0</v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>
            <v>0</v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>
            <v>0</v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>
            <v>0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>
            <v>0</v>
          </cell>
          <cell r="B144" t="str">
            <v>Energy   Contents   in   MKwh</v>
          </cell>
          <cell r="C144" t="str">
            <v>MU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>
            <v>0</v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>
            <v>0</v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>
            <v>0</v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>
            <v>0</v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>
            <v>0</v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>
            <v>0</v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>
            <v>0</v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>
            <v>0</v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>
            <v>0</v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>
            <v>0</v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>
            <v>0</v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>
            <v>0</v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>
            <v>0</v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>
            <v>0</v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>
            <v>0</v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>
            <v>0</v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>
            <v>0</v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>
            <v>0</v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>
            <v>0</v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>
            <v>0</v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>
            <v>0</v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>
            <v>0</v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>
            <v>0</v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>
            <v>0</v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>
            <v>0</v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>
            <v>0</v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>
            <v>0</v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>
            <v>0</v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>
            <v>0</v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>
            <v>0</v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>
            <v>0</v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>
            <v>0</v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>
            <v>0</v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>
            <v>0</v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>
            <v>0</v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>
            <v>0</v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>
            <v>0</v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>
            <v>0</v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>
            <v>0</v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>
            <v>0</v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>
            <v>0</v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>
            <v>0</v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>
            <v>0</v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>
            <v>0</v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>
            <v>0</v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>
            <v>0</v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>
            <v>0</v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>
            <v>0</v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>
            <v>0</v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>
            <v>0</v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>
            <v>0</v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>
            <v>0</v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>
            <v>0</v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>
            <v>0</v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>
            <v>0</v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>
            <v>0</v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>
            <v>0</v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>
            <v>0</v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>
            <v>0</v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>
            <v>0</v>
          </cell>
          <cell r="M214">
            <v>0</v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>
            <v>0</v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>
            <v>0</v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>
            <v>0</v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>
            <v>0</v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>
            <v>0</v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>
            <v>0</v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>
            <v>0</v>
          </cell>
          <cell r="H249">
            <v>48.670693426781355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>
            <v>0</v>
          </cell>
          <cell r="H250">
            <v>50.006201550387594</v>
          </cell>
          <cell r="I250">
            <v>1151.8</v>
          </cell>
          <cell r="J250">
            <v>9.7836436980100601</v>
          </cell>
          <cell r="K250">
            <v>0</v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>
            <v>0</v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>
            <v>0</v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>
            <v>0</v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>
            <v>0</v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>
            <v>0</v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>
            <v>0</v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>
            <v>0</v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>
            <v>0</v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>
            <v>0</v>
          </cell>
          <cell r="H255">
            <v>54.555938958196286</v>
          </cell>
          <cell r="I255">
            <v>1494.36</v>
          </cell>
          <cell r="J255">
            <v>10.537033615898485</v>
          </cell>
          <cell r="K255">
            <v>0</v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>
            <v>0</v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>
            <v>0</v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>
            <v>0</v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>
            <v>0</v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>
            <v>0</v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>
            <v>0</v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>
            <v>0</v>
          </cell>
          <cell r="H259">
            <v>68.093332256215561</v>
          </cell>
          <cell r="I259">
            <v>1713.68</v>
          </cell>
          <cell r="J259">
            <v>9.6812248482661989</v>
          </cell>
          <cell r="K259">
            <v>0</v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>
            <v>0</v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>
            <v>0</v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>
            <v>0</v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>
            <v>0</v>
          </cell>
          <cell r="L306">
            <v>0</v>
          </cell>
          <cell r="M306">
            <v>979.2</v>
          </cell>
          <cell r="N306">
            <v>979.99</v>
          </cell>
          <cell r="O306">
            <v>0</v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>
            <v>0</v>
          </cell>
          <cell r="L369">
            <v>0</v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>
            <v>0</v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>
            <v>0</v>
          </cell>
          <cell r="P386">
            <v>274.3</v>
          </cell>
          <cell r="Q386">
            <v>0</v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>
            <v>0</v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>
            <v>0</v>
          </cell>
          <cell r="P400">
            <v>469.1</v>
          </cell>
          <cell r="Q400">
            <v>0</v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>
            <v>0</v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>
            <v>0</v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>
            <v>0</v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>
            <v>0</v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>
            <v>0</v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>
            <v>0</v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>
            <v>0</v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>
            <v>0</v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>
            <v>0</v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>
            <v>0</v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>
            <v>0</v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>
            <v>0</v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>
            <v>0</v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>
            <v>0</v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3">
          <cell r="A3" t="str">
            <v>STATION NAME</v>
          </cell>
        </row>
      </sheetData>
      <sheetData sheetId="40">
        <row r="3">
          <cell r="A3" t="str">
            <v>STATION NAME</v>
          </cell>
        </row>
      </sheetData>
      <sheetData sheetId="41">
        <row r="3">
          <cell r="A3" t="str">
            <v>STATION NAME</v>
          </cell>
        </row>
      </sheetData>
      <sheetData sheetId="42">
        <row r="3">
          <cell r="A3" t="str">
            <v>STATION NAME</v>
          </cell>
        </row>
      </sheetData>
      <sheetData sheetId="43">
        <row r="3">
          <cell r="A3" t="str">
            <v>STATION NAME</v>
          </cell>
        </row>
      </sheetData>
      <sheetData sheetId="44">
        <row r="3">
          <cell r="A3" t="str">
            <v>STATION NAME</v>
          </cell>
        </row>
      </sheetData>
      <sheetData sheetId="45">
        <row r="3">
          <cell r="A3" t="str">
            <v>STATION NAME</v>
          </cell>
        </row>
      </sheetData>
      <sheetData sheetId="46">
        <row r="3">
          <cell r="A3" t="str">
            <v>STATION NAME</v>
          </cell>
        </row>
      </sheetData>
      <sheetData sheetId="47">
        <row r="3">
          <cell r="A3" t="str">
            <v>STATION NAME</v>
          </cell>
        </row>
      </sheetData>
      <sheetData sheetId="48">
        <row r="3">
          <cell r="A3" t="str">
            <v>STATION NAME</v>
          </cell>
        </row>
      </sheetData>
      <sheetData sheetId="49">
        <row r="3">
          <cell r="A3" t="str">
            <v>STATION NAME</v>
          </cell>
        </row>
      </sheetData>
      <sheetData sheetId="50">
        <row r="3">
          <cell r="A3" t="str">
            <v>STATION NAME</v>
          </cell>
        </row>
      </sheetData>
      <sheetData sheetId="51">
        <row r="3">
          <cell r="A3" t="str">
            <v>STATION NAME</v>
          </cell>
        </row>
      </sheetData>
      <sheetData sheetId="52">
        <row r="3">
          <cell r="A3" t="str">
            <v>STATION NAME</v>
          </cell>
        </row>
      </sheetData>
      <sheetData sheetId="53">
        <row r="3">
          <cell r="A3" t="str">
            <v>STATION NAME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>
        <row r="3">
          <cell r="A3" t="str">
            <v>STATION NAME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>
        <row r="3">
          <cell r="A3" t="str">
            <v>STATION NAME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3">
          <cell r="A3" t="str">
            <v>STATION NAME</v>
          </cell>
        </row>
      </sheetData>
      <sheetData sheetId="117">
        <row r="3">
          <cell r="A3" t="str">
            <v>STATION NAME</v>
          </cell>
        </row>
      </sheetData>
      <sheetData sheetId="118">
        <row r="3">
          <cell r="A3" t="str">
            <v>STATION NAME</v>
          </cell>
        </row>
      </sheetData>
      <sheetData sheetId="119">
        <row r="3">
          <cell r="A3" t="str">
            <v>STATION NAME</v>
          </cell>
        </row>
      </sheetData>
      <sheetData sheetId="120">
        <row r="3">
          <cell r="A3" t="str">
            <v>STATION NAME</v>
          </cell>
        </row>
      </sheetData>
      <sheetData sheetId="121">
        <row r="3">
          <cell r="A3" t="str">
            <v>STATION NAME</v>
          </cell>
        </row>
      </sheetData>
      <sheetData sheetId="122">
        <row r="3">
          <cell r="A3" t="str">
            <v>STATION NAME</v>
          </cell>
        </row>
      </sheetData>
      <sheetData sheetId="123">
        <row r="3">
          <cell r="A3" t="str">
            <v>STATION NAME</v>
          </cell>
        </row>
      </sheetData>
      <sheetData sheetId="124">
        <row r="3">
          <cell r="A3" t="str">
            <v>STATION NAME</v>
          </cell>
        </row>
      </sheetData>
      <sheetData sheetId="125">
        <row r="3">
          <cell r="A3" t="str">
            <v>STATION NAME</v>
          </cell>
        </row>
      </sheetData>
      <sheetData sheetId="126">
        <row r="3">
          <cell r="A3" t="str">
            <v>STATION NAME</v>
          </cell>
        </row>
      </sheetData>
      <sheetData sheetId="127">
        <row r="3">
          <cell r="A3" t="str">
            <v>STATION NAME</v>
          </cell>
        </row>
      </sheetData>
      <sheetData sheetId="128">
        <row r="3">
          <cell r="A3" t="str">
            <v>STATION NAME</v>
          </cell>
        </row>
      </sheetData>
      <sheetData sheetId="129">
        <row r="3">
          <cell r="A3" t="str">
            <v>STATION NAME</v>
          </cell>
        </row>
      </sheetData>
      <sheetData sheetId="130">
        <row r="3">
          <cell r="A3" t="str">
            <v>STATION NAME</v>
          </cell>
        </row>
      </sheetData>
      <sheetData sheetId="131">
        <row r="3">
          <cell r="A3" t="str">
            <v>STATION NAME</v>
          </cell>
        </row>
      </sheetData>
      <sheetData sheetId="132">
        <row r="3">
          <cell r="A3" t="str">
            <v>STATION NAME</v>
          </cell>
        </row>
      </sheetData>
      <sheetData sheetId="133">
        <row r="3">
          <cell r="A3" t="str">
            <v>STATION NAME</v>
          </cell>
        </row>
      </sheetData>
      <sheetData sheetId="134">
        <row r="3">
          <cell r="A3" t="str">
            <v>STATION NAME</v>
          </cell>
        </row>
      </sheetData>
      <sheetData sheetId="135">
        <row r="3">
          <cell r="A3" t="str">
            <v>STATION NAME</v>
          </cell>
        </row>
      </sheetData>
      <sheetData sheetId="136">
        <row r="3">
          <cell r="A3" t="str">
            <v>STATION NAME</v>
          </cell>
        </row>
      </sheetData>
      <sheetData sheetId="137">
        <row r="3">
          <cell r="A3" t="str">
            <v>STATION NAME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3">
          <cell r="A3" t="str">
            <v>STATION NAME</v>
          </cell>
        </row>
      </sheetData>
      <sheetData sheetId="146">
        <row r="3">
          <cell r="A3" t="str">
            <v>STATION NAME</v>
          </cell>
        </row>
      </sheetData>
      <sheetData sheetId="147">
        <row r="3">
          <cell r="A3" t="str">
            <v>STATION NAME</v>
          </cell>
        </row>
      </sheetData>
      <sheetData sheetId="148">
        <row r="3">
          <cell r="A3" t="str">
            <v>STATION NAME</v>
          </cell>
        </row>
      </sheetData>
      <sheetData sheetId="149">
        <row r="3">
          <cell r="A3" t="str">
            <v>STATION NAME</v>
          </cell>
        </row>
      </sheetData>
      <sheetData sheetId="150">
        <row r="3">
          <cell r="A3" t="str">
            <v>STATION NAME</v>
          </cell>
        </row>
      </sheetData>
      <sheetData sheetId="151">
        <row r="3">
          <cell r="A3" t="str">
            <v>STATION NAME</v>
          </cell>
        </row>
      </sheetData>
      <sheetData sheetId="152">
        <row r="3">
          <cell r="A3" t="str">
            <v>STATION NAME</v>
          </cell>
        </row>
      </sheetData>
      <sheetData sheetId="153">
        <row r="3">
          <cell r="A3" t="str">
            <v>STATION NAME</v>
          </cell>
        </row>
      </sheetData>
      <sheetData sheetId="154">
        <row r="3">
          <cell r="A3" t="str">
            <v>STATION NAME</v>
          </cell>
        </row>
      </sheetData>
      <sheetData sheetId="155">
        <row r="3">
          <cell r="A3" t="str">
            <v>STATION NAME</v>
          </cell>
        </row>
      </sheetData>
      <sheetData sheetId="156">
        <row r="3">
          <cell r="A3" t="str">
            <v>STATION NAME</v>
          </cell>
        </row>
      </sheetData>
      <sheetData sheetId="157">
        <row r="3">
          <cell r="A3" t="str">
            <v>STATION NAME</v>
          </cell>
        </row>
      </sheetData>
      <sheetData sheetId="15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data"/>
      <sheetName val="ATP"/>
      <sheetName val="Inputs"/>
      <sheetName val="Salient1"/>
      <sheetName val="RAJ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BREAKUP OF OIL"/>
      <sheetName val="RAJ"/>
      <sheetName val="7.11 p1"/>
      <sheetName val="all"/>
      <sheetName val="DLC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Kannada"/>
      <sheetName val="INSTALLATIONS-99-00"/>
      <sheetName val="INSTALLATIONS-00-01"/>
      <sheetName val="INSTALLATIONS-01-02"/>
      <sheetName val="DCB Report TariffWise Detaile"/>
      <sheetName val="DCB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p 03-04"/>
    </sheetNames>
    <sheetDataSet>
      <sheetData sheetId="0" refreshError="1">
        <row r="721">
          <cell r="F721">
            <v>0.90799276391293349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Sheet1"/>
      <sheetName val="data"/>
      <sheetName val="EDWise"/>
      <sheetName val="DLC"/>
      <sheetName val="Executive Summary -Thermal"/>
      <sheetName val="Stationwise Thermal &amp; Hydel Gen"/>
      <sheetName val="TWELVE"/>
      <sheetName val="A1-Continuous"/>
      <sheetName val="CASH-FLOW"/>
      <sheetName val="04REL"/>
      <sheetName val="Salient1"/>
      <sheetName val="IP Assessment_June.08"/>
      <sheetName val="Design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dpc cost"/>
      <sheetName val="SUMMERY"/>
      <sheetName val="Balance Sheet"/>
      <sheetName val="Ref codes"/>
      <sheetName val="Inputs"/>
      <sheetName val="Validations"/>
      <sheetName val="C.S.GENERATION"/>
      <sheetName val="Addl.40"/>
      <sheetName val="Setup Variables"/>
      <sheetName val="PACK (B)"/>
      <sheetName val="Dom"/>
      <sheetName val="01.11.2004"/>
      <sheetName val="Loss_of_Generation2"/>
      <sheetName val="No_of_Tube_Leakage2"/>
      <sheetName val="EB_PS2"/>
      <sheetName val="400_KV2"/>
      <sheetName val="LONG_DURATION_OUTAGE2"/>
      <sheetName val="TIME_DURATION_CAUSE_ANALYSIS2"/>
      <sheetName val="CAUSE_ANALYSIS2"/>
      <sheetName val="BREAKUP_OF_OIL2"/>
      <sheetName val="PARTIAL_LOSS2"/>
      <sheetName val="STN_WISE_EMR2"/>
      <sheetName val="R_Hrs__Since_Comm2"/>
      <sheetName val="ATC_Loss_Red1"/>
      <sheetName val="Demand_Raised_wrt_adj_targe_1"/>
      <sheetName val="Executive_Summary_-Thermal1"/>
      <sheetName val="Stationwise_Thermal_&amp;_Hydel_Ge1"/>
      <sheetName val="Material_Reciept_Status"/>
      <sheetName val="01_11_2004"/>
      <sheetName val="Loss_of_Generation3"/>
      <sheetName val="No_of_Tube_Leakage3"/>
      <sheetName val="EB_PS3"/>
      <sheetName val="400_KV3"/>
      <sheetName val="LONG_DURATION_OUTAGE3"/>
      <sheetName val="TIME_DURATION_CAUSE_ANALYSIS3"/>
      <sheetName val="CAUSE_ANALYSIS3"/>
      <sheetName val="BREAKUP_OF_OIL3"/>
      <sheetName val="PARTIAL_LOSS3"/>
      <sheetName val="STN_WISE_EMR3"/>
      <sheetName val="R_Hrs__Since_Comm3"/>
      <sheetName val="ATC_Loss_Red2"/>
      <sheetName val="Demand_Raised_wrt_adj_targe_2"/>
      <sheetName val="Executive_Summary_-Thermal2"/>
      <sheetName val="Stationwise_Thermal_&amp;_Hydel_Ge2"/>
      <sheetName val="Material_Reciept_Status1"/>
      <sheetName val="01_11_20041"/>
      <sheetName val="TABLES"/>
      <sheetName val="Loss_of_Generation4"/>
      <sheetName val="No_of_Tube_Leakage4"/>
      <sheetName val="EB_PS4"/>
      <sheetName val="400_KV4"/>
      <sheetName val="LONG_DURATION_OUTAGE4"/>
      <sheetName val="TIME_DURATION_CAUSE_ANALYSIS4"/>
      <sheetName val="CAUSE_ANALYSIS4"/>
      <sheetName val="BREAKUP_OF_OIL4"/>
      <sheetName val="PARTIAL_LOSS4"/>
      <sheetName val="STN_WISE_EMR4"/>
      <sheetName val="R_Hrs__Since_Comm4"/>
      <sheetName val="ATC_Loss_Red3"/>
      <sheetName val="Demand_Raised_wrt_adj_targe_3"/>
      <sheetName val="Executive_Summary_-Thermal3"/>
      <sheetName val="Stationwise_Thermal_&amp;_Hydel_Ge3"/>
      <sheetName val="Material_Reciept_Status2"/>
      <sheetName val="01_11_20042"/>
      <sheetName val="List"/>
      <sheetName val="IP_Assessment_June_08"/>
      <sheetName val="dpc_cost"/>
      <sheetName val="Balance_Sheet"/>
      <sheetName val="Ref_codes"/>
      <sheetName val="C_S_GENERATION"/>
      <sheetName val="Addl_40"/>
      <sheetName val="Setup_Variables"/>
      <sheetName val="PACK_(B)"/>
      <sheetName val="Cost Reco data download"/>
      <sheetName val="QTY"/>
      <sheetName val="7.11 p1"/>
      <sheetName val="Sec-1a"/>
      <sheetName val="Sec-5a"/>
      <sheetName val="Sec-8d"/>
      <sheetName val="Sec-3a"/>
      <sheetName val="Sec-1b"/>
      <sheetName val="Sec-1c"/>
      <sheetName val="Sec-8c"/>
      <sheetName val="Lead statement-VJA"/>
      <sheetName val="Mortars"/>
      <sheetName val="Lead "/>
      <sheetName val="Lead statement"/>
      <sheetName val="Labour charges"/>
      <sheetName val="Sept "/>
      <sheetName val="Newabstract"/>
      <sheetName val="Detail Estt."/>
      <sheetName val="Form_A"/>
      <sheetName val="Lead statement-Tpt"/>
      <sheetName val="MO EY"/>
      <sheetName val="MO CY"/>
      <sheetName val="Data 2010-11"/>
      <sheetName val="cls"/>
      <sheetName val="SS-III &amp; SS-V"/>
      <sheetName val="Directors"/>
      <sheetName val="Comp"/>
      <sheetName val="INSTALLATIONS-99-00"/>
      <sheetName val="Code"/>
      <sheetName val="Basis"/>
      <sheetName val="ANNEXURE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 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de_electrified villC_8"/>
      <sheetName val="declaration of De_elect_ C_9"/>
      <sheetName val="Section_D"/>
      <sheetName val="Scheme Proposal _Block__ D1a"/>
      <sheetName val="Scheme Proposal _Block__ D1b"/>
      <sheetName val="Scheme Proposal _Block__ D2"/>
      <sheetName val="Scheme Pro_ _Village__D3"/>
      <sheetName val="Scheme Proposal _Village__D4"/>
      <sheetName val="Scheme Proposal _Village__D5"/>
      <sheetName val="Section_E"/>
      <sheetName val="EHV_SS_E1"/>
      <sheetName val="33KVfeeders_E2"/>
      <sheetName val="New33KVSS_E3"/>
      <sheetName val="Prop aug of Ex 33KVSS_E3a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  <sheetName val="Cost Estimate G"/>
      <sheetName val="DT _1_ph_16 KVA - CSP"/>
      <sheetName val="11 kv 1-ph (spur line)"/>
      <sheetName val="ABC line"/>
      <sheetName val="11 kv Branch 1-ph (weasel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cls"/>
      <sheetName val="04REL"/>
      <sheetName val="Code"/>
      <sheetName val="PACK (B)"/>
      <sheetName val="Sheet1"/>
      <sheetName val="dpc cost"/>
      <sheetName val="SUMMERY"/>
      <sheetName val="Discom Details"/>
      <sheetName val="Coalmine"/>
      <sheetName val="UK"/>
      <sheetName val="Cat_Ser_load"/>
      <sheetName val="R_Abstract"/>
      <sheetName val="Schema_x0000__x0000__x0000__x0000__x0000__x0000_&quot;[Global model 28th"/>
      <sheetName val="Timesheet"/>
      <sheetName val="Schema_x005f_x0000__x005f_x0000__x005f_x0000__x00"/>
      <sheetName val="Schema_x0000__x0000__x0000__x00"/>
      <sheetName val="A1-Continuous"/>
      <sheetName val="Schema_x005f_x005f_x005f_x0000__x005f_x005f_x0000"/>
      <sheetName val="Schema_x005f_x005f_x005f_x005f_x005f_x005f_x005f_x0000_"/>
      <sheetName val="Setup Variable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STN WISE EMR"/>
      <sheetName val="3"/>
      <sheetName val="40"/>
      <sheetName val="Formulas"/>
      <sheetName val="C.S.GENERATION"/>
      <sheetName val="Schema_x005f_x0000__x005f_x005f_x0000"/>
      <sheetName val="Schema_x005f_x005f_x005f_x0000_"/>
      <sheetName val="Bongaon"/>
      <sheetName val="Jeerat"/>
      <sheetName val="NJP"/>
      <sheetName val="QOSWS "/>
      <sheetName val="Schema&quot;[Global model 28th"/>
      <sheetName val="Schema_x00"/>
      <sheetName val="final abstract"/>
      <sheetName val="Inputs"/>
      <sheetName val="R15_00-012"/>
      <sheetName val="Base_Year2"/>
      <sheetName val="Dom-sup_2"/>
      <sheetName val="HT_Ind2"/>
      <sheetName val="Growth_Rates2"/>
      <sheetName val="High_Sens_2"/>
      <sheetName val="Low_Sens_2"/>
      <sheetName val="MODI_MPSEB_ASSESS2"/>
      <sheetName val="Assump-Sens_2"/>
      <sheetName val="Stationwise_Thermal_&amp;_Hydel_Ge2"/>
      <sheetName val="Executive_Summary_-Thermal2"/>
      <sheetName val="BREAKUP_OF_OIL2"/>
      <sheetName val="A_3_72"/>
      <sheetName val="PACK_(B)1"/>
      <sheetName val="dpc_cost1"/>
      <sheetName val="Discom_Details1"/>
      <sheetName val="220_11__bs_"/>
      <sheetName val="Material_Reciept_Status"/>
      <sheetName val="R15_00-013"/>
      <sheetName val="Base_Year3"/>
      <sheetName val="Dom-sup_3"/>
      <sheetName val="HT_Ind3"/>
      <sheetName val="Growth_Rates3"/>
      <sheetName val="High_Sens_3"/>
      <sheetName val="Low_Sens_3"/>
      <sheetName val="MODI_MPSEB_ASSESS3"/>
      <sheetName val="Assump-Sens_3"/>
      <sheetName val="Stationwise_Thermal_&amp;_Hydel_Ge3"/>
      <sheetName val="Executive_Summary_-Thermal3"/>
      <sheetName val="BREAKUP_OF_OIL3"/>
      <sheetName val="A_3_73"/>
      <sheetName val="PACK_(B)2"/>
      <sheetName val="dpc_cost2"/>
      <sheetName val="Discom_Details2"/>
      <sheetName val="220_11__bs_1"/>
      <sheetName val="Material_Reciept_Status1"/>
      <sheetName val="CASH-FLOW"/>
      <sheetName val="R15_00-014"/>
      <sheetName val="Base_Year4"/>
      <sheetName val="Dom-sup_4"/>
      <sheetName val="HT_Ind4"/>
      <sheetName val="Growth_Rates4"/>
      <sheetName val="High_Sens_4"/>
      <sheetName val="Low_Sens_4"/>
      <sheetName val="MODI_MPSEB_ASSESS4"/>
      <sheetName val="Assump-Sens_4"/>
      <sheetName val="Stationwise_Thermal_&amp;_Hydel_Ge4"/>
      <sheetName val="Executive_Summary_-Thermal4"/>
      <sheetName val="BREAKUP_OF_OIL4"/>
      <sheetName val="A_3_74"/>
      <sheetName val="PACK_(B)3"/>
      <sheetName val="dpc_cost3"/>
      <sheetName val="Discom_Details3"/>
      <sheetName val="220_11__bs_2"/>
      <sheetName val="Material_Reciept_Status2"/>
      <sheetName val="#REF"/>
      <sheetName val="DSLP"/>
      <sheetName val="Schema_x005f_x005f_x005F"/>
      <sheetName val="Schema_x005f_x0000_"/>
      <sheetName val="newabstract"/>
      <sheetName val="QFC"/>
      <sheetName val="de"/>
      <sheetName val="j"/>
      <sheetName val="btb"/>
      <sheetName val="cf"/>
      <sheetName val="orders"/>
      <sheetName val="Schema&quot;[Global_model_28th"/>
      <sheetName val="Setup_Variables"/>
      <sheetName val="STN_WISE_EMR"/>
      <sheetName val="C_S_GENERATION"/>
      <sheetName val="QOSWS_"/>
      <sheetName val="Schema&quot;_Global model 28th"/>
      <sheetName val="Schema&quot;_Global_model_28th"/>
      <sheetName val="SS-III &amp; SS-V"/>
      <sheetName val="7.11 p1"/>
      <sheetName val="Lead Statement"/>
      <sheetName val="Labour charges"/>
      <sheetName val="Detailed Estimate"/>
      <sheetName val="Sheet3"/>
      <sheetName val="ZKOK6"/>
      <sheetName val="Form_A"/>
      <sheetName val="Lead "/>
      <sheetName val="DLC"/>
      <sheetName val="Sept "/>
      <sheetName val="EG"/>
      <sheetName val="pump-sets(AI)"/>
      <sheetName val="per-capita"/>
      <sheetName val="towns&amp;villages"/>
      <sheetName val="Sec-1a"/>
      <sheetName val="1"/>
      <sheetName val="ft-05-02isobom"/>
      <sheetName val="Cash2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9">
          <cell r="E9" t="str">
            <v>Material Code</v>
          </cell>
        </row>
      </sheetData>
      <sheetData sheetId="65">
        <row r="9">
          <cell r="E9" t="str">
            <v>Material Code</v>
          </cell>
        </row>
      </sheetData>
      <sheetData sheetId="66">
        <row r="9">
          <cell r="E9" t="str">
            <v>Material Code</v>
          </cell>
        </row>
      </sheetData>
      <sheetData sheetId="67" refreshError="1"/>
      <sheetData sheetId="68" refreshError="1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9">
          <cell r="E9" t="str">
            <v>Material Code</v>
          </cell>
        </row>
      </sheetData>
      <sheetData sheetId="131">
        <row r="9">
          <cell r="E9" t="str">
            <v>Material Code</v>
          </cell>
        </row>
      </sheetData>
      <sheetData sheetId="132">
        <row r="9">
          <cell r="E9" t="str">
            <v>Material Code</v>
          </cell>
        </row>
      </sheetData>
      <sheetData sheetId="133">
        <row r="9">
          <cell r="E9" t="str">
            <v>Material Code</v>
          </cell>
        </row>
      </sheetData>
      <sheetData sheetId="134">
        <row r="9">
          <cell r="E9" t="str">
            <v>Material Code</v>
          </cell>
        </row>
      </sheetData>
      <sheetData sheetId="135">
        <row r="9">
          <cell r="E9" t="str">
            <v>Material Code</v>
          </cell>
        </row>
      </sheetData>
      <sheetData sheetId="136">
        <row r="9">
          <cell r="E9" t="str">
            <v>Material Code</v>
          </cell>
        </row>
      </sheetData>
      <sheetData sheetId="137">
        <row r="9">
          <cell r="E9" t="str">
            <v>Material Code</v>
          </cell>
        </row>
      </sheetData>
      <sheetData sheetId="138">
        <row r="9">
          <cell r="E9" t="str">
            <v>Material Code</v>
          </cell>
        </row>
      </sheetData>
      <sheetData sheetId="139">
        <row r="9">
          <cell r="E9" t="str">
            <v>Material Code</v>
          </cell>
        </row>
      </sheetData>
      <sheetData sheetId="140">
        <row r="9">
          <cell r="E9" t="str">
            <v>Material Code</v>
          </cell>
        </row>
      </sheetData>
      <sheetData sheetId="141">
        <row r="9">
          <cell r="E9" t="str">
            <v>Material Code</v>
          </cell>
        </row>
      </sheetData>
      <sheetData sheetId="142">
        <row r="9">
          <cell r="E9" t="str">
            <v>Material Code</v>
          </cell>
        </row>
      </sheetData>
      <sheetData sheetId="143">
        <row r="9">
          <cell r="E9" t="str">
            <v>Material Code</v>
          </cell>
        </row>
      </sheetData>
      <sheetData sheetId="144">
        <row r="9">
          <cell r="E9" t="str">
            <v>Material Code</v>
          </cell>
        </row>
      </sheetData>
      <sheetData sheetId="145">
        <row r="9">
          <cell r="E9" t="str">
            <v>Material Code</v>
          </cell>
        </row>
      </sheetData>
      <sheetData sheetId="146">
        <row r="9">
          <cell r="E9" t="str">
            <v>Material Code</v>
          </cell>
        </row>
      </sheetData>
      <sheetData sheetId="147">
        <row r="9">
          <cell r="E9" t="str">
            <v>Material Code</v>
          </cell>
        </row>
      </sheetData>
      <sheetData sheetId="148">
        <row r="9">
          <cell r="E9" t="str">
            <v>Material Code</v>
          </cell>
        </row>
      </sheetData>
      <sheetData sheetId="149">
        <row r="9">
          <cell r="E9" t="str">
            <v>Material Code</v>
          </cell>
        </row>
      </sheetData>
      <sheetData sheetId="150">
        <row r="9">
          <cell r="E9" t="str">
            <v>Material Code</v>
          </cell>
        </row>
      </sheetData>
      <sheetData sheetId="151">
        <row r="9">
          <cell r="E9" t="str">
            <v>Material Code</v>
          </cell>
        </row>
      </sheetData>
      <sheetData sheetId="152">
        <row r="9">
          <cell r="E9" t="str">
            <v>Material Code</v>
          </cell>
        </row>
      </sheetData>
      <sheetData sheetId="153">
        <row r="9">
          <cell r="E9" t="str">
            <v>Material Code</v>
          </cell>
        </row>
      </sheetData>
      <sheetData sheetId="154">
        <row r="9">
          <cell r="E9" t="str">
            <v>Material Code</v>
          </cell>
        </row>
      </sheetData>
      <sheetData sheetId="155">
        <row r="9">
          <cell r="E9" t="str">
            <v>Material Code</v>
          </cell>
        </row>
      </sheetData>
      <sheetData sheetId="156">
        <row r="9">
          <cell r="E9" t="str">
            <v>Material Code</v>
          </cell>
        </row>
      </sheetData>
      <sheetData sheetId="157">
        <row r="9">
          <cell r="E9" t="str">
            <v>Material Code</v>
          </cell>
        </row>
      </sheetData>
      <sheetData sheetId="158">
        <row r="9">
          <cell r="E9" t="str">
            <v>Material Code</v>
          </cell>
        </row>
      </sheetData>
      <sheetData sheetId="159">
        <row r="9">
          <cell r="E9" t="str">
            <v>Material Code</v>
          </cell>
        </row>
      </sheetData>
      <sheetData sheetId="160">
        <row r="9">
          <cell r="E9" t="str">
            <v>Material Code</v>
          </cell>
        </row>
      </sheetData>
      <sheetData sheetId="161">
        <row r="9">
          <cell r="E9" t="str">
            <v>Material Code</v>
          </cell>
        </row>
      </sheetData>
      <sheetData sheetId="162">
        <row r="9">
          <cell r="E9" t="str">
            <v>Material Code</v>
          </cell>
        </row>
      </sheetData>
      <sheetData sheetId="163">
        <row r="9">
          <cell r="E9" t="str">
            <v>Material Code</v>
          </cell>
        </row>
      </sheetData>
      <sheetData sheetId="164"/>
      <sheetData sheetId="165">
        <row r="9">
          <cell r="E9" t="str">
            <v>Material Code</v>
          </cell>
        </row>
      </sheetData>
      <sheetData sheetId="166"/>
      <sheetData sheetId="167">
        <row r="9">
          <cell r="E9" t="str">
            <v>Material Code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>
        <row r="9">
          <cell r="E9" t="str">
            <v>Material Code</v>
          </cell>
        </row>
      </sheetData>
      <sheetData sheetId="181">
        <row r="9">
          <cell r="E9" t="str">
            <v>Material Code</v>
          </cell>
        </row>
      </sheetData>
      <sheetData sheetId="182">
        <row r="9">
          <cell r="E9" t="str">
            <v>Material Code</v>
          </cell>
        </row>
      </sheetData>
      <sheetData sheetId="183">
        <row r="9">
          <cell r="E9" t="str">
            <v>Material Code</v>
          </cell>
        </row>
      </sheetData>
      <sheetData sheetId="184" refreshError="1"/>
      <sheetData sheetId="185" refreshError="1"/>
      <sheetData sheetId="186"/>
      <sheetData sheetId="187"/>
      <sheetData sheetId="188">
        <row r="9">
          <cell r="E9" t="str">
            <v>Material Code</v>
          </cell>
        </row>
      </sheetData>
      <sheetData sheetId="189"/>
      <sheetData sheetId="190">
        <row r="9">
          <cell r="E9" t="str">
            <v>Material Code</v>
          </cell>
        </row>
      </sheetData>
      <sheetData sheetId="191" refreshError="1"/>
      <sheetData sheetId="192" refreshError="1"/>
      <sheetData sheetId="193" refreshError="1"/>
      <sheetData sheetId="194"/>
      <sheetData sheetId="195" refreshError="1"/>
      <sheetData sheetId="196">
        <row r="9">
          <cell r="E9" t="str">
            <v>Material Code</v>
          </cell>
        </row>
      </sheetData>
      <sheetData sheetId="197">
        <row r="9">
          <cell r="E9" t="str">
            <v>Material Code</v>
          </cell>
        </row>
      </sheetData>
      <sheetData sheetId="198" refreshError="1"/>
      <sheetData sheetId="199">
        <row r="9">
          <cell r="E9" t="str">
            <v>Material Code</v>
          </cell>
        </row>
      </sheetData>
      <sheetData sheetId="200">
        <row r="9">
          <cell r="E9" t="str">
            <v>Material Code</v>
          </cell>
        </row>
      </sheetData>
      <sheetData sheetId="201" refreshError="1"/>
      <sheetData sheetId="202" refreshError="1"/>
      <sheetData sheetId="203"/>
      <sheetData sheetId="204"/>
      <sheetData sheetId="20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-06"/>
      <sheetName val="mAY-06"/>
      <sheetName val="JUNE -06"/>
      <sheetName val="1qtr"/>
      <sheetName val="july-06"/>
      <sheetName val="aug-06"/>
      <sheetName val="Sept-06"/>
      <sheetName val="2qtr"/>
      <sheetName val="oct-06"/>
      <sheetName val="nov-06 "/>
      <sheetName val="Dec-06"/>
      <sheetName val="jan-07"/>
      <sheetName val="feb"/>
      <sheetName val="Mar"/>
      <sheetName val="Dec-06 "/>
      <sheetName val="QOSWS "/>
      <sheetName val="DCB"/>
      <sheetName val="IDCCALHYD-GOO"/>
      <sheetName val="Format-15(A)"/>
      <sheetName val="INDEX"/>
      <sheetName val="J"/>
      <sheetName val="JUNE_-06"/>
      <sheetName val="nov-06_"/>
      <sheetName val="Dec-06_"/>
      <sheetName val="QOSWS_"/>
      <sheetName val="FT-05-02IsoBOM"/>
      <sheetName val="September '10"/>
      <sheetName val="November '10"/>
      <sheetName val="04REL"/>
      <sheetName val="travel_per"/>
      <sheetName val="Staff Acco."/>
      <sheetName val="BTB"/>
      <sheetName val="cf"/>
      <sheetName val="orders"/>
      <sheetName val="N Format-5"/>
      <sheetName val="OB DEM Pay Bal"/>
      <sheetName val="Bongaon"/>
      <sheetName val="Jeerat"/>
      <sheetName val="Acceptance"/>
      <sheetName val="NJP"/>
      <sheetName val="May '10"/>
      <sheetName val="June '10"/>
      <sheetName val="July '10"/>
      <sheetName val="August '10"/>
      <sheetName val="October '10"/>
      <sheetName val="3BPA00132-5-3 W plan HVPNL"/>
      <sheetName val="Discom Details"/>
      <sheetName val="A"/>
      <sheetName val="&quot;R&quot; Format ATN Div "/>
      <sheetName val="&quot;R&quot; Format RBG Div"/>
      <sheetName val="&quot;R&quot; Format CKD Div"/>
      <sheetName val="Sheet1"/>
      <sheetName val="RSD"/>
      <sheetName val="KND"/>
      <sheetName val="NVL"/>
      <sheetName val="ANN"/>
      <sheetName val="Units Name"/>
      <sheetName val="Actuals Copy"/>
      <sheetName val="DVN"/>
      <sheetName val="Detail DCB"/>
      <sheetName val="DCB (Print)"/>
      <sheetName val="R Format "/>
      <sheetName val="Cash Tally (Print)"/>
      <sheetName val="Tax E (Print)"/>
      <sheetName val="Tax-B (Print)"/>
      <sheetName val="D-21 KERC Format"/>
      <sheetName val="IP SETS"/>
      <sheetName val="Sheet2"/>
      <sheetName val="Sheet3"/>
      <sheetName val="UK"/>
      <sheetName val="Sheet11"/>
      <sheetName val="ip assessment_june.08"/>
      <sheetName val="JUNE_-061"/>
      <sheetName val="nov-06_1"/>
      <sheetName val="Dec-06_1"/>
      <sheetName val="QOSWS_1"/>
      <sheetName val="September_'10"/>
      <sheetName val="November_'10"/>
      <sheetName val="Staff_Acco_"/>
      <sheetName val="N_Format-5"/>
      <sheetName val="OB_DEM_Pay_Bal"/>
      <sheetName val="May_'10"/>
      <sheetName val="June_'10"/>
      <sheetName val="July_'10"/>
      <sheetName val="August_'10"/>
      <sheetName val="October_'10"/>
      <sheetName val="3BPA00132-5-3_W_plan_HVPNL"/>
      <sheetName val="Discom_Details"/>
      <sheetName val="&quot;R&quot;_Format_ATN_Div_"/>
      <sheetName val="&quot;R&quot;_Format_RBG_Div"/>
      <sheetName val="&quot;R&quot;_Format_CKD_Div"/>
      <sheetName val="Units_Name"/>
      <sheetName val="Actuals_Copy"/>
      <sheetName val="Detail_DCB"/>
      <sheetName val="DCB_(Print)"/>
      <sheetName val="R_Format_"/>
      <sheetName val="Cash_Tally_(Print)"/>
      <sheetName val="Tax_E_(Print)"/>
      <sheetName val="Tax-B_(Print)"/>
      <sheetName val="D-21_KERC_Format"/>
      <sheetName val="IP_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t 1"/>
      <sheetName val="A"/>
      <sheetName val="C"/>
      <sheetName val="D"/>
      <sheetName val="E"/>
      <sheetName val="F"/>
      <sheetName val="G"/>
      <sheetName val="H"/>
      <sheetName val="I"/>
      <sheetName val="J"/>
      <sheetName val="K"/>
      <sheetName val="Graph"/>
      <sheetName val="AT&amp;C of HESCOM"/>
      <sheetName val="Cum AT&amp;C of HESCOM"/>
      <sheetName val="DEBS including EHT"/>
      <sheetName val=" MonthwisCUM DEBS including EHT"/>
      <sheetName val="All Months %"/>
      <sheetName val="Unmetered consum"/>
      <sheetName val="Cum Un Mtd.Month wise"/>
      <sheetName val="(FORMAT)F.E.A &amp; A.T. &amp; C. LOSS%"/>
      <sheetName val="distribution Abstract"/>
      <sheetName val="QOSWS "/>
      <sheetName val="Bongaon"/>
      <sheetName val="Jeerat"/>
      <sheetName val="NJP"/>
      <sheetName val="FT-05-02IsoBOM"/>
      <sheetName val=""/>
      <sheetName val="oct-06"/>
      <sheetName val="REVENUES &amp; BS"/>
      <sheetName val="bs BP 04 SA"/>
      <sheetName val="ANNEXURE-A"/>
      <sheetName val="ord-lost_98&amp;99"/>
      <sheetName val="Assessment Sheet"/>
      <sheetName val="UK"/>
      <sheetName val="QFC"/>
      <sheetName val="DE"/>
      <sheetName val="Format-5"/>
      <sheetName val="Acceptance"/>
      <sheetName val="SUB DIVISION Copy"/>
      <sheetName val="dpc cost"/>
      <sheetName val="SUMMERY"/>
      <sheetName val="04REL"/>
      <sheetName val="September '10"/>
      <sheetName val="November '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A 3_7"/>
      <sheetName val="04REL"/>
      <sheetName val="Salient1"/>
      <sheetName val="Cat_Ser_load"/>
      <sheetName val="data"/>
      <sheetName val="Sheet1"/>
      <sheetName val="Inputs"/>
      <sheetName val="Scheme Area Details_Block__ C2"/>
      <sheetName val="New33KVSS_E3"/>
      <sheetName val="Prop aug of Ex 33KVSS_E3a"/>
      <sheetName val="UK"/>
      <sheetName val="132kv DCDS"/>
      <sheetName val=""/>
      <sheetName val="Coalmine"/>
      <sheetName val="Data base Feb 09"/>
      <sheetName val="grid"/>
      <sheetName val="Unit_Rate"/>
      <sheetName val="160MVA_Addl"/>
      <sheetName val="220KV_FB"/>
      <sheetName val="315MVA_Addl"/>
      <sheetName val="Addl_401"/>
      <sheetName val="Addl_20"/>
      <sheetName val="Addl_63_(2)"/>
      <sheetName val="Dom"/>
      <sheetName val="R_Hrs_ Since Comm"/>
      <sheetName val="A_3_7"/>
      <sheetName val="ATP"/>
      <sheetName val="A"/>
      <sheetName val="Basis"/>
      <sheetName val="QOSWS "/>
      <sheetName val="QFC"/>
      <sheetName val="DE"/>
      <sheetName val="J"/>
      <sheetName val="Work_sheet"/>
      <sheetName val="dpc cost"/>
      <sheetName val="SUMMERY"/>
      <sheetName val="C.S.GENERATION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R.Hrs. Since Comm"/>
      <sheetName val="Executive Summary -Thermal"/>
      <sheetName val="Stationwise Thermal &amp; Hydel Gen"/>
      <sheetName val="TWELVE"/>
      <sheetName val="Setup Variables"/>
      <sheetName val="P&amp;L"/>
      <sheetName val="Directors"/>
      <sheetName val="Comp"/>
      <sheetName val="BREAKUP OF OIL"/>
      <sheetName val="DLC"/>
      <sheetName val="1"/>
      <sheetName val="Flight-1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Scheme_Area_Details_Block___C22"/>
      <sheetName val="Prop_aug_of_Ex_33KVSS_E3a2"/>
      <sheetName val="R_Hrs__Since_Comm1"/>
      <sheetName val="STN_WISE_EMR1"/>
      <sheetName val="Latest_revised_Cost_Estimates_f"/>
      <sheetName val="Form_6"/>
      <sheetName val="220Kv_(2)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132kv_DCDS3"/>
      <sheetName val="Data_base_Feb_093"/>
      <sheetName val="QOSWS_"/>
      <sheetName val="dpc_cost"/>
      <sheetName val="C_S_GENERATION"/>
      <sheetName val="R_Hrs__Since_Comm2"/>
      <sheetName val="Executive_Summary_-Thermal"/>
      <sheetName val="Stationwise_Thermal_&amp;_Hydel_Gen"/>
      <sheetName val="Setup_Variables"/>
      <sheetName val="BREAKUP_OF_OIL"/>
      <sheetName val="Format-5"/>
      <sheetName val="ip assessment_june.08"/>
      <sheetName val="QOSWS_1"/>
      <sheetName val="dpc_cost1"/>
      <sheetName val="Survey Status_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Balance Sheet"/>
      <sheetName val="Balance_Sheet"/>
      <sheetName val="Ref codes"/>
      <sheetName val="Koldam"/>
      <sheetName val="Sch-3"/>
      <sheetName val="FT-05-02IsoBOM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8">
          <cell r="A38" t="str">
            <v xml:space="preserve">ESTIMATE FOR INSTALLATION OF ADDITIONAL 1X40MVA 132/33KV TRANSFORMER AT EXISTING EHV SUBSTATION </v>
          </cell>
        </row>
      </sheetData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 t="str">
            <v xml:space="preserve">ESTIMATE FOR INSTALLATION OF ADDITIONAL 1X40MVA 132/33KV TRANSFORMER AT EXISTING EHV SUBSTATION 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>
        <row r="38">
          <cell r="A38" t="str">
            <v xml:space="preserve">ESTIMATE FOR INSTALLATION OF ADDITIONAL 1X40MVA 132/33KV TRANSFORMER AT EXISTING EHV SUBSTATION </v>
          </cell>
        </row>
      </sheetData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>
        <row r="38">
          <cell r="A38" t="str">
            <v xml:space="preserve">ESTIMATE FOR INSTALLATION OF ADDITIONAL 1X40MVA 132/33KV TRANSFORMER AT EXISTING EHV SUBSTATION </v>
          </cell>
        </row>
      </sheetData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>
        <row r="38">
          <cell r="A38" t="str">
            <v xml:space="preserve">ESTIMATE FOR INSTALLATION OF ADDITIONAL 1X40MVA 132/33KV TRANSFORMER AT EXISTING EHV SUBSTATION </v>
          </cell>
        </row>
      </sheetData>
      <sheetData sheetId="127">
        <row r="38">
          <cell r="A38" t="str">
            <v xml:space="preserve">ESTIMATE FOR INSTALLATION OF ADDITIONAL 1X40MVA 132/33KV TRANSFORMER AT EXISTING EHV SUBSTATION </v>
          </cell>
        </row>
      </sheetData>
      <sheetData sheetId="128">
        <row r="38">
          <cell r="A38" t="str">
            <v xml:space="preserve">ESTIMATE FOR INSTALLATION OF ADDITIONAL 1X40MVA 132/33KV TRANSFORMER AT EXISTING EHV SUBSTATION </v>
          </cell>
        </row>
      </sheetData>
      <sheetData sheetId="129">
        <row r="38">
          <cell r="A38" t="str">
            <v xml:space="preserve">ESTIMATE FOR INSTALLATION OF ADDITIONAL 1X40MVA 132/33KV TRANSFORMER AT EXISTING EHV SUBSTATION </v>
          </cell>
        </row>
      </sheetData>
      <sheetData sheetId="130">
        <row r="38">
          <cell r="A38" t="str">
            <v xml:space="preserve">ESTIMATE FOR INSTALLATION OF ADDITIONAL 1X40MVA 132/33KV TRANSFORMER AT EXISTING EHV SUBSTATION </v>
          </cell>
        </row>
      </sheetData>
      <sheetData sheetId="131"/>
      <sheetData sheetId="132"/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>
        <row r="38">
          <cell r="A38" t="str">
            <v xml:space="preserve">ESTIMATE FOR INSTALLATION OF ADDITIONAL 1X40MVA 132/33KV TRANSFORMER AT EXISTING EHV SUBSTATION </v>
          </cell>
        </row>
      </sheetData>
      <sheetData sheetId="144"/>
      <sheetData sheetId="145">
        <row r="38">
          <cell r="A38" t="str">
            <v xml:space="preserve">ESTIMATE FOR INSTALLATION OF ADDITIONAL 1X40MVA 132/33KV TRANSFORMER AT EXISTING EHV SUBSTATION </v>
          </cell>
        </row>
      </sheetData>
      <sheetData sheetId="146">
        <row r="38">
          <cell r="A38" t="str">
            <v xml:space="preserve">ESTIMATE FOR INSTALLATION OF ADDITIONAL 1X40MVA 132/33KV TRANSFORMER AT EXISTING EHV SUBSTATION </v>
          </cell>
        </row>
      </sheetData>
      <sheetData sheetId="147">
        <row r="38">
          <cell r="A38" t="str">
            <v xml:space="preserve">ESTIMATE FOR INSTALLATION OF ADDITIONAL 1X40MVA 132/33KV TRANSFORMER AT EXISTING EHV SUBSTATION </v>
          </cell>
        </row>
      </sheetData>
      <sheetData sheetId="148">
        <row r="38">
          <cell r="A38" t="str">
            <v xml:space="preserve">ESTIMATE FOR INSTALLATION OF ADDITIONAL 1X40MVA 132/33KV TRANSFORMER AT EXISTING EHV SUBSTATION </v>
          </cell>
        </row>
      </sheetData>
      <sheetData sheetId="149">
        <row r="38">
          <cell r="A38" t="str">
            <v xml:space="preserve">ESTIMATE FOR INSTALLATION OF ADDITIONAL 1X40MVA 132/33KV TRANSFORMER AT EXISTING EHV SUBSTATION </v>
          </cell>
        </row>
      </sheetData>
      <sheetData sheetId="150"/>
      <sheetData sheetId="151" refreshError="1"/>
      <sheetData sheetId="152" refreshError="1"/>
      <sheetData sheetId="15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QFC"/>
      <sheetName val="DE"/>
      <sheetName val="Trial Balance Sheet"/>
      <sheetName val="FT-05-02IsoBOM"/>
      <sheetName val="A"/>
      <sheetName val="oct-06"/>
      <sheetName val="IDCCALHYD-GOO"/>
      <sheetName val="Basis"/>
      <sheetName val="UK"/>
      <sheetName val="3BPA00132-5-3 W plan HVPNL"/>
      <sheetName val="Acceptance"/>
      <sheetName val="QOSWS_"/>
      <sheetName val="Low_Volt"/>
      <sheetName val="High_Int"/>
      <sheetName val="Trial_Balance_Sheet"/>
      <sheetName val="August.09"/>
      <sheetName val="Load Details(B2)"/>
      <sheetName val="Addl.40"/>
      <sheetName val="Engy Balance Stat-2"/>
      <sheetName val="Form-C4"/>
      <sheetName val="1"/>
      <sheetName val="Annex-1"/>
      <sheetName val="&quot;R&quot; Format ATN Div "/>
      <sheetName val="&quot;R&quot; Format RBG Div"/>
      <sheetName val="&quot;R&quot; Format CKD Div"/>
      <sheetName val="A 3.7"/>
      <sheetName val="J"/>
      <sheetName val="Coalmine"/>
      <sheetName val="May '10"/>
      <sheetName val="June '10"/>
      <sheetName val="July '10"/>
      <sheetName val="August '10"/>
      <sheetName val="September '10"/>
      <sheetName val="October '10"/>
      <sheetName val="November '10"/>
      <sheetName val="BTB"/>
      <sheetName val="cf"/>
      <sheetName val="or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_A"/>
      <sheetName val="Form_B"/>
      <sheetName val="C_1a"/>
      <sheetName val="C1b"/>
      <sheetName val="C_2"/>
      <sheetName val="C_3"/>
      <sheetName val="C_4 C_5 C_6"/>
      <sheetName val="CREV"/>
      <sheetName val="C_7"/>
      <sheetName val="C_8"/>
      <sheetName val="C_9"/>
      <sheetName val="D_1a"/>
      <sheetName val="D_1b"/>
      <sheetName val="D_2"/>
      <sheetName val="D_4"/>
      <sheetName val="D_3"/>
      <sheetName val="D_5 "/>
      <sheetName val="DREV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_10"/>
      <sheetName val="E_11"/>
      <sheetName val="DT _1_ph_16 KVA "/>
      <sheetName val="DT _1_ph_25 KVA"/>
      <sheetName val="11 kv Branch 1_ph _weasel_ "/>
      <sheetName val="11 kv 1_ph _spur line_"/>
      <sheetName val="ABC line"/>
      <sheetName val=" 33_11 Substation"/>
      <sheetName val="Form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R.Hrs. Since Comm"/>
      <sheetName val="220 11  BS "/>
      <sheetName val=""/>
      <sheetName val="all"/>
      <sheetName val="RevenueInput"/>
      <sheetName val="cover1"/>
      <sheetName val="2004"/>
      <sheetName val="Addl.40"/>
      <sheetName val="04REL"/>
      <sheetName val="Sheet1"/>
      <sheetName val="Dom"/>
      <sheetName val="BTB"/>
      <sheetName val="cf"/>
      <sheetName val="orders"/>
      <sheetName val="Discom Details"/>
      <sheetName val="Design"/>
      <sheetName val="Data base Feb 09"/>
      <sheetName val="A 3.7"/>
      <sheetName val="Form-C4"/>
      <sheetName val="Salient1"/>
      <sheetName val="CSD"/>
      <sheetName val="Addl_40"/>
      <sheetName val="DETAILED  BOQ"/>
      <sheetName val=" AT-1-220 "/>
      <sheetName val=" BC-220"/>
      <sheetName val="Report"/>
      <sheetName val="QOSWS "/>
      <sheetName val="Staff Acco."/>
      <sheetName val="ANNEXURE-A"/>
      <sheetName val="STN WISE EMR"/>
      <sheetName val="travel_per"/>
      <sheetName val="Stationwise Thermal &amp; Hydel Gen"/>
      <sheetName val="Executive Summary -Thermal"/>
      <sheetName val="TWELVE"/>
      <sheetName val="cap all"/>
      <sheetName val="Ref codes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Assessment Sheet"/>
      <sheetName val="Non Plan "/>
      <sheetName val="Balance Sheet"/>
      <sheetName val="1"/>
      <sheetName val="Directors"/>
      <sheetName val="Comp"/>
      <sheetName val="dpc cost"/>
      <sheetName val="SUMMERY"/>
      <sheetName val="Data"/>
      <sheetName val="List (08-09) SC.."/>
      <sheetName val="P&amp;L"/>
      <sheetName val="66kv "/>
      <sheetName val="C_S_GENERATION3"/>
      <sheetName val="INTER-REGIONAL_ENERGY_EXHANGE2"/>
      <sheetName val="R_Hrs__Since_Comm2"/>
      <sheetName val="220_11__BS_2"/>
      <sheetName val="Addl_402"/>
      <sheetName val="Discom_Details2"/>
      <sheetName val="_AT-1-220_1"/>
      <sheetName val="_BC-2201"/>
      <sheetName val="Data_base_Feb_092"/>
      <sheetName val="A_3_72"/>
      <sheetName val="Stationwise_Thermal_&amp;_Hydel_Ge1"/>
      <sheetName val="Executive_Summary_-Thermal1"/>
      <sheetName val="DETAILED__BOQ1"/>
      <sheetName val="Staff_Acco_"/>
      <sheetName val="QOSWS_"/>
      <sheetName val="STN_WISE_EMR"/>
      <sheetName val="cap_all"/>
      <sheetName val="Ref_codes"/>
      <sheetName val="Assessment_Sheet"/>
      <sheetName val="Non_Plan_"/>
      <sheetName val="Balance_Sheet"/>
      <sheetName val="dpc_cost"/>
      <sheetName val="List_(08-09)_SC__"/>
      <sheetName val="66kv_"/>
      <sheetName val="BREAKUP OF OIL"/>
      <sheetName val="Format-A (B)"/>
      <sheetName val="Format-A"/>
      <sheetName val="Format-A (HQ)"/>
      <sheetName val="Sheet2 (2)"/>
      <sheetName val="Format-A (S)"/>
      <sheetName val="QOSWS_1"/>
      <sheetName val="Staff_Acco_1"/>
      <sheetName val="STN_WISE_EMR1"/>
      <sheetName val="cap_all1"/>
      <sheetName val="Bongaon"/>
      <sheetName val="Jeerat"/>
      <sheetName val="NJP"/>
      <sheetName val="ANNEXURE XIII A"/>
      <sheetName val="ATP"/>
      <sheetName val="ZKOK6"/>
      <sheetName val="indapsp"/>
      <sheetName val="indapep"/>
      <sheetName val="indapnp"/>
      <sheetName val="SS-III &amp; SS-V"/>
      <sheetName val="Sheet3"/>
      <sheetName val="Labour charges"/>
      <sheetName val="Lead Statement"/>
      <sheetName val="A2-02-03"/>
      <sheetName val="Mortars"/>
      <sheetName val="Lead statement-Tpt"/>
      <sheetName val="7.11 p1"/>
      <sheetName val="Sheet4"/>
      <sheetName val="acd piv25.9"/>
      <sheetName val="ac"/>
      <sheetName val="bba 9-15"/>
      <sheetName val="PIV30.9"/>
      <sheetName val="PIV F"/>
      <sheetName val="LEDGER"/>
      <sheetName val="RAJU ASSO"/>
      <sheetName val="Tim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m Details"/>
      <sheetName val="Sheet1"/>
      <sheetName val="Sheet2"/>
      <sheetName val="Sheet3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QFC"/>
      <sheetName val="DE"/>
      <sheetName val="Trial Balance Sheet"/>
      <sheetName val="FT-05-02IsoBOM"/>
      <sheetName val="A"/>
      <sheetName val="oct-06"/>
      <sheetName val="IDCCALHYD-GOO"/>
      <sheetName val="Basis"/>
      <sheetName val="UK"/>
      <sheetName val="3BPA00132-5-3 W plan HVPNL"/>
      <sheetName val="Acceptance"/>
      <sheetName val="QOSWS_"/>
      <sheetName val="Low_Volt"/>
      <sheetName val="High_Int"/>
      <sheetName val="Trial_Balance_Sheet"/>
      <sheetName val="August.09"/>
      <sheetName val="Load Details(B2)"/>
      <sheetName val="Addl.40"/>
      <sheetName val="Engy Balance Stat-2"/>
      <sheetName val="Form-C4"/>
      <sheetName val="1"/>
      <sheetName val="Annex-1"/>
      <sheetName val="&quot;R&quot; Format ATN Div "/>
      <sheetName val="&quot;R&quot; Format RBG Div"/>
      <sheetName val="&quot;R&quot; Format CKD Div"/>
      <sheetName val="A 3.7"/>
      <sheetName val="J"/>
      <sheetName val="Coalmine"/>
      <sheetName val="May '10"/>
      <sheetName val="June '10"/>
      <sheetName val="July '10"/>
      <sheetName val="August '10"/>
      <sheetName val="September '10"/>
      <sheetName val="October '10"/>
      <sheetName val="November '10"/>
      <sheetName val="BTB"/>
      <sheetName val="cf"/>
      <sheetName val="or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Discom Details"/>
      <sheetName val="A 3.7"/>
      <sheetName val="Sch-3"/>
      <sheetName val="Sheet1"/>
      <sheetName val="C.S.GENERATION"/>
      <sheetName val="all"/>
      <sheetName val="General"/>
      <sheetName val="RAJ"/>
      <sheetName val="04REL"/>
      <sheetName val="Bombaybazar(Remark)"/>
      <sheetName val="7.11 p1"/>
      <sheetName val="strain"/>
      <sheetName val="data"/>
      <sheetName val="SCF"/>
      <sheetName val="HLY_-99-00"/>
      <sheetName val="Hydro_Data"/>
      <sheetName val="dpc_cost"/>
      <sheetName val="Plant_Availability"/>
      <sheetName val="DCL AUG 12"/>
      <sheetName val="Discom_Details"/>
      <sheetName val="Form-B"/>
      <sheetName val="Dispatch 2.0"/>
      <sheetName val="Report"/>
      <sheetName val="DETAILED  BOQ"/>
      <sheetName val="QOSWS "/>
      <sheetName val="Codes"/>
      <sheetName val="Design"/>
      <sheetName val="Format-15(A)"/>
      <sheetName val="INDEX"/>
      <sheetName val="oct-06"/>
      <sheetName val="travel_per"/>
      <sheetName val="Cash Flow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Addl.40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  <sheetName val="Ref codes"/>
      <sheetName val="P&amp;L"/>
      <sheetName val="Inter. BCN"/>
      <sheetName val="May '10"/>
      <sheetName val="June '10"/>
      <sheetName val="July '10"/>
      <sheetName val="August '10"/>
      <sheetName val="September '10"/>
      <sheetName val="October '10"/>
      <sheetName val="November '10"/>
      <sheetName val="CFL-KIM"/>
      <sheetName val="7_11_p11"/>
      <sheetName val="HLY_-99-003"/>
      <sheetName val="Hydro_Data3"/>
      <sheetName val="dpc_cost3"/>
      <sheetName val="Plant_Availability3"/>
      <sheetName val="Discom_Details2"/>
      <sheetName val="A_3_72"/>
      <sheetName val="C_S_GENERATION2"/>
      <sheetName val="7_11_p12"/>
      <sheetName val="DETAILED__BOQ1"/>
      <sheetName val="DCL_AUG_121"/>
      <sheetName val="Index_Feb_091"/>
      <sheetName val="Data_base_Feb_091"/>
      <sheetName val="Cash_Flow1"/>
      <sheetName val="Dispatch_2_01"/>
      <sheetName val="Conductor_Size"/>
      <sheetName val="Addl_401"/>
      <sheetName val="Staff_Acco_"/>
      <sheetName val="Format-A (B)"/>
      <sheetName val="Format-A"/>
      <sheetName val="Format-A (HQ)"/>
      <sheetName val="Sheet2 (2)"/>
      <sheetName val="Format-A (S)"/>
      <sheetName val="HLY_-99-004"/>
      <sheetName val="Hydro_Data4"/>
      <sheetName val="dpc_cost4"/>
      <sheetName val="Plant_Availability4"/>
      <sheetName val="Discom_Details3"/>
      <sheetName val="A_3_73"/>
      <sheetName val="C_S_GENERATION3"/>
      <sheetName val="7_11_p13"/>
      <sheetName val="QOSWS_"/>
      <sheetName val="Ref_codes"/>
      <sheetName val="May_'10"/>
      <sheetName val="June_'10"/>
      <sheetName val="July_'10"/>
      <sheetName val="August_'10"/>
      <sheetName val="September_'10"/>
      <sheetName val="October_'10"/>
      <sheetName val="November_'10"/>
      <sheetName val="Inter__BCN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>
        <row r="1">
          <cell r="D1">
            <v>0</v>
          </cell>
        </row>
      </sheetData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/>
      <sheetData sheetId="106"/>
      <sheetData sheetId="107">
        <row r="1">
          <cell r="D1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 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de_electrified villC_8"/>
      <sheetName val="declaration of De_elect_ C_9"/>
      <sheetName val="Section_D"/>
      <sheetName val="Scheme Proposal _Block__ D1a"/>
      <sheetName val="Scheme Proposal _Block__ D1b"/>
      <sheetName val="Scheme Proposal _Block__ D2"/>
      <sheetName val="Scheme Pro_ _Village__D3"/>
      <sheetName val="Scheme Proposal _Village__D4"/>
      <sheetName val="Scheme Proposal _Village__D5"/>
      <sheetName val="Section_E"/>
      <sheetName val="EHV_SS_E1"/>
      <sheetName val="33KVfeeders_E2"/>
      <sheetName val="New33KVSS_E3"/>
      <sheetName val="Prop aug of Ex 33KVSS_E3a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  <sheetName val="Cost Estimate G"/>
      <sheetName val="DT _1_ph_16 KVA - CSP"/>
      <sheetName val="11 kv 1-ph (spur line)"/>
      <sheetName val="ABC line"/>
      <sheetName val="11 kv Branch 1-ph (weasel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_A"/>
      <sheetName val="Form_B"/>
      <sheetName val="C_1a"/>
      <sheetName val="C1b"/>
      <sheetName val="C_2"/>
      <sheetName val="C_3"/>
      <sheetName val="C_4 C_5 C_6"/>
      <sheetName val="CREV"/>
      <sheetName val="C_7"/>
      <sheetName val="C_8"/>
      <sheetName val="C_9"/>
      <sheetName val="D_1a"/>
      <sheetName val="D_1b"/>
      <sheetName val="D_2"/>
      <sheetName val="D_4"/>
      <sheetName val="D_3"/>
      <sheetName val="D_5 "/>
      <sheetName val="DREV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_10"/>
      <sheetName val="E_11"/>
      <sheetName val="DT _1_ph_16 KVA "/>
      <sheetName val="DT _1_ph_25 KVA"/>
      <sheetName val="11 kv Branch 1_ph _weasel_ "/>
      <sheetName val="11 kv 1_ph _spur line_"/>
      <sheetName val="ABC line"/>
      <sheetName val=" 33_11 Substation"/>
      <sheetName val="Form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Section_D"/>
      <sheetName val="Scheme Proposal _Block__ D1a"/>
      <sheetName val="Scheme Proposal _Block__ D1b"/>
      <sheetName val="Scheme Proposal _Block__ D2"/>
      <sheetName val="Form_D3"/>
      <sheetName val="Scheme Proposal _Village__D5"/>
      <sheetName val="33KVfeeders_E2"/>
      <sheetName val="New33KVSS_E3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_A"/>
      <sheetName val="Form_B"/>
      <sheetName val="C_1a"/>
      <sheetName val="C1b"/>
      <sheetName val="C_2"/>
      <sheetName val="C_3"/>
      <sheetName val="C_4 C_5 C_6"/>
      <sheetName val="CREV"/>
      <sheetName val="C_7"/>
      <sheetName val="C_8"/>
      <sheetName val="C_9"/>
      <sheetName val="D_1a"/>
      <sheetName val="D_1b"/>
      <sheetName val="D_2"/>
      <sheetName val="D_4"/>
      <sheetName val="D_3"/>
      <sheetName val="D_5 "/>
      <sheetName val="DREV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_10"/>
      <sheetName val="E_11"/>
      <sheetName val="DT _1_ph_16 KVA "/>
      <sheetName val="DT _1_ph_25 KVA"/>
      <sheetName val="11 kv Branch 1_ph _weasel_ "/>
      <sheetName val="11 kv 1_ph _spur line_"/>
      <sheetName val="ABC line"/>
      <sheetName val=" 33_11 Substation"/>
      <sheetName val="Form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PART C"/>
      <sheetName val="Data"/>
      <sheetName val="Part A General"/>
      <sheetName val="dpc cost"/>
      <sheetName val="Discom Details"/>
      <sheetName val="First information "/>
      <sheetName val="annexture-g1"/>
      <sheetName val="Sheet1"/>
      <sheetName val="EDWise"/>
      <sheetName val="form_x005f_x0000__x005f_x0000__x005f_x0000__x0000"/>
      <sheetName val="form_x005f_x0000_"/>
      <sheetName val="Form_A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RAJU ASSO"/>
      <sheetName val="form_x005f_x005f_x005f_x0000__x005f_x005f_x005f_x0000__"/>
      <sheetName val="form_x005f_x005f_x005f_x0000_"/>
      <sheetName val="Setup Variable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</sheetNames>
    <sheetDataSet>
      <sheetData sheetId="0"/>
      <sheetData sheetId="1"/>
      <sheetData sheetId="2"/>
      <sheetData sheetId="3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 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de_electrified villC_8"/>
      <sheetName val="declaration of De_elect_ C_9"/>
      <sheetName val="Section_D"/>
      <sheetName val="Scheme Proposal _Block__ D1a"/>
      <sheetName val="Scheme Proposal _Block__ D1b"/>
      <sheetName val="Scheme Proposal _Block__ D2"/>
      <sheetName val="Scheme Pro_ _Village__D3"/>
      <sheetName val="Scheme Proposal _Village__D4"/>
      <sheetName val="Scheme Proposal _Village__D5"/>
      <sheetName val="Section_E"/>
      <sheetName val="EHV_SS_E1"/>
      <sheetName val="33KVfeeders_E2"/>
      <sheetName val="New33KVSS_E3"/>
      <sheetName val="Prop aug of Ex 33KVSS_E3a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  <sheetName val="Cost Estimate G"/>
      <sheetName val="DT _1_ph_16 KVA - CSP"/>
      <sheetName val="11 kv 1-ph (spur line)"/>
      <sheetName val="ABC line"/>
      <sheetName val="11 kv Branch 1-ph (weasel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Format-5"/>
      <sheetName val="NJP"/>
      <sheetName val="September '10"/>
      <sheetName val="November '10"/>
      <sheetName val="3BPA00132-5-3 W plan HVPNL"/>
      <sheetName val="1"/>
      <sheetName val="Sheet1"/>
      <sheetName val="Assessment Sheet"/>
      <sheetName val="BTB"/>
      <sheetName val="cf"/>
      <sheetName val="travel_per"/>
      <sheetName val="orders"/>
      <sheetName val="220 11  BS "/>
      <sheetName val="QOSWS_"/>
      <sheetName val="Low_Volt"/>
      <sheetName val="High_Int"/>
      <sheetName val="September_'10"/>
      <sheetName val="November_'10"/>
      <sheetName val="3BPA00132-5-3_W_plan_HVPNL"/>
      <sheetName val="FT-05-02IsoBOM"/>
      <sheetName val="ord-lost_98&amp;99"/>
      <sheetName val="2007 Calendar"/>
      <sheetName val="Design"/>
      <sheetName val="Acceptance"/>
      <sheetName val="Load Details(B2)"/>
      <sheetName val="A"/>
      <sheetName val="A 3.7"/>
      <sheetName val="May '10"/>
      <sheetName val="June '10"/>
      <sheetName val="July '10"/>
      <sheetName val="August '10"/>
      <sheetName val="October '10"/>
      <sheetName val="IDCCALHYD-GOO"/>
      <sheetName val="Bongaon"/>
      <sheetName val="Jeerat"/>
      <sheetName val="oct-06"/>
      <sheetName val="REVENUES &amp; BS"/>
      <sheetName val="J"/>
      <sheetName val="Form-C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rted As on FEb-16"/>
      <sheetName val="oct -2016"/>
      <sheetName val="SEP-2016"/>
      <sheetName val="AUG Abstract"/>
      <sheetName val="year wise abstract"/>
      <sheetName val="absract"/>
      <sheetName val="Sheet1"/>
      <sheetName val="Ravikumar"/>
      <sheetName val="Liyakath ali"/>
      <sheetName val="kotreshapppa"/>
      <sheetName val="palanna"/>
      <sheetName val="Suresh"/>
      <sheetName val="shivayogi"/>
      <sheetName val="oblesh"/>
      <sheetName val="nagaraj"/>
      <sheetName val="srinivasraju"/>
      <sheetName val="muralidhar"/>
      <sheetName val="satish "/>
      <sheetName val="dhananjaya"/>
      <sheetName val="devraj"/>
      <sheetName val="jagdeesh"/>
      <sheetName val="Abdul raheman"/>
      <sheetName val="jayanna"/>
      <sheetName val="mamata"/>
      <sheetName val="N.B.jadav"/>
      <sheetName val="papanna"/>
      <sheetName val="Raghunaik"/>
      <sheetName val="S.Venkatesh"/>
      <sheetName val="Surlingappa"/>
      <sheetName val="T.S.Siddappa"/>
      <sheetName val="venkatesh"/>
      <sheetName val="suresh o.s "/>
      <sheetName val="E SHIVAKUMAR"/>
      <sheetName val="Sheet3"/>
      <sheetName val="Mallikarjun"/>
      <sheetName val="ABST-FEB-17"/>
      <sheetName val=" T .srinivasraju"/>
      <sheetName val="C.venkatesh"/>
      <sheetName val="Suralinppa recovery Statement"/>
      <sheetName val="Sheet2"/>
      <sheetName val="Sheet4"/>
      <sheetName val="M.Bas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Inputs"/>
      <sheetName val="RAJ"/>
      <sheetName val="Feb-06"/>
      <sheetName val="A 3.7"/>
      <sheetName val="all"/>
      <sheetName val="Data"/>
      <sheetName val="17(B) govt"/>
      <sheetName val="feasibility require"/>
      <sheetName val="DLC"/>
      <sheetName val="1.1 Trs. Fai."/>
      <sheetName val="STN WISE EMR"/>
      <sheetName val="Dom"/>
      <sheetName val="purpose&amp;input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PART C"/>
      <sheetName val="Data"/>
      <sheetName val="Part A General"/>
      <sheetName val="dpc cost"/>
      <sheetName val="Discom Details"/>
      <sheetName val="First information "/>
      <sheetName val="annexture-g1"/>
      <sheetName val="EDWise"/>
      <sheetName val="form_x005f_x0000__x005f_x0000__x005f_x0000__x0000"/>
      <sheetName val="form_x005f_x0000_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RAJU ASSO"/>
      <sheetName val="form_x005f_x005f_x005f_x0000__x005f_x005f_x005f_x0000__"/>
      <sheetName val="form_x005f_x005f_x005f_x0000_"/>
      <sheetName val="Setup Variables"/>
      <sheetName val="Format-15(A)"/>
      <sheetName val="INDEX"/>
      <sheetName val="Ref codes"/>
      <sheetName val="Validations"/>
      <sheetName val="Non Plan "/>
      <sheetName val="3"/>
      <sheetName val="40"/>
      <sheetName val="List (08-09) SC..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Sept_"/>
      <sheetName val="Ag_LF"/>
      <sheetName val="Executive_Summary_-Thermal"/>
      <sheetName val="Stationwise_Thermal_&amp;_Hydel_Gen"/>
      <sheetName val="Labour_charges"/>
      <sheetName val="PART_C"/>
      <sheetName val="Part_A_General"/>
      <sheetName val="dpc_cost"/>
      <sheetName val="Discom_Details"/>
      <sheetName val="First_information_"/>
      <sheetName val="feasibility_require"/>
      <sheetName val="ARR_Forms_For_Submission"/>
      <sheetName val="breakup_of_oil"/>
      <sheetName val="RAJU_ASSO"/>
      <sheetName val="Setup_Variables"/>
      <sheetName val="Ref_codes"/>
      <sheetName val="Non_Plan_"/>
      <sheetName val="List_(08-09)_SC__"/>
      <sheetName val="STN WISE EMR"/>
      <sheetName val="BSHEET"/>
      <sheetName val="Form-A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35">
          <cell r="I35">
            <v>63490.540060935658</v>
          </cell>
        </row>
      </sheetData>
      <sheetData sheetId="177">
        <row r="35">
          <cell r="I35">
            <v>63490.540060935658</v>
          </cell>
        </row>
      </sheetData>
      <sheetData sheetId="178">
        <row r="35">
          <cell r="I35">
            <v>63490.540060935658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35">
          <cell r="G35">
            <v>64254.226096970044</v>
          </cell>
        </row>
      </sheetData>
      <sheetData sheetId="189">
        <row r="35">
          <cell r="G35">
            <v>64254.226096970044</v>
          </cell>
        </row>
      </sheetData>
      <sheetData sheetId="190">
        <row r="35">
          <cell r="G35">
            <v>64254.226096970044</v>
          </cell>
        </row>
      </sheetData>
      <sheetData sheetId="191">
        <row r="35">
          <cell r="G35">
            <v>64254.226096970044</v>
          </cell>
        </row>
      </sheetData>
      <sheetData sheetId="192">
        <row r="35">
          <cell r="G35">
            <v>64254.226096970044</v>
          </cell>
        </row>
      </sheetData>
      <sheetData sheetId="193">
        <row r="35">
          <cell r="G35">
            <v>64254.226096970044</v>
          </cell>
        </row>
      </sheetData>
      <sheetData sheetId="194">
        <row r="35">
          <cell r="G35">
            <v>64254.226096970044</v>
          </cell>
        </row>
      </sheetData>
      <sheetData sheetId="195">
        <row r="35">
          <cell r="G35">
            <v>64254.226096970044</v>
          </cell>
        </row>
      </sheetData>
      <sheetData sheetId="196">
        <row r="35">
          <cell r="G35">
            <v>64254.226096970044</v>
          </cell>
        </row>
      </sheetData>
      <sheetData sheetId="197">
        <row r="35">
          <cell r="G35">
            <v>64254.226096970044</v>
          </cell>
        </row>
      </sheetData>
      <sheetData sheetId="198">
        <row r="35">
          <cell r="G35">
            <v>64254.226096970044</v>
          </cell>
        </row>
      </sheetData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466B-FE5F-4B98-95FB-42332F076319}">
  <sheetPr>
    <tabColor theme="9" tint="0.39997558519241921"/>
  </sheetPr>
  <dimension ref="A1:AX45"/>
  <sheetViews>
    <sheetView topLeftCell="A5" zoomScale="50" zoomScaleNormal="50" zoomScaleSheetLayoutView="25" workbookViewId="0">
      <selection activeCell="L8" sqref="L8"/>
    </sheetView>
  </sheetViews>
  <sheetFormatPr defaultRowHeight="33" x14ac:dyDescent="0.45"/>
  <cols>
    <col min="1" max="1" width="27" style="56" customWidth="1"/>
    <col min="2" max="3" width="19.5703125" style="57" customWidth="1"/>
    <col min="4" max="5" width="17" style="57" hidden="1" customWidth="1"/>
    <col min="6" max="6" width="17" style="57" customWidth="1"/>
    <col min="7" max="7" width="17" style="57" hidden="1" customWidth="1"/>
    <col min="8" max="8" width="19.5703125" style="57" customWidth="1"/>
    <col min="9" max="9" width="17" style="57" customWidth="1"/>
    <col min="10" max="11" width="19.5703125" style="57" bestFit="1" customWidth="1"/>
    <col min="12" max="12" width="14.42578125" style="57" customWidth="1"/>
    <col min="13" max="13" width="21.28515625" style="57" hidden="1" customWidth="1"/>
    <col min="14" max="14" width="22.42578125" style="58" bestFit="1" customWidth="1"/>
    <col min="15" max="16" width="19.5703125" style="57" customWidth="1"/>
    <col min="17" max="17" width="17" style="57" hidden="1" customWidth="1"/>
    <col min="18" max="18" width="16.85546875" style="57" hidden="1" customWidth="1"/>
    <col min="19" max="19" width="17" style="57" customWidth="1"/>
    <col min="20" max="20" width="17" style="57" hidden="1" customWidth="1"/>
    <col min="21" max="22" width="19.5703125" style="57" customWidth="1"/>
    <col min="23" max="23" width="19.7109375" style="57" bestFit="1" customWidth="1"/>
    <col min="24" max="24" width="21.28515625" style="57" customWidth="1"/>
    <col min="25" max="25" width="18.42578125" style="57" customWidth="1"/>
    <col min="26" max="26" width="14.42578125" style="57" hidden="1" customWidth="1"/>
    <col min="27" max="27" width="22.42578125" style="58" bestFit="1" customWidth="1"/>
    <col min="28" max="28" width="18.5703125" style="57" bestFit="1" customWidth="1"/>
    <col min="29" max="29" width="17.140625" style="57" bestFit="1" customWidth="1"/>
    <col min="30" max="31" width="18.85546875" style="57" bestFit="1" customWidth="1"/>
    <col min="32" max="33" width="18.7109375" style="57" customWidth="1"/>
    <col min="34" max="34" width="19.7109375" style="57" bestFit="1" customWidth="1"/>
    <col min="35" max="35" width="19.42578125" style="57" bestFit="1" customWidth="1"/>
    <col min="36" max="37" width="18.7109375" style="57" bestFit="1" customWidth="1"/>
    <col min="38" max="39" width="18.7109375" style="57" hidden="1" customWidth="1"/>
    <col min="40" max="40" width="18.140625" style="57" customWidth="1"/>
    <col min="41" max="41" width="19.28515625" style="57" customWidth="1"/>
    <col min="42" max="42" width="19.140625" style="2" hidden="1" customWidth="1"/>
    <col min="43" max="16384" width="9.140625" style="2"/>
  </cols>
  <sheetData>
    <row r="1" spans="1:42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2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2" ht="23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7"/>
      <c r="AB3" s="1" t="s">
        <v>2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 t="s">
        <v>3</v>
      </c>
      <c r="AO3" s="1"/>
    </row>
    <row r="4" spans="1:42" ht="31.5" hidden="1" customHeight="1" x14ac:dyDescent="0.45">
      <c r="A4" s="8" t="s">
        <v>4</v>
      </c>
      <c r="B4" s="9"/>
      <c r="C4" s="9"/>
      <c r="D4" s="9"/>
      <c r="E4" s="10"/>
      <c r="F4" s="10"/>
      <c r="G4" s="10"/>
      <c r="H4" s="10"/>
      <c r="I4" s="9"/>
      <c r="J4" s="9"/>
      <c r="K4" s="9"/>
      <c r="L4" s="10">
        <f>+'[1]R-Formet'!$G$46</f>
        <v>431.72215059999996</v>
      </c>
      <c r="M4" s="9"/>
      <c r="N4" s="11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2"/>
      <c r="AB4" s="13" t="s">
        <v>5</v>
      </c>
      <c r="AC4" s="14"/>
      <c r="AD4" s="15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6"/>
    </row>
    <row r="5" spans="1:42" ht="42.75" customHeight="1" x14ac:dyDescent="0.5">
      <c r="A5" s="17" t="s">
        <v>6</v>
      </c>
      <c r="B5" s="18"/>
      <c r="C5" s="18"/>
      <c r="D5" s="18"/>
      <c r="E5" s="19" t="s">
        <v>7</v>
      </c>
      <c r="F5" s="19"/>
      <c r="G5" s="19"/>
      <c r="H5" s="19"/>
      <c r="I5" s="19"/>
      <c r="J5" s="19"/>
      <c r="K5" s="19"/>
      <c r="L5" s="19"/>
      <c r="M5" s="18"/>
      <c r="N5" s="20"/>
      <c r="O5" s="18"/>
      <c r="P5" s="18"/>
      <c r="Q5" s="18"/>
      <c r="R5" s="18"/>
      <c r="S5" s="18"/>
      <c r="T5" s="21" t="s">
        <v>2</v>
      </c>
      <c r="U5" s="21"/>
      <c r="V5" s="21"/>
      <c r="W5" s="18"/>
      <c r="X5" s="18"/>
      <c r="Y5" s="18"/>
      <c r="Z5" s="18"/>
      <c r="AA5" s="20"/>
      <c r="AB5" s="18" t="s">
        <v>8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3"/>
      <c r="AO5" s="24"/>
      <c r="AP5" s="16"/>
    </row>
    <row r="6" spans="1:42" ht="89.25" customHeight="1" x14ac:dyDescent="0.25">
      <c r="A6" s="25" t="s">
        <v>9</v>
      </c>
      <c r="B6" s="26" t="s">
        <v>10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11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8"/>
      <c r="AB6" s="29" t="s">
        <v>12</v>
      </c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30" t="s">
        <v>13</v>
      </c>
      <c r="AP6" s="16"/>
    </row>
    <row r="7" spans="1:42" s="35" customFormat="1" ht="42" customHeight="1" x14ac:dyDescent="0.25">
      <c r="A7" s="31"/>
      <c r="B7" s="32">
        <v>45383</v>
      </c>
      <c r="C7" s="32">
        <v>45413</v>
      </c>
      <c r="D7" s="32">
        <v>45444</v>
      </c>
      <c r="E7" s="32">
        <v>45474</v>
      </c>
      <c r="F7" s="32">
        <v>45505</v>
      </c>
      <c r="G7" s="32">
        <v>45536</v>
      </c>
      <c r="H7" s="32">
        <v>45566</v>
      </c>
      <c r="I7" s="32">
        <v>45597</v>
      </c>
      <c r="J7" s="32">
        <v>45627</v>
      </c>
      <c r="K7" s="32">
        <v>45658</v>
      </c>
      <c r="L7" s="32">
        <v>45689</v>
      </c>
      <c r="M7" s="32">
        <v>45717</v>
      </c>
      <c r="N7" s="33" t="s">
        <v>14</v>
      </c>
      <c r="O7" s="32">
        <v>45383</v>
      </c>
      <c r="P7" s="32">
        <v>45413</v>
      </c>
      <c r="Q7" s="32">
        <v>45444</v>
      </c>
      <c r="R7" s="32">
        <v>45474</v>
      </c>
      <c r="S7" s="32">
        <v>45505</v>
      </c>
      <c r="T7" s="32">
        <v>45536</v>
      </c>
      <c r="U7" s="32">
        <v>45566</v>
      </c>
      <c r="V7" s="32">
        <v>45597</v>
      </c>
      <c r="W7" s="32">
        <v>45627</v>
      </c>
      <c r="X7" s="32">
        <v>45658</v>
      </c>
      <c r="Y7" s="32">
        <v>45689</v>
      </c>
      <c r="Z7" s="32">
        <v>45717</v>
      </c>
      <c r="AA7" s="33" t="s">
        <v>14</v>
      </c>
      <c r="AB7" s="34">
        <v>45383</v>
      </c>
      <c r="AC7" s="34">
        <v>45413</v>
      </c>
      <c r="AD7" s="34">
        <v>45444</v>
      </c>
      <c r="AE7" s="34">
        <v>45474</v>
      </c>
      <c r="AF7" s="34">
        <v>45505</v>
      </c>
      <c r="AG7" s="34">
        <v>45536</v>
      </c>
      <c r="AH7" s="34">
        <v>45566</v>
      </c>
      <c r="AI7" s="34">
        <v>45597</v>
      </c>
      <c r="AJ7" s="34">
        <v>45627</v>
      </c>
      <c r="AK7" s="34">
        <v>45658</v>
      </c>
      <c r="AL7" s="34">
        <v>45689</v>
      </c>
      <c r="AM7" s="34">
        <v>45717</v>
      </c>
      <c r="AN7" s="34" t="s">
        <v>14</v>
      </c>
      <c r="AO7" s="30"/>
      <c r="AP7" s="16"/>
    </row>
    <row r="8" spans="1:42" ht="42.75" customHeight="1" x14ac:dyDescent="0.5">
      <c r="A8" s="36" t="s">
        <v>15</v>
      </c>
      <c r="B8" s="37">
        <v>118.0802</v>
      </c>
      <c r="C8" s="37">
        <v>106.86863000000002</v>
      </c>
      <c r="D8" s="37">
        <v>116.31</v>
      </c>
      <c r="E8" s="37">
        <v>114.14225999999999</v>
      </c>
      <c r="F8" s="37">
        <v>109.59309</v>
      </c>
      <c r="G8" s="37">
        <v>106.29276</v>
      </c>
      <c r="H8" s="37">
        <f>1.3828204*100</f>
        <v>138.28203999999999</v>
      </c>
      <c r="I8" s="37">
        <v>115.10204</v>
      </c>
      <c r="J8" s="37">
        <v>129.69979000000001</v>
      </c>
      <c r="K8" s="37">
        <v>137.46029999999999</v>
      </c>
      <c r="L8" s="37"/>
      <c r="M8" s="37"/>
      <c r="N8" s="38">
        <f t="shared" ref="N8:N28" si="0">SUM(B8:M8)</f>
        <v>1191.8311099999999</v>
      </c>
      <c r="O8" s="37">
        <v>104.90953</v>
      </c>
      <c r="P8" s="37">
        <v>127.90085000000001</v>
      </c>
      <c r="Q8" s="37">
        <v>114.8</v>
      </c>
      <c r="R8" s="37">
        <v>118.15291000000001</v>
      </c>
      <c r="S8" s="37">
        <v>105.88548</v>
      </c>
      <c r="T8" s="37">
        <v>97.047219999999996</v>
      </c>
      <c r="U8" s="37">
        <f>1.2664545*100</f>
        <v>126.64545000000001</v>
      </c>
      <c r="V8" s="37">
        <v>113.20847000000001</v>
      </c>
      <c r="W8" s="37">
        <v>119.67668999999999</v>
      </c>
      <c r="X8" s="37">
        <v>106.7701</v>
      </c>
      <c r="Y8" s="37"/>
      <c r="Z8" s="37"/>
      <c r="AA8" s="38">
        <f>SUM(O8:Z8)</f>
        <v>1134.9966999999999</v>
      </c>
      <c r="AB8" s="39">
        <f t="shared" ref="AB8:AN23" si="1">O8/B8*100</f>
        <v>88.845996195805895</v>
      </c>
      <c r="AC8" s="39">
        <f t="shared" si="1"/>
        <v>119.68044317588797</v>
      </c>
      <c r="AD8" s="39">
        <f t="shared" si="1"/>
        <v>98.701745335740682</v>
      </c>
      <c r="AE8" s="39">
        <f t="shared" si="1"/>
        <v>103.51372927082399</v>
      </c>
      <c r="AF8" s="39">
        <f t="shared" si="1"/>
        <v>96.616930866717965</v>
      </c>
      <c r="AG8" s="39">
        <f t="shared" si="1"/>
        <v>91.301815852744809</v>
      </c>
      <c r="AH8" s="39">
        <f t="shared" si="1"/>
        <v>91.584886945549854</v>
      </c>
      <c r="AI8" s="39">
        <f t="shared" si="1"/>
        <v>98.354877115992039</v>
      </c>
      <c r="AJ8" s="39">
        <f t="shared" si="1"/>
        <v>92.272076924719755</v>
      </c>
      <c r="AK8" s="39">
        <f t="shared" si="1"/>
        <v>77.673408249509137</v>
      </c>
      <c r="AL8" s="39" t="e">
        <f t="shared" si="1"/>
        <v>#DIV/0!</v>
      </c>
      <c r="AM8" s="39" t="e">
        <f t="shared" si="1"/>
        <v>#DIV/0!</v>
      </c>
      <c r="AN8" s="39">
        <f t="shared" si="1"/>
        <v>95.231336929944717</v>
      </c>
      <c r="AO8" s="39">
        <f t="shared" ref="AO8:AO30" si="2">N8-AA8</f>
        <v>56.834409999999934</v>
      </c>
      <c r="AP8" s="40">
        <f>+'[2]R-Format'!$I$169</f>
        <v>0</v>
      </c>
    </row>
    <row r="9" spans="1:42" s="44" customFormat="1" ht="42.75" customHeight="1" x14ac:dyDescent="0.5">
      <c r="A9" s="36" t="s">
        <v>16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/>
      <c r="M9" s="37"/>
      <c r="N9" s="38">
        <f t="shared" si="0"/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/>
      <c r="Z9" s="37"/>
      <c r="AA9" s="38">
        <f>SUM(O9:Z9)</f>
        <v>0</v>
      </c>
      <c r="AB9" s="37">
        <v>0</v>
      </c>
      <c r="AC9" s="37">
        <v>0</v>
      </c>
      <c r="AD9" s="41" t="e">
        <f t="shared" si="1"/>
        <v>#DIV/0!</v>
      </c>
      <c r="AE9" s="41" t="e">
        <f t="shared" si="1"/>
        <v>#DIV/0!</v>
      </c>
      <c r="AF9" s="41" t="e">
        <f t="shared" si="1"/>
        <v>#DIV/0!</v>
      </c>
      <c r="AG9" s="41" t="e">
        <f t="shared" si="1"/>
        <v>#DIV/0!</v>
      </c>
      <c r="AH9" s="41" t="e">
        <f t="shared" si="1"/>
        <v>#DIV/0!</v>
      </c>
      <c r="AI9" s="41" t="e">
        <f t="shared" si="1"/>
        <v>#DIV/0!</v>
      </c>
      <c r="AJ9" s="41" t="e">
        <f t="shared" si="1"/>
        <v>#DIV/0!</v>
      </c>
      <c r="AK9" s="41" t="e">
        <f t="shared" si="1"/>
        <v>#DIV/0!</v>
      </c>
      <c r="AL9" s="42" t="e">
        <f t="shared" si="1"/>
        <v>#DIV/0!</v>
      </c>
      <c r="AM9" s="42" t="e">
        <f t="shared" si="1"/>
        <v>#DIV/0!</v>
      </c>
      <c r="AN9" s="37">
        <v>0</v>
      </c>
      <c r="AO9" s="39">
        <f t="shared" si="2"/>
        <v>0</v>
      </c>
      <c r="AP9" s="43">
        <f>+'[2]R-Format'!$I$170</f>
        <v>0</v>
      </c>
    </row>
    <row r="10" spans="1:42" ht="42.75" customHeight="1" x14ac:dyDescent="0.5">
      <c r="A10" s="36" t="s">
        <v>17</v>
      </c>
      <c r="B10" s="37">
        <v>2.9026599999999996</v>
      </c>
      <c r="C10" s="37">
        <v>1.4297200000000001</v>
      </c>
      <c r="D10" s="37">
        <v>1.0900000000000001</v>
      </c>
      <c r="E10" s="37">
        <v>2.2928600000000001</v>
      </c>
      <c r="F10" s="37">
        <v>2.3956499999999998</v>
      </c>
      <c r="G10" s="37">
        <v>2.4103699999999999</v>
      </c>
      <c r="H10" s="37">
        <f>0.0231364*100</f>
        <v>2.3136400000000004</v>
      </c>
      <c r="I10" s="37">
        <v>1.98725</v>
      </c>
      <c r="J10" s="37">
        <v>2.4314900000000002</v>
      </c>
      <c r="K10" s="37">
        <v>4.2383600000000001</v>
      </c>
      <c r="L10" s="37"/>
      <c r="M10" s="37"/>
      <c r="N10" s="38">
        <f t="shared" si="0"/>
        <v>23.492000000000001</v>
      </c>
      <c r="O10" s="37">
        <v>8.8014500000000009</v>
      </c>
      <c r="P10" s="37">
        <v>2.7383999999999999</v>
      </c>
      <c r="Q10" s="37">
        <v>0.42299999999999999</v>
      </c>
      <c r="R10" s="37">
        <v>2.0105</v>
      </c>
      <c r="S10" s="37">
        <v>1.67337</v>
      </c>
      <c r="T10" s="37">
        <v>1.82422</v>
      </c>
      <c r="U10" s="37">
        <f>0.02083*100</f>
        <v>2.0830000000000002</v>
      </c>
      <c r="V10" s="37">
        <v>1.6147</v>
      </c>
      <c r="W10" s="37">
        <v>1.7995699999999999</v>
      </c>
      <c r="X10" s="37">
        <v>0.75765000000000005</v>
      </c>
      <c r="Y10" s="37"/>
      <c r="Z10" s="37"/>
      <c r="AA10" s="38">
        <f>SUM(O10:Z10)</f>
        <v>23.725860000000004</v>
      </c>
      <c r="AB10" s="39">
        <f>O10/B10*100</f>
        <v>303.22014979363763</v>
      </c>
      <c r="AC10" s="39">
        <f>P10/C10*100</f>
        <v>191.53400665864643</v>
      </c>
      <c r="AD10" s="39">
        <f t="shared" si="1"/>
        <v>38.807339449541281</v>
      </c>
      <c r="AE10" s="39">
        <f t="shared" si="1"/>
        <v>87.685248990343936</v>
      </c>
      <c r="AF10" s="39">
        <f t="shared" si="1"/>
        <v>69.850353766201252</v>
      </c>
      <c r="AG10" s="39">
        <f t="shared" si="1"/>
        <v>75.682156681339379</v>
      </c>
      <c r="AH10" s="39">
        <f t="shared" si="1"/>
        <v>90.031292681661796</v>
      </c>
      <c r="AI10" s="39">
        <f t="shared" si="1"/>
        <v>81.252987797207197</v>
      </c>
      <c r="AJ10" s="39">
        <f t="shared" si="1"/>
        <v>74.010997371981773</v>
      </c>
      <c r="AK10" s="39">
        <f t="shared" si="1"/>
        <v>17.876018082465862</v>
      </c>
      <c r="AL10" s="39" t="e">
        <f t="shared" si="1"/>
        <v>#DIV/0!</v>
      </c>
      <c r="AM10" s="39" t="e">
        <f t="shared" si="1"/>
        <v>#DIV/0!</v>
      </c>
      <c r="AN10" s="39">
        <f>AA10/N10*100</f>
        <v>100.99548782564278</v>
      </c>
      <c r="AO10" s="39">
        <f t="shared" si="2"/>
        <v>-0.23386000000000351</v>
      </c>
      <c r="AP10" s="40">
        <f>+'[2]R-Format'!$I$171</f>
        <v>0</v>
      </c>
    </row>
    <row r="11" spans="1:42" s="46" customFormat="1" ht="42.75" customHeight="1" x14ac:dyDescent="0.5">
      <c r="A11" s="36" t="s">
        <v>18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/>
      <c r="M11" s="37"/>
      <c r="N11" s="38">
        <f t="shared" si="0"/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/>
      <c r="Z11" s="37"/>
      <c r="AA11" s="38">
        <f>SUM(O11:Z11)</f>
        <v>0</v>
      </c>
      <c r="AB11" s="37">
        <v>0</v>
      </c>
      <c r="AC11" s="37">
        <v>0</v>
      </c>
      <c r="AD11" s="41" t="e">
        <f t="shared" si="1"/>
        <v>#DIV/0!</v>
      </c>
      <c r="AE11" s="41" t="e">
        <f t="shared" si="1"/>
        <v>#DIV/0!</v>
      </c>
      <c r="AF11" s="41" t="e">
        <f t="shared" si="1"/>
        <v>#DIV/0!</v>
      </c>
      <c r="AG11" s="41" t="e">
        <f t="shared" si="1"/>
        <v>#DIV/0!</v>
      </c>
      <c r="AH11" s="41" t="e">
        <f t="shared" si="1"/>
        <v>#DIV/0!</v>
      </c>
      <c r="AI11" s="41" t="e">
        <f t="shared" si="1"/>
        <v>#DIV/0!</v>
      </c>
      <c r="AJ11" s="41" t="e">
        <f t="shared" si="1"/>
        <v>#DIV/0!</v>
      </c>
      <c r="AK11" s="41" t="e">
        <f t="shared" si="1"/>
        <v>#DIV/0!</v>
      </c>
      <c r="AL11" s="45" t="e">
        <f t="shared" si="1"/>
        <v>#DIV/0!</v>
      </c>
      <c r="AM11" s="45" t="e">
        <f t="shared" si="1"/>
        <v>#DIV/0!</v>
      </c>
      <c r="AN11" s="37">
        <v>0</v>
      </c>
      <c r="AO11" s="39">
        <f t="shared" si="2"/>
        <v>0</v>
      </c>
      <c r="AP11" s="40">
        <f>+'[2]R-Format'!$I$174</f>
        <v>0</v>
      </c>
    </row>
    <row r="12" spans="1:42" s="46" customFormat="1" ht="42.75" customHeight="1" x14ac:dyDescent="0.5">
      <c r="A12" s="36" t="s">
        <v>19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/>
      <c r="M12" s="37"/>
      <c r="N12" s="38">
        <f t="shared" si="0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/>
      <c r="Z12" s="37"/>
      <c r="AA12" s="38">
        <f>SUM(O12:Z12)</f>
        <v>0</v>
      </c>
      <c r="AB12" s="37">
        <v>0</v>
      </c>
      <c r="AC12" s="37">
        <v>0</v>
      </c>
      <c r="AD12" s="41" t="e">
        <f t="shared" si="1"/>
        <v>#DIV/0!</v>
      </c>
      <c r="AE12" s="41" t="e">
        <f t="shared" si="1"/>
        <v>#DIV/0!</v>
      </c>
      <c r="AF12" s="41" t="e">
        <f t="shared" si="1"/>
        <v>#DIV/0!</v>
      </c>
      <c r="AG12" s="41" t="e">
        <f t="shared" si="1"/>
        <v>#DIV/0!</v>
      </c>
      <c r="AH12" s="41" t="e">
        <f t="shared" si="1"/>
        <v>#DIV/0!</v>
      </c>
      <c r="AI12" s="41" t="e">
        <f t="shared" si="1"/>
        <v>#DIV/0!</v>
      </c>
      <c r="AJ12" s="41" t="e">
        <f t="shared" si="1"/>
        <v>#DIV/0!</v>
      </c>
      <c r="AK12" s="41" t="e">
        <f t="shared" si="1"/>
        <v>#DIV/0!</v>
      </c>
      <c r="AL12" s="45" t="e">
        <f t="shared" si="1"/>
        <v>#DIV/0!</v>
      </c>
      <c r="AM12" s="45" t="e">
        <f t="shared" si="1"/>
        <v>#DIV/0!</v>
      </c>
      <c r="AN12" s="37">
        <v>0</v>
      </c>
      <c r="AO12" s="39">
        <f t="shared" si="2"/>
        <v>0</v>
      </c>
      <c r="AP12" s="40">
        <f>+'[2]R-Format'!$I$175</f>
        <v>0</v>
      </c>
    </row>
    <row r="13" spans="1:42" s="51" customFormat="1" ht="42.75" customHeight="1" x14ac:dyDescent="0.5">
      <c r="A13" s="47" t="s">
        <v>20</v>
      </c>
      <c r="B13" s="48">
        <f>SUM(B8:B12)</f>
        <v>120.98286</v>
      </c>
      <c r="C13" s="48">
        <f>SUM(C8:C12)</f>
        <v>108.29835000000003</v>
      </c>
      <c r="D13" s="48">
        <f>SUM(D8:D12)</f>
        <v>117.4</v>
      </c>
      <c r="E13" s="48">
        <f t="shared" ref="E13:AA13" si="3">SUM(E8:E12)</f>
        <v>116.43512</v>
      </c>
      <c r="F13" s="48">
        <f t="shared" si="3"/>
        <v>111.98874000000001</v>
      </c>
      <c r="G13" s="48">
        <f>SUM(G8:G12)</f>
        <v>108.70313</v>
      </c>
      <c r="H13" s="48">
        <f t="shared" si="3"/>
        <v>140.59567999999999</v>
      </c>
      <c r="I13" s="48">
        <f>SUM(I8:I12)</f>
        <v>117.08929000000001</v>
      </c>
      <c r="J13" s="48">
        <f t="shared" si="3"/>
        <v>132.13128</v>
      </c>
      <c r="K13" s="48">
        <f t="shared" si="3"/>
        <v>141.69865999999999</v>
      </c>
      <c r="L13" s="48">
        <f t="shared" si="3"/>
        <v>0</v>
      </c>
      <c r="M13" s="48">
        <f t="shared" si="3"/>
        <v>0</v>
      </c>
      <c r="N13" s="49">
        <f t="shared" si="3"/>
        <v>1215.3231099999998</v>
      </c>
      <c r="O13" s="48">
        <f>SUM(O8:O12)</f>
        <v>113.71098000000001</v>
      </c>
      <c r="P13" s="48">
        <f>SUM(P8:P12)</f>
        <v>130.63925</v>
      </c>
      <c r="Q13" s="48">
        <f>SUM(Q8:Q12)</f>
        <v>115.223</v>
      </c>
      <c r="R13" s="48">
        <f t="shared" si="3"/>
        <v>120.16341</v>
      </c>
      <c r="S13" s="48">
        <f t="shared" si="3"/>
        <v>107.55885000000001</v>
      </c>
      <c r="T13" s="48">
        <f t="shared" si="3"/>
        <v>98.871439999999993</v>
      </c>
      <c r="U13" s="48">
        <f t="shared" si="3"/>
        <v>128.72845000000001</v>
      </c>
      <c r="V13" s="48">
        <f t="shared" si="3"/>
        <v>114.82317</v>
      </c>
      <c r="W13" s="48">
        <f t="shared" si="3"/>
        <v>121.47626</v>
      </c>
      <c r="X13" s="48">
        <f t="shared" si="3"/>
        <v>107.52775</v>
      </c>
      <c r="Y13" s="48">
        <f t="shared" si="3"/>
        <v>0</v>
      </c>
      <c r="Z13" s="48">
        <f t="shared" si="3"/>
        <v>0</v>
      </c>
      <c r="AA13" s="49">
        <f t="shared" si="3"/>
        <v>1158.7225599999999</v>
      </c>
      <c r="AB13" s="39">
        <f t="shared" ref="AB13:AC20" si="4">O13/B13*100</f>
        <v>93.989330389445243</v>
      </c>
      <c r="AC13" s="39">
        <f t="shared" si="4"/>
        <v>120.62903082087581</v>
      </c>
      <c r="AD13" s="39">
        <f t="shared" si="1"/>
        <v>98.145655877342406</v>
      </c>
      <c r="AE13" s="39">
        <f t="shared" si="1"/>
        <v>103.20203217036234</v>
      </c>
      <c r="AF13" s="39">
        <f t="shared" si="1"/>
        <v>96.044343386665474</v>
      </c>
      <c r="AG13" s="39">
        <f t="shared" si="1"/>
        <v>90.955467427662839</v>
      </c>
      <c r="AH13" s="39">
        <f t="shared" si="1"/>
        <v>91.559321026079914</v>
      </c>
      <c r="AI13" s="39">
        <f t="shared" si="1"/>
        <v>98.064622306617451</v>
      </c>
      <c r="AJ13" s="39">
        <f t="shared" si="1"/>
        <v>91.936035131121102</v>
      </c>
      <c r="AK13" s="39">
        <f t="shared" si="1"/>
        <v>75.884803709505803</v>
      </c>
      <c r="AL13" s="39" t="e">
        <f t="shared" si="1"/>
        <v>#DIV/0!</v>
      </c>
      <c r="AM13" s="39" t="e">
        <f t="shared" si="1"/>
        <v>#DIV/0!</v>
      </c>
      <c r="AN13" s="39">
        <f t="shared" si="1"/>
        <v>95.342757038496543</v>
      </c>
      <c r="AO13" s="39">
        <f t="shared" si="2"/>
        <v>56.600549999999885</v>
      </c>
      <c r="AP13" s="50"/>
    </row>
    <row r="14" spans="1:42" ht="42.75" customHeight="1" x14ac:dyDescent="0.5">
      <c r="A14" s="36" t="s">
        <v>21</v>
      </c>
      <c r="B14" s="37">
        <v>62.393985999999998</v>
      </c>
      <c r="C14" s="37">
        <v>0.35882999999999998</v>
      </c>
      <c r="D14" s="37">
        <v>0.34</v>
      </c>
      <c r="E14" s="37">
        <v>0.37389129999999998</v>
      </c>
      <c r="F14" s="37">
        <v>0.34427000000000002</v>
      </c>
      <c r="G14" s="37">
        <v>0.48115000000000002</v>
      </c>
      <c r="H14" s="37">
        <f>0.0025904*100</f>
        <v>0.25903999999999999</v>
      </c>
      <c r="I14" s="37">
        <v>0.23930999999999999</v>
      </c>
      <c r="J14" s="37">
        <v>0.22750000000000001</v>
      </c>
      <c r="K14" s="37">
        <v>0.24199999999999999</v>
      </c>
      <c r="L14" s="37"/>
      <c r="M14" s="37"/>
      <c r="N14" s="38">
        <f t="shared" si="0"/>
        <v>65.259977300000017</v>
      </c>
      <c r="O14" s="37">
        <v>56.779735899999999</v>
      </c>
      <c r="P14" s="37">
        <v>0.33394000000000001</v>
      </c>
      <c r="Q14" s="37">
        <v>0.52</v>
      </c>
      <c r="R14" s="37">
        <v>0.1275713</v>
      </c>
      <c r="S14" s="37">
        <v>0.34244999999999998</v>
      </c>
      <c r="T14" s="37">
        <v>0.31595000000000001</v>
      </c>
      <c r="U14" s="37">
        <f>0.0025162*100</f>
        <v>0.25162000000000001</v>
      </c>
      <c r="V14" s="37">
        <v>0.22214999999999999</v>
      </c>
      <c r="W14" s="37">
        <v>0.16882</v>
      </c>
      <c r="X14" s="37">
        <v>0.10563</v>
      </c>
      <c r="Y14" s="37"/>
      <c r="Z14" s="37"/>
      <c r="AA14" s="38">
        <f>SUM(O14:Z14)</f>
        <v>59.167867199999996</v>
      </c>
      <c r="AB14" s="39">
        <f t="shared" si="4"/>
        <v>91.001937109772086</v>
      </c>
      <c r="AC14" s="39">
        <f t="shared" si="4"/>
        <v>93.063567706156121</v>
      </c>
      <c r="AD14" s="39">
        <f t="shared" si="1"/>
        <v>152.94117647058823</v>
      </c>
      <c r="AE14" s="39">
        <f t="shared" si="1"/>
        <v>34.119889925226929</v>
      </c>
      <c r="AF14" s="39">
        <f t="shared" si="1"/>
        <v>99.471345165132007</v>
      </c>
      <c r="AG14" s="39">
        <f t="shared" si="1"/>
        <v>65.665592850462431</v>
      </c>
      <c r="AH14" s="39">
        <f t="shared" si="1"/>
        <v>97.135577516985805</v>
      </c>
      <c r="AI14" s="39">
        <f t="shared" si="1"/>
        <v>92.829384480381094</v>
      </c>
      <c r="AJ14" s="39">
        <f t="shared" si="1"/>
        <v>74.206593406593399</v>
      </c>
      <c r="AK14" s="39">
        <f t="shared" si="1"/>
        <v>43.648760330578511</v>
      </c>
      <c r="AL14" s="39" t="e">
        <f t="shared" si="1"/>
        <v>#DIV/0!</v>
      </c>
      <c r="AM14" s="39" t="e">
        <f t="shared" si="1"/>
        <v>#DIV/0!</v>
      </c>
      <c r="AN14" s="39">
        <f t="shared" si="1"/>
        <v>90.664860222070558</v>
      </c>
      <c r="AO14" s="39">
        <f t="shared" si="2"/>
        <v>6.0921101000000206</v>
      </c>
      <c r="AP14" s="40">
        <f>+'[2]R-Format'!$I$153+'[2]R-Format'!$I$166</f>
        <v>0.11212</v>
      </c>
    </row>
    <row r="15" spans="1:42" ht="42.75" customHeight="1" x14ac:dyDescent="0.5">
      <c r="A15" s="36" t="s">
        <v>22</v>
      </c>
      <c r="B15" s="37">
        <v>24.780930000000001</v>
      </c>
      <c r="C15" s="37">
        <v>24.23584</v>
      </c>
      <c r="D15" s="37">
        <v>23.32</v>
      </c>
      <c r="E15" s="37">
        <v>23.022588799999998</v>
      </c>
      <c r="F15" s="37">
        <v>22.764479999999999</v>
      </c>
      <c r="G15" s="37">
        <v>22.475583399999998</v>
      </c>
      <c r="H15" s="37">
        <f>0.2154744*100</f>
        <v>21.547440000000002</v>
      </c>
      <c r="I15" s="37">
        <v>22.085380000000001</v>
      </c>
      <c r="J15" s="37">
        <v>22.283840000000001</v>
      </c>
      <c r="K15" s="37">
        <v>22.88016</v>
      </c>
      <c r="L15" s="37"/>
      <c r="M15" s="37"/>
      <c r="N15" s="38">
        <f t="shared" si="0"/>
        <v>229.39624219999996</v>
      </c>
      <c r="O15" s="37">
        <v>23.683409999999999</v>
      </c>
      <c r="P15" s="37">
        <v>23.840929999999997</v>
      </c>
      <c r="Q15" s="37">
        <v>23.54</v>
      </c>
      <c r="R15" s="37">
        <v>22.830198799999998</v>
      </c>
      <c r="S15" s="37">
        <v>22.39649</v>
      </c>
      <c r="T15" s="37">
        <v>24.630503399999998</v>
      </c>
      <c r="U15" s="37">
        <f>0.2144586*100</f>
        <v>21.44586</v>
      </c>
      <c r="V15" s="37">
        <v>22.739059999999998</v>
      </c>
      <c r="W15" s="37">
        <v>21.847049999999999</v>
      </c>
      <c r="X15" s="37">
        <v>21.454139999999999</v>
      </c>
      <c r="Y15" s="37"/>
      <c r="Z15" s="37"/>
      <c r="AA15" s="38">
        <f>SUM(O15:Z15)</f>
        <v>228.4076422</v>
      </c>
      <c r="AB15" s="39">
        <f t="shared" si="4"/>
        <v>95.571110527328855</v>
      </c>
      <c r="AC15" s="39">
        <f t="shared" si="4"/>
        <v>98.370553692382828</v>
      </c>
      <c r="AD15" s="39">
        <f t="shared" si="1"/>
        <v>100.94339622641509</v>
      </c>
      <c r="AE15" s="39">
        <f t="shared" si="1"/>
        <v>99.16434245657031</v>
      </c>
      <c r="AF15" s="39">
        <f t="shared" si="1"/>
        <v>98.383490420163341</v>
      </c>
      <c r="AG15" s="39">
        <f t="shared" si="1"/>
        <v>109.58782676137342</v>
      </c>
      <c r="AH15" s="39">
        <f t="shared" si="1"/>
        <v>99.52857508827033</v>
      </c>
      <c r="AI15" s="39">
        <f t="shared" si="1"/>
        <v>102.95978606661961</v>
      </c>
      <c r="AJ15" s="39">
        <f t="shared" si="1"/>
        <v>98.039880020678652</v>
      </c>
      <c r="AK15" s="39">
        <f t="shared" si="1"/>
        <v>93.767438689239938</v>
      </c>
      <c r="AL15" s="39" t="e">
        <f t="shared" si="1"/>
        <v>#DIV/0!</v>
      </c>
      <c r="AM15" s="39" t="e">
        <f t="shared" si="1"/>
        <v>#DIV/0!</v>
      </c>
      <c r="AN15" s="39">
        <f t="shared" si="1"/>
        <v>99.569042635346207</v>
      </c>
      <c r="AO15" s="39">
        <f t="shared" si="2"/>
        <v>0.98859999999996262</v>
      </c>
      <c r="AP15" s="40">
        <f>+'[2]R-Format'!$I$154</f>
        <v>0.1224734</v>
      </c>
    </row>
    <row r="16" spans="1:42" ht="42.75" customHeight="1" x14ac:dyDescent="0.5">
      <c r="A16" s="36" t="s">
        <v>23</v>
      </c>
      <c r="B16" s="37">
        <v>15.840939999999998</v>
      </c>
      <c r="C16" s="37">
        <v>15.32254</v>
      </c>
      <c r="D16" s="37">
        <v>16.29</v>
      </c>
      <c r="E16" s="37">
        <v>16.649264500000001</v>
      </c>
      <c r="F16" s="37">
        <v>16.163879999999999</v>
      </c>
      <c r="G16" s="37">
        <v>16.503270000000001</v>
      </c>
      <c r="H16" s="37">
        <f>0.1705812*100</f>
        <v>17.058119999999999</v>
      </c>
      <c r="I16" s="37">
        <v>17.489920000000001</v>
      </c>
      <c r="J16" s="37">
        <v>18.366349999999997</v>
      </c>
      <c r="K16" s="37">
        <v>18.418220000000002</v>
      </c>
      <c r="L16" s="37"/>
      <c r="M16" s="37"/>
      <c r="N16" s="38">
        <f t="shared" si="0"/>
        <v>168.10250449999998</v>
      </c>
      <c r="O16" s="37">
        <v>16.718979999999998</v>
      </c>
      <c r="P16" s="37">
        <v>15.8346</v>
      </c>
      <c r="Q16" s="37">
        <v>17.420000000000002</v>
      </c>
      <c r="R16" s="37">
        <v>13.824244499999999</v>
      </c>
      <c r="S16" s="37">
        <v>21.13015</v>
      </c>
      <c r="T16" s="37">
        <v>16.106290000000001</v>
      </c>
      <c r="U16" s="37">
        <f>0.1616278*100</f>
        <v>16.162779999999998</v>
      </c>
      <c r="V16" s="37">
        <v>16.870819999999998</v>
      </c>
      <c r="W16" s="37">
        <v>18.848300000000002</v>
      </c>
      <c r="X16" s="37">
        <v>11.43465</v>
      </c>
      <c r="Y16" s="37"/>
      <c r="Z16" s="37"/>
      <c r="AA16" s="38">
        <f>SUM(O16:Z16)</f>
        <v>164.35081450000001</v>
      </c>
      <c r="AB16" s="39">
        <f t="shared" si="4"/>
        <v>105.54285288625549</v>
      </c>
      <c r="AC16" s="39">
        <f t="shared" si="4"/>
        <v>103.34187412791873</v>
      </c>
      <c r="AD16" s="39">
        <f t="shared" si="1"/>
        <v>106.93677102516884</v>
      </c>
      <c r="AE16" s="39">
        <f t="shared" si="1"/>
        <v>83.032163372742374</v>
      </c>
      <c r="AF16" s="39">
        <f t="shared" si="1"/>
        <v>130.72449189179827</v>
      </c>
      <c r="AG16" s="39">
        <f t="shared" si="1"/>
        <v>97.594537325027105</v>
      </c>
      <c r="AH16" s="39">
        <f t="shared" si="1"/>
        <v>94.751238706258363</v>
      </c>
      <c r="AI16" s="39">
        <f t="shared" si="1"/>
        <v>96.460246816451985</v>
      </c>
      <c r="AJ16" s="39">
        <f t="shared" si="1"/>
        <v>102.6240924299058</v>
      </c>
      <c r="AK16" s="39">
        <f t="shared" si="1"/>
        <v>62.083360932815438</v>
      </c>
      <c r="AL16" s="39" t="e">
        <f t="shared" si="1"/>
        <v>#DIV/0!</v>
      </c>
      <c r="AM16" s="39" t="e">
        <f t="shared" si="1"/>
        <v>#DIV/0!</v>
      </c>
      <c r="AN16" s="39">
        <f t="shared" si="1"/>
        <v>97.768212906072463</v>
      </c>
      <c r="AO16" s="39">
        <f t="shared" si="2"/>
        <v>3.751689999999968</v>
      </c>
      <c r="AP16" s="40">
        <f>+'[2]R-Format'!$I$159</f>
        <v>0</v>
      </c>
    </row>
    <row r="17" spans="1:50" ht="42.75" customHeight="1" x14ac:dyDescent="0.5">
      <c r="A17" s="36" t="s">
        <v>24</v>
      </c>
      <c r="B17" s="37">
        <v>2.2649499999999998</v>
      </c>
      <c r="C17" s="37">
        <v>2.1611300000000004</v>
      </c>
      <c r="D17" s="37">
        <v>1.76</v>
      </c>
      <c r="E17" s="37">
        <v>1.5611999999999999</v>
      </c>
      <c r="F17" s="37">
        <v>1.48041</v>
      </c>
      <c r="G17" s="37">
        <v>1.64351</v>
      </c>
      <c r="H17" s="37">
        <f>0.0154747*100</f>
        <v>1.5474699999999999</v>
      </c>
      <c r="I17" s="37">
        <v>2.2065299999999999</v>
      </c>
      <c r="J17" s="37">
        <v>1.41665</v>
      </c>
      <c r="K17" s="37">
        <v>1.2417100000000001</v>
      </c>
      <c r="L17" s="37"/>
      <c r="M17" s="37"/>
      <c r="N17" s="38">
        <f t="shared" si="0"/>
        <v>17.283560000000001</v>
      </c>
      <c r="O17" s="37">
        <v>2.2412999999999998</v>
      </c>
      <c r="P17" s="37">
        <v>1.95096</v>
      </c>
      <c r="Q17" s="37">
        <v>1.37</v>
      </c>
      <c r="R17" s="37">
        <v>1.5016400000000001</v>
      </c>
      <c r="S17" s="37">
        <v>1.4842599999999999</v>
      </c>
      <c r="T17" s="37">
        <v>1.85039</v>
      </c>
      <c r="U17" s="37">
        <f>0.0184293*100</f>
        <v>1.84293</v>
      </c>
      <c r="V17" s="37">
        <v>2.1629499999999999</v>
      </c>
      <c r="W17" s="37">
        <v>1.1972400000000001</v>
      </c>
      <c r="X17" s="37">
        <v>0.65786999999999995</v>
      </c>
      <c r="Y17" s="37"/>
      <c r="Z17" s="37"/>
      <c r="AA17" s="38">
        <f>SUM(O17:Z17)</f>
        <v>16.259540000000001</v>
      </c>
      <c r="AB17" s="39">
        <f t="shared" si="4"/>
        <v>98.955826839444583</v>
      </c>
      <c r="AC17" s="39">
        <f t="shared" si="4"/>
        <v>90.2749950257504</v>
      </c>
      <c r="AD17" s="39">
        <f t="shared" si="1"/>
        <v>77.840909090909093</v>
      </c>
      <c r="AE17" s="39">
        <f t="shared" si="1"/>
        <v>96.184985908275706</v>
      </c>
      <c r="AF17" s="39">
        <f t="shared" si="1"/>
        <v>100.2600630906303</v>
      </c>
      <c r="AG17" s="39">
        <f t="shared" si="1"/>
        <v>112.58769341227008</v>
      </c>
      <c r="AH17" s="39">
        <f t="shared" si="1"/>
        <v>119.09310035089533</v>
      </c>
      <c r="AI17" s="39">
        <f t="shared" si="1"/>
        <v>98.024953207071746</v>
      </c>
      <c r="AJ17" s="39">
        <f t="shared" si="1"/>
        <v>84.512053082977459</v>
      </c>
      <c r="AK17" s="39">
        <f t="shared" si="1"/>
        <v>52.980969791658275</v>
      </c>
      <c r="AL17" s="39" t="e">
        <f t="shared" si="1"/>
        <v>#DIV/0!</v>
      </c>
      <c r="AM17" s="39" t="e">
        <f t="shared" si="1"/>
        <v>#DIV/0!</v>
      </c>
      <c r="AN17" s="39">
        <f t="shared" si="1"/>
        <v>94.075178956187273</v>
      </c>
      <c r="AO17" s="39">
        <f t="shared" si="2"/>
        <v>1.0240200000000002</v>
      </c>
      <c r="AP17" s="40">
        <f>+'[2]R-Format'!$I$165</f>
        <v>-6.7449999999999996E-2</v>
      </c>
    </row>
    <row r="18" spans="1:50" s="51" customFormat="1" ht="42.75" customHeight="1" x14ac:dyDescent="0.5">
      <c r="A18" s="47" t="s">
        <v>25</v>
      </c>
      <c r="B18" s="48">
        <f>SUM(B14:B17)</f>
        <v>105.280806</v>
      </c>
      <c r="C18" s="48">
        <f>SUM(C14:C17)</f>
        <v>42.078339999999997</v>
      </c>
      <c r="D18" s="48">
        <f>SUM(D14:D17)</f>
        <v>41.71</v>
      </c>
      <c r="E18" s="48">
        <f t="shared" ref="E18:AA18" si="5">SUM(E14:E17)</f>
        <v>41.606944599999999</v>
      </c>
      <c r="F18" s="48">
        <f t="shared" si="5"/>
        <v>40.753039999999999</v>
      </c>
      <c r="G18" s="48">
        <f t="shared" si="5"/>
        <v>41.103513399999997</v>
      </c>
      <c r="H18" s="48">
        <f t="shared" si="5"/>
        <v>40.412069999999993</v>
      </c>
      <c r="I18" s="48">
        <f t="shared" si="5"/>
        <v>42.021140000000003</v>
      </c>
      <c r="J18" s="48">
        <f t="shared" si="5"/>
        <v>42.294339999999998</v>
      </c>
      <c r="K18" s="48">
        <f t="shared" si="5"/>
        <v>42.782089999999997</v>
      </c>
      <c r="L18" s="48">
        <f t="shared" si="5"/>
        <v>0</v>
      </c>
      <c r="M18" s="48">
        <f t="shared" si="5"/>
        <v>0</v>
      </c>
      <c r="N18" s="49">
        <f t="shared" si="5"/>
        <v>480.04228399999994</v>
      </c>
      <c r="O18" s="48">
        <f>SUM(O14:O17)</f>
        <v>99.423425899999998</v>
      </c>
      <c r="P18" s="48">
        <f>SUM(P14:P17)</f>
        <v>41.960429999999995</v>
      </c>
      <c r="Q18" s="48">
        <f>SUM(Q14:Q17)</f>
        <v>42.85</v>
      </c>
      <c r="R18" s="48">
        <f t="shared" si="5"/>
        <v>38.283654599999998</v>
      </c>
      <c r="S18" s="48">
        <f t="shared" si="5"/>
        <v>45.353349999999999</v>
      </c>
      <c r="T18" s="48">
        <f t="shared" si="5"/>
        <v>42.903133399999994</v>
      </c>
      <c r="U18" s="48">
        <f t="shared" si="5"/>
        <v>39.703189999999999</v>
      </c>
      <c r="V18" s="48">
        <f t="shared" si="5"/>
        <v>41.994979999999998</v>
      </c>
      <c r="W18" s="48">
        <f t="shared" si="5"/>
        <v>42.061410000000002</v>
      </c>
      <c r="X18" s="48">
        <f t="shared" si="5"/>
        <v>33.652290000000001</v>
      </c>
      <c r="Y18" s="48">
        <f t="shared" si="5"/>
        <v>0</v>
      </c>
      <c r="Z18" s="48">
        <f t="shared" si="5"/>
        <v>0</v>
      </c>
      <c r="AA18" s="49">
        <f t="shared" si="5"/>
        <v>468.18586390000002</v>
      </c>
      <c r="AB18" s="39">
        <f t="shared" si="4"/>
        <v>94.43642167785076</v>
      </c>
      <c r="AC18" s="39">
        <f t="shared" si="4"/>
        <v>99.719784573250749</v>
      </c>
      <c r="AD18" s="39">
        <f t="shared" si="1"/>
        <v>102.73315751618317</v>
      </c>
      <c r="AE18" s="39">
        <f t="shared" si="1"/>
        <v>92.012655502706636</v>
      </c>
      <c r="AF18" s="39">
        <f t="shared" si="1"/>
        <v>111.28826217626954</v>
      </c>
      <c r="AG18" s="39">
        <f t="shared" si="1"/>
        <v>104.37826319732559</v>
      </c>
      <c r="AH18" s="39">
        <f t="shared" si="1"/>
        <v>98.245870602520498</v>
      </c>
      <c r="AI18" s="39">
        <f t="shared" si="1"/>
        <v>99.937745620418667</v>
      </c>
      <c r="AJ18" s="39">
        <f t="shared" si="1"/>
        <v>99.44926436965325</v>
      </c>
      <c r="AK18" s="39">
        <f t="shared" si="1"/>
        <v>78.659761596499862</v>
      </c>
      <c r="AL18" s="39" t="e">
        <f t="shared" si="1"/>
        <v>#DIV/0!</v>
      </c>
      <c r="AM18" s="39" t="e">
        <f t="shared" si="1"/>
        <v>#DIV/0!</v>
      </c>
      <c r="AN18" s="39">
        <f t="shared" si="1"/>
        <v>97.530130054126658</v>
      </c>
      <c r="AO18" s="39">
        <f t="shared" si="2"/>
        <v>11.856420099999923</v>
      </c>
      <c r="AP18" s="50"/>
    </row>
    <row r="19" spans="1:50" s="51" customFormat="1" ht="42.75" customHeight="1" x14ac:dyDescent="0.5">
      <c r="A19" s="47" t="s">
        <v>26</v>
      </c>
      <c r="B19" s="48">
        <f>B13+B18</f>
        <v>226.263666</v>
      </c>
      <c r="C19" s="48">
        <f>C13+C18</f>
        <v>150.37669000000002</v>
      </c>
      <c r="D19" s="48">
        <f>D13+D18</f>
        <v>159.11000000000001</v>
      </c>
      <c r="E19" s="48">
        <f t="shared" ref="E19:AA19" si="6">SUM(E18,E13)</f>
        <v>158.0420646</v>
      </c>
      <c r="F19" s="48">
        <f t="shared" si="6"/>
        <v>152.74178000000001</v>
      </c>
      <c r="G19" s="48">
        <f t="shared" si="6"/>
        <v>149.80664339999998</v>
      </c>
      <c r="H19" s="48">
        <f t="shared" si="6"/>
        <v>181.00774999999999</v>
      </c>
      <c r="I19" s="48">
        <f t="shared" si="6"/>
        <v>159.11043000000001</v>
      </c>
      <c r="J19" s="48">
        <f t="shared" si="6"/>
        <v>174.42562000000001</v>
      </c>
      <c r="K19" s="48">
        <f t="shared" si="6"/>
        <v>184.48075</v>
      </c>
      <c r="L19" s="48">
        <f t="shared" si="6"/>
        <v>0</v>
      </c>
      <c r="M19" s="48">
        <f t="shared" si="6"/>
        <v>0</v>
      </c>
      <c r="N19" s="49">
        <f t="shared" si="6"/>
        <v>1695.3653939999997</v>
      </c>
      <c r="O19" s="48">
        <f>O13+O18</f>
        <v>213.13440589999999</v>
      </c>
      <c r="P19" s="48">
        <f>P13+P18</f>
        <v>172.59968000000001</v>
      </c>
      <c r="Q19" s="48">
        <f>Q13+Q18</f>
        <v>158.07300000000001</v>
      </c>
      <c r="R19" s="48">
        <f t="shared" si="6"/>
        <v>158.4470646</v>
      </c>
      <c r="S19" s="48">
        <f t="shared" si="6"/>
        <v>152.91220000000001</v>
      </c>
      <c r="T19" s="48">
        <f t="shared" si="6"/>
        <v>141.77457339999998</v>
      </c>
      <c r="U19" s="48">
        <f t="shared" si="6"/>
        <v>168.43164000000002</v>
      </c>
      <c r="V19" s="48">
        <f t="shared" si="6"/>
        <v>156.81815</v>
      </c>
      <c r="W19" s="48">
        <f t="shared" si="6"/>
        <v>163.53766999999999</v>
      </c>
      <c r="X19" s="48">
        <f t="shared" si="6"/>
        <v>141.18003999999999</v>
      </c>
      <c r="Y19" s="48">
        <f t="shared" si="6"/>
        <v>0</v>
      </c>
      <c r="Z19" s="48">
        <f t="shared" si="6"/>
        <v>0</v>
      </c>
      <c r="AA19" s="49">
        <f t="shared" si="6"/>
        <v>1626.9084238999999</v>
      </c>
      <c r="AB19" s="39">
        <f t="shared" si="4"/>
        <v>94.197362602619535</v>
      </c>
      <c r="AC19" s="39">
        <f t="shared" si="4"/>
        <v>114.77821462887631</v>
      </c>
      <c r="AD19" s="39">
        <f t="shared" si="1"/>
        <v>99.348249638614789</v>
      </c>
      <c r="AE19" s="39">
        <f t="shared" si="1"/>
        <v>100.25626088916584</v>
      </c>
      <c r="AF19" s="39">
        <f t="shared" si="1"/>
        <v>100.11157392561485</v>
      </c>
      <c r="AG19" s="39">
        <f t="shared" si="1"/>
        <v>94.638375296512379</v>
      </c>
      <c r="AH19" s="39">
        <f t="shared" si="1"/>
        <v>93.05217041811747</v>
      </c>
      <c r="AI19" s="39">
        <f t="shared" si="1"/>
        <v>98.559315061872439</v>
      </c>
      <c r="AJ19" s="39">
        <f t="shared" si="1"/>
        <v>93.757826401878347</v>
      </c>
      <c r="AK19" s="39">
        <f t="shared" si="1"/>
        <v>76.528331546787399</v>
      </c>
      <c r="AL19" s="39" t="e">
        <f t="shared" si="1"/>
        <v>#DIV/0!</v>
      </c>
      <c r="AM19" s="39" t="e">
        <f t="shared" si="1"/>
        <v>#DIV/0!</v>
      </c>
      <c r="AN19" s="39">
        <f t="shared" si="1"/>
        <v>95.962111156552268</v>
      </c>
      <c r="AO19" s="39">
        <f t="shared" si="2"/>
        <v>68.456970099999808</v>
      </c>
      <c r="AP19" s="50"/>
    </row>
    <row r="20" spans="1:50" ht="42.75" customHeight="1" x14ac:dyDescent="0.5">
      <c r="A20" s="36" t="s">
        <v>27</v>
      </c>
      <c r="B20" s="37">
        <v>56.429760000000002</v>
      </c>
      <c r="C20" s="37">
        <v>56.035039999999988</v>
      </c>
      <c r="D20" s="37">
        <v>54.56</v>
      </c>
      <c r="E20" s="37">
        <v>34.174990000000001</v>
      </c>
      <c r="F20" s="37">
        <v>35.876719999999999</v>
      </c>
      <c r="G20" s="37">
        <v>35.611730000000001</v>
      </c>
      <c r="H20" s="37">
        <f>0.383535*100</f>
        <v>38.353500000000004</v>
      </c>
      <c r="I20" s="37">
        <v>40.620139999999999</v>
      </c>
      <c r="J20" s="37">
        <v>32.720379999999999</v>
      </c>
      <c r="K20" s="37">
        <v>33.79806</v>
      </c>
      <c r="L20" s="37"/>
      <c r="M20" s="37"/>
      <c r="N20" s="38">
        <f t="shared" si="0"/>
        <v>418.18031999999999</v>
      </c>
      <c r="O20" s="37">
        <v>20.886030000000002</v>
      </c>
      <c r="P20" s="37">
        <v>19.232320000000001</v>
      </c>
      <c r="Q20" s="37">
        <v>26.15</v>
      </c>
      <c r="R20" s="37">
        <v>19.678319999999999</v>
      </c>
      <c r="S20" s="37">
        <v>20.6251</v>
      </c>
      <c r="T20" s="37">
        <v>21.939019999999999</v>
      </c>
      <c r="U20" s="37">
        <f>0.206915*100</f>
        <v>20.691499999999998</v>
      </c>
      <c r="V20" s="37">
        <v>69.646900000000002</v>
      </c>
      <c r="W20" s="37">
        <v>41.20111</v>
      </c>
      <c r="X20" s="37">
        <v>23.02674</v>
      </c>
      <c r="Y20" s="37"/>
      <c r="Z20" s="37"/>
      <c r="AA20" s="38">
        <f t="shared" ref="AA20:AA28" si="7">SUM(O20:Z20)</f>
        <v>283.07704000000001</v>
      </c>
      <c r="AB20" s="39">
        <f t="shared" si="4"/>
        <v>37.012438117759146</v>
      </c>
      <c r="AC20" s="39">
        <f t="shared" si="4"/>
        <v>34.321952835225964</v>
      </c>
      <c r="AD20" s="39">
        <f t="shared" si="1"/>
        <v>47.928885630498527</v>
      </c>
      <c r="AE20" s="39">
        <f t="shared" si="1"/>
        <v>57.581055619913855</v>
      </c>
      <c r="AF20" s="39">
        <f t="shared" si="1"/>
        <v>57.488811686241107</v>
      </c>
      <c r="AG20" s="39">
        <f t="shared" si="1"/>
        <v>61.606161789949546</v>
      </c>
      <c r="AH20" s="39">
        <f t="shared" si="1"/>
        <v>53.949443988162734</v>
      </c>
      <c r="AI20" s="39">
        <f t="shared" si="1"/>
        <v>171.45903485315412</v>
      </c>
      <c r="AJ20" s="39">
        <f t="shared" si="1"/>
        <v>125.91880045402897</v>
      </c>
      <c r="AK20" s="39">
        <f t="shared" si="1"/>
        <v>68.130360144931402</v>
      </c>
      <c r="AL20" s="39" t="e">
        <f t="shared" si="1"/>
        <v>#DIV/0!</v>
      </c>
      <c r="AM20" s="39" t="e">
        <f t="shared" si="1"/>
        <v>#DIV/0!</v>
      </c>
      <c r="AN20" s="39">
        <f t="shared" si="1"/>
        <v>67.692578168193094</v>
      </c>
      <c r="AO20" s="39">
        <f t="shared" si="2"/>
        <v>135.10327999999998</v>
      </c>
      <c r="AP20" s="40">
        <f>+'[2]R-Format'!$I$172</f>
        <v>0</v>
      </c>
    </row>
    <row r="21" spans="1:50" ht="42.75" customHeight="1" x14ac:dyDescent="0.5">
      <c r="A21" s="36" t="s">
        <v>28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/>
      <c r="M21" s="37"/>
      <c r="N21" s="38">
        <f t="shared" si="0"/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/>
      <c r="Z21" s="37"/>
      <c r="AA21" s="38">
        <f t="shared" si="7"/>
        <v>0</v>
      </c>
      <c r="AB21" s="37">
        <v>0</v>
      </c>
      <c r="AC21" s="37">
        <v>0</v>
      </c>
      <c r="AD21" s="41" t="e">
        <f t="shared" si="1"/>
        <v>#DIV/0!</v>
      </c>
      <c r="AE21" s="41" t="e">
        <f t="shared" si="1"/>
        <v>#DIV/0!</v>
      </c>
      <c r="AF21" s="41" t="e">
        <f t="shared" si="1"/>
        <v>#DIV/0!</v>
      </c>
      <c r="AG21" s="41" t="e">
        <f t="shared" si="1"/>
        <v>#DIV/0!</v>
      </c>
      <c r="AH21" s="41" t="e">
        <f t="shared" si="1"/>
        <v>#DIV/0!</v>
      </c>
      <c r="AI21" s="41" t="e">
        <f t="shared" si="1"/>
        <v>#DIV/0!</v>
      </c>
      <c r="AJ21" s="41" t="e">
        <f t="shared" si="1"/>
        <v>#DIV/0!</v>
      </c>
      <c r="AK21" s="41" t="e">
        <f t="shared" si="1"/>
        <v>#DIV/0!</v>
      </c>
      <c r="AL21" s="42" t="e">
        <f t="shared" si="1"/>
        <v>#DIV/0!</v>
      </c>
      <c r="AM21" s="42" t="e">
        <f t="shared" si="1"/>
        <v>#DIV/0!</v>
      </c>
      <c r="AN21" s="37">
        <v>0</v>
      </c>
      <c r="AO21" s="39">
        <f t="shared" si="2"/>
        <v>0</v>
      </c>
      <c r="AP21" s="40">
        <f>+'[2]R-Format'!$I$173</f>
        <v>0</v>
      </c>
    </row>
    <row r="22" spans="1:50" ht="42.75" customHeight="1" x14ac:dyDescent="0.5">
      <c r="A22" s="36" t="s">
        <v>29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/>
      <c r="M22" s="37"/>
      <c r="N22" s="38">
        <f t="shared" si="0"/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/>
      <c r="Z22" s="37"/>
      <c r="AA22" s="38">
        <f t="shared" si="7"/>
        <v>0</v>
      </c>
      <c r="AB22" s="37">
        <v>0</v>
      </c>
      <c r="AC22" s="37">
        <v>0</v>
      </c>
      <c r="AD22" s="41" t="e">
        <f t="shared" si="1"/>
        <v>#DIV/0!</v>
      </c>
      <c r="AE22" s="41" t="e">
        <f t="shared" si="1"/>
        <v>#DIV/0!</v>
      </c>
      <c r="AF22" s="41" t="e">
        <f t="shared" si="1"/>
        <v>#DIV/0!</v>
      </c>
      <c r="AG22" s="41" t="e">
        <f t="shared" si="1"/>
        <v>#DIV/0!</v>
      </c>
      <c r="AH22" s="41" t="e">
        <f t="shared" si="1"/>
        <v>#DIV/0!</v>
      </c>
      <c r="AI22" s="41" t="e">
        <f t="shared" si="1"/>
        <v>#DIV/0!</v>
      </c>
      <c r="AJ22" s="41" t="e">
        <f t="shared" si="1"/>
        <v>#DIV/0!</v>
      </c>
      <c r="AK22" s="41" t="e">
        <f t="shared" si="1"/>
        <v>#DIV/0!</v>
      </c>
      <c r="AL22" s="42" t="e">
        <f t="shared" si="1"/>
        <v>#DIV/0!</v>
      </c>
      <c r="AM22" s="42" t="e">
        <f t="shared" si="1"/>
        <v>#DIV/0!</v>
      </c>
      <c r="AN22" s="37">
        <v>0</v>
      </c>
      <c r="AO22" s="39">
        <f t="shared" si="2"/>
        <v>0</v>
      </c>
      <c r="AP22" s="40"/>
      <c r="AX22" s="37"/>
    </row>
    <row r="23" spans="1:50" ht="42.75" customHeight="1" x14ac:dyDescent="0.5">
      <c r="A23" s="36" t="s">
        <v>30</v>
      </c>
      <c r="B23" s="37">
        <v>1.66</v>
      </c>
      <c r="C23" s="37">
        <v>1.36554</v>
      </c>
      <c r="D23" s="37">
        <v>1.42</v>
      </c>
      <c r="E23" s="37">
        <v>24.49485</v>
      </c>
      <c r="F23" s="37">
        <v>136.29571999999999</v>
      </c>
      <c r="G23" s="37">
        <v>158.32929999999999</v>
      </c>
      <c r="H23" s="37">
        <f>1.3969333*100</f>
        <v>139.69333</v>
      </c>
      <c r="I23" s="37">
        <v>135.67952</v>
      </c>
      <c r="J23" s="37">
        <v>67.907610000000005</v>
      </c>
      <c r="K23" s="37">
        <v>23.253810000000001</v>
      </c>
      <c r="L23" s="37"/>
      <c r="M23" s="37"/>
      <c r="N23" s="38">
        <f t="shared" si="0"/>
        <v>690.09968000000003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/>
      <c r="Z23" s="37"/>
      <c r="AA23" s="38">
        <f t="shared" si="7"/>
        <v>0</v>
      </c>
      <c r="AB23" s="39">
        <f t="shared" ref="AB23:AM30" si="8">O23/B23*100</f>
        <v>0</v>
      </c>
      <c r="AC23" s="39">
        <f t="shared" si="8"/>
        <v>0</v>
      </c>
      <c r="AD23" s="41">
        <f t="shared" si="1"/>
        <v>0</v>
      </c>
      <c r="AE23" s="41">
        <f t="shared" si="1"/>
        <v>0</v>
      </c>
      <c r="AF23" s="41">
        <f t="shared" si="1"/>
        <v>0</v>
      </c>
      <c r="AG23" s="41">
        <f t="shared" si="1"/>
        <v>0</v>
      </c>
      <c r="AH23" s="41">
        <f t="shared" si="1"/>
        <v>0</v>
      </c>
      <c r="AI23" s="41">
        <f t="shared" si="1"/>
        <v>0</v>
      </c>
      <c r="AJ23" s="41">
        <f t="shared" si="1"/>
        <v>0</v>
      </c>
      <c r="AK23" s="41">
        <f t="shared" si="1"/>
        <v>0</v>
      </c>
      <c r="AL23" s="52" t="e">
        <f t="shared" si="1"/>
        <v>#DIV/0!</v>
      </c>
      <c r="AM23" s="52" t="e">
        <f t="shared" si="1"/>
        <v>#DIV/0!</v>
      </c>
      <c r="AN23" s="39">
        <f>AA23/N23*100</f>
        <v>0</v>
      </c>
      <c r="AO23" s="39">
        <f t="shared" si="2"/>
        <v>690.09968000000003</v>
      </c>
      <c r="AP23" s="40"/>
    </row>
    <row r="24" spans="1:50" ht="42.75" customHeight="1" x14ac:dyDescent="0.5">
      <c r="A24" s="36" t="s">
        <v>31</v>
      </c>
      <c r="B24" s="37">
        <v>68.16659469999999</v>
      </c>
      <c r="C24" s="37">
        <v>148.26028400000001</v>
      </c>
      <c r="D24" s="37">
        <v>145.21</v>
      </c>
      <c r="E24" s="37">
        <v>140.04456630000001</v>
      </c>
      <c r="F24" s="37">
        <v>135.35685949999998</v>
      </c>
      <c r="G24" s="37">
        <v>149.4187925</v>
      </c>
      <c r="H24" s="37">
        <f>1.360255921*100</f>
        <v>136.02559210000001</v>
      </c>
      <c r="I24" s="37">
        <v>139.67948250000001</v>
      </c>
      <c r="J24" s="37">
        <v>129.14425560000001</v>
      </c>
      <c r="K24" s="37">
        <v>133.1439</v>
      </c>
      <c r="L24" s="37"/>
      <c r="M24" s="37"/>
      <c r="N24" s="38">
        <f t="shared" si="0"/>
        <v>1324.4503272000002</v>
      </c>
      <c r="O24" s="37">
        <v>49.938334700000006</v>
      </c>
      <c r="P24" s="37">
        <v>125.60572400000001</v>
      </c>
      <c r="Q24" s="37">
        <v>125.73</v>
      </c>
      <c r="R24" s="37">
        <v>120.09842640000001</v>
      </c>
      <c r="S24" s="37">
        <v>120.18786679999999</v>
      </c>
      <c r="T24" s="37">
        <v>131.44435630000001</v>
      </c>
      <c r="U24" s="37">
        <f>1.186188123*100</f>
        <v>118.6188123</v>
      </c>
      <c r="V24" s="37">
        <v>986.82006400000012</v>
      </c>
      <c r="W24" s="37">
        <v>121.5819492</v>
      </c>
      <c r="X24" s="37">
        <v>117.71510000000001</v>
      </c>
      <c r="Y24" s="37"/>
      <c r="Z24" s="37"/>
      <c r="AA24" s="38">
        <f t="shared" si="7"/>
        <v>2017.7406337000002</v>
      </c>
      <c r="AB24" s="39">
        <f t="shared" si="8"/>
        <v>73.259248052184148</v>
      </c>
      <c r="AC24" s="39">
        <f t="shared" si="8"/>
        <v>84.7197378901554</v>
      </c>
      <c r="AD24" s="39">
        <f t="shared" si="8"/>
        <v>86.584945940362232</v>
      </c>
      <c r="AE24" s="39">
        <f t="shared" si="8"/>
        <v>85.757291105981309</v>
      </c>
      <c r="AF24" s="39">
        <f t="shared" si="8"/>
        <v>88.793332856544311</v>
      </c>
      <c r="AG24" s="39">
        <f t="shared" si="8"/>
        <v>87.970431363243691</v>
      </c>
      <c r="AH24" s="39">
        <f t="shared" si="8"/>
        <v>87.203305252144531</v>
      </c>
      <c r="AI24" s="39">
        <f t="shared" si="8"/>
        <v>706.48891758315335</v>
      </c>
      <c r="AJ24" s="39">
        <f t="shared" si="8"/>
        <v>94.144295179939846</v>
      </c>
      <c r="AK24" s="39">
        <f t="shared" si="8"/>
        <v>88.411936258439184</v>
      </c>
      <c r="AL24" s="39" t="e">
        <f t="shared" si="8"/>
        <v>#DIV/0!</v>
      </c>
      <c r="AM24" s="39" t="e">
        <f t="shared" si="8"/>
        <v>#DIV/0!</v>
      </c>
      <c r="AN24" s="39">
        <f>AA24/N24*100</f>
        <v>152.34551211638674</v>
      </c>
      <c r="AO24" s="39">
        <f t="shared" si="2"/>
        <v>-693.29030650000004</v>
      </c>
      <c r="AP24" s="40">
        <f>+'[2]R-Format'!$I$152</f>
        <v>24.8684729</v>
      </c>
    </row>
    <row r="25" spans="1:50" ht="42.75" customHeight="1" x14ac:dyDescent="0.5">
      <c r="A25" s="36" t="s">
        <v>32</v>
      </c>
      <c r="B25" s="37">
        <v>905.42461359999993</v>
      </c>
      <c r="C25" s="37">
        <v>750.96659850000003</v>
      </c>
      <c r="D25" s="37">
        <v>436.01</v>
      </c>
      <c r="E25" s="37">
        <v>299.32636389999999</v>
      </c>
      <c r="F25" s="37">
        <v>319.82139100000001</v>
      </c>
      <c r="G25" s="37">
        <v>179.34841899999998</v>
      </c>
      <c r="H25" s="37">
        <f>5.199418009*100</f>
        <v>519.94180090000009</v>
      </c>
      <c r="I25" s="37">
        <v>176.47667190000001</v>
      </c>
      <c r="J25" s="37">
        <v>761.74498249999999</v>
      </c>
      <c r="K25" s="37">
        <v>902.62545</v>
      </c>
      <c r="L25" s="37"/>
      <c r="M25" s="37"/>
      <c r="N25" s="38">
        <f t="shared" si="0"/>
        <v>5251.6862913000004</v>
      </c>
      <c r="O25" s="37">
        <v>905.39841360000003</v>
      </c>
      <c r="P25" s="37">
        <v>750.94034850000003</v>
      </c>
      <c r="Q25" s="37">
        <v>460.2</v>
      </c>
      <c r="R25" s="37">
        <v>323.41458390000003</v>
      </c>
      <c r="S25" s="37">
        <v>319.79537099999999</v>
      </c>
      <c r="T25" s="37">
        <v>179.36250899999999</v>
      </c>
      <c r="U25" s="37">
        <f>5.199157309*100</f>
        <v>519.91573089999997</v>
      </c>
      <c r="V25" s="37">
        <v>176.45029190000002</v>
      </c>
      <c r="W25" s="37">
        <v>761.71847250000008</v>
      </c>
      <c r="X25" s="37">
        <v>902.59858999999994</v>
      </c>
      <c r="Y25" s="37"/>
      <c r="Z25" s="37"/>
      <c r="AA25" s="38">
        <f t="shared" si="7"/>
        <v>5299.7943113000001</v>
      </c>
      <c r="AB25" s="39">
        <f t="shared" si="8"/>
        <v>99.997106330045995</v>
      </c>
      <c r="AC25" s="39">
        <f t="shared" si="8"/>
        <v>99.996504504986987</v>
      </c>
      <c r="AD25" s="39">
        <f t="shared" si="8"/>
        <v>105.54803788903924</v>
      </c>
      <c r="AE25" s="39">
        <f t="shared" si="8"/>
        <v>108.04747690318635</v>
      </c>
      <c r="AF25" s="39">
        <f t="shared" si="8"/>
        <v>99.991864208982818</v>
      </c>
      <c r="AG25" s="39">
        <f t="shared" si="8"/>
        <v>100.00785621645207</v>
      </c>
      <c r="AH25" s="39">
        <f t="shared" si="8"/>
        <v>99.994985977285339</v>
      </c>
      <c r="AI25" s="39">
        <f t="shared" si="8"/>
        <v>99.985051848657406</v>
      </c>
      <c r="AJ25" s="39">
        <f t="shared" si="8"/>
        <v>99.99651983267249</v>
      </c>
      <c r="AK25" s="39">
        <f t="shared" si="8"/>
        <v>99.997024236354065</v>
      </c>
      <c r="AL25" s="39" t="e">
        <f t="shared" si="8"/>
        <v>#DIV/0!</v>
      </c>
      <c r="AM25" s="39" t="e">
        <f t="shared" si="8"/>
        <v>#DIV/0!</v>
      </c>
      <c r="AN25" s="39">
        <f>AA25/N25*100</f>
        <v>100.91604900467294</v>
      </c>
      <c r="AO25" s="39">
        <f t="shared" si="2"/>
        <v>-48.108019999999669</v>
      </c>
      <c r="AP25" s="40">
        <f>+'[2]R-Format'!$I$155+'[2]R-Format'!$I$156+'[2]R-Format'!$I$157+'[2]R-Format'!$I$158</f>
        <v>631.30202069999996</v>
      </c>
    </row>
    <row r="26" spans="1:50" ht="42.75" customHeight="1" x14ac:dyDescent="0.5">
      <c r="A26" s="36" t="s">
        <v>33</v>
      </c>
      <c r="B26" s="37">
        <v>80.424660000000003</v>
      </c>
      <c r="C26" s="37">
        <v>75.843090000000004</v>
      </c>
      <c r="D26" s="37">
        <v>75.66</v>
      </c>
      <c r="E26" s="37">
        <v>81.622334199999997</v>
      </c>
      <c r="F26" s="37">
        <v>79.065700000000007</v>
      </c>
      <c r="G26" s="37">
        <v>85.185640000000006</v>
      </c>
      <c r="H26" s="37">
        <f>0.2910188*100</f>
        <v>29.101880000000001</v>
      </c>
      <c r="I26" s="37">
        <v>54.906649999999999</v>
      </c>
      <c r="J26" s="37">
        <v>62.699739999999998</v>
      </c>
      <c r="K26" s="37">
        <v>68.690219999999997</v>
      </c>
      <c r="L26" s="37"/>
      <c r="M26" s="37"/>
      <c r="N26" s="38">
        <f t="shared" si="0"/>
        <v>693.19991419999997</v>
      </c>
      <c r="O26" s="37">
        <v>0.10947999999999999</v>
      </c>
      <c r="P26" s="37">
        <v>0.26467000000000002</v>
      </c>
      <c r="Q26" s="37">
        <v>0.23</v>
      </c>
      <c r="R26" s="37">
        <v>36.411034199999996</v>
      </c>
      <c r="S26" s="37">
        <v>0.23008000000000001</v>
      </c>
      <c r="T26" s="37">
        <v>18.930879999999998</v>
      </c>
      <c r="U26" s="37">
        <f>17.5889758*100</f>
        <v>1758.8975800000001</v>
      </c>
      <c r="V26" s="37">
        <v>1.6688700000000001</v>
      </c>
      <c r="W26" s="37">
        <v>0.12402000000000001</v>
      </c>
      <c r="X26" s="37">
        <v>0.16403000000000001</v>
      </c>
      <c r="Y26" s="37"/>
      <c r="Z26" s="37"/>
      <c r="AA26" s="38">
        <f t="shared" si="7"/>
        <v>1817.0306441999999</v>
      </c>
      <c r="AB26" s="39">
        <f t="shared" si="8"/>
        <v>0.13612740171982074</v>
      </c>
      <c r="AC26" s="39">
        <f t="shared" si="8"/>
        <v>0.34897048630270738</v>
      </c>
      <c r="AD26" s="39">
        <f t="shared" si="8"/>
        <v>0.3039915411049432</v>
      </c>
      <c r="AE26" s="39">
        <f t="shared" si="8"/>
        <v>44.609155762173728</v>
      </c>
      <c r="AF26" s="39">
        <f t="shared" si="8"/>
        <v>0.29099849871688988</v>
      </c>
      <c r="AG26" s="39">
        <f t="shared" si="8"/>
        <v>22.223088304554615</v>
      </c>
      <c r="AH26" s="39">
        <f t="shared" si="8"/>
        <v>6043.931113728735</v>
      </c>
      <c r="AI26" s="39">
        <f t="shared" si="8"/>
        <v>3.0394678968758795</v>
      </c>
      <c r="AJ26" s="39">
        <f t="shared" si="8"/>
        <v>0.19779986328491952</v>
      </c>
      <c r="AK26" s="39">
        <f t="shared" si="8"/>
        <v>0.23879673117948963</v>
      </c>
      <c r="AL26" s="39" t="e">
        <f t="shared" si="8"/>
        <v>#DIV/0!</v>
      </c>
      <c r="AM26" s="39" t="e">
        <f t="shared" si="8"/>
        <v>#DIV/0!</v>
      </c>
      <c r="AN26" s="39">
        <f>AA26/N26*100</f>
        <v>262.12216807570974</v>
      </c>
      <c r="AO26" s="39">
        <f t="shared" si="2"/>
        <v>-1123.8307299999999</v>
      </c>
      <c r="AP26" s="40">
        <f>+'[2]R-Format'!$I$160+'[2]R-Format'!$I$161</f>
        <v>0</v>
      </c>
    </row>
    <row r="27" spans="1:50" ht="42.75" customHeight="1" x14ac:dyDescent="0.5">
      <c r="A27" s="36" t="s">
        <v>34</v>
      </c>
      <c r="B27" s="37">
        <v>12.902340000000001</v>
      </c>
      <c r="C27" s="37">
        <v>11.98475</v>
      </c>
      <c r="D27" s="37">
        <v>12.05</v>
      </c>
      <c r="E27" s="37">
        <v>13.357914200000002</v>
      </c>
      <c r="F27" s="37">
        <v>11.981629999999999</v>
      </c>
      <c r="G27" s="37">
        <v>13.289490000000001</v>
      </c>
      <c r="H27" s="37">
        <f>0.1176096*100</f>
        <v>11.760959999999999</v>
      </c>
      <c r="I27" s="37">
        <v>9.4101499999999998</v>
      </c>
      <c r="J27" s="37">
        <v>10.4414</v>
      </c>
      <c r="K27" s="37">
        <v>11.538029999999999</v>
      </c>
      <c r="L27" s="37"/>
      <c r="M27" s="37"/>
      <c r="N27" s="38">
        <f t="shared" si="0"/>
        <v>118.7166642</v>
      </c>
      <c r="O27" s="37">
        <v>5.28E-3</v>
      </c>
      <c r="P27" s="37">
        <v>4.828000000000001E-2</v>
      </c>
      <c r="Q27" s="37">
        <v>1.4E-2</v>
      </c>
      <c r="R27" s="37">
        <v>4.0901242</v>
      </c>
      <c r="S27" s="37">
        <v>5.7400000000000003E-3</v>
      </c>
      <c r="T27" s="37">
        <v>4.58188</v>
      </c>
      <c r="U27" s="37">
        <f>2.5140337*100</f>
        <v>251.40337000000002</v>
      </c>
      <c r="V27" s="37">
        <v>4.888E-2</v>
      </c>
      <c r="W27" s="37">
        <v>5.1599999999999997E-3</v>
      </c>
      <c r="X27" s="37">
        <v>2.7990000000000001E-2</v>
      </c>
      <c r="Y27" s="37"/>
      <c r="Z27" s="37"/>
      <c r="AA27" s="38">
        <f t="shared" si="7"/>
        <v>260.23070419999999</v>
      </c>
      <c r="AB27" s="39">
        <f t="shared" si="8"/>
        <v>4.0922809350861934E-2</v>
      </c>
      <c r="AC27" s="39">
        <f t="shared" si="8"/>
        <v>0.40284528254656965</v>
      </c>
      <c r="AD27" s="39">
        <f t="shared" si="8"/>
        <v>0.11618257261410787</v>
      </c>
      <c r="AE27" s="39">
        <f t="shared" si="8"/>
        <v>30.619482493756394</v>
      </c>
      <c r="AF27" s="39">
        <f t="shared" si="8"/>
        <v>4.7906670461364612E-2</v>
      </c>
      <c r="AG27" s="39">
        <f t="shared" si="8"/>
        <v>34.477470542511412</v>
      </c>
      <c r="AH27" s="39">
        <f t="shared" si="8"/>
        <v>2137.6092597883166</v>
      </c>
      <c r="AI27" s="39">
        <f t="shared" si="8"/>
        <v>0.51943911627338568</v>
      </c>
      <c r="AJ27" s="39">
        <f t="shared" si="8"/>
        <v>4.941866033290554E-2</v>
      </c>
      <c r="AK27" s="39">
        <f t="shared" si="8"/>
        <v>0.24258907283132392</v>
      </c>
      <c r="AL27" s="39" t="e">
        <f t="shared" si="8"/>
        <v>#DIV/0!</v>
      </c>
      <c r="AM27" s="39" t="e">
        <f t="shared" si="8"/>
        <v>#DIV/0!</v>
      </c>
      <c r="AN27" s="39">
        <f>AA27/N27*100</f>
        <v>219.20318091282755</v>
      </c>
      <c r="AO27" s="39">
        <f t="shared" si="2"/>
        <v>-141.51403999999999</v>
      </c>
      <c r="AP27" s="40">
        <f>+'[2]R-Format'!$I$162+'[2]R-Format'!$I$163</f>
        <v>0</v>
      </c>
    </row>
    <row r="28" spans="1:50" ht="42.75" customHeight="1" x14ac:dyDescent="0.5">
      <c r="A28" s="36" t="s">
        <v>35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/>
      <c r="M28" s="37"/>
      <c r="N28" s="38">
        <f t="shared" si="0"/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/>
      <c r="Z28" s="37"/>
      <c r="AA28" s="38">
        <f t="shared" si="7"/>
        <v>0</v>
      </c>
      <c r="AB28" s="37">
        <v>0</v>
      </c>
      <c r="AC28" s="37">
        <v>0</v>
      </c>
      <c r="AD28" s="41" t="e">
        <f t="shared" si="8"/>
        <v>#DIV/0!</v>
      </c>
      <c r="AE28" s="41" t="e">
        <f t="shared" si="8"/>
        <v>#DIV/0!</v>
      </c>
      <c r="AF28" s="41" t="e">
        <f t="shared" si="8"/>
        <v>#DIV/0!</v>
      </c>
      <c r="AG28" s="41" t="e">
        <f t="shared" si="8"/>
        <v>#DIV/0!</v>
      </c>
      <c r="AH28" s="41" t="e">
        <f t="shared" si="8"/>
        <v>#DIV/0!</v>
      </c>
      <c r="AI28" s="41" t="e">
        <f t="shared" si="8"/>
        <v>#DIV/0!</v>
      </c>
      <c r="AJ28" s="41" t="e">
        <f t="shared" si="8"/>
        <v>#DIV/0!</v>
      </c>
      <c r="AK28" s="41" t="e">
        <f t="shared" si="8"/>
        <v>#DIV/0!</v>
      </c>
      <c r="AL28" s="42" t="e">
        <f t="shared" si="8"/>
        <v>#DIV/0!</v>
      </c>
      <c r="AM28" s="42" t="e">
        <f t="shared" si="8"/>
        <v>#DIV/0!</v>
      </c>
      <c r="AN28" s="37">
        <v>0</v>
      </c>
      <c r="AO28" s="39">
        <f t="shared" si="2"/>
        <v>0</v>
      </c>
      <c r="AP28" s="53"/>
    </row>
    <row r="29" spans="1:50" s="51" customFormat="1" ht="42.75" customHeight="1" x14ac:dyDescent="0.5">
      <c r="A29" s="47" t="s">
        <v>36</v>
      </c>
      <c r="B29" s="48">
        <f>SUM(B20:B28)</f>
        <v>1125.0079682999999</v>
      </c>
      <c r="C29" s="48">
        <f t="shared" ref="C29:AA29" si="9">SUM(C20:C28)</f>
        <v>1044.4553025000002</v>
      </c>
      <c r="D29" s="48">
        <f t="shared" si="9"/>
        <v>724.91</v>
      </c>
      <c r="E29" s="48">
        <f t="shared" si="9"/>
        <v>593.02101859999993</v>
      </c>
      <c r="F29" s="48">
        <f t="shared" si="9"/>
        <v>718.39802049999992</v>
      </c>
      <c r="G29" s="48">
        <f t="shared" si="9"/>
        <v>621.18337150000002</v>
      </c>
      <c r="H29" s="48">
        <f t="shared" si="9"/>
        <v>874.87706300000013</v>
      </c>
      <c r="I29" s="48">
        <f t="shared" si="9"/>
        <v>556.77261440000007</v>
      </c>
      <c r="J29" s="48">
        <f t="shared" si="9"/>
        <v>1064.6583681</v>
      </c>
      <c r="K29" s="48">
        <f t="shared" si="9"/>
        <v>1173.0494699999999</v>
      </c>
      <c r="L29" s="48">
        <f t="shared" si="9"/>
        <v>0</v>
      </c>
      <c r="M29" s="48">
        <f t="shared" si="9"/>
        <v>0</v>
      </c>
      <c r="N29" s="49">
        <f t="shared" si="9"/>
        <v>8496.3331968999992</v>
      </c>
      <c r="O29" s="48">
        <f t="shared" si="9"/>
        <v>976.33753830000001</v>
      </c>
      <c r="P29" s="48">
        <f t="shared" si="9"/>
        <v>896.09134250000011</v>
      </c>
      <c r="Q29" s="48">
        <f t="shared" si="9"/>
        <v>612.32399999999996</v>
      </c>
      <c r="R29" s="48">
        <f t="shared" si="9"/>
        <v>503.69248870000001</v>
      </c>
      <c r="S29" s="48">
        <f t="shared" si="9"/>
        <v>460.84415779999995</v>
      </c>
      <c r="T29" s="48">
        <f t="shared" si="9"/>
        <v>356.25864530000001</v>
      </c>
      <c r="U29" s="48">
        <f t="shared" si="9"/>
        <v>2669.5269932000001</v>
      </c>
      <c r="V29" s="48">
        <f t="shared" si="9"/>
        <v>1234.6350059000004</v>
      </c>
      <c r="W29" s="48">
        <f t="shared" si="9"/>
        <v>924.63071170000012</v>
      </c>
      <c r="X29" s="48">
        <f t="shared" si="9"/>
        <v>1043.5324499999999</v>
      </c>
      <c r="Y29" s="48">
        <f t="shared" si="9"/>
        <v>0</v>
      </c>
      <c r="Z29" s="48">
        <f t="shared" si="9"/>
        <v>0</v>
      </c>
      <c r="AA29" s="49">
        <f t="shared" si="9"/>
        <v>9677.873333399999</v>
      </c>
      <c r="AB29" s="39">
        <f>O29/B29*100</f>
        <v>86.784944268025427</v>
      </c>
      <c r="AC29" s="39">
        <f>P29/C29*100</f>
        <v>85.795087674419648</v>
      </c>
      <c r="AD29" s="39">
        <f t="shared" si="8"/>
        <v>84.468968561614545</v>
      </c>
      <c r="AE29" s="39">
        <f t="shared" si="8"/>
        <v>84.936700875984783</v>
      </c>
      <c r="AF29" s="39">
        <f t="shared" si="8"/>
        <v>64.14886242020205</v>
      </c>
      <c r="AG29" s="39">
        <f t="shared" si="8"/>
        <v>57.351606891814555</v>
      </c>
      <c r="AH29" s="39">
        <f t="shared" si="8"/>
        <v>305.13167004813789</v>
      </c>
      <c r="AI29" s="39">
        <f t="shared" si="8"/>
        <v>221.74851527683188</v>
      </c>
      <c r="AJ29" s="39">
        <f t="shared" si="8"/>
        <v>86.847644221320067</v>
      </c>
      <c r="AK29" s="39">
        <f t="shared" si="8"/>
        <v>88.9589464628461</v>
      </c>
      <c r="AL29" s="39" t="e">
        <f t="shared" si="8"/>
        <v>#DIV/0!</v>
      </c>
      <c r="AM29" s="39" t="e">
        <f t="shared" si="8"/>
        <v>#DIV/0!</v>
      </c>
      <c r="AN29" s="39">
        <f>AA29/N29*100</f>
        <v>113.90647128729721</v>
      </c>
      <c r="AO29" s="39">
        <f t="shared" si="2"/>
        <v>-1181.5401364999998</v>
      </c>
      <c r="AP29" s="54"/>
    </row>
    <row r="30" spans="1:50" s="51" customFormat="1" ht="42.75" customHeight="1" x14ac:dyDescent="0.5">
      <c r="A30" s="47" t="s">
        <v>37</v>
      </c>
      <c r="B30" s="48">
        <f>B19+B29</f>
        <v>1351.2716343</v>
      </c>
      <c r="C30" s="48">
        <f t="shared" ref="C30:AA30" si="10">C19+C29</f>
        <v>1194.8319925000003</v>
      </c>
      <c r="D30" s="48">
        <f t="shared" si="10"/>
        <v>884.02</v>
      </c>
      <c r="E30" s="48">
        <f t="shared" si="10"/>
        <v>751.06308319999994</v>
      </c>
      <c r="F30" s="48">
        <f t="shared" si="10"/>
        <v>871.13980049999986</v>
      </c>
      <c r="G30" s="48">
        <f t="shared" si="10"/>
        <v>770.99001490000001</v>
      </c>
      <c r="H30" s="48">
        <f t="shared" si="10"/>
        <v>1055.8848130000001</v>
      </c>
      <c r="I30" s="48">
        <f t="shared" si="10"/>
        <v>715.88304440000002</v>
      </c>
      <c r="J30" s="48">
        <f t="shared" si="10"/>
        <v>1239.0839880999999</v>
      </c>
      <c r="K30" s="48">
        <f t="shared" si="10"/>
        <v>1357.5302199999999</v>
      </c>
      <c r="L30" s="48">
        <f t="shared" si="10"/>
        <v>0</v>
      </c>
      <c r="M30" s="48">
        <f t="shared" si="10"/>
        <v>0</v>
      </c>
      <c r="N30" s="49">
        <f t="shared" si="10"/>
        <v>10191.6985909</v>
      </c>
      <c r="O30" s="48">
        <f t="shared" si="10"/>
        <v>1189.4719442000001</v>
      </c>
      <c r="P30" s="48">
        <f t="shared" si="10"/>
        <v>1068.6910225000001</v>
      </c>
      <c r="Q30" s="48">
        <f t="shared" si="10"/>
        <v>770.39699999999993</v>
      </c>
      <c r="R30" s="48">
        <f t="shared" si="10"/>
        <v>662.13955329999999</v>
      </c>
      <c r="S30" s="48">
        <f t="shared" si="10"/>
        <v>613.75635779999993</v>
      </c>
      <c r="T30" s="48">
        <f t="shared" si="10"/>
        <v>498.03321870000002</v>
      </c>
      <c r="U30" s="48">
        <f t="shared" si="10"/>
        <v>2837.9586331999999</v>
      </c>
      <c r="V30" s="48">
        <f t="shared" si="10"/>
        <v>1391.4531559000004</v>
      </c>
      <c r="W30" s="48">
        <f t="shared" si="10"/>
        <v>1088.1683817000001</v>
      </c>
      <c r="X30" s="48">
        <f t="shared" si="10"/>
        <v>1184.7124899999999</v>
      </c>
      <c r="Y30" s="48">
        <f t="shared" si="10"/>
        <v>0</v>
      </c>
      <c r="Z30" s="48">
        <f t="shared" si="10"/>
        <v>0</v>
      </c>
      <c r="AA30" s="49">
        <f t="shared" si="10"/>
        <v>11304.781757299999</v>
      </c>
      <c r="AB30" s="39">
        <f>O30/B30*100</f>
        <v>88.026116585817547</v>
      </c>
      <c r="AC30" s="39">
        <f>P30/C30*100</f>
        <v>89.442786032530833</v>
      </c>
      <c r="AD30" s="39">
        <f t="shared" si="8"/>
        <v>87.147010248636903</v>
      </c>
      <c r="AE30" s="39">
        <f t="shared" si="8"/>
        <v>88.160311445327608</v>
      </c>
      <c r="AF30" s="39">
        <f t="shared" si="8"/>
        <v>70.454404384661103</v>
      </c>
      <c r="AG30" s="39">
        <f t="shared" si="8"/>
        <v>64.596584790348629</v>
      </c>
      <c r="AH30" s="39">
        <f t="shared" si="8"/>
        <v>268.77540033336948</v>
      </c>
      <c r="AI30" s="39">
        <f t="shared" si="8"/>
        <v>194.3687822731174</v>
      </c>
      <c r="AJ30" s="39">
        <f t="shared" si="8"/>
        <v>87.820389267444853</v>
      </c>
      <c r="AK30" s="39">
        <f t="shared" si="8"/>
        <v>87.269695550497588</v>
      </c>
      <c r="AL30" s="39" t="e">
        <f t="shared" si="8"/>
        <v>#DIV/0!</v>
      </c>
      <c r="AM30" s="39" t="e">
        <f t="shared" si="8"/>
        <v>#DIV/0!</v>
      </c>
      <c r="AN30" s="39">
        <f>AA30/N30*100</f>
        <v>110.9214686489439</v>
      </c>
      <c r="AO30" s="39">
        <f t="shared" si="2"/>
        <v>-1113.0831663999998</v>
      </c>
      <c r="AP30" s="54"/>
    </row>
    <row r="31" spans="1:50" ht="33.75" customHeight="1" x14ac:dyDescent="0.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8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16"/>
    </row>
    <row r="32" spans="1:50" s="51" customFormat="1" ht="42.75" customHeight="1" x14ac:dyDescent="0.5">
      <c r="A32" s="47" t="s">
        <v>38</v>
      </c>
      <c r="B32" s="48">
        <f>B13+B20+B21+B22+B23</f>
        <v>179.07262</v>
      </c>
      <c r="C32" s="48">
        <f t="shared" ref="C32:AO32" si="11">C13+C20+C21+C22+C23</f>
        <v>165.69893000000002</v>
      </c>
      <c r="D32" s="48">
        <f t="shared" si="11"/>
        <v>173.38</v>
      </c>
      <c r="E32" s="48">
        <f t="shared" si="11"/>
        <v>175.10496000000001</v>
      </c>
      <c r="F32" s="48">
        <f t="shared" si="11"/>
        <v>284.16118</v>
      </c>
      <c r="G32" s="48">
        <f t="shared" si="11"/>
        <v>302.64416</v>
      </c>
      <c r="H32" s="48">
        <f t="shared" si="11"/>
        <v>318.64251000000002</v>
      </c>
      <c r="I32" s="48">
        <f t="shared" si="11"/>
        <v>293.38895000000002</v>
      </c>
      <c r="J32" s="48">
        <f t="shared" si="11"/>
        <v>232.75927000000001</v>
      </c>
      <c r="K32" s="48">
        <f t="shared" si="11"/>
        <v>198.75052999999997</v>
      </c>
      <c r="L32" s="48">
        <f t="shared" si="11"/>
        <v>0</v>
      </c>
      <c r="M32" s="48">
        <f t="shared" si="11"/>
        <v>0</v>
      </c>
      <c r="N32" s="49">
        <f t="shared" si="11"/>
        <v>2323.60311</v>
      </c>
      <c r="O32" s="48">
        <f t="shared" si="11"/>
        <v>134.59701000000001</v>
      </c>
      <c r="P32" s="48">
        <f t="shared" si="11"/>
        <v>149.87157000000002</v>
      </c>
      <c r="Q32" s="48">
        <f t="shared" si="11"/>
        <v>141.37299999999999</v>
      </c>
      <c r="R32" s="48">
        <f t="shared" si="11"/>
        <v>139.84172999999998</v>
      </c>
      <c r="S32" s="48">
        <f t="shared" si="11"/>
        <v>128.18395000000001</v>
      </c>
      <c r="T32" s="48">
        <f t="shared" si="11"/>
        <v>120.81045999999999</v>
      </c>
      <c r="U32" s="48">
        <f t="shared" si="11"/>
        <v>149.41995</v>
      </c>
      <c r="V32" s="48">
        <f t="shared" si="11"/>
        <v>184.47007000000002</v>
      </c>
      <c r="W32" s="48">
        <f t="shared" si="11"/>
        <v>162.67737</v>
      </c>
      <c r="X32" s="48">
        <f t="shared" si="11"/>
        <v>130.55448999999999</v>
      </c>
      <c r="Y32" s="48">
        <f t="shared" si="11"/>
        <v>0</v>
      </c>
      <c r="Z32" s="48">
        <f t="shared" si="11"/>
        <v>0</v>
      </c>
      <c r="AA32" s="49">
        <f t="shared" si="11"/>
        <v>1441.7995999999998</v>
      </c>
      <c r="AB32" s="48">
        <f t="shared" si="11"/>
        <v>131.00176850720439</v>
      </c>
      <c r="AC32" s="48">
        <f t="shared" si="11"/>
        <v>154.95098365610178</v>
      </c>
      <c r="AD32" s="48" t="e">
        <f t="shared" si="11"/>
        <v>#DIV/0!</v>
      </c>
      <c r="AE32" s="48" t="e">
        <f t="shared" si="11"/>
        <v>#DIV/0!</v>
      </c>
      <c r="AF32" s="48" t="e">
        <f t="shared" si="11"/>
        <v>#DIV/0!</v>
      </c>
      <c r="AG32" s="48" t="e">
        <f t="shared" si="11"/>
        <v>#DIV/0!</v>
      </c>
      <c r="AH32" s="48" t="e">
        <f t="shared" si="11"/>
        <v>#DIV/0!</v>
      </c>
      <c r="AI32" s="48" t="e">
        <f t="shared" si="11"/>
        <v>#DIV/0!</v>
      </c>
      <c r="AJ32" s="48" t="e">
        <f t="shared" si="11"/>
        <v>#DIV/0!</v>
      </c>
      <c r="AK32" s="48" t="e">
        <f t="shared" si="11"/>
        <v>#DIV/0!</v>
      </c>
      <c r="AL32" s="48" t="e">
        <f t="shared" si="11"/>
        <v>#DIV/0!</v>
      </c>
      <c r="AM32" s="48" t="e">
        <f t="shared" si="11"/>
        <v>#DIV/0!</v>
      </c>
      <c r="AN32" s="48">
        <f t="shared" si="11"/>
        <v>163.03533520668964</v>
      </c>
      <c r="AO32" s="48">
        <f t="shared" si="11"/>
        <v>881.80350999999996</v>
      </c>
      <c r="AP32" s="54"/>
    </row>
    <row r="33" spans="1:42" s="51" customFormat="1" ht="42.75" customHeight="1" x14ac:dyDescent="0.5">
      <c r="A33" s="47" t="s">
        <v>39</v>
      </c>
      <c r="B33" s="48">
        <f>+B18+B24+B25+B26+B27+B28</f>
        <v>1172.1990143</v>
      </c>
      <c r="C33" s="48">
        <f t="shared" ref="C33:AO33" si="12">+C18+C24+C25+C26+C27+C28</f>
        <v>1029.1330625000001</v>
      </c>
      <c r="D33" s="48">
        <f t="shared" si="12"/>
        <v>710.64</v>
      </c>
      <c r="E33" s="48">
        <f t="shared" si="12"/>
        <v>575.95812319999993</v>
      </c>
      <c r="F33" s="48">
        <f t="shared" si="12"/>
        <v>586.97862050000003</v>
      </c>
      <c r="G33" s="48">
        <f t="shared" si="12"/>
        <v>468.34585489999995</v>
      </c>
      <c r="H33" s="48">
        <f t="shared" si="12"/>
        <v>737.24230300000011</v>
      </c>
      <c r="I33" s="48">
        <f t="shared" si="12"/>
        <v>422.49409440000005</v>
      </c>
      <c r="J33" s="48">
        <f t="shared" si="12"/>
        <v>1006.3247181</v>
      </c>
      <c r="K33" s="48">
        <f t="shared" si="12"/>
        <v>1158.7796899999998</v>
      </c>
      <c r="L33" s="48">
        <f t="shared" si="12"/>
        <v>0</v>
      </c>
      <c r="M33" s="48">
        <f t="shared" si="12"/>
        <v>0</v>
      </c>
      <c r="N33" s="49">
        <f t="shared" si="12"/>
        <v>7868.0954809000004</v>
      </c>
      <c r="O33" s="48">
        <f t="shared" si="12"/>
        <v>1054.8749342000001</v>
      </c>
      <c r="P33" s="48">
        <f t="shared" si="12"/>
        <v>918.81945250000001</v>
      </c>
      <c r="Q33" s="48">
        <f t="shared" si="12"/>
        <v>629.024</v>
      </c>
      <c r="R33" s="48">
        <f t="shared" si="12"/>
        <v>522.2978233</v>
      </c>
      <c r="S33" s="48">
        <f t="shared" si="12"/>
        <v>485.57240779999995</v>
      </c>
      <c r="T33" s="48">
        <f t="shared" si="12"/>
        <v>377.22275870000004</v>
      </c>
      <c r="U33" s="48">
        <f t="shared" si="12"/>
        <v>2688.5386831999999</v>
      </c>
      <c r="V33" s="48">
        <f t="shared" si="12"/>
        <v>1206.9830859000001</v>
      </c>
      <c r="W33" s="48">
        <f t="shared" si="12"/>
        <v>925.49101170000006</v>
      </c>
      <c r="X33" s="48">
        <f t="shared" si="12"/>
        <v>1054.1579999999999</v>
      </c>
      <c r="Y33" s="48">
        <f t="shared" si="12"/>
        <v>0</v>
      </c>
      <c r="Z33" s="48">
        <f t="shared" si="12"/>
        <v>0</v>
      </c>
      <c r="AA33" s="49">
        <f t="shared" si="12"/>
        <v>9862.982157299999</v>
      </c>
      <c r="AB33" s="48">
        <f t="shared" si="12"/>
        <v>267.86982627115162</v>
      </c>
      <c r="AC33" s="48">
        <f t="shared" si="12"/>
        <v>285.18784273724248</v>
      </c>
      <c r="AD33" s="48" t="e">
        <f t="shared" si="12"/>
        <v>#DIV/0!</v>
      </c>
      <c r="AE33" s="48" t="e">
        <f t="shared" si="12"/>
        <v>#DIV/0!</v>
      </c>
      <c r="AF33" s="48" t="e">
        <f t="shared" si="12"/>
        <v>#DIV/0!</v>
      </c>
      <c r="AG33" s="48" t="e">
        <f t="shared" si="12"/>
        <v>#DIV/0!</v>
      </c>
      <c r="AH33" s="48" t="e">
        <f t="shared" si="12"/>
        <v>#DIV/0!</v>
      </c>
      <c r="AI33" s="48" t="e">
        <f t="shared" si="12"/>
        <v>#DIV/0!</v>
      </c>
      <c r="AJ33" s="48" t="e">
        <f t="shared" si="12"/>
        <v>#DIV/0!</v>
      </c>
      <c r="AK33" s="48" t="e">
        <f t="shared" si="12"/>
        <v>#DIV/0!</v>
      </c>
      <c r="AL33" s="48" t="e">
        <f t="shared" si="12"/>
        <v>#DIV/0!</v>
      </c>
      <c r="AM33" s="48" t="e">
        <f t="shared" si="12"/>
        <v>#DIV/0!</v>
      </c>
      <c r="AN33" s="48">
        <f t="shared" si="12"/>
        <v>832.11704016372357</v>
      </c>
      <c r="AO33" s="48">
        <f t="shared" si="12"/>
        <v>-1994.8866763999997</v>
      </c>
      <c r="AP33" s="54"/>
    </row>
    <row r="34" spans="1:42" s="51" customFormat="1" ht="42.75" customHeight="1" x14ac:dyDescent="0.5">
      <c r="A34" s="47" t="s">
        <v>40</v>
      </c>
      <c r="B34" s="48">
        <f>SUM(B32:B33)</f>
        <v>1351.2716343</v>
      </c>
      <c r="C34" s="48">
        <f t="shared" ref="C34:AO34" si="13">SUM(C32:C33)</f>
        <v>1194.8319925000001</v>
      </c>
      <c r="D34" s="48">
        <f t="shared" si="13"/>
        <v>884.02</v>
      </c>
      <c r="E34" s="48">
        <f t="shared" si="13"/>
        <v>751.06308319999994</v>
      </c>
      <c r="F34" s="48">
        <f t="shared" si="13"/>
        <v>871.13980050000009</v>
      </c>
      <c r="G34" s="48">
        <f t="shared" si="13"/>
        <v>770.99001490000001</v>
      </c>
      <c r="H34" s="48">
        <f t="shared" si="13"/>
        <v>1055.8848130000001</v>
      </c>
      <c r="I34" s="48">
        <f t="shared" si="13"/>
        <v>715.88304440000002</v>
      </c>
      <c r="J34" s="48">
        <f t="shared" si="13"/>
        <v>1239.0839881000002</v>
      </c>
      <c r="K34" s="48">
        <f t="shared" si="13"/>
        <v>1357.5302199999999</v>
      </c>
      <c r="L34" s="48">
        <f t="shared" si="13"/>
        <v>0</v>
      </c>
      <c r="M34" s="48">
        <f t="shared" si="13"/>
        <v>0</v>
      </c>
      <c r="N34" s="49">
        <f t="shared" si="13"/>
        <v>10191.6985909</v>
      </c>
      <c r="O34" s="48">
        <f t="shared" si="13"/>
        <v>1189.4719442000001</v>
      </c>
      <c r="P34" s="48">
        <f t="shared" si="13"/>
        <v>1068.6910225000001</v>
      </c>
      <c r="Q34" s="48">
        <f t="shared" si="13"/>
        <v>770.39699999999993</v>
      </c>
      <c r="R34" s="48">
        <f t="shared" si="13"/>
        <v>662.13955329999999</v>
      </c>
      <c r="S34" s="48">
        <f t="shared" si="13"/>
        <v>613.75635779999993</v>
      </c>
      <c r="T34" s="48">
        <f t="shared" si="13"/>
        <v>498.03321870000002</v>
      </c>
      <c r="U34" s="48">
        <f t="shared" si="13"/>
        <v>2837.9586331999999</v>
      </c>
      <c r="V34" s="48">
        <f t="shared" si="13"/>
        <v>1391.4531559000002</v>
      </c>
      <c r="W34" s="48">
        <f t="shared" si="13"/>
        <v>1088.1683817000001</v>
      </c>
      <c r="X34" s="48">
        <f t="shared" si="13"/>
        <v>1184.7124899999999</v>
      </c>
      <c r="Y34" s="48">
        <f t="shared" si="13"/>
        <v>0</v>
      </c>
      <c r="Z34" s="48">
        <f t="shared" si="13"/>
        <v>0</v>
      </c>
      <c r="AA34" s="49">
        <f t="shared" si="13"/>
        <v>11304.781757299999</v>
      </c>
      <c r="AB34" s="48">
        <f t="shared" si="13"/>
        <v>398.87159477835598</v>
      </c>
      <c r="AC34" s="48">
        <f t="shared" si="13"/>
        <v>440.13882639334429</v>
      </c>
      <c r="AD34" s="48" t="e">
        <f t="shared" si="13"/>
        <v>#DIV/0!</v>
      </c>
      <c r="AE34" s="48" t="e">
        <f t="shared" si="13"/>
        <v>#DIV/0!</v>
      </c>
      <c r="AF34" s="48" t="e">
        <f t="shared" si="13"/>
        <v>#DIV/0!</v>
      </c>
      <c r="AG34" s="48" t="e">
        <f t="shared" si="13"/>
        <v>#DIV/0!</v>
      </c>
      <c r="AH34" s="48" t="e">
        <f t="shared" si="13"/>
        <v>#DIV/0!</v>
      </c>
      <c r="AI34" s="48" t="e">
        <f t="shared" si="13"/>
        <v>#DIV/0!</v>
      </c>
      <c r="AJ34" s="48" t="e">
        <f t="shared" si="13"/>
        <v>#DIV/0!</v>
      </c>
      <c r="AK34" s="48" t="e">
        <f t="shared" si="13"/>
        <v>#DIV/0!</v>
      </c>
      <c r="AL34" s="48" t="e">
        <f t="shared" si="13"/>
        <v>#DIV/0!</v>
      </c>
      <c r="AM34" s="48" t="e">
        <f t="shared" si="13"/>
        <v>#DIV/0!</v>
      </c>
      <c r="AN34" s="48">
        <f t="shared" si="13"/>
        <v>995.15237537041321</v>
      </c>
      <c r="AO34" s="48">
        <f t="shared" si="13"/>
        <v>-1113.0831663999998</v>
      </c>
      <c r="AP34" s="54"/>
    </row>
    <row r="40" spans="1:42" x14ac:dyDescent="0.45">
      <c r="P40" s="59">
        <f>+AA34-N34</f>
        <v>1113.0831663999998</v>
      </c>
    </row>
    <row r="43" spans="1:42" ht="42.75" customHeight="1" x14ac:dyDescent="0.45">
      <c r="M43" s="57">
        <v>537729250.76999998</v>
      </c>
      <c r="X43" s="57">
        <v>511603772.16000003</v>
      </c>
      <c r="Y43" s="60">
        <f>+X43/100000</f>
        <v>5116.0377216000006</v>
      </c>
      <c r="Z43" s="61" t="e">
        <f>+Y43-#REF!</f>
        <v>#REF!</v>
      </c>
      <c r="AA43" s="58">
        <v>1283.2199999999721</v>
      </c>
      <c r="AI43" s="57">
        <v>1793783639.28</v>
      </c>
    </row>
    <row r="45" spans="1:42" ht="25.5" customHeight="1" x14ac:dyDescent="0.45">
      <c r="M45" s="57">
        <f>+M43/100000</f>
        <v>5377.2925077</v>
      </c>
    </row>
  </sheetData>
  <mergeCells count="11">
    <mergeCell ref="A6:A7"/>
    <mergeCell ref="B6:N6"/>
    <mergeCell ref="O6:AA6"/>
    <mergeCell ref="AB6:AN6"/>
    <mergeCell ref="AO6:AO7"/>
    <mergeCell ref="A1:AO1"/>
    <mergeCell ref="A2:AO2"/>
    <mergeCell ref="AB3:AM3"/>
    <mergeCell ref="AN3:AO3"/>
    <mergeCell ref="E5:L5"/>
    <mergeCell ref="T5:V5"/>
  </mergeCells>
  <pageMargins left="0.25" right="0.25" top="0.75" bottom="0.75" header="0.3" footer="0.3"/>
  <pageSetup paperSize="9" scale="25" fitToHeight="11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7405-BD43-44D5-B0F8-ACEC2AB6130B}">
  <sheetPr>
    <tabColor theme="9" tint="-0.249977111117893"/>
    <pageSetUpPr fitToPage="1"/>
  </sheetPr>
  <dimension ref="A1:Z25"/>
  <sheetViews>
    <sheetView tabSelected="1" zoomScaleNormal="100" zoomScaleSheetLayoutView="85" workbookViewId="0">
      <selection activeCell="G26" sqref="G26"/>
    </sheetView>
  </sheetViews>
  <sheetFormatPr defaultColWidth="9.140625" defaultRowHeight="15" x14ac:dyDescent="0.25"/>
  <cols>
    <col min="1" max="1" width="19.28515625" style="64" customWidth="1"/>
    <col min="2" max="2" width="10.28515625" style="64" customWidth="1"/>
    <col min="3" max="3" width="12.7109375" style="64" customWidth="1"/>
    <col min="4" max="4" width="12.140625" style="64" customWidth="1"/>
    <col min="5" max="5" width="11.5703125" style="64" customWidth="1"/>
    <col min="6" max="6" width="11.42578125" style="64" customWidth="1"/>
    <col min="7" max="7" width="11.85546875" style="64" customWidth="1"/>
    <col min="8" max="8" width="8.7109375" style="64" customWidth="1"/>
    <col min="9" max="9" width="12.85546875" style="64" customWidth="1"/>
    <col min="10" max="10" width="10.42578125" style="64" customWidth="1"/>
    <col min="11" max="11" width="9.28515625" style="64" bestFit="1" customWidth="1"/>
    <col min="12" max="12" width="8.42578125" style="64" customWidth="1"/>
    <col min="13" max="13" width="9.28515625" style="64" bestFit="1" customWidth="1"/>
    <col min="14" max="14" width="9.28515625" style="64" customWidth="1"/>
    <col min="15" max="15" width="11.7109375" style="64" customWidth="1"/>
    <col min="16" max="16" width="13.7109375" style="64" customWidth="1"/>
    <col min="17" max="17" width="9.140625" style="64"/>
    <col min="18" max="21" width="9.28515625" style="64" bestFit="1" customWidth="1"/>
    <col min="22" max="23" width="9.140625" style="64"/>
    <col min="24" max="24" width="9.85546875" style="64" bestFit="1" customWidth="1"/>
    <col min="25" max="16384" width="9.140625" style="64"/>
  </cols>
  <sheetData>
    <row r="1" spans="1:26" ht="22.5" x14ac:dyDescent="0.25">
      <c r="A1" s="62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6" ht="18.75" x14ac:dyDescent="0.25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 t="s">
        <v>42</v>
      </c>
      <c r="O2" s="67"/>
      <c r="P2" s="64" t="s">
        <v>43</v>
      </c>
    </row>
    <row r="3" spans="1:26" ht="20.25" x14ac:dyDescent="0.25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6" ht="14.45" customHeight="1" x14ac:dyDescent="0.25">
      <c r="A4" s="69" t="s">
        <v>45</v>
      </c>
      <c r="B4" s="69" t="s">
        <v>46</v>
      </c>
      <c r="C4" s="70" t="s">
        <v>47</v>
      </c>
      <c r="D4" s="70" t="s">
        <v>48</v>
      </c>
      <c r="E4" s="70" t="s">
        <v>49</v>
      </c>
      <c r="F4" s="70" t="s">
        <v>50</v>
      </c>
      <c r="G4" s="71" t="s">
        <v>51</v>
      </c>
      <c r="H4" s="71"/>
      <c r="I4" s="71"/>
      <c r="J4" s="71" t="s">
        <v>52</v>
      </c>
      <c r="K4" s="71"/>
      <c r="L4" s="71"/>
      <c r="M4" s="71"/>
      <c r="N4" s="72"/>
      <c r="O4" s="73" t="s">
        <v>53</v>
      </c>
      <c r="P4" s="73" t="s">
        <v>54</v>
      </c>
    </row>
    <row r="5" spans="1:26" ht="33.75" customHeight="1" x14ac:dyDescent="0.25">
      <c r="A5" s="69"/>
      <c r="B5" s="69"/>
      <c r="C5" s="70"/>
      <c r="D5" s="70"/>
      <c r="E5" s="70"/>
      <c r="F5" s="70"/>
      <c r="G5" s="70" t="s">
        <v>55</v>
      </c>
      <c r="H5" s="70" t="s">
        <v>56</v>
      </c>
      <c r="I5" s="70" t="s">
        <v>57</v>
      </c>
      <c r="J5" s="71" t="s">
        <v>58</v>
      </c>
      <c r="K5" s="71" t="s">
        <v>59</v>
      </c>
      <c r="L5" s="71" t="s">
        <v>60</v>
      </c>
      <c r="M5" s="70" t="s">
        <v>61</v>
      </c>
      <c r="N5" s="74" t="s">
        <v>62</v>
      </c>
      <c r="O5" s="74"/>
      <c r="P5" s="74"/>
    </row>
    <row r="6" spans="1:26" ht="40.5" customHeight="1" x14ac:dyDescent="0.25">
      <c r="A6" s="69"/>
      <c r="B6" s="69"/>
      <c r="C6" s="70"/>
      <c r="D6" s="70"/>
      <c r="E6" s="70"/>
      <c r="F6" s="70"/>
      <c r="G6" s="70"/>
      <c r="H6" s="70"/>
      <c r="I6" s="70"/>
      <c r="J6" s="71"/>
      <c r="K6" s="71"/>
      <c r="L6" s="71"/>
      <c r="M6" s="70"/>
      <c r="N6" s="75"/>
      <c r="O6" s="75"/>
      <c r="P6" s="75"/>
    </row>
    <row r="7" spans="1:26" x14ac:dyDescent="0.25">
      <c r="A7" s="76">
        <v>1</v>
      </c>
      <c r="B7" s="77">
        <v>2</v>
      </c>
      <c r="C7" s="76">
        <v>3</v>
      </c>
      <c r="D7" s="77">
        <v>4</v>
      </c>
      <c r="E7" s="77">
        <v>5</v>
      </c>
      <c r="F7" s="77">
        <v>6</v>
      </c>
      <c r="G7" s="76">
        <v>7</v>
      </c>
      <c r="H7" s="77">
        <v>8</v>
      </c>
      <c r="I7" s="76">
        <v>9</v>
      </c>
      <c r="J7" s="77">
        <v>10</v>
      </c>
      <c r="K7" s="76">
        <v>11</v>
      </c>
      <c r="L7" s="77">
        <v>12</v>
      </c>
      <c r="M7" s="76">
        <v>13</v>
      </c>
      <c r="N7" s="76">
        <v>14</v>
      </c>
      <c r="O7" s="76">
        <v>15</v>
      </c>
      <c r="P7" s="76">
        <v>16</v>
      </c>
    </row>
    <row r="8" spans="1:26" ht="36" customHeight="1" x14ac:dyDescent="0.25">
      <c r="A8" s="78" t="s">
        <v>63</v>
      </c>
      <c r="B8" s="79">
        <v>45658</v>
      </c>
      <c r="C8" s="80">
        <f>('[4]3'!H34)/100+('[4]15'!E23)/100*5%+1.06+4.09</f>
        <v>15.766664060000002</v>
      </c>
      <c r="D8" s="81">
        <v>0</v>
      </c>
      <c r="E8" s="81">
        <v>0</v>
      </c>
      <c r="F8" s="81">
        <v>1.859E-3</v>
      </c>
      <c r="G8" s="81">
        <v>0</v>
      </c>
      <c r="H8" s="81">
        <v>0</v>
      </c>
      <c r="I8" s="81">
        <v>0</v>
      </c>
      <c r="J8" s="81">
        <v>0</v>
      </c>
      <c r="K8" s="82">
        <v>0</v>
      </c>
      <c r="L8" s="82">
        <v>0</v>
      </c>
      <c r="M8" s="82">
        <v>0</v>
      </c>
      <c r="N8" s="82">
        <v>0</v>
      </c>
      <c r="O8" s="81">
        <f>D8+E8+F8+G8+H8+I8+J8+K8+L8+M8+N8</f>
        <v>1.859E-3</v>
      </c>
      <c r="P8" s="83">
        <f>(O8/C8)*100</f>
        <v>1.17906996237478E-2</v>
      </c>
      <c r="X8" s="64">
        <f>4400*1200</f>
        <v>5280000</v>
      </c>
      <c r="Y8" s="64">
        <v>45</v>
      </c>
      <c r="Z8" s="64">
        <f>+X8-4500000</f>
        <v>780000</v>
      </c>
    </row>
    <row r="9" spans="1:26" ht="36" customHeight="1" x14ac:dyDescent="0.25">
      <c r="A9" s="84" t="s">
        <v>58</v>
      </c>
      <c r="B9" s="85"/>
      <c r="C9" s="83">
        <f>SUM(C8:C8)</f>
        <v>15.766664060000002</v>
      </c>
      <c r="D9" s="83">
        <f>SUM(D8:D8)</f>
        <v>0</v>
      </c>
      <c r="E9" s="83">
        <f>SUM(E8:E8)</f>
        <v>0</v>
      </c>
      <c r="F9" s="83">
        <f>SUM(F8:F8)</f>
        <v>1.859E-3</v>
      </c>
      <c r="G9" s="83">
        <f>SUM(G8:G8)</f>
        <v>0</v>
      </c>
      <c r="H9" s="83">
        <v>0</v>
      </c>
      <c r="I9" s="83">
        <f t="shared" ref="I9:N9" si="0">SUM(I8:I8)</f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>+D9+E9+F9+G9+I9+J9</f>
        <v>1.859E-3</v>
      </c>
      <c r="P9" s="86">
        <f>O9/C9*100</f>
        <v>1.17906996237478E-2</v>
      </c>
    </row>
    <row r="10" spans="1:26" x14ac:dyDescent="0.25">
      <c r="C10" s="87"/>
    </row>
    <row r="11" spans="1:26" x14ac:dyDescent="0.25">
      <c r="C11" s="87"/>
    </row>
    <row r="12" spans="1:26" x14ac:dyDescent="0.25">
      <c r="C12" s="87"/>
      <c r="O12" s="88"/>
    </row>
    <row r="13" spans="1:26" ht="15.75" x14ac:dyDescent="0.25">
      <c r="C13" s="89" t="s">
        <v>64</v>
      </c>
      <c r="D13" s="90" t="s">
        <v>65</v>
      </c>
      <c r="L13" s="88"/>
      <c r="O13" s="88"/>
    </row>
    <row r="14" spans="1:26" x14ac:dyDescent="0.25">
      <c r="C14" s="90"/>
      <c r="D14" s="90" t="s">
        <v>66</v>
      </c>
    </row>
    <row r="15" spans="1:26" x14ac:dyDescent="0.25">
      <c r="C15" s="90"/>
      <c r="D15" s="90" t="s">
        <v>67</v>
      </c>
    </row>
    <row r="17" spans="3:16" x14ac:dyDescent="0.25">
      <c r="P17" s="64">
        <v>11.85</v>
      </c>
    </row>
    <row r="18" spans="3:16" x14ac:dyDescent="0.25">
      <c r="C18" s="64">
        <v>4.5090111647000004</v>
      </c>
      <c r="P18" s="88">
        <f>+O9-P17</f>
        <v>-11.848141</v>
      </c>
    </row>
    <row r="19" spans="3:16" x14ac:dyDescent="0.25">
      <c r="C19" s="88"/>
    </row>
    <row r="21" spans="3:16" x14ac:dyDescent="0.25">
      <c r="K21" s="64">
        <v>13.58</v>
      </c>
    </row>
    <row r="22" spans="3:16" x14ac:dyDescent="0.25">
      <c r="K22" s="88">
        <v>1.0551723299999995</v>
      </c>
    </row>
    <row r="23" spans="3:16" x14ac:dyDescent="0.25">
      <c r="K23" s="64">
        <v>1.1299999999999999</v>
      </c>
    </row>
    <row r="24" spans="3:16" x14ac:dyDescent="0.25">
      <c r="K24" s="88">
        <f>+K21+K22+K23</f>
        <v>15.765172329999999</v>
      </c>
    </row>
    <row r="25" spans="3:16" x14ac:dyDescent="0.25">
      <c r="K25" s="88">
        <f>+K24-C8</f>
        <v>-1.4917300000032441E-3</v>
      </c>
    </row>
  </sheetData>
  <mergeCells count="22">
    <mergeCell ref="N5:N6"/>
    <mergeCell ref="A9:B9"/>
    <mergeCell ref="J4:M4"/>
    <mergeCell ref="O4:O6"/>
    <mergeCell ref="P4:P6"/>
    <mergeCell ref="G5:G6"/>
    <mergeCell ref="H5:H6"/>
    <mergeCell ref="I5:I6"/>
    <mergeCell ref="J5:J6"/>
    <mergeCell ref="K5:K6"/>
    <mergeCell ref="L5:L6"/>
    <mergeCell ref="M5:M6"/>
    <mergeCell ref="A1:P1"/>
    <mergeCell ref="N2:O2"/>
    <mergeCell ref="A3:P3"/>
    <mergeCell ref="A4:A6"/>
    <mergeCell ref="B4:B6"/>
    <mergeCell ref="C4:C6"/>
    <mergeCell ref="D4:D6"/>
    <mergeCell ref="E4:E6"/>
    <mergeCell ref="F4:F6"/>
    <mergeCell ref="G4:I4"/>
  </mergeCells>
  <pageMargins left="0.39370078740157483" right="0" top="0.63" bottom="0" header="0" footer="0"/>
  <pageSetup paperSize="9"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</vt:lpstr>
      <vt:lpstr>5.</vt:lpstr>
      <vt:lpstr>'3'!Print_Area</vt:lpstr>
      <vt:lpstr>'5.'!Print_Area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2025-03-13T10:20:33Z</dcterms:created>
  <dcterms:modified xsi:type="dcterms:W3CDTF">2025-03-13T10:21:19Z</dcterms:modified>
</cp:coreProperties>
</file>