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525" windowWidth="24615" windowHeight="11190" activeTab="1"/>
  </bookViews>
  <sheets>
    <sheet name="sheet1 (2)" sheetId="3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Y9" i="2" l="1"/>
  <c r="Y10" i="2"/>
  <c r="Y11" i="2"/>
  <c r="Y12" i="2"/>
  <c r="Y13" i="2"/>
  <c r="Y14" i="2"/>
  <c r="Y15" i="2"/>
  <c r="Y16" i="2"/>
  <c r="Y17" i="2"/>
  <c r="Y18" i="2"/>
  <c r="Y19" i="2"/>
  <c r="Y20" i="2"/>
  <c r="Y21" i="2"/>
  <c r="Y23" i="2"/>
  <c r="Y24" i="2"/>
  <c r="Y25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3" i="2"/>
  <c r="Y44" i="2"/>
  <c r="Y45" i="2"/>
  <c r="Y46" i="2"/>
  <c r="Y47" i="2"/>
  <c r="Y48" i="2"/>
  <c r="Y50" i="2"/>
  <c r="Y51" i="2"/>
  <c r="Y52" i="2"/>
  <c r="Y53" i="2"/>
  <c r="Y54" i="2"/>
  <c r="Y56" i="2"/>
  <c r="Y57" i="2"/>
  <c r="Y58" i="2"/>
  <c r="Y59" i="2"/>
  <c r="Y60" i="2"/>
  <c r="Y61" i="2"/>
  <c r="Y62" i="2"/>
  <c r="Y65" i="2"/>
  <c r="Y66" i="2"/>
  <c r="Y67" i="2"/>
  <c r="U67" i="2"/>
  <c r="U66" i="2"/>
  <c r="U64" i="2"/>
  <c r="Y64" i="2" s="1"/>
  <c r="U63" i="2"/>
  <c r="Y63" i="2" s="1"/>
  <c r="U59" i="2"/>
  <c r="U56" i="2"/>
  <c r="U55" i="2"/>
  <c r="Y55" i="2" s="1"/>
  <c r="U49" i="2"/>
  <c r="Y49" i="2" s="1"/>
  <c r="U42" i="2"/>
  <c r="Y42" i="2" s="1"/>
  <c r="U41" i="2"/>
  <c r="Y41" i="2" s="1"/>
  <c r="U40" i="2"/>
  <c r="Y40" i="2" s="1"/>
  <c r="U26" i="2"/>
  <c r="Y26" i="2" s="1"/>
  <c r="U22" i="2"/>
  <c r="Y22" i="2" s="1"/>
  <c r="R73" i="3" l="1"/>
  <c r="R73" i="2" l="1"/>
</calcChain>
</file>

<file path=xl/sharedStrings.xml><?xml version="1.0" encoding="utf-8"?>
<sst xmlns="http://schemas.openxmlformats.org/spreadsheetml/2006/main" count="1275" uniqueCount="208">
  <si>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</si>
  <si>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</si>
  <si>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</si>
  <si>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</si>
  <si>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RESHMA BEGAM</t>
  </si>
  <si>
    <t xml:space="preserve">Generated On: </t>
  </si>
  <si>
    <t>11-03-2025 10:51:21</t>
  </si>
  <si>
    <t>Sub-Division:</t>
  </si>
  <si>
    <t>DAVANAGERE RURAL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</si>
  <si>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</si>
  <si>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</si>
  <si>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</si>
  <si>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</si>
  <si>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</si>
  <si>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</si>
  <si>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</si>
  <si>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</si>
  <si>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</si>
  <si>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</si>
  <si>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</si>
  <si>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</si>
  <si>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</si>
  <si>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</si>
  <si>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</si>
  <si>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</si>
  <si>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</si>
  <si>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</si>
  <si>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</si>
  <si>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</si>
  <si>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</si>
  <si>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</si>
  <si>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</si>
  <si>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</si>
  <si>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</si>
  <si>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</si>
  <si>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</si>
  <si>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</si>
  <si>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</si>
  <si>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</si>
  <si>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</si>
  <si>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</si>
  <si>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</si>
  <si>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</si>
  <si>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</si>
  <si>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</si>
  <si>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</si>
  <si>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</si>
  <si>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</si>
  <si>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</si>
  <si>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</si>
  <si>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</si>
  <si>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</si>
  <si>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</si>
  <si>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</si>
  <si>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</si>
  <si>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</si>
  <si>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</si>
  <si>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</si>
  <si>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</si>
  <si>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</si>
  <si>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</si>
  <si>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</si>
  <si>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</si>
  <si>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</si>
  <si>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</si>
  <si>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</si>
  <si>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</si>
  <si>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</si>
  <si>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</si>
  <si>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</si>
  <si>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</si>
  <si>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</si>
  <si>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</si>
  <si>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OBAJJIHALLI_66</t>
  </si>
  <si>
    <t>F01-ANJANEYA</t>
  </si>
  <si>
    <t>AGRI</t>
  </si>
  <si>
    <t>1310103902010101</t>
  </si>
  <si>
    <t>YARAGUNTA_66</t>
  </si>
  <si>
    <t>F01-CHITANAHALLI</t>
  </si>
  <si>
    <t>1310103901010101</t>
  </si>
  <si>
    <t>AVAREGERE_66</t>
  </si>
  <si>
    <t>F10-PUTTUGUNAL</t>
  </si>
  <si>
    <t>1310103904010501</t>
  </si>
  <si>
    <t>F11-BATHI</t>
  </si>
  <si>
    <t>1310103901020501</t>
  </si>
  <si>
    <t>F11-IGURU</t>
  </si>
  <si>
    <t>1310103904030502</t>
  </si>
  <si>
    <t>F12-SATYANARAYANA</t>
  </si>
  <si>
    <t>1310103901020502</t>
  </si>
  <si>
    <t>F14-YARAGUNTA</t>
  </si>
  <si>
    <t>DOMESTIC</t>
  </si>
  <si>
    <t>1310103901010701</t>
  </si>
  <si>
    <t>F15-RAVI</t>
  </si>
  <si>
    <t>MIXED LOAD</t>
  </si>
  <si>
    <t>1310103904030703</t>
  </si>
  <si>
    <t>F16-GOSHALE</t>
  </si>
  <si>
    <t>1310103904030704</t>
  </si>
  <si>
    <t>F17-AMRUTNAGARA NJY</t>
  </si>
  <si>
    <t>NJY</t>
  </si>
  <si>
    <t>1310103901010703</t>
  </si>
  <si>
    <t>F17-NJLINGADAHALLI</t>
  </si>
  <si>
    <t>1310103904030705</t>
  </si>
  <si>
    <t>F18-NEELANAHALLI NJY</t>
  </si>
  <si>
    <t>1310103901020305</t>
  </si>
  <si>
    <t>F18-RAMPURA</t>
  </si>
  <si>
    <t>1310103904030504</t>
  </si>
  <si>
    <t>F02-ARASAPURA</t>
  </si>
  <si>
    <t>1310103902010102</t>
  </si>
  <si>
    <t>F02-HONNUR</t>
  </si>
  <si>
    <t>1310103904010101</t>
  </si>
  <si>
    <t>F03-BASAVANALLU</t>
  </si>
  <si>
    <t>1310103904010102</t>
  </si>
  <si>
    <t>F03-KAKKARAGOLLA</t>
  </si>
  <si>
    <t>1310103901010102</t>
  </si>
  <si>
    <t>F03-MAGANAHALLY</t>
  </si>
  <si>
    <t>1310103902010103</t>
  </si>
  <si>
    <t>F04-AVARAGOLLA</t>
  </si>
  <si>
    <t>1310103901010103</t>
  </si>
  <si>
    <t>F04-OBAJJIHALLI</t>
  </si>
  <si>
    <t>1310103902010104</t>
  </si>
  <si>
    <t>F05-DEVARAHATTY</t>
  </si>
  <si>
    <t>1310103901020301</t>
  </si>
  <si>
    <t>F05-MALLASHETTIHALLI</t>
  </si>
  <si>
    <t>1310103904020301</t>
  </si>
  <si>
    <t>F06-KADAJJI AVG</t>
  </si>
  <si>
    <t>1310103904020302</t>
  </si>
  <si>
    <t>F07-AVAREGERE</t>
  </si>
  <si>
    <t>1310103904020303</t>
  </si>
  <si>
    <t>F08-ANGODU</t>
  </si>
  <si>
    <t>1310103904020304</t>
  </si>
  <si>
    <t>F09-BETHUR</t>
  </si>
  <si>
    <t>1310103904030501</t>
  </si>
  <si>
    <t>F10-WATERWORKS</t>
  </si>
  <si>
    <t>WATER WORKS</t>
  </si>
  <si>
    <t>1310103901020304</t>
  </si>
  <si>
    <t>F04-INDUSTRIAL</t>
  </si>
  <si>
    <t>INDUSTRIAL</t>
  </si>
  <si>
    <t>1310103904010103</t>
  </si>
  <si>
    <t>F05-WATER-SUPPLY</t>
  </si>
  <si>
    <t>1310103902010105</t>
  </si>
  <si>
    <t>KUKKAWADA_66</t>
  </si>
  <si>
    <t>F04-HADADIKKD</t>
  </si>
  <si>
    <t>1310103903010104</t>
  </si>
  <si>
    <t>F12-CHIKKANAHALLI</t>
  </si>
  <si>
    <t>1310103904030503</t>
  </si>
  <si>
    <t>KADAJJI_66</t>
  </si>
  <si>
    <t>F07-BASAVANAL</t>
  </si>
  <si>
    <t>1310103905020202</t>
  </si>
  <si>
    <t>F08-NAGARAKATTE</t>
  </si>
  <si>
    <t>1310103905020203</t>
  </si>
  <si>
    <t>F06-KADAJJI</t>
  </si>
  <si>
    <t>1310103905020201</t>
  </si>
  <si>
    <t>F04-NJ SRI RAM</t>
  </si>
  <si>
    <t>1310103905010202</t>
  </si>
  <si>
    <t>F01-REDDY CAMP</t>
  </si>
  <si>
    <t>1310103905010201</t>
  </si>
  <si>
    <t>F20-KODIHALLI</t>
  </si>
  <si>
    <t>1310103901010705</t>
  </si>
  <si>
    <t>SHYAGALE_66</t>
  </si>
  <si>
    <t>F02-KODIHALLI</t>
  </si>
  <si>
    <t>1310103906010102</t>
  </si>
  <si>
    <t>F04-NJ SHYAGALE</t>
  </si>
  <si>
    <t>1310103906010104</t>
  </si>
  <si>
    <t>F03-GONIWADA</t>
  </si>
  <si>
    <t>1310103906010103</t>
  </si>
  <si>
    <t>F02-PUTUGANALU</t>
  </si>
  <si>
    <t>1310103905010204</t>
  </si>
  <si>
    <t>F19-STP AVARAGERE</t>
  </si>
  <si>
    <t>1310103904030706</t>
  </si>
  <si>
    <t>F06-HALE KADLEBALU</t>
  </si>
  <si>
    <t>1310103902020301</t>
  </si>
  <si>
    <t>F09-RAMPURA IP</t>
  </si>
  <si>
    <t>1310103905020206</t>
  </si>
  <si>
    <t>DAVANAGERE URBAN SUB DIVISION 1</t>
  </si>
  <si>
    <t>DAVANGERE_SRS_220</t>
  </si>
  <si>
    <t>F02-THOLHUNSESRS</t>
  </si>
  <si>
    <t>1310101902010102</t>
  </si>
  <si>
    <t>F03-KUKKAWADASRS</t>
  </si>
  <si>
    <t>1310101902010103</t>
  </si>
  <si>
    <t>F04-YELLAMMA</t>
  </si>
  <si>
    <t>1310101902010104</t>
  </si>
  <si>
    <t>F05-BELAVANUR</t>
  </si>
  <si>
    <t>1310101902010105</t>
  </si>
  <si>
    <t>F17-JHP1</t>
  </si>
  <si>
    <t>1310101902020101</t>
  </si>
  <si>
    <t>F09-SHAMNUR</t>
  </si>
  <si>
    <t>1310101902020301</t>
  </si>
  <si>
    <t>F12-ATTIGERESRS</t>
  </si>
  <si>
    <t>1310101902020304</t>
  </si>
  <si>
    <t>F16-JHP2</t>
  </si>
  <si>
    <t>1310101902010501</t>
  </si>
  <si>
    <t>F08-TURUCHUGHATTA</t>
  </si>
  <si>
    <t>1310101902010504</t>
  </si>
  <si>
    <t>F06-FNAGANUR</t>
  </si>
  <si>
    <t>1310101902010502</t>
  </si>
  <si>
    <t>F07-JARIKATTE</t>
  </si>
  <si>
    <t>1310101902010503</t>
  </si>
  <si>
    <t>F01-HADADISRS</t>
  </si>
  <si>
    <t>1310101902010101</t>
  </si>
  <si>
    <t>F21-NJ TARALABALU</t>
  </si>
  <si>
    <t>1310101902020701</t>
  </si>
  <si>
    <t>HARIHARA</t>
  </si>
  <si>
    <t>DEVARBELAKERE_66</t>
  </si>
  <si>
    <t>F07-SHIVAJI</t>
  </si>
  <si>
    <t>1310301909020202</t>
  </si>
  <si>
    <t>F08-MUDAHADADI</t>
  </si>
  <si>
    <t>1310301909020203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</si>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</sst>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right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left" wrapText="1"/>
    </xf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3">
    <dxf>
      <numFmt numFmtId="0" formatCode="General"/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3" displayName="Table13" ref="A8:AF67" totalsRowShown="0">
  <autoFilter ref="A8:AF67">
    <filterColumn colId="24">
      <colorFilter dxfId="2"/>
    </filterColumn>
  </autoFilter>
  <tableColumns count="32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R"/>
    <tableColumn id="16" name="FR"/>
    <tableColumn id="17" name="MC"/>
    <tableColumn id="18" name="CONSUMPTION Q=(O-N)*P"/>
    <tableColumn id="19" name="IMPORTED ENERGY"/>
    <tableColumn id="20" name="EXPORTED ENERGY"/>
    <tableColumn id="21" name="NET CONSUMPTION T=Q+R-S"/>
    <tableColumn id="22" name="METERED SALES"/>
    <tableColumn id="23" name="UNMETERED SALES"/>
    <tableColumn id="24" name="TOTAL SALES W=U+V"/>
    <tableColumn id="25" name="T AND D LOSS X=(T-W/T)*100"/>
    <tableColumn id="26" name="DEMAND"/>
    <tableColumn id="27" name="COLLECTION"/>
    <tableColumn id="28" name="BILLING EFFICIENCY AA=W/T"/>
    <tableColumn id="29" name="COLLECTION EFFICIENCY AB=Z/Y"/>
    <tableColumn id="30" name="AT AND C LOSS AC=((1-AA*AB)*100"/>
    <tableColumn id="31" name="REMARKS"/>
    <tableColumn id="32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8:AG67" totalsRowShown="0">
  <autoFilter ref="A8:AG67">
    <filterColumn colId="25">
      <colorFilter dxfId="1"/>
    </filterColumn>
  </autoFilter>
  <tableColumns count="33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R"/>
    <tableColumn id="16" name="FR"/>
    <tableColumn id="17" name="MC"/>
    <tableColumn id="18" name="CONSUMPTION Q=(O-N)*P"/>
    <tableColumn id="19" name="IMPORTED ENERGY"/>
    <tableColumn id="20" name="EXPORTED ENERGY"/>
    <tableColumn id="21" name="NET CONSUMPTION T=Q+R-S"/>
    <tableColumn id="22" name="METERED SALES"/>
    <tableColumn id="23" name="UNMETERED SALES"/>
    <tableColumn id="24" name="TOTAL SALES W=U+V"/>
    <tableColumn id="33" name="Column1" dataDxfId="0">
      <calculatedColumnFormula>(Table1[[#This Row],[NET CONSUMPTION T=Q+R-S]]-Table1[[#This Row],[TOTAL SALES W=U+V]])/Table1[[#This Row],[NET CONSUMPTION T=Q+R-S]]*100</calculatedColumnFormula>
    </tableColumn>
    <tableColumn id="25" name="T AND D LOSS X=(T-W/T)*100"/>
    <tableColumn id="26" name="DEMAND"/>
    <tableColumn id="27" name="COLLECTION"/>
    <tableColumn id="28" name="BILLING EFFICIENCY AA=W/T"/>
    <tableColumn id="29" name="COLLECTION EFFICIENCY AB=Z/Y"/>
    <tableColumn id="30" name="AT AND C LOSS AC=((1-AA*AB)*100"/>
    <tableColumn id="31" name="REMARKS"/>
    <tableColumn id="32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opLeftCell="G1" workbookViewId="0">
      <selection activeCell="K77" sqref="K77"/>
    </sheetView>
  </sheetViews>
  <sheetFormatPr defaultRowHeight="15" x14ac:dyDescent="0.25"/>
  <cols>
    <col min="1" max="1" width="9.140625" customWidth="1"/>
    <col min="2" max="3" width="20.7109375" customWidth="1"/>
    <col min="4" max="4" width="34.140625" customWidth="1"/>
    <col min="5" max="5" width="21" customWidth="1"/>
    <col min="6" max="6" width="34.140625" customWidth="1"/>
    <col min="7" max="7" width="16.7109375" customWidth="1"/>
    <col min="8" max="8" width="23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hidden="1" customWidth="1"/>
    <col min="14" max="14" width="22.42578125" hidden="1" customWidth="1"/>
    <col min="15" max="16" width="12" hidden="1" customWidth="1"/>
    <col min="17" max="17" width="7.42578125" customWidth="1"/>
    <col min="18" max="18" width="27.5703125" customWidth="1"/>
    <col min="19" max="19" width="21.140625" customWidth="1"/>
    <col min="20" max="20" width="21" customWidth="1"/>
    <col min="21" max="21" width="29.42578125" customWidth="1"/>
    <col min="22" max="22" width="18.42578125" customWidth="1"/>
    <col min="23" max="23" width="21.140625" customWidth="1"/>
    <col min="24" max="24" width="22.5703125" customWidth="1"/>
    <col min="25" max="25" width="29.85546875" customWidth="1"/>
    <col min="26" max="26" width="14" customWidth="1"/>
    <col min="27" max="27" width="15.28515625" customWidth="1"/>
    <col min="28" max="28" width="29" customWidth="1"/>
    <col min="29" max="29" width="32" customWidth="1"/>
    <col min="30" max="30" width="34.85546875" customWidth="1"/>
    <col min="31" max="31" width="12.85546875" customWidth="1"/>
    <col min="32" max="32" width="11.140625" customWidth="1"/>
  </cols>
  <sheetData>
    <row r="1" spans="1:32" ht="18.75" x14ac:dyDescent="0.3">
      <c r="A1" s="10" t="s">
        <v>0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 t="s">
        <v>0</v>
      </c>
      <c r="P1" s="10" t="s">
        <v>0</v>
      </c>
      <c r="Q1" s="10" t="s">
        <v>0</v>
      </c>
      <c r="R1" s="10" t="s">
        <v>0</v>
      </c>
      <c r="S1" s="10" t="s">
        <v>0</v>
      </c>
      <c r="T1" s="10" t="s">
        <v>0</v>
      </c>
      <c r="U1" s="10" t="s">
        <v>0</v>
      </c>
      <c r="V1" s="10" t="s">
        <v>0</v>
      </c>
      <c r="W1" s="10" t="s">
        <v>0</v>
      </c>
      <c r="X1" s="10" t="s">
        <v>0</v>
      </c>
      <c r="Y1" s="10" t="s">
        <v>0</v>
      </c>
      <c r="Z1" s="10" t="s">
        <v>0</v>
      </c>
      <c r="AA1" s="10" t="s">
        <v>0</v>
      </c>
      <c r="AB1" s="10" t="s">
        <v>0</v>
      </c>
      <c r="AC1" s="10" t="s">
        <v>0</v>
      </c>
      <c r="AD1" s="10" t="s">
        <v>0</v>
      </c>
      <c r="AE1" s="10" t="s">
        <v>0</v>
      </c>
      <c r="AF1" s="10" t="s">
        <v>0</v>
      </c>
    </row>
    <row r="2" spans="1:32" ht="18.75" x14ac:dyDescent="0.3">
      <c r="A2" s="10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  <c r="N2" s="10" t="s">
        <v>1</v>
      </c>
      <c r="O2" s="10" t="s">
        <v>1</v>
      </c>
      <c r="P2" s="10" t="s">
        <v>1</v>
      </c>
      <c r="Q2" s="10" t="s">
        <v>1</v>
      </c>
      <c r="R2" s="10" t="s">
        <v>1</v>
      </c>
      <c r="S2" s="10" t="s">
        <v>1</v>
      </c>
      <c r="T2" s="10" t="s">
        <v>1</v>
      </c>
      <c r="U2" s="10" t="s">
        <v>1</v>
      </c>
      <c r="V2" s="10" t="s">
        <v>1</v>
      </c>
      <c r="W2" s="10" t="s">
        <v>1</v>
      </c>
      <c r="X2" s="10" t="s">
        <v>1</v>
      </c>
      <c r="Y2" s="10" t="s">
        <v>1</v>
      </c>
      <c r="Z2" s="10" t="s">
        <v>1</v>
      </c>
      <c r="AA2" s="10" t="s">
        <v>1</v>
      </c>
      <c r="AB2" s="10" t="s">
        <v>1</v>
      </c>
      <c r="AC2" s="10" t="s">
        <v>1</v>
      </c>
      <c r="AD2" s="10" t="s">
        <v>1</v>
      </c>
      <c r="AE2" s="10" t="s">
        <v>1</v>
      </c>
      <c r="AF2" s="10" t="s">
        <v>1</v>
      </c>
    </row>
    <row r="3" spans="1:32" ht="18.75" x14ac:dyDescent="0.3">
      <c r="A3" s="10" t="s">
        <v>2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  <c r="L3" s="10" t="s">
        <v>2</v>
      </c>
      <c r="M3" s="10" t="s">
        <v>2</v>
      </c>
      <c r="N3" s="10" t="s">
        <v>2</v>
      </c>
      <c r="O3" s="10" t="s">
        <v>2</v>
      </c>
      <c r="P3" s="10" t="s">
        <v>2</v>
      </c>
      <c r="Q3" s="10" t="s">
        <v>2</v>
      </c>
      <c r="R3" s="10" t="s">
        <v>2</v>
      </c>
      <c r="S3" s="10" t="s">
        <v>2</v>
      </c>
      <c r="T3" s="10" t="s">
        <v>2</v>
      </c>
      <c r="U3" s="10" t="s">
        <v>2</v>
      </c>
      <c r="V3" s="10" t="s">
        <v>2</v>
      </c>
      <c r="W3" s="10" t="s">
        <v>2</v>
      </c>
      <c r="X3" s="10" t="s">
        <v>2</v>
      </c>
      <c r="Y3" s="10" t="s">
        <v>2</v>
      </c>
      <c r="Z3" s="10" t="s">
        <v>2</v>
      </c>
      <c r="AA3" s="10" t="s">
        <v>2</v>
      </c>
      <c r="AB3" s="10" t="s">
        <v>2</v>
      </c>
      <c r="AC3" s="10" t="s">
        <v>2</v>
      </c>
      <c r="AD3" s="10" t="s">
        <v>2</v>
      </c>
      <c r="AE3" s="10" t="s">
        <v>2</v>
      </c>
      <c r="AF3" s="10" t="s">
        <v>2</v>
      </c>
    </row>
    <row r="4" spans="1:32" x14ac:dyDescent="0.25">
      <c r="A4" s="5"/>
      <c r="B4" s="4" t="s">
        <v>3</v>
      </c>
      <c r="C4" s="3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5">
      <c r="A5" s="5"/>
      <c r="B5" s="4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30" x14ac:dyDescent="0.25">
      <c r="A6" s="6"/>
      <c r="B6" s="6"/>
      <c r="C6" s="6"/>
      <c r="D6" s="6"/>
      <c r="E6" s="6"/>
      <c r="F6" s="6"/>
      <c r="G6" s="6"/>
      <c r="H6" s="6"/>
      <c r="I6" s="1" t="s">
        <v>7</v>
      </c>
      <c r="J6" s="7" t="s">
        <v>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2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</row>
    <row r="9" spans="1:32" hidden="1" x14ac:dyDescent="0.25">
      <c r="A9">
        <v>1</v>
      </c>
      <c r="B9" t="s">
        <v>72</v>
      </c>
      <c r="C9" t="s">
        <v>72</v>
      </c>
      <c r="D9" t="s">
        <v>8</v>
      </c>
      <c r="E9" t="s">
        <v>73</v>
      </c>
      <c r="F9" t="s">
        <v>8</v>
      </c>
      <c r="H9" t="s">
        <v>74</v>
      </c>
      <c r="I9" t="s">
        <v>75</v>
      </c>
      <c r="J9" t="s">
        <v>76</v>
      </c>
      <c r="K9">
        <v>311</v>
      </c>
      <c r="L9">
        <v>310</v>
      </c>
      <c r="M9">
        <v>1</v>
      </c>
      <c r="N9">
        <v>310</v>
      </c>
      <c r="O9">
        <v>639.25199999999995</v>
      </c>
      <c r="P9">
        <v>650.32100000000003</v>
      </c>
      <c r="Q9">
        <v>20000</v>
      </c>
      <c r="R9">
        <v>221380</v>
      </c>
      <c r="S9">
        <v>0</v>
      </c>
      <c r="T9">
        <v>0</v>
      </c>
      <c r="U9">
        <v>221380</v>
      </c>
      <c r="V9">
        <v>0</v>
      </c>
      <c r="W9">
        <v>201017.36900000001</v>
      </c>
      <c r="X9">
        <v>201017.36900000001</v>
      </c>
      <c r="Y9">
        <v>9.1999999999999993</v>
      </c>
      <c r="Z9">
        <v>1198064.03</v>
      </c>
      <c r="AA9">
        <v>1198064.03</v>
      </c>
      <c r="AB9">
        <v>0.91</v>
      </c>
      <c r="AC9">
        <v>1</v>
      </c>
      <c r="AD9">
        <v>9</v>
      </c>
    </row>
    <row r="10" spans="1:32" hidden="1" x14ac:dyDescent="0.25">
      <c r="A10">
        <v>2</v>
      </c>
      <c r="B10" t="s">
        <v>72</v>
      </c>
      <c r="C10" t="s">
        <v>72</v>
      </c>
      <c r="D10" t="s">
        <v>8</v>
      </c>
      <c r="E10" t="s">
        <v>77</v>
      </c>
      <c r="F10" t="s">
        <v>8</v>
      </c>
      <c r="H10" t="s">
        <v>78</v>
      </c>
      <c r="I10" t="s">
        <v>75</v>
      </c>
      <c r="J10" t="s">
        <v>79</v>
      </c>
      <c r="K10">
        <v>417</v>
      </c>
      <c r="L10">
        <v>417</v>
      </c>
      <c r="M10">
        <v>0</v>
      </c>
      <c r="N10">
        <v>414</v>
      </c>
      <c r="O10">
        <v>631.03200000000004</v>
      </c>
      <c r="P10">
        <v>653.66999999999996</v>
      </c>
      <c r="Q10">
        <v>20000</v>
      </c>
      <c r="R10">
        <v>452760</v>
      </c>
      <c r="S10">
        <v>0</v>
      </c>
      <c r="T10">
        <v>0</v>
      </c>
      <c r="U10">
        <v>452760</v>
      </c>
      <c r="V10">
        <v>186</v>
      </c>
      <c r="W10">
        <v>432908.755</v>
      </c>
      <c r="X10">
        <v>433094.755</v>
      </c>
      <c r="Y10">
        <v>4.34</v>
      </c>
      <c r="Z10">
        <v>2588733</v>
      </c>
      <c r="AA10">
        <v>2582212</v>
      </c>
      <c r="AB10">
        <v>0.96</v>
      </c>
      <c r="AC10">
        <v>1</v>
      </c>
      <c r="AD10">
        <v>4</v>
      </c>
    </row>
    <row r="11" spans="1:32" hidden="1" x14ac:dyDescent="0.25">
      <c r="A11">
        <v>3</v>
      </c>
      <c r="B11" t="s">
        <v>72</v>
      </c>
      <c r="C11" t="s">
        <v>72</v>
      </c>
      <c r="D11" t="s">
        <v>8</v>
      </c>
      <c r="E11" t="s">
        <v>80</v>
      </c>
      <c r="F11" t="s">
        <v>8</v>
      </c>
      <c r="H11" t="s">
        <v>81</v>
      </c>
      <c r="I11" t="s">
        <v>75</v>
      </c>
      <c r="J11" t="s">
        <v>82</v>
      </c>
      <c r="K11">
        <v>258</v>
      </c>
      <c r="L11">
        <v>249</v>
      </c>
      <c r="M11">
        <v>9</v>
      </c>
      <c r="N11">
        <v>249</v>
      </c>
      <c r="O11">
        <v>657.05200000000002</v>
      </c>
      <c r="P11">
        <v>676.23500000000001</v>
      </c>
      <c r="Q11">
        <v>20000</v>
      </c>
      <c r="R11">
        <v>383660</v>
      </c>
      <c r="S11">
        <v>0</v>
      </c>
      <c r="T11">
        <v>1800</v>
      </c>
      <c r="U11">
        <v>381860</v>
      </c>
      <c r="V11">
        <v>0</v>
      </c>
      <c r="W11">
        <v>344495.152</v>
      </c>
      <c r="X11">
        <v>344495.152</v>
      </c>
      <c r="Y11">
        <v>9.7799999999999994</v>
      </c>
      <c r="Z11">
        <v>2053190.8</v>
      </c>
      <c r="AA11">
        <v>2053190.8</v>
      </c>
      <c r="AB11">
        <v>0.9</v>
      </c>
      <c r="AC11">
        <v>1</v>
      </c>
      <c r="AD11">
        <v>10</v>
      </c>
    </row>
    <row r="12" spans="1:32" hidden="1" x14ac:dyDescent="0.25">
      <c r="A12">
        <v>4</v>
      </c>
      <c r="B12" t="s">
        <v>72</v>
      </c>
      <c r="C12" t="s">
        <v>72</v>
      </c>
      <c r="D12" t="s">
        <v>8</v>
      </c>
      <c r="E12" t="s">
        <v>77</v>
      </c>
      <c r="F12" t="s">
        <v>8</v>
      </c>
      <c r="H12" t="s">
        <v>83</v>
      </c>
      <c r="I12" t="s">
        <v>75</v>
      </c>
      <c r="J12" t="s">
        <v>84</v>
      </c>
      <c r="K12">
        <v>438</v>
      </c>
      <c r="L12">
        <v>431</v>
      </c>
      <c r="M12">
        <v>7</v>
      </c>
      <c r="N12">
        <v>426</v>
      </c>
      <c r="O12">
        <v>969.38</v>
      </c>
      <c r="P12">
        <v>1097.96</v>
      </c>
      <c r="Q12">
        <v>2000</v>
      </c>
      <c r="R12">
        <v>257160</v>
      </c>
      <c r="S12">
        <v>0</v>
      </c>
      <c r="T12">
        <v>0</v>
      </c>
      <c r="U12">
        <v>257160</v>
      </c>
      <c r="V12">
        <v>98</v>
      </c>
      <c r="W12">
        <v>231659.24100000001</v>
      </c>
      <c r="X12">
        <v>231757.24100000001</v>
      </c>
      <c r="Y12">
        <v>9.8800000000000008</v>
      </c>
      <c r="Z12">
        <v>1383372.37</v>
      </c>
      <c r="AA12">
        <v>1381947.37</v>
      </c>
      <c r="AB12">
        <v>0.9</v>
      </c>
      <c r="AC12">
        <v>1</v>
      </c>
      <c r="AD12">
        <v>10</v>
      </c>
    </row>
    <row r="13" spans="1:32" hidden="1" x14ac:dyDescent="0.25">
      <c r="A13">
        <v>5</v>
      </c>
      <c r="B13" t="s">
        <v>72</v>
      </c>
      <c r="C13" t="s">
        <v>72</v>
      </c>
      <c r="D13" t="s">
        <v>8</v>
      </c>
      <c r="E13" t="s">
        <v>80</v>
      </c>
      <c r="F13" t="s">
        <v>8</v>
      </c>
      <c r="H13" t="s">
        <v>85</v>
      </c>
      <c r="I13" t="s">
        <v>75</v>
      </c>
      <c r="J13" t="s">
        <v>86</v>
      </c>
      <c r="K13">
        <v>317</v>
      </c>
      <c r="L13">
        <v>312</v>
      </c>
      <c r="M13">
        <v>5</v>
      </c>
      <c r="N13">
        <v>310</v>
      </c>
      <c r="O13">
        <v>392.69299999999998</v>
      </c>
      <c r="P13">
        <v>405.53300000000002</v>
      </c>
      <c r="Q13">
        <v>40000</v>
      </c>
      <c r="R13">
        <v>513600</v>
      </c>
      <c r="S13">
        <v>10000</v>
      </c>
      <c r="T13">
        <v>0</v>
      </c>
      <c r="U13">
        <v>523600</v>
      </c>
      <c r="V13">
        <v>16</v>
      </c>
      <c r="W13">
        <v>480550.15500000003</v>
      </c>
      <c r="X13">
        <v>480566.15500000003</v>
      </c>
      <c r="Y13">
        <v>8.2200000000000006</v>
      </c>
      <c r="Z13">
        <v>2867013.06</v>
      </c>
      <c r="AA13">
        <v>2864079.06</v>
      </c>
      <c r="AB13">
        <v>0.92</v>
      </c>
      <c r="AC13">
        <v>1</v>
      </c>
      <c r="AD13">
        <v>8</v>
      </c>
    </row>
    <row r="14" spans="1:32" hidden="1" x14ac:dyDescent="0.25">
      <c r="A14">
        <v>6</v>
      </c>
      <c r="B14" t="s">
        <v>72</v>
      </c>
      <c r="C14" t="s">
        <v>72</v>
      </c>
      <c r="D14" t="s">
        <v>8</v>
      </c>
      <c r="E14" t="s">
        <v>77</v>
      </c>
      <c r="F14" t="s">
        <v>8</v>
      </c>
      <c r="H14" t="s">
        <v>87</v>
      </c>
      <c r="I14" t="s">
        <v>75</v>
      </c>
      <c r="J14" t="s">
        <v>88</v>
      </c>
      <c r="K14">
        <v>448</v>
      </c>
      <c r="L14">
        <v>425</v>
      </c>
      <c r="M14">
        <v>23</v>
      </c>
      <c r="N14">
        <v>403</v>
      </c>
      <c r="O14">
        <v>1011.69</v>
      </c>
      <c r="P14">
        <v>1148.4100000000001</v>
      </c>
      <c r="Q14">
        <v>2000</v>
      </c>
      <c r="R14">
        <v>273440</v>
      </c>
      <c r="S14">
        <v>0</v>
      </c>
      <c r="T14">
        <v>0</v>
      </c>
      <c r="U14">
        <v>273440</v>
      </c>
      <c r="V14">
        <v>1759</v>
      </c>
      <c r="W14">
        <v>245900.2</v>
      </c>
      <c r="X14">
        <v>247659.2</v>
      </c>
      <c r="Y14">
        <v>9.43</v>
      </c>
      <c r="Z14">
        <v>1484724.99</v>
      </c>
      <c r="AA14">
        <v>1471918.99</v>
      </c>
      <c r="AB14">
        <v>0.91</v>
      </c>
      <c r="AC14">
        <v>0.99</v>
      </c>
      <c r="AD14">
        <v>8.91</v>
      </c>
    </row>
    <row r="15" spans="1:32" hidden="1" x14ac:dyDescent="0.25">
      <c r="A15">
        <v>7</v>
      </c>
      <c r="B15" t="s">
        <v>72</v>
      </c>
      <c r="C15" t="s">
        <v>72</v>
      </c>
      <c r="D15" t="s">
        <v>8</v>
      </c>
      <c r="E15" t="s">
        <v>77</v>
      </c>
      <c r="F15" t="s">
        <v>8</v>
      </c>
      <c r="H15" t="s">
        <v>89</v>
      </c>
      <c r="I15" t="s">
        <v>90</v>
      </c>
      <c r="J15" t="s">
        <v>91</v>
      </c>
      <c r="K15">
        <v>3501</v>
      </c>
      <c r="L15">
        <v>2585</v>
      </c>
      <c r="M15">
        <v>916</v>
      </c>
      <c r="N15">
        <v>0</v>
      </c>
      <c r="O15">
        <v>627.10299999999995</v>
      </c>
      <c r="P15">
        <v>640.30700000000002</v>
      </c>
      <c r="Q15">
        <v>20000</v>
      </c>
      <c r="R15">
        <v>264080</v>
      </c>
      <c r="S15">
        <v>15000</v>
      </c>
      <c r="T15">
        <v>0</v>
      </c>
      <c r="U15">
        <v>279080</v>
      </c>
      <c r="V15">
        <v>251635</v>
      </c>
      <c r="W15">
        <v>0</v>
      </c>
      <c r="X15">
        <v>251635</v>
      </c>
      <c r="Y15">
        <v>9.83</v>
      </c>
      <c r="Z15">
        <v>2559378</v>
      </c>
      <c r="AA15">
        <v>1756866.38</v>
      </c>
      <c r="AB15">
        <v>0.9</v>
      </c>
      <c r="AC15">
        <v>0.69</v>
      </c>
      <c r="AD15">
        <v>6.9</v>
      </c>
    </row>
    <row r="16" spans="1:32" hidden="1" x14ac:dyDescent="0.25">
      <c r="A16">
        <v>8</v>
      </c>
      <c r="B16" t="s">
        <v>72</v>
      </c>
      <c r="C16" t="s">
        <v>72</v>
      </c>
      <c r="D16" t="s">
        <v>8</v>
      </c>
      <c r="E16" t="s">
        <v>80</v>
      </c>
      <c r="F16" t="s">
        <v>8</v>
      </c>
      <c r="H16" t="s">
        <v>92</v>
      </c>
      <c r="I16" t="s">
        <v>93</v>
      </c>
      <c r="J16" t="s">
        <v>94</v>
      </c>
      <c r="K16">
        <v>17</v>
      </c>
      <c r="L16">
        <v>17</v>
      </c>
      <c r="M16">
        <v>0</v>
      </c>
      <c r="N16">
        <v>11</v>
      </c>
      <c r="O16">
        <v>1467.5250000000001</v>
      </c>
      <c r="P16">
        <v>1497.5809999999999</v>
      </c>
      <c r="Q16">
        <v>20000</v>
      </c>
      <c r="R16">
        <v>601120</v>
      </c>
      <c r="S16">
        <v>0</v>
      </c>
      <c r="T16">
        <v>156467</v>
      </c>
      <c r="U16">
        <v>444653</v>
      </c>
      <c r="V16">
        <v>480</v>
      </c>
      <c r="W16">
        <v>411685.93199999997</v>
      </c>
      <c r="X16">
        <v>412165.93199999997</v>
      </c>
      <c r="Y16">
        <v>7.31</v>
      </c>
      <c r="Z16">
        <v>2460719.89</v>
      </c>
      <c r="AA16">
        <v>2455582.89</v>
      </c>
      <c r="AB16">
        <v>0.93</v>
      </c>
      <c r="AC16">
        <v>1</v>
      </c>
      <c r="AD16">
        <v>7</v>
      </c>
    </row>
    <row r="17" spans="1:30" hidden="1" x14ac:dyDescent="0.25">
      <c r="A17">
        <v>9</v>
      </c>
      <c r="B17" t="s">
        <v>72</v>
      </c>
      <c r="C17" t="s">
        <v>72</v>
      </c>
      <c r="D17" t="s">
        <v>8</v>
      </c>
      <c r="E17" t="s">
        <v>80</v>
      </c>
      <c r="F17" t="s">
        <v>8</v>
      </c>
      <c r="H17" t="s">
        <v>95</v>
      </c>
      <c r="I17" t="s">
        <v>93</v>
      </c>
      <c r="J17" t="s">
        <v>96</v>
      </c>
      <c r="K17">
        <v>4</v>
      </c>
      <c r="L17">
        <v>4</v>
      </c>
      <c r="M17">
        <v>0</v>
      </c>
      <c r="N17">
        <v>2</v>
      </c>
      <c r="O17">
        <v>739.20899999999995</v>
      </c>
      <c r="P17">
        <v>756.03700000000003</v>
      </c>
      <c r="Q17">
        <v>20000</v>
      </c>
      <c r="R17">
        <v>336560</v>
      </c>
      <c r="S17">
        <v>0</v>
      </c>
      <c r="T17">
        <v>185000</v>
      </c>
      <c r="U17">
        <v>151560</v>
      </c>
      <c r="V17">
        <v>1176</v>
      </c>
      <c r="W17">
        <v>135371.90400000001</v>
      </c>
      <c r="X17">
        <v>136547.90400000001</v>
      </c>
      <c r="Y17">
        <v>9.91</v>
      </c>
      <c r="Z17">
        <v>818406.54</v>
      </c>
      <c r="AA17">
        <v>816887.54</v>
      </c>
      <c r="AB17">
        <v>0.9</v>
      </c>
      <c r="AC17">
        <v>1</v>
      </c>
      <c r="AD17">
        <v>10</v>
      </c>
    </row>
    <row r="18" spans="1:30" hidden="1" x14ac:dyDescent="0.25">
      <c r="A18">
        <v>10</v>
      </c>
      <c r="B18" t="s">
        <v>72</v>
      </c>
      <c r="C18" t="s">
        <v>72</v>
      </c>
      <c r="D18" t="s">
        <v>8</v>
      </c>
      <c r="E18" t="s">
        <v>77</v>
      </c>
      <c r="F18" t="s">
        <v>8</v>
      </c>
      <c r="H18" t="s">
        <v>97</v>
      </c>
      <c r="I18" t="s">
        <v>98</v>
      </c>
      <c r="J18" t="s">
        <v>99</v>
      </c>
      <c r="K18">
        <v>3081</v>
      </c>
      <c r="L18">
        <v>2630</v>
      </c>
      <c r="M18">
        <v>451</v>
      </c>
      <c r="N18">
        <v>0</v>
      </c>
      <c r="O18">
        <v>881.23400000000004</v>
      </c>
      <c r="P18">
        <v>894.91300000000001</v>
      </c>
      <c r="Q18">
        <v>20000</v>
      </c>
      <c r="R18">
        <v>273580</v>
      </c>
      <c r="S18">
        <v>340720</v>
      </c>
      <c r="T18">
        <v>45000</v>
      </c>
      <c r="U18">
        <v>569300</v>
      </c>
      <c r="V18">
        <v>514250.9</v>
      </c>
      <c r="W18">
        <v>0</v>
      </c>
      <c r="X18">
        <v>514250.9</v>
      </c>
      <c r="Y18">
        <v>9.67</v>
      </c>
      <c r="Z18">
        <v>5236806.6900000004</v>
      </c>
      <c r="AA18">
        <v>3835427.72</v>
      </c>
      <c r="AB18">
        <v>0.9</v>
      </c>
      <c r="AC18">
        <v>0.73</v>
      </c>
      <c r="AD18">
        <v>7.3</v>
      </c>
    </row>
    <row r="19" spans="1:30" hidden="1" x14ac:dyDescent="0.25">
      <c r="A19">
        <v>11</v>
      </c>
      <c r="B19" t="s">
        <v>72</v>
      </c>
      <c r="C19" t="s">
        <v>72</v>
      </c>
      <c r="D19" t="s">
        <v>8</v>
      </c>
      <c r="E19" t="s">
        <v>80</v>
      </c>
      <c r="F19" t="s">
        <v>8</v>
      </c>
      <c r="H19" t="s">
        <v>100</v>
      </c>
      <c r="I19" t="s">
        <v>75</v>
      </c>
      <c r="J19" t="s">
        <v>101</v>
      </c>
      <c r="K19">
        <v>174</v>
      </c>
      <c r="L19">
        <v>167</v>
      </c>
      <c r="M19">
        <v>7</v>
      </c>
      <c r="N19">
        <v>167</v>
      </c>
      <c r="O19">
        <v>864.20899999999995</v>
      </c>
      <c r="P19">
        <v>890.29499999999996</v>
      </c>
      <c r="Q19">
        <v>20000</v>
      </c>
      <c r="R19">
        <v>521720</v>
      </c>
      <c r="S19">
        <v>0</v>
      </c>
      <c r="T19">
        <v>325000</v>
      </c>
      <c r="U19">
        <v>196720</v>
      </c>
      <c r="V19">
        <v>0</v>
      </c>
      <c r="W19">
        <v>180706.68</v>
      </c>
      <c r="X19">
        <v>180706.68</v>
      </c>
      <c r="Y19">
        <v>8.14</v>
      </c>
      <c r="Z19">
        <v>1077012.31</v>
      </c>
      <c r="AA19">
        <v>1077012.31</v>
      </c>
      <c r="AB19">
        <v>0.92</v>
      </c>
      <c r="AC19">
        <v>1</v>
      </c>
      <c r="AD19">
        <v>8</v>
      </c>
    </row>
    <row r="20" spans="1:30" hidden="1" x14ac:dyDescent="0.25">
      <c r="A20">
        <v>12</v>
      </c>
      <c r="B20" t="s">
        <v>72</v>
      </c>
      <c r="C20" t="s">
        <v>72</v>
      </c>
      <c r="D20" t="s">
        <v>8</v>
      </c>
      <c r="E20" t="s">
        <v>77</v>
      </c>
      <c r="F20" t="s">
        <v>8</v>
      </c>
      <c r="H20" t="s">
        <v>102</v>
      </c>
      <c r="I20" t="s">
        <v>98</v>
      </c>
      <c r="J20" t="s">
        <v>103</v>
      </c>
      <c r="K20">
        <v>4571</v>
      </c>
      <c r="L20">
        <v>3806</v>
      </c>
      <c r="M20">
        <v>765</v>
      </c>
      <c r="N20">
        <v>0</v>
      </c>
      <c r="O20">
        <v>1464.751</v>
      </c>
      <c r="P20">
        <v>1495.2670000000001</v>
      </c>
      <c r="Q20">
        <v>20000</v>
      </c>
      <c r="R20">
        <v>610320</v>
      </c>
      <c r="S20">
        <v>2391</v>
      </c>
      <c r="T20">
        <v>65000</v>
      </c>
      <c r="U20">
        <v>547711</v>
      </c>
      <c r="V20">
        <v>497606.18</v>
      </c>
      <c r="W20">
        <v>0</v>
      </c>
      <c r="X20">
        <v>497606.18</v>
      </c>
      <c r="Y20">
        <v>9.15</v>
      </c>
      <c r="Z20">
        <v>4949596.1600000001</v>
      </c>
      <c r="AA20">
        <v>4246654.57</v>
      </c>
      <c r="AB20">
        <v>0.91</v>
      </c>
      <c r="AC20">
        <v>0.86</v>
      </c>
      <c r="AD20">
        <v>7.74</v>
      </c>
    </row>
    <row r="21" spans="1:30" hidden="1" x14ac:dyDescent="0.25">
      <c r="A21">
        <v>13</v>
      </c>
      <c r="B21" t="s">
        <v>72</v>
      </c>
      <c r="C21" t="s">
        <v>72</v>
      </c>
      <c r="D21" t="s">
        <v>8</v>
      </c>
      <c r="E21" t="s">
        <v>80</v>
      </c>
      <c r="F21" t="s">
        <v>8</v>
      </c>
      <c r="H21" t="s">
        <v>104</v>
      </c>
      <c r="I21" t="s">
        <v>98</v>
      </c>
      <c r="J21" t="s">
        <v>105</v>
      </c>
      <c r="K21">
        <v>1701</v>
      </c>
      <c r="L21">
        <v>1376</v>
      </c>
      <c r="M21">
        <v>325</v>
      </c>
      <c r="N21">
        <v>0</v>
      </c>
      <c r="O21">
        <v>439.048</v>
      </c>
      <c r="P21">
        <v>451.40199999999999</v>
      </c>
      <c r="Q21">
        <v>20000</v>
      </c>
      <c r="R21">
        <v>247080</v>
      </c>
      <c r="S21">
        <v>0</v>
      </c>
      <c r="T21">
        <v>116000</v>
      </c>
      <c r="U21">
        <v>131080</v>
      </c>
      <c r="V21">
        <v>118687.5</v>
      </c>
      <c r="W21">
        <v>0</v>
      </c>
      <c r="X21">
        <v>118687.5</v>
      </c>
      <c r="Y21">
        <v>9.4499999999999993</v>
      </c>
      <c r="Z21">
        <v>1210622.19</v>
      </c>
      <c r="AA21">
        <v>702138.48</v>
      </c>
      <c r="AB21">
        <v>0.91</v>
      </c>
      <c r="AC21">
        <v>0.57999999999999996</v>
      </c>
      <c r="AD21">
        <v>5.22</v>
      </c>
    </row>
    <row r="22" spans="1:30" x14ac:dyDescent="0.25">
      <c r="A22">
        <v>14</v>
      </c>
      <c r="B22" t="s">
        <v>72</v>
      </c>
      <c r="C22" t="s">
        <v>72</v>
      </c>
      <c r="D22" t="s">
        <v>8</v>
      </c>
      <c r="E22" t="s">
        <v>73</v>
      </c>
      <c r="F22" t="s">
        <v>8</v>
      </c>
      <c r="H22" t="s">
        <v>106</v>
      </c>
      <c r="I22" t="s">
        <v>75</v>
      </c>
      <c r="J22" t="s">
        <v>107</v>
      </c>
      <c r="K22">
        <v>211</v>
      </c>
      <c r="L22">
        <v>211</v>
      </c>
      <c r="M22">
        <v>0</v>
      </c>
      <c r="N22">
        <v>211</v>
      </c>
      <c r="O22">
        <v>617.77499999999998</v>
      </c>
      <c r="P22">
        <v>632.58299999999997</v>
      </c>
      <c r="Q22">
        <v>20000</v>
      </c>
      <c r="R22">
        <v>296160</v>
      </c>
      <c r="S22">
        <v>0</v>
      </c>
      <c r="T22">
        <v>0</v>
      </c>
      <c r="U22">
        <v>296160</v>
      </c>
      <c r="V22">
        <v>0</v>
      </c>
      <c r="W22">
        <v>265627.48800000001</v>
      </c>
      <c r="X22">
        <v>265627.48800000001</v>
      </c>
      <c r="Y22" s="8">
        <v>10.31</v>
      </c>
      <c r="Z22">
        <v>1583140.03</v>
      </c>
      <c r="AA22">
        <v>1583140.03</v>
      </c>
      <c r="AB22">
        <v>0.9</v>
      </c>
      <c r="AC22">
        <v>1</v>
      </c>
      <c r="AD22">
        <v>10</v>
      </c>
    </row>
    <row r="23" spans="1:30" hidden="1" x14ac:dyDescent="0.25">
      <c r="A23">
        <v>15</v>
      </c>
      <c r="B23" t="s">
        <v>72</v>
      </c>
      <c r="C23" t="s">
        <v>72</v>
      </c>
      <c r="D23" t="s">
        <v>8</v>
      </c>
      <c r="E23" t="s">
        <v>80</v>
      </c>
      <c r="F23" t="s">
        <v>8</v>
      </c>
      <c r="H23" t="s">
        <v>108</v>
      </c>
      <c r="I23" t="s">
        <v>75</v>
      </c>
      <c r="J23" t="s">
        <v>109</v>
      </c>
      <c r="K23">
        <v>467</v>
      </c>
      <c r="L23">
        <v>449</v>
      </c>
      <c r="M23">
        <v>18</v>
      </c>
      <c r="N23">
        <v>449</v>
      </c>
      <c r="O23">
        <v>6203.1</v>
      </c>
      <c r="P23">
        <v>6478.1</v>
      </c>
      <c r="Q23">
        <v>2000</v>
      </c>
      <c r="R23">
        <v>550000</v>
      </c>
      <c r="S23">
        <v>0</v>
      </c>
      <c r="T23">
        <v>0</v>
      </c>
      <c r="U23">
        <v>550000</v>
      </c>
      <c r="V23">
        <v>0</v>
      </c>
      <c r="W23">
        <v>496064.7</v>
      </c>
      <c r="X23">
        <v>496064.7</v>
      </c>
      <c r="Y23">
        <v>9.81</v>
      </c>
      <c r="Z23">
        <v>2956545.47</v>
      </c>
      <c r="AA23">
        <v>2956545.47</v>
      </c>
      <c r="AB23">
        <v>0.9</v>
      </c>
      <c r="AC23">
        <v>1</v>
      </c>
      <c r="AD23">
        <v>10</v>
      </c>
    </row>
    <row r="24" spans="1:30" hidden="1" x14ac:dyDescent="0.25">
      <c r="A24">
        <v>16</v>
      </c>
      <c r="B24" t="s">
        <v>72</v>
      </c>
      <c r="C24" t="s">
        <v>72</v>
      </c>
      <c r="D24" t="s">
        <v>8</v>
      </c>
      <c r="E24" t="s">
        <v>80</v>
      </c>
      <c r="F24" t="s">
        <v>8</v>
      </c>
      <c r="H24" t="s">
        <v>110</v>
      </c>
      <c r="I24" t="s">
        <v>75</v>
      </c>
      <c r="J24" t="s">
        <v>111</v>
      </c>
      <c r="K24">
        <v>202</v>
      </c>
      <c r="L24">
        <v>113</v>
      </c>
      <c r="M24">
        <v>89</v>
      </c>
      <c r="N24">
        <v>113</v>
      </c>
      <c r="O24">
        <v>1414</v>
      </c>
      <c r="P24">
        <v>1525.2</v>
      </c>
      <c r="Q24">
        <v>2000</v>
      </c>
      <c r="R24">
        <v>222400</v>
      </c>
      <c r="S24">
        <v>0</v>
      </c>
      <c r="T24">
        <v>87000</v>
      </c>
      <c r="U24">
        <v>135400</v>
      </c>
      <c r="V24">
        <v>0</v>
      </c>
      <c r="W24">
        <v>122430</v>
      </c>
      <c r="X24">
        <v>122430</v>
      </c>
      <c r="Y24">
        <v>9.58</v>
      </c>
      <c r="Z24">
        <v>729683.15</v>
      </c>
      <c r="AA24">
        <v>729683.15</v>
      </c>
      <c r="AB24">
        <v>0.9</v>
      </c>
      <c r="AC24">
        <v>1</v>
      </c>
      <c r="AD24">
        <v>10</v>
      </c>
    </row>
    <row r="25" spans="1:30" hidden="1" x14ac:dyDescent="0.25">
      <c r="A25">
        <v>17</v>
      </c>
      <c r="B25" t="s">
        <v>72</v>
      </c>
      <c r="C25" t="s">
        <v>72</v>
      </c>
      <c r="D25" t="s">
        <v>8</v>
      </c>
      <c r="E25" t="s">
        <v>77</v>
      </c>
      <c r="F25" t="s">
        <v>8</v>
      </c>
      <c r="H25" t="s">
        <v>112</v>
      </c>
      <c r="I25" t="s">
        <v>75</v>
      </c>
      <c r="J25" t="s">
        <v>113</v>
      </c>
      <c r="K25">
        <v>543</v>
      </c>
      <c r="L25">
        <v>542</v>
      </c>
      <c r="M25">
        <v>1</v>
      </c>
      <c r="N25">
        <v>540</v>
      </c>
      <c r="O25">
        <v>677.35699999999997</v>
      </c>
      <c r="P25">
        <v>698.24900000000002</v>
      </c>
      <c r="Q25">
        <v>20000</v>
      </c>
      <c r="R25">
        <v>417840</v>
      </c>
      <c r="S25">
        <v>0</v>
      </c>
      <c r="T25">
        <v>0</v>
      </c>
      <c r="U25">
        <v>417840</v>
      </c>
      <c r="V25">
        <v>50</v>
      </c>
      <c r="W25">
        <v>380942.467</v>
      </c>
      <c r="X25">
        <v>380992.467</v>
      </c>
      <c r="Y25">
        <v>8.82</v>
      </c>
      <c r="Z25">
        <v>2271118.4700000002</v>
      </c>
      <c r="AA25">
        <v>2270716.4700000002</v>
      </c>
      <c r="AB25">
        <v>0.91</v>
      </c>
      <c r="AC25">
        <v>1</v>
      </c>
      <c r="AD25">
        <v>9</v>
      </c>
    </row>
    <row r="26" spans="1:30" x14ac:dyDescent="0.25">
      <c r="A26">
        <v>18</v>
      </c>
      <c r="B26" t="s">
        <v>72</v>
      </c>
      <c r="C26" t="s">
        <v>72</v>
      </c>
      <c r="D26" t="s">
        <v>8</v>
      </c>
      <c r="E26" t="s">
        <v>73</v>
      </c>
      <c r="F26" t="s">
        <v>8</v>
      </c>
      <c r="H26" t="s">
        <v>114</v>
      </c>
      <c r="I26" t="s">
        <v>75</v>
      </c>
      <c r="J26" t="s">
        <v>115</v>
      </c>
      <c r="K26">
        <v>317</v>
      </c>
      <c r="L26">
        <v>317</v>
      </c>
      <c r="M26">
        <v>0</v>
      </c>
      <c r="N26">
        <v>317</v>
      </c>
      <c r="O26">
        <v>570.35699999999997</v>
      </c>
      <c r="P26">
        <v>582.79999999999995</v>
      </c>
      <c r="Q26">
        <v>20000</v>
      </c>
      <c r="R26">
        <v>248860</v>
      </c>
      <c r="S26">
        <v>0</v>
      </c>
      <c r="T26">
        <v>0</v>
      </c>
      <c r="U26">
        <v>248860</v>
      </c>
      <c r="V26">
        <v>0</v>
      </c>
      <c r="W26">
        <v>221055.93299999999</v>
      </c>
      <c r="X26">
        <v>221055.93299999999</v>
      </c>
      <c r="Y26" s="8">
        <v>11.17</v>
      </c>
      <c r="Z26">
        <v>1317492.83</v>
      </c>
      <c r="AA26">
        <v>1317492.83</v>
      </c>
      <c r="AB26">
        <v>0.89</v>
      </c>
      <c r="AC26">
        <v>1</v>
      </c>
      <c r="AD26">
        <v>11</v>
      </c>
    </row>
    <row r="27" spans="1:30" hidden="1" x14ac:dyDescent="0.25">
      <c r="A27">
        <v>19</v>
      </c>
      <c r="B27" t="s">
        <v>72</v>
      </c>
      <c r="C27" t="s">
        <v>72</v>
      </c>
      <c r="D27" t="s">
        <v>8</v>
      </c>
      <c r="E27" t="s">
        <v>77</v>
      </c>
      <c r="F27" t="s">
        <v>8</v>
      </c>
      <c r="H27" t="s">
        <v>116</v>
      </c>
      <c r="I27" t="s">
        <v>75</v>
      </c>
      <c r="J27" t="s">
        <v>117</v>
      </c>
      <c r="K27">
        <v>425</v>
      </c>
      <c r="L27">
        <v>409</v>
      </c>
      <c r="M27">
        <v>16</v>
      </c>
      <c r="N27">
        <v>402</v>
      </c>
      <c r="O27">
        <v>631.06200000000001</v>
      </c>
      <c r="P27">
        <v>644.19299999999998</v>
      </c>
      <c r="Q27">
        <v>20000</v>
      </c>
      <c r="R27">
        <v>262620</v>
      </c>
      <c r="S27">
        <v>0</v>
      </c>
      <c r="T27">
        <v>3500</v>
      </c>
      <c r="U27">
        <v>259120</v>
      </c>
      <c r="V27">
        <v>164</v>
      </c>
      <c r="W27">
        <v>235614.57399999999</v>
      </c>
      <c r="X27">
        <v>235778.57399999999</v>
      </c>
      <c r="Y27">
        <v>9.01</v>
      </c>
      <c r="Z27">
        <v>1411254.29</v>
      </c>
      <c r="AA27">
        <v>1441746.29</v>
      </c>
      <c r="AB27">
        <v>0.91</v>
      </c>
      <c r="AC27">
        <v>1.02</v>
      </c>
      <c r="AD27">
        <v>9.18</v>
      </c>
    </row>
    <row r="28" spans="1:30" hidden="1" x14ac:dyDescent="0.25">
      <c r="A28">
        <v>20</v>
      </c>
      <c r="B28" t="s">
        <v>72</v>
      </c>
      <c r="C28" t="s">
        <v>72</v>
      </c>
      <c r="D28" t="s">
        <v>8</v>
      </c>
      <c r="E28" t="s">
        <v>73</v>
      </c>
      <c r="F28" t="s">
        <v>8</v>
      </c>
      <c r="H28" t="s">
        <v>118</v>
      </c>
      <c r="I28" t="s">
        <v>75</v>
      </c>
      <c r="J28" t="s">
        <v>119</v>
      </c>
      <c r="K28">
        <v>390</v>
      </c>
      <c r="L28">
        <v>385</v>
      </c>
      <c r="M28">
        <v>5</v>
      </c>
      <c r="N28">
        <v>385</v>
      </c>
      <c r="O28">
        <v>509.38600000000002</v>
      </c>
      <c r="P28">
        <v>528.04999999999995</v>
      </c>
      <c r="Q28">
        <v>20000</v>
      </c>
      <c r="R28">
        <v>373280</v>
      </c>
      <c r="S28">
        <v>0</v>
      </c>
      <c r="T28">
        <v>0</v>
      </c>
      <c r="U28">
        <v>373280</v>
      </c>
      <c r="V28">
        <v>0</v>
      </c>
      <c r="W28">
        <v>338774.38</v>
      </c>
      <c r="X28">
        <v>338774.38</v>
      </c>
      <c r="Y28">
        <v>9.24</v>
      </c>
      <c r="Z28">
        <v>2019095.4</v>
      </c>
      <c r="AA28">
        <v>2019095.4</v>
      </c>
      <c r="AB28">
        <v>0.91</v>
      </c>
      <c r="AC28">
        <v>1</v>
      </c>
      <c r="AD28">
        <v>9</v>
      </c>
    </row>
    <row r="29" spans="1:30" hidden="1" x14ac:dyDescent="0.25">
      <c r="A29">
        <v>21</v>
      </c>
      <c r="B29" t="s">
        <v>72</v>
      </c>
      <c r="C29" t="s">
        <v>72</v>
      </c>
      <c r="D29" t="s">
        <v>8</v>
      </c>
      <c r="E29" t="s">
        <v>77</v>
      </c>
      <c r="F29" t="s">
        <v>8</v>
      </c>
      <c r="H29" t="s">
        <v>120</v>
      </c>
      <c r="I29" t="s">
        <v>75</v>
      </c>
      <c r="J29" t="s">
        <v>121</v>
      </c>
      <c r="K29">
        <v>645</v>
      </c>
      <c r="L29">
        <v>435</v>
      </c>
      <c r="M29">
        <v>210</v>
      </c>
      <c r="N29">
        <v>431</v>
      </c>
      <c r="O29">
        <v>439.06099999999998</v>
      </c>
      <c r="P29">
        <v>453.61700000000002</v>
      </c>
      <c r="Q29">
        <v>20000</v>
      </c>
      <c r="R29">
        <v>291120</v>
      </c>
      <c r="S29">
        <v>0</v>
      </c>
      <c r="T29">
        <v>17000</v>
      </c>
      <c r="U29">
        <v>274120</v>
      </c>
      <c r="V29">
        <v>497</v>
      </c>
      <c r="W29">
        <v>248038.83100000001</v>
      </c>
      <c r="X29">
        <v>248535.83100000001</v>
      </c>
      <c r="Y29">
        <v>9.33</v>
      </c>
      <c r="Z29">
        <v>1483952.95</v>
      </c>
      <c r="AA29">
        <v>1479511.95</v>
      </c>
      <c r="AB29">
        <v>0.91</v>
      </c>
      <c r="AC29">
        <v>1</v>
      </c>
      <c r="AD29">
        <v>9</v>
      </c>
    </row>
    <row r="30" spans="1:30" hidden="1" x14ac:dyDescent="0.25">
      <c r="A30">
        <v>22</v>
      </c>
      <c r="B30" t="s">
        <v>72</v>
      </c>
      <c r="C30" t="s">
        <v>72</v>
      </c>
      <c r="D30" t="s">
        <v>8</v>
      </c>
      <c r="E30" t="s">
        <v>80</v>
      </c>
      <c r="F30" t="s">
        <v>8</v>
      </c>
      <c r="H30" t="s">
        <v>122</v>
      </c>
      <c r="I30" t="s">
        <v>75</v>
      </c>
      <c r="J30" t="s">
        <v>123</v>
      </c>
      <c r="K30">
        <v>323</v>
      </c>
      <c r="L30">
        <v>317</v>
      </c>
      <c r="M30">
        <v>6</v>
      </c>
      <c r="N30">
        <v>317</v>
      </c>
      <c r="O30">
        <v>6807.6</v>
      </c>
      <c r="P30">
        <v>7029.1</v>
      </c>
      <c r="Q30">
        <v>2000</v>
      </c>
      <c r="R30">
        <v>443000</v>
      </c>
      <c r="S30">
        <v>40000</v>
      </c>
      <c r="T30">
        <v>178000</v>
      </c>
      <c r="U30">
        <v>305000</v>
      </c>
      <c r="V30">
        <v>0</v>
      </c>
      <c r="W30">
        <v>277671.24</v>
      </c>
      <c r="X30">
        <v>277671.24</v>
      </c>
      <c r="Y30">
        <v>8.9600000000000009</v>
      </c>
      <c r="Z30">
        <v>1654921.41</v>
      </c>
      <c r="AA30">
        <v>1654921.41</v>
      </c>
      <c r="AB30">
        <v>0.91</v>
      </c>
      <c r="AC30">
        <v>1</v>
      </c>
      <c r="AD30">
        <v>9</v>
      </c>
    </row>
    <row r="31" spans="1:30" hidden="1" x14ac:dyDescent="0.25">
      <c r="A31">
        <v>23</v>
      </c>
      <c r="B31" t="s">
        <v>72</v>
      </c>
      <c r="C31" t="s">
        <v>72</v>
      </c>
      <c r="D31" t="s">
        <v>8</v>
      </c>
      <c r="E31" t="s">
        <v>80</v>
      </c>
      <c r="F31" t="s">
        <v>8</v>
      </c>
      <c r="H31" t="s">
        <v>124</v>
      </c>
      <c r="I31" t="s">
        <v>75</v>
      </c>
      <c r="J31" t="s">
        <v>125</v>
      </c>
      <c r="K31">
        <v>806</v>
      </c>
      <c r="L31">
        <v>741</v>
      </c>
      <c r="M31">
        <v>65</v>
      </c>
      <c r="N31">
        <v>741</v>
      </c>
      <c r="O31">
        <v>4202</v>
      </c>
      <c r="P31">
        <v>4406.7</v>
      </c>
      <c r="Q31">
        <v>2000</v>
      </c>
      <c r="R31">
        <v>409400</v>
      </c>
      <c r="S31">
        <v>0</v>
      </c>
      <c r="T31">
        <v>0</v>
      </c>
      <c r="U31">
        <v>409400</v>
      </c>
      <c r="V31">
        <v>0</v>
      </c>
      <c r="W31">
        <v>378805.69699999999</v>
      </c>
      <c r="X31">
        <v>378805.69699999999</v>
      </c>
      <c r="Y31">
        <v>7.47</v>
      </c>
      <c r="Z31">
        <v>2257682.88</v>
      </c>
      <c r="AA31">
        <v>2257682.88</v>
      </c>
      <c r="AB31">
        <v>0.93</v>
      </c>
      <c r="AC31">
        <v>1</v>
      </c>
      <c r="AD31">
        <v>7</v>
      </c>
    </row>
    <row r="32" spans="1:30" hidden="1" x14ac:dyDescent="0.25">
      <c r="A32">
        <v>24</v>
      </c>
      <c r="B32" t="s">
        <v>72</v>
      </c>
      <c r="C32" t="s">
        <v>72</v>
      </c>
      <c r="D32" t="s">
        <v>8</v>
      </c>
      <c r="E32" t="s">
        <v>80</v>
      </c>
      <c r="F32" t="s">
        <v>8</v>
      </c>
      <c r="H32" t="s">
        <v>126</v>
      </c>
      <c r="I32" t="s">
        <v>93</v>
      </c>
      <c r="J32" t="s">
        <v>127</v>
      </c>
      <c r="K32">
        <v>4830</v>
      </c>
      <c r="L32">
        <v>3935</v>
      </c>
      <c r="M32">
        <v>895</v>
      </c>
      <c r="N32">
        <v>221</v>
      </c>
      <c r="O32">
        <v>10403.1</v>
      </c>
      <c r="P32">
        <v>10454.6</v>
      </c>
      <c r="Q32">
        <v>2000</v>
      </c>
      <c r="R32">
        <v>103000</v>
      </c>
      <c r="S32">
        <v>264945.3</v>
      </c>
      <c r="T32">
        <v>0</v>
      </c>
      <c r="U32">
        <v>367945.3</v>
      </c>
      <c r="V32">
        <v>313012.45</v>
      </c>
      <c r="W32">
        <v>20136.224999999999</v>
      </c>
      <c r="X32">
        <v>333148.67499999999</v>
      </c>
      <c r="Y32">
        <v>9.4600000000000009</v>
      </c>
      <c r="Z32">
        <v>3475414.89</v>
      </c>
      <c r="AA32">
        <v>3926708.06</v>
      </c>
      <c r="AB32">
        <v>0.91</v>
      </c>
      <c r="AC32">
        <v>1.1299999999999999</v>
      </c>
      <c r="AD32">
        <v>10.17</v>
      </c>
    </row>
    <row r="33" spans="1:30" hidden="1" x14ac:dyDescent="0.25">
      <c r="A33">
        <v>25</v>
      </c>
      <c r="B33" t="s">
        <v>72</v>
      </c>
      <c r="C33" t="s">
        <v>72</v>
      </c>
      <c r="D33" t="s">
        <v>8</v>
      </c>
      <c r="E33" t="s">
        <v>80</v>
      </c>
      <c r="F33" t="s">
        <v>8</v>
      </c>
      <c r="H33" t="s">
        <v>128</v>
      </c>
      <c r="I33" t="s">
        <v>98</v>
      </c>
      <c r="J33" t="s">
        <v>129</v>
      </c>
      <c r="K33">
        <v>2528</v>
      </c>
      <c r="L33">
        <v>1831</v>
      </c>
      <c r="M33">
        <v>697</v>
      </c>
      <c r="N33">
        <v>0</v>
      </c>
      <c r="O33">
        <v>9124.9</v>
      </c>
      <c r="P33">
        <v>9292.6</v>
      </c>
      <c r="Q33">
        <v>2000</v>
      </c>
      <c r="R33">
        <v>335400</v>
      </c>
      <c r="S33">
        <v>220.8</v>
      </c>
      <c r="T33">
        <v>5000</v>
      </c>
      <c r="U33">
        <v>330620.79999999999</v>
      </c>
      <c r="V33">
        <v>298417.2</v>
      </c>
      <c r="W33">
        <v>0</v>
      </c>
      <c r="X33">
        <v>298417.2</v>
      </c>
      <c r="Y33">
        <v>9.74</v>
      </c>
      <c r="Z33">
        <v>3550612.43</v>
      </c>
      <c r="AA33">
        <v>2742555.32</v>
      </c>
      <c r="AB33">
        <v>0.9</v>
      </c>
      <c r="AC33">
        <v>0.77</v>
      </c>
      <c r="AD33">
        <v>7.7</v>
      </c>
    </row>
    <row r="34" spans="1:30" hidden="1" x14ac:dyDescent="0.25">
      <c r="A34">
        <v>26</v>
      </c>
      <c r="B34" t="s">
        <v>72</v>
      </c>
      <c r="C34" t="s">
        <v>72</v>
      </c>
      <c r="D34" t="s">
        <v>8</v>
      </c>
      <c r="E34" t="s">
        <v>80</v>
      </c>
      <c r="F34" t="s">
        <v>8</v>
      </c>
      <c r="H34" t="s">
        <v>130</v>
      </c>
      <c r="I34" t="s">
        <v>75</v>
      </c>
      <c r="J34" t="s">
        <v>131</v>
      </c>
      <c r="K34">
        <v>427</v>
      </c>
      <c r="L34">
        <v>421</v>
      </c>
      <c r="M34">
        <v>6</v>
      </c>
      <c r="N34">
        <v>420</v>
      </c>
      <c r="O34">
        <v>317.40899999999999</v>
      </c>
      <c r="P34">
        <v>328.65300000000002</v>
      </c>
      <c r="Q34">
        <v>40000</v>
      </c>
      <c r="R34">
        <v>449760</v>
      </c>
      <c r="S34">
        <v>0</v>
      </c>
      <c r="T34">
        <v>0</v>
      </c>
      <c r="U34">
        <v>449760</v>
      </c>
      <c r="V34">
        <v>0</v>
      </c>
      <c r="W34">
        <v>426621.81</v>
      </c>
      <c r="X34">
        <v>426621.81</v>
      </c>
      <c r="Y34">
        <v>5.14</v>
      </c>
      <c r="Z34">
        <v>2542951.14</v>
      </c>
      <c r="AA34">
        <v>2542666.14</v>
      </c>
      <c r="AB34">
        <v>0.95</v>
      </c>
      <c r="AC34">
        <v>1</v>
      </c>
      <c r="AD34">
        <v>5</v>
      </c>
    </row>
    <row r="35" spans="1:30" hidden="1" x14ac:dyDescent="0.25">
      <c r="A35">
        <v>27</v>
      </c>
      <c r="B35" t="s">
        <v>72</v>
      </c>
      <c r="C35" t="s">
        <v>72</v>
      </c>
      <c r="D35" t="s">
        <v>8</v>
      </c>
      <c r="E35" t="s">
        <v>77</v>
      </c>
      <c r="F35" t="s">
        <v>8</v>
      </c>
      <c r="H35" t="s">
        <v>132</v>
      </c>
      <c r="I35" t="s">
        <v>133</v>
      </c>
      <c r="J35" t="s">
        <v>134</v>
      </c>
      <c r="K35">
        <v>1</v>
      </c>
      <c r="L35">
        <v>1</v>
      </c>
      <c r="M35">
        <v>0</v>
      </c>
      <c r="N35">
        <v>0</v>
      </c>
      <c r="O35">
        <v>3106.44</v>
      </c>
      <c r="P35">
        <v>3446.36</v>
      </c>
      <c r="Q35">
        <v>2000</v>
      </c>
      <c r="R35">
        <v>679840</v>
      </c>
      <c r="S35">
        <v>0</v>
      </c>
      <c r="T35">
        <v>0</v>
      </c>
      <c r="U35">
        <v>679840</v>
      </c>
      <c r="V35">
        <v>659500</v>
      </c>
      <c r="W35">
        <v>0</v>
      </c>
      <c r="X35">
        <v>659500</v>
      </c>
      <c r="Y35">
        <v>2.99</v>
      </c>
      <c r="Z35">
        <v>5231593</v>
      </c>
      <c r="AA35">
        <v>5231593</v>
      </c>
      <c r="AB35">
        <v>0.97</v>
      </c>
      <c r="AC35">
        <v>1</v>
      </c>
      <c r="AD35">
        <v>3</v>
      </c>
    </row>
    <row r="36" spans="1:30" hidden="1" x14ac:dyDescent="0.25">
      <c r="A36">
        <v>28</v>
      </c>
      <c r="B36" t="s">
        <v>72</v>
      </c>
      <c r="C36" t="s">
        <v>72</v>
      </c>
      <c r="D36" t="s">
        <v>8</v>
      </c>
      <c r="E36" t="s">
        <v>80</v>
      </c>
      <c r="F36" t="s">
        <v>8</v>
      </c>
      <c r="H36" t="s">
        <v>135</v>
      </c>
      <c r="I36" t="s">
        <v>136</v>
      </c>
      <c r="J36" t="s">
        <v>137</v>
      </c>
      <c r="K36">
        <v>1011</v>
      </c>
      <c r="L36">
        <v>894</v>
      </c>
      <c r="M36">
        <v>117</v>
      </c>
      <c r="N36">
        <v>0</v>
      </c>
      <c r="O36">
        <v>10650.8</v>
      </c>
      <c r="P36">
        <v>11027.9</v>
      </c>
      <c r="Q36">
        <v>2000</v>
      </c>
      <c r="R36">
        <v>754200</v>
      </c>
      <c r="S36">
        <v>0</v>
      </c>
      <c r="T36">
        <v>542000</v>
      </c>
      <c r="U36">
        <v>212200</v>
      </c>
      <c r="V36">
        <v>192466.05</v>
      </c>
      <c r="W36">
        <v>0</v>
      </c>
      <c r="X36">
        <v>192466.05</v>
      </c>
      <c r="Y36">
        <v>9.3000000000000007</v>
      </c>
      <c r="Z36">
        <v>2034932.8</v>
      </c>
      <c r="AA36">
        <v>1699500.43</v>
      </c>
      <c r="AB36">
        <v>0.91</v>
      </c>
      <c r="AC36">
        <v>0.84</v>
      </c>
      <c r="AD36">
        <v>7.56</v>
      </c>
    </row>
    <row r="37" spans="1:30" hidden="1" x14ac:dyDescent="0.25">
      <c r="A37">
        <v>29</v>
      </c>
      <c r="B37" t="s">
        <v>72</v>
      </c>
      <c r="C37" t="s">
        <v>72</v>
      </c>
      <c r="D37" t="s">
        <v>8</v>
      </c>
      <c r="E37" t="s">
        <v>73</v>
      </c>
      <c r="F37" t="s">
        <v>8</v>
      </c>
      <c r="H37" t="s">
        <v>138</v>
      </c>
      <c r="I37" t="s">
        <v>98</v>
      </c>
      <c r="J37" t="s">
        <v>139</v>
      </c>
      <c r="K37">
        <v>2897</v>
      </c>
      <c r="L37">
        <v>2180</v>
      </c>
      <c r="M37">
        <v>717</v>
      </c>
      <c r="N37">
        <v>0</v>
      </c>
      <c r="O37">
        <v>1406.529</v>
      </c>
      <c r="P37">
        <v>1439.0139999999999</v>
      </c>
      <c r="Q37">
        <v>10000</v>
      </c>
      <c r="R37">
        <v>324850</v>
      </c>
      <c r="S37">
        <v>449.1</v>
      </c>
      <c r="T37">
        <v>78000</v>
      </c>
      <c r="U37">
        <v>247299.1</v>
      </c>
      <c r="V37">
        <v>224459.6</v>
      </c>
      <c r="W37">
        <v>0</v>
      </c>
      <c r="X37">
        <v>224459.6</v>
      </c>
      <c r="Y37">
        <v>9.24</v>
      </c>
      <c r="Z37">
        <v>2362398.5099999998</v>
      </c>
      <c r="AA37">
        <v>1861101.3</v>
      </c>
      <c r="AB37">
        <v>0.91</v>
      </c>
      <c r="AC37">
        <v>0.79</v>
      </c>
      <c r="AD37">
        <v>7.11</v>
      </c>
    </row>
    <row r="38" spans="1:30" hidden="1" x14ac:dyDescent="0.25">
      <c r="A38">
        <v>30</v>
      </c>
      <c r="B38" t="s">
        <v>72</v>
      </c>
      <c r="C38" t="s">
        <v>72</v>
      </c>
      <c r="D38" t="s">
        <v>8</v>
      </c>
      <c r="E38" t="s">
        <v>140</v>
      </c>
      <c r="F38" t="s">
        <v>8</v>
      </c>
      <c r="H38" t="s">
        <v>141</v>
      </c>
      <c r="I38" t="s">
        <v>75</v>
      </c>
      <c r="J38" t="s">
        <v>142</v>
      </c>
      <c r="K38">
        <v>522</v>
      </c>
      <c r="L38">
        <v>517</v>
      </c>
      <c r="M38">
        <v>5</v>
      </c>
      <c r="N38">
        <v>514</v>
      </c>
      <c r="O38">
        <v>81.53</v>
      </c>
      <c r="P38">
        <v>102.839</v>
      </c>
      <c r="Q38">
        <v>20000</v>
      </c>
      <c r="R38">
        <v>426180</v>
      </c>
      <c r="S38">
        <v>0</v>
      </c>
      <c r="T38">
        <v>0</v>
      </c>
      <c r="U38">
        <v>426180</v>
      </c>
      <c r="V38">
        <v>85</v>
      </c>
      <c r="W38">
        <v>391581.25</v>
      </c>
      <c r="X38">
        <v>391666.25</v>
      </c>
      <c r="Y38">
        <v>8.1</v>
      </c>
      <c r="Z38">
        <v>2334878.86</v>
      </c>
      <c r="AA38">
        <v>2334806.86</v>
      </c>
      <c r="AB38">
        <v>0.92</v>
      </c>
      <c r="AC38">
        <v>1</v>
      </c>
      <c r="AD38">
        <v>8</v>
      </c>
    </row>
    <row r="39" spans="1:30" hidden="1" x14ac:dyDescent="0.25">
      <c r="A39">
        <v>31</v>
      </c>
      <c r="B39" t="s">
        <v>72</v>
      </c>
      <c r="C39" t="s">
        <v>72</v>
      </c>
      <c r="D39" t="s">
        <v>8</v>
      </c>
      <c r="E39" t="s">
        <v>80</v>
      </c>
      <c r="F39" t="s">
        <v>8</v>
      </c>
      <c r="H39" t="s">
        <v>143</v>
      </c>
      <c r="I39" t="s">
        <v>93</v>
      </c>
      <c r="J39" t="s">
        <v>144</v>
      </c>
      <c r="K39">
        <v>2144</v>
      </c>
      <c r="L39">
        <v>1733</v>
      </c>
      <c r="M39">
        <v>411</v>
      </c>
      <c r="N39">
        <v>6</v>
      </c>
      <c r="O39">
        <v>329.149</v>
      </c>
      <c r="P39">
        <v>332.93700000000001</v>
      </c>
      <c r="Q39">
        <v>40000</v>
      </c>
      <c r="R39">
        <v>151520</v>
      </c>
      <c r="S39">
        <v>0</v>
      </c>
      <c r="T39">
        <v>9400</v>
      </c>
      <c r="U39">
        <v>142120</v>
      </c>
      <c r="V39">
        <v>126392</v>
      </c>
      <c r="W39">
        <v>3565.248</v>
      </c>
      <c r="X39">
        <v>129957.24800000001</v>
      </c>
      <c r="Y39">
        <v>8.56</v>
      </c>
      <c r="Z39">
        <v>1231286.8999999999</v>
      </c>
      <c r="AA39">
        <v>1553581.14</v>
      </c>
      <c r="AB39">
        <v>0.91</v>
      </c>
      <c r="AC39">
        <v>1.26</v>
      </c>
      <c r="AD39">
        <v>11.34</v>
      </c>
    </row>
    <row r="40" spans="1:30" x14ac:dyDescent="0.25">
      <c r="A40">
        <v>32</v>
      </c>
      <c r="B40" t="s">
        <v>72</v>
      </c>
      <c r="C40" t="s">
        <v>72</v>
      </c>
      <c r="D40" t="s">
        <v>8</v>
      </c>
      <c r="E40" t="s">
        <v>145</v>
      </c>
      <c r="F40" t="s">
        <v>8</v>
      </c>
      <c r="H40" t="s">
        <v>146</v>
      </c>
      <c r="I40" t="s">
        <v>75</v>
      </c>
      <c r="J40" t="s">
        <v>147</v>
      </c>
      <c r="K40">
        <v>437</v>
      </c>
      <c r="L40">
        <v>412</v>
      </c>
      <c r="M40">
        <v>25</v>
      </c>
      <c r="N40">
        <v>410</v>
      </c>
      <c r="O40">
        <v>736.11500000000001</v>
      </c>
      <c r="P40">
        <v>759.26300000000003</v>
      </c>
      <c r="Q40">
        <v>20000</v>
      </c>
      <c r="R40">
        <v>462960</v>
      </c>
      <c r="S40">
        <v>0</v>
      </c>
      <c r="T40">
        <v>90000</v>
      </c>
      <c r="U40">
        <v>372960</v>
      </c>
      <c r="V40">
        <v>8</v>
      </c>
      <c r="W40">
        <v>433888.04</v>
      </c>
      <c r="X40">
        <v>433896.04</v>
      </c>
      <c r="Y40" s="8">
        <v>-16.34</v>
      </c>
      <c r="Z40">
        <v>2586297.38</v>
      </c>
      <c r="AA40">
        <v>2585973.38</v>
      </c>
      <c r="AB40">
        <v>1.1599999999999999</v>
      </c>
      <c r="AC40">
        <v>1</v>
      </c>
      <c r="AD40">
        <v>-16</v>
      </c>
    </row>
    <row r="41" spans="1:30" x14ac:dyDescent="0.25">
      <c r="A41">
        <v>33</v>
      </c>
      <c r="B41" t="s">
        <v>72</v>
      </c>
      <c r="C41" t="s">
        <v>72</v>
      </c>
      <c r="D41" t="s">
        <v>8</v>
      </c>
      <c r="E41" t="s">
        <v>145</v>
      </c>
      <c r="F41" t="s">
        <v>8</v>
      </c>
      <c r="H41" t="s">
        <v>148</v>
      </c>
      <c r="I41" t="s">
        <v>75</v>
      </c>
      <c r="J41" t="s">
        <v>149</v>
      </c>
      <c r="K41">
        <v>239</v>
      </c>
      <c r="L41">
        <v>239</v>
      </c>
      <c r="M41">
        <v>0</v>
      </c>
      <c r="N41">
        <v>239</v>
      </c>
      <c r="O41">
        <v>663.98400000000004</v>
      </c>
      <c r="P41">
        <v>679.30600000000004</v>
      </c>
      <c r="Q41">
        <v>20000</v>
      </c>
      <c r="R41">
        <v>306440</v>
      </c>
      <c r="S41">
        <v>0</v>
      </c>
      <c r="T41">
        <v>0</v>
      </c>
      <c r="U41">
        <v>306440</v>
      </c>
      <c r="V41">
        <v>0</v>
      </c>
      <c r="W41">
        <v>268529.92200000002</v>
      </c>
      <c r="X41">
        <v>268529.92200000002</v>
      </c>
      <c r="Y41" s="8">
        <v>12.37</v>
      </c>
      <c r="Z41">
        <v>1600438.3</v>
      </c>
      <c r="AA41">
        <v>1600438.3</v>
      </c>
      <c r="AB41">
        <v>0.88</v>
      </c>
      <c r="AC41">
        <v>1</v>
      </c>
      <c r="AD41">
        <v>12</v>
      </c>
    </row>
    <row r="42" spans="1:30" x14ac:dyDescent="0.25">
      <c r="A42">
        <v>34</v>
      </c>
      <c r="B42" t="s">
        <v>72</v>
      </c>
      <c r="C42" t="s">
        <v>72</v>
      </c>
      <c r="D42" t="s">
        <v>8</v>
      </c>
      <c r="E42" t="s">
        <v>145</v>
      </c>
      <c r="F42" t="s">
        <v>8</v>
      </c>
      <c r="H42" t="s">
        <v>150</v>
      </c>
      <c r="I42" t="s">
        <v>75</v>
      </c>
      <c r="J42" t="s">
        <v>151</v>
      </c>
      <c r="K42">
        <v>194</v>
      </c>
      <c r="L42">
        <v>194</v>
      </c>
      <c r="M42">
        <v>0</v>
      </c>
      <c r="N42">
        <v>194</v>
      </c>
      <c r="O42">
        <v>348.23399999999998</v>
      </c>
      <c r="P42">
        <v>360.25599999999997</v>
      </c>
      <c r="Q42">
        <v>20000</v>
      </c>
      <c r="R42">
        <v>240440</v>
      </c>
      <c r="S42">
        <v>0</v>
      </c>
      <c r="T42">
        <v>5000</v>
      </c>
      <c r="U42">
        <v>235440</v>
      </c>
      <c r="V42">
        <v>0</v>
      </c>
      <c r="W42">
        <v>195865.54199999999</v>
      </c>
      <c r="X42">
        <v>195865.54199999999</v>
      </c>
      <c r="Y42" s="8">
        <v>16.809999999999999</v>
      </c>
      <c r="Z42">
        <v>1167358.7</v>
      </c>
      <c r="AA42">
        <v>1167358.7</v>
      </c>
      <c r="AB42">
        <v>0.83</v>
      </c>
      <c r="AC42">
        <v>1</v>
      </c>
      <c r="AD42">
        <v>17</v>
      </c>
    </row>
    <row r="43" spans="1:30" hidden="1" x14ac:dyDescent="0.25">
      <c r="A43">
        <v>35</v>
      </c>
      <c r="B43" t="s">
        <v>72</v>
      </c>
      <c r="C43" t="s">
        <v>72</v>
      </c>
      <c r="D43" t="s">
        <v>8</v>
      </c>
      <c r="E43" t="s">
        <v>145</v>
      </c>
      <c r="F43" t="s">
        <v>8</v>
      </c>
      <c r="H43" t="s">
        <v>152</v>
      </c>
      <c r="I43" t="s">
        <v>98</v>
      </c>
      <c r="J43" t="s">
        <v>153</v>
      </c>
      <c r="K43">
        <v>4505</v>
      </c>
      <c r="L43">
        <v>3564</v>
      </c>
      <c r="M43">
        <v>941</v>
      </c>
      <c r="N43">
        <v>0</v>
      </c>
      <c r="O43">
        <v>1146.2180000000001</v>
      </c>
      <c r="P43">
        <v>1168.5989999999999</v>
      </c>
      <c r="Q43">
        <v>20000</v>
      </c>
      <c r="R43">
        <v>447620</v>
      </c>
      <c r="S43">
        <v>0</v>
      </c>
      <c r="T43">
        <v>122000</v>
      </c>
      <c r="U43">
        <v>325620</v>
      </c>
      <c r="V43">
        <v>294541.84999999998</v>
      </c>
      <c r="W43">
        <v>0</v>
      </c>
      <c r="X43">
        <v>294541.84999999998</v>
      </c>
      <c r="Y43">
        <v>9.5399999999999991</v>
      </c>
      <c r="Z43">
        <v>2995160.32</v>
      </c>
      <c r="AA43">
        <v>1729895.87</v>
      </c>
      <c r="AB43">
        <v>0.9</v>
      </c>
      <c r="AC43">
        <v>0.57999999999999996</v>
      </c>
      <c r="AD43">
        <v>5.8</v>
      </c>
    </row>
    <row r="44" spans="1:30" hidden="1" x14ac:dyDescent="0.25">
      <c r="A44">
        <v>36</v>
      </c>
      <c r="B44" t="s">
        <v>72</v>
      </c>
      <c r="C44" t="s">
        <v>72</v>
      </c>
      <c r="D44" t="s">
        <v>8</v>
      </c>
      <c r="E44" t="s">
        <v>145</v>
      </c>
      <c r="F44" t="s">
        <v>8</v>
      </c>
      <c r="H44" t="s">
        <v>154</v>
      </c>
      <c r="I44" t="s">
        <v>75</v>
      </c>
      <c r="J44" t="s">
        <v>155</v>
      </c>
      <c r="K44">
        <v>198</v>
      </c>
      <c r="L44">
        <v>186</v>
      </c>
      <c r="M44">
        <v>12</v>
      </c>
      <c r="N44">
        <v>186</v>
      </c>
      <c r="O44">
        <v>0</v>
      </c>
      <c r="P44">
        <v>9.7309999999999999</v>
      </c>
      <c r="Q44">
        <v>20000</v>
      </c>
      <c r="R44">
        <v>194620</v>
      </c>
      <c r="S44">
        <v>0</v>
      </c>
      <c r="T44">
        <v>0</v>
      </c>
      <c r="U44">
        <v>194620</v>
      </c>
      <c r="V44">
        <v>0</v>
      </c>
      <c r="W44">
        <v>177010.139</v>
      </c>
      <c r="X44">
        <v>177010.139</v>
      </c>
      <c r="Y44">
        <v>9.0500000000000007</v>
      </c>
      <c r="Z44">
        <v>1054980.8400000001</v>
      </c>
      <c r="AA44">
        <v>1054980.8400000001</v>
      </c>
      <c r="AB44">
        <v>0.91</v>
      </c>
      <c r="AC44">
        <v>1</v>
      </c>
      <c r="AD44">
        <v>9</v>
      </c>
    </row>
    <row r="45" spans="1:30" hidden="1" x14ac:dyDescent="0.25">
      <c r="A45">
        <v>37</v>
      </c>
      <c r="B45" t="s">
        <v>72</v>
      </c>
      <c r="C45" t="s">
        <v>72</v>
      </c>
      <c r="D45" t="s">
        <v>8</v>
      </c>
      <c r="E45" t="s">
        <v>77</v>
      </c>
      <c r="F45" t="s">
        <v>8</v>
      </c>
      <c r="H45" t="s">
        <v>156</v>
      </c>
      <c r="I45" t="s">
        <v>98</v>
      </c>
      <c r="J45" t="s">
        <v>157</v>
      </c>
      <c r="K45">
        <v>2851</v>
      </c>
      <c r="L45">
        <v>2613</v>
      </c>
      <c r="M45">
        <v>238</v>
      </c>
      <c r="N45">
        <v>2</v>
      </c>
      <c r="O45">
        <v>610.04999999999995</v>
      </c>
      <c r="P45">
        <v>639.52599999999995</v>
      </c>
      <c r="Q45">
        <v>10000</v>
      </c>
      <c r="R45">
        <v>294760</v>
      </c>
      <c r="S45">
        <v>122.3</v>
      </c>
      <c r="T45">
        <v>82000</v>
      </c>
      <c r="U45">
        <v>212882.3</v>
      </c>
      <c r="V45">
        <v>190920</v>
      </c>
      <c r="W45">
        <v>1067.0250000000001</v>
      </c>
      <c r="X45">
        <v>191987.02499999999</v>
      </c>
      <c r="Y45">
        <v>9.82</v>
      </c>
      <c r="Z45">
        <v>2101826.86</v>
      </c>
      <c r="AA45">
        <v>1581554.27</v>
      </c>
      <c r="AB45">
        <v>0.9</v>
      </c>
      <c r="AC45">
        <v>0.75</v>
      </c>
      <c r="AD45">
        <v>7.5</v>
      </c>
    </row>
    <row r="46" spans="1:30" hidden="1" x14ac:dyDescent="0.25">
      <c r="A46">
        <v>38</v>
      </c>
      <c r="B46" t="s">
        <v>72</v>
      </c>
      <c r="C46" t="s">
        <v>72</v>
      </c>
      <c r="D46" t="s">
        <v>8</v>
      </c>
      <c r="E46" t="s">
        <v>158</v>
      </c>
      <c r="F46" t="s">
        <v>8</v>
      </c>
      <c r="H46" t="s">
        <v>159</v>
      </c>
      <c r="I46" t="s">
        <v>75</v>
      </c>
      <c r="J46" t="s">
        <v>160</v>
      </c>
      <c r="K46">
        <v>719</v>
      </c>
      <c r="L46">
        <v>718</v>
      </c>
      <c r="M46">
        <v>1</v>
      </c>
      <c r="N46">
        <v>715</v>
      </c>
      <c r="O46">
        <v>556.66</v>
      </c>
      <c r="P46">
        <v>576.57100000000003</v>
      </c>
      <c r="Q46">
        <v>20000</v>
      </c>
      <c r="R46">
        <v>398220</v>
      </c>
      <c r="S46">
        <v>0</v>
      </c>
      <c r="T46">
        <v>0</v>
      </c>
      <c r="U46">
        <v>398220</v>
      </c>
      <c r="V46">
        <v>78</v>
      </c>
      <c r="W46">
        <v>367677.36300000001</v>
      </c>
      <c r="X46">
        <v>367755.36300000001</v>
      </c>
      <c r="Y46">
        <v>7.65</v>
      </c>
      <c r="Z46">
        <v>2199371.61</v>
      </c>
      <c r="AA46">
        <v>2191846.61</v>
      </c>
      <c r="AB46">
        <v>0.92</v>
      </c>
      <c r="AC46">
        <v>1</v>
      </c>
      <c r="AD46">
        <v>8</v>
      </c>
    </row>
    <row r="47" spans="1:30" hidden="1" x14ac:dyDescent="0.25">
      <c r="A47">
        <v>39</v>
      </c>
      <c r="B47" t="s">
        <v>72</v>
      </c>
      <c r="C47" t="s">
        <v>72</v>
      </c>
      <c r="D47" t="s">
        <v>8</v>
      </c>
      <c r="E47" t="s">
        <v>158</v>
      </c>
      <c r="F47" t="s">
        <v>8</v>
      </c>
      <c r="H47" t="s">
        <v>161</v>
      </c>
      <c r="I47" t="s">
        <v>98</v>
      </c>
      <c r="J47" t="s">
        <v>162</v>
      </c>
      <c r="K47">
        <v>3572</v>
      </c>
      <c r="L47">
        <v>3132</v>
      </c>
      <c r="M47">
        <v>440</v>
      </c>
      <c r="N47">
        <v>0</v>
      </c>
      <c r="O47">
        <v>0</v>
      </c>
      <c r="P47">
        <v>11.856</v>
      </c>
      <c r="Q47">
        <v>20000</v>
      </c>
      <c r="R47">
        <v>237120</v>
      </c>
      <c r="S47">
        <v>40000</v>
      </c>
      <c r="T47">
        <v>33000</v>
      </c>
      <c r="U47">
        <v>244120</v>
      </c>
      <c r="V47">
        <v>220213.7</v>
      </c>
      <c r="W47">
        <v>0</v>
      </c>
      <c r="X47">
        <v>220213.7</v>
      </c>
      <c r="Y47">
        <v>9.7899999999999991</v>
      </c>
      <c r="Z47">
        <v>2273740.0699999998</v>
      </c>
      <c r="AA47">
        <v>1333750.07</v>
      </c>
      <c r="AB47">
        <v>0.9</v>
      </c>
      <c r="AC47">
        <v>0.59</v>
      </c>
      <c r="AD47">
        <v>5.9</v>
      </c>
    </row>
    <row r="48" spans="1:30" hidden="1" x14ac:dyDescent="0.25">
      <c r="A48">
        <v>40</v>
      </c>
      <c r="B48" t="s">
        <v>72</v>
      </c>
      <c r="C48" t="s">
        <v>72</v>
      </c>
      <c r="D48" t="s">
        <v>8</v>
      </c>
      <c r="E48" t="s">
        <v>158</v>
      </c>
      <c r="F48" t="s">
        <v>8</v>
      </c>
      <c r="H48" t="s">
        <v>163</v>
      </c>
      <c r="I48" t="s">
        <v>75</v>
      </c>
      <c r="J48" t="s">
        <v>164</v>
      </c>
      <c r="K48">
        <v>265</v>
      </c>
      <c r="L48">
        <v>262</v>
      </c>
      <c r="M48">
        <v>3</v>
      </c>
      <c r="N48">
        <v>262</v>
      </c>
      <c r="O48">
        <v>19.113</v>
      </c>
      <c r="P48">
        <v>34.734000000000002</v>
      </c>
      <c r="Q48">
        <v>20000</v>
      </c>
      <c r="R48">
        <v>312420</v>
      </c>
      <c r="S48">
        <v>0</v>
      </c>
      <c r="T48">
        <v>0</v>
      </c>
      <c r="U48">
        <v>312420</v>
      </c>
      <c r="V48">
        <v>0</v>
      </c>
      <c r="W48">
        <v>287267.01799999998</v>
      </c>
      <c r="X48">
        <v>287267.01799999998</v>
      </c>
      <c r="Y48">
        <v>8.0500000000000007</v>
      </c>
      <c r="Z48">
        <v>1712112.34</v>
      </c>
      <c r="AA48">
        <v>1712112.34</v>
      </c>
      <c r="AB48">
        <v>0.92</v>
      </c>
      <c r="AC48">
        <v>1</v>
      </c>
      <c r="AD48">
        <v>8</v>
      </c>
    </row>
    <row r="49" spans="1:30" x14ac:dyDescent="0.25">
      <c r="A49">
        <v>41</v>
      </c>
      <c r="B49" t="s">
        <v>72</v>
      </c>
      <c r="C49" t="s">
        <v>72</v>
      </c>
      <c r="D49" t="s">
        <v>8</v>
      </c>
      <c r="E49" t="s">
        <v>145</v>
      </c>
      <c r="F49" t="s">
        <v>8</v>
      </c>
      <c r="H49" t="s">
        <v>165</v>
      </c>
      <c r="I49" t="s">
        <v>75</v>
      </c>
      <c r="J49" t="s">
        <v>166</v>
      </c>
      <c r="K49">
        <v>390</v>
      </c>
      <c r="L49">
        <v>390</v>
      </c>
      <c r="M49">
        <v>0</v>
      </c>
      <c r="N49">
        <v>390</v>
      </c>
      <c r="O49">
        <v>0</v>
      </c>
      <c r="P49">
        <v>19.655000000000001</v>
      </c>
      <c r="Q49">
        <v>20000</v>
      </c>
      <c r="R49">
        <v>393100</v>
      </c>
      <c r="S49">
        <v>100000</v>
      </c>
      <c r="T49">
        <v>0</v>
      </c>
      <c r="U49">
        <v>493100</v>
      </c>
      <c r="V49">
        <v>0</v>
      </c>
      <c r="W49">
        <v>348847.72200000001</v>
      </c>
      <c r="X49">
        <v>348847.72200000001</v>
      </c>
      <c r="Y49" s="8">
        <v>29.25</v>
      </c>
      <c r="Z49">
        <v>2079131.68</v>
      </c>
      <c r="AA49">
        <v>2079131.68</v>
      </c>
      <c r="AB49">
        <v>0.71</v>
      </c>
      <c r="AC49">
        <v>1</v>
      </c>
      <c r="AD49">
        <v>29</v>
      </c>
    </row>
    <row r="50" spans="1:30" hidden="1" x14ac:dyDescent="0.25">
      <c r="A50">
        <v>42</v>
      </c>
      <c r="B50" t="s">
        <v>72</v>
      </c>
      <c r="C50" t="s">
        <v>72</v>
      </c>
      <c r="D50" t="s">
        <v>8</v>
      </c>
      <c r="E50" t="s">
        <v>80</v>
      </c>
      <c r="F50" t="s">
        <v>8</v>
      </c>
      <c r="H50" t="s">
        <v>167</v>
      </c>
      <c r="I50" t="s">
        <v>136</v>
      </c>
      <c r="J50" t="s">
        <v>168</v>
      </c>
      <c r="K50">
        <v>2</v>
      </c>
      <c r="L50">
        <v>2</v>
      </c>
      <c r="M50">
        <v>0</v>
      </c>
      <c r="N50">
        <v>0</v>
      </c>
      <c r="O50">
        <v>11022.3</v>
      </c>
      <c r="P50">
        <v>11022.3</v>
      </c>
      <c r="Q50">
        <v>2000</v>
      </c>
      <c r="R50">
        <v>0</v>
      </c>
      <c r="S50">
        <v>21000</v>
      </c>
      <c r="T50">
        <v>0</v>
      </c>
      <c r="U50">
        <v>21000</v>
      </c>
      <c r="V50">
        <v>20444</v>
      </c>
      <c r="W50">
        <v>0</v>
      </c>
      <c r="X50">
        <v>20444</v>
      </c>
      <c r="Y50">
        <v>2.65</v>
      </c>
      <c r="Z50">
        <v>268651</v>
      </c>
      <c r="AA50">
        <v>268651</v>
      </c>
      <c r="AB50">
        <v>0.97</v>
      </c>
      <c r="AC50">
        <v>1</v>
      </c>
      <c r="AD50">
        <v>3</v>
      </c>
    </row>
    <row r="51" spans="1:30" hidden="1" x14ac:dyDescent="0.25">
      <c r="A51">
        <v>43</v>
      </c>
      <c r="B51" t="s">
        <v>72</v>
      </c>
      <c r="C51" t="s">
        <v>72</v>
      </c>
      <c r="D51" t="s">
        <v>8</v>
      </c>
      <c r="E51" t="s">
        <v>73</v>
      </c>
      <c r="F51" t="s">
        <v>8</v>
      </c>
      <c r="H51" t="s">
        <v>169</v>
      </c>
      <c r="I51" t="s">
        <v>75</v>
      </c>
      <c r="J51" t="s">
        <v>170</v>
      </c>
      <c r="K51">
        <v>217</v>
      </c>
      <c r="L51">
        <v>217</v>
      </c>
      <c r="M51">
        <v>0</v>
      </c>
      <c r="N51">
        <v>217</v>
      </c>
      <c r="O51">
        <v>991.3</v>
      </c>
      <c r="P51">
        <v>1096</v>
      </c>
      <c r="Q51">
        <v>2000</v>
      </c>
      <c r="R51">
        <v>209400</v>
      </c>
      <c r="S51">
        <v>0</v>
      </c>
      <c r="T51">
        <v>0</v>
      </c>
      <c r="U51">
        <v>209400</v>
      </c>
      <c r="V51">
        <v>0</v>
      </c>
      <c r="W51">
        <v>189506.48300000001</v>
      </c>
      <c r="X51">
        <v>189506.48300000001</v>
      </c>
      <c r="Y51">
        <v>9.5</v>
      </c>
      <c r="Z51">
        <v>1129457.79</v>
      </c>
      <c r="AA51">
        <v>1129457.79</v>
      </c>
      <c r="AB51">
        <v>0.9</v>
      </c>
      <c r="AC51">
        <v>1</v>
      </c>
      <c r="AD51">
        <v>10</v>
      </c>
    </row>
    <row r="52" spans="1:30" hidden="1" x14ac:dyDescent="0.25">
      <c r="A52">
        <v>44</v>
      </c>
      <c r="B52" t="s">
        <v>72</v>
      </c>
      <c r="C52" t="s">
        <v>72</v>
      </c>
      <c r="D52" t="s">
        <v>8</v>
      </c>
      <c r="E52" t="s">
        <v>145</v>
      </c>
      <c r="F52" t="s">
        <v>8</v>
      </c>
      <c r="H52" t="s">
        <v>171</v>
      </c>
      <c r="I52" t="s">
        <v>75</v>
      </c>
      <c r="J52" t="s">
        <v>172</v>
      </c>
      <c r="K52">
        <v>210</v>
      </c>
      <c r="L52">
        <v>197</v>
      </c>
      <c r="M52">
        <v>13</v>
      </c>
      <c r="N52">
        <v>197</v>
      </c>
      <c r="O52">
        <v>80.02</v>
      </c>
      <c r="P52">
        <v>175.69</v>
      </c>
      <c r="Q52">
        <v>2000</v>
      </c>
      <c r="R52">
        <v>191340</v>
      </c>
      <c r="S52">
        <v>0</v>
      </c>
      <c r="T52">
        <v>0</v>
      </c>
      <c r="U52">
        <v>191340</v>
      </c>
      <c r="V52">
        <v>0</v>
      </c>
      <c r="W52">
        <v>173163.19500000001</v>
      </c>
      <c r="X52">
        <v>173163.19500000001</v>
      </c>
      <c r="Y52">
        <v>9.5</v>
      </c>
      <c r="Z52">
        <v>1032052.22</v>
      </c>
      <c r="AA52">
        <v>1032052.22</v>
      </c>
      <c r="AB52">
        <v>0.91</v>
      </c>
      <c r="AC52">
        <v>1</v>
      </c>
      <c r="AD52">
        <v>9</v>
      </c>
    </row>
    <row r="53" spans="1:30" hidden="1" x14ac:dyDescent="0.25">
      <c r="A53">
        <v>45</v>
      </c>
      <c r="B53" t="s">
        <v>72</v>
      </c>
      <c r="C53" t="s">
        <v>72</v>
      </c>
      <c r="D53" t="s">
        <v>173</v>
      </c>
      <c r="E53" t="s">
        <v>174</v>
      </c>
      <c r="F53" t="s">
        <v>173</v>
      </c>
      <c r="H53" t="s">
        <v>175</v>
      </c>
      <c r="I53" t="s">
        <v>75</v>
      </c>
      <c r="J53" t="s">
        <v>176</v>
      </c>
      <c r="K53">
        <v>21</v>
      </c>
      <c r="L53">
        <v>21</v>
      </c>
      <c r="M53">
        <v>0</v>
      </c>
      <c r="N53">
        <v>21</v>
      </c>
      <c r="O53">
        <v>56.445999999999998</v>
      </c>
      <c r="P53">
        <v>57.000999999999998</v>
      </c>
      <c r="Q53">
        <v>20000</v>
      </c>
      <c r="R53">
        <v>11100</v>
      </c>
      <c r="S53">
        <v>0</v>
      </c>
      <c r="T53">
        <v>0</v>
      </c>
      <c r="U53">
        <v>11100</v>
      </c>
      <c r="V53">
        <v>0</v>
      </c>
      <c r="W53">
        <v>10045.522000000001</v>
      </c>
      <c r="X53">
        <v>10045.522000000001</v>
      </c>
      <c r="Y53">
        <v>9.5</v>
      </c>
      <c r="Z53">
        <v>58967.26</v>
      </c>
      <c r="AA53">
        <v>58967.26</v>
      </c>
      <c r="AB53">
        <v>0.91</v>
      </c>
      <c r="AC53">
        <v>1</v>
      </c>
      <c r="AD53">
        <v>9</v>
      </c>
    </row>
    <row r="54" spans="1:30" hidden="1" x14ac:dyDescent="0.25">
      <c r="A54">
        <v>46</v>
      </c>
      <c r="B54" t="s">
        <v>72</v>
      </c>
      <c r="C54" t="s">
        <v>72</v>
      </c>
      <c r="D54" t="s">
        <v>173</v>
      </c>
      <c r="E54" t="s">
        <v>174</v>
      </c>
      <c r="F54" t="s">
        <v>173</v>
      </c>
      <c r="H54" t="s">
        <v>177</v>
      </c>
      <c r="I54" t="s">
        <v>75</v>
      </c>
      <c r="J54" t="s">
        <v>178</v>
      </c>
      <c r="K54">
        <v>459</v>
      </c>
      <c r="L54">
        <v>458</v>
      </c>
      <c r="M54">
        <v>1</v>
      </c>
      <c r="N54">
        <v>456</v>
      </c>
      <c r="O54">
        <v>629.35</v>
      </c>
      <c r="P54">
        <v>648.98500000000001</v>
      </c>
      <c r="Q54">
        <v>20000</v>
      </c>
      <c r="R54">
        <v>392700</v>
      </c>
      <c r="S54">
        <v>0</v>
      </c>
      <c r="T54">
        <v>1200</v>
      </c>
      <c r="U54">
        <v>391500</v>
      </c>
      <c r="V54">
        <v>128</v>
      </c>
      <c r="W54">
        <v>353481.13400000002</v>
      </c>
      <c r="X54">
        <v>353609.13400000002</v>
      </c>
      <c r="Y54">
        <v>9.68</v>
      </c>
      <c r="Z54">
        <v>2076157.5</v>
      </c>
      <c r="AA54">
        <v>2076150.5</v>
      </c>
      <c r="AB54">
        <v>0.9</v>
      </c>
      <c r="AC54">
        <v>1</v>
      </c>
      <c r="AD54">
        <v>10</v>
      </c>
    </row>
    <row r="55" spans="1:30" x14ac:dyDescent="0.25">
      <c r="A55">
        <v>47</v>
      </c>
      <c r="B55" t="s">
        <v>72</v>
      </c>
      <c r="C55" t="s">
        <v>72</v>
      </c>
      <c r="D55" t="s">
        <v>173</v>
      </c>
      <c r="E55" t="s">
        <v>174</v>
      </c>
      <c r="F55" t="s">
        <v>173</v>
      </c>
      <c r="H55" t="s">
        <v>179</v>
      </c>
      <c r="I55" t="s">
        <v>75</v>
      </c>
      <c r="J55" t="s">
        <v>180</v>
      </c>
      <c r="K55">
        <v>153</v>
      </c>
      <c r="L55">
        <v>153</v>
      </c>
      <c r="M55">
        <v>0</v>
      </c>
      <c r="N55">
        <v>153</v>
      </c>
      <c r="O55">
        <v>420.06400000000002</v>
      </c>
      <c r="P55">
        <v>430.87400000000002</v>
      </c>
      <c r="Q55">
        <v>20000</v>
      </c>
      <c r="R55">
        <v>216200</v>
      </c>
      <c r="S55">
        <v>0</v>
      </c>
      <c r="T55">
        <v>0</v>
      </c>
      <c r="U55">
        <v>216200</v>
      </c>
      <c r="V55">
        <v>0</v>
      </c>
      <c r="W55">
        <v>190674.80600000001</v>
      </c>
      <c r="X55">
        <v>190674.80600000001</v>
      </c>
      <c r="Y55" s="8">
        <v>11.81</v>
      </c>
      <c r="Z55">
        <v>1119261.3</v>
      </c>
      <c r="AA55">
        <v>1119261.3</v>
      </c>
      <c r="AB55">
        <v>0.88</v>
      </c>
      <c r="AC55">
        <v>1</v>
      </c>
      <c r="AD55">
        <v>12</v>
      </c>
    </row>
    <row r="56" spans="1:30" x14ac:dyDescent="0.25">
      <c r="A56">
        <v>48</v>
      </c>
      <c r="B56" t="s">
        <v>72</v>
      </c>
      <c r="C56" t="s">
        <v>72</v>
      </c>
      <c r="D56" t="s">
        <v>173</v>
      </c>
      <c r="E56" t="s">
        <v>174</v>
      </c>
      <c r="F56" t="s">
        <v>173</v>
      </c>
      <c r="H56" t="s">
        <v>181</v>
      </c>
      <c r="I56" t="s">
        <v>93</v>
      </c>
      <c r="J56" t="s">
        <v>182</v>
      </c>
      <c r="K56">
        <v>3516</v>
      </c>
      <c r="L56">
        <v>3087</v>
      </c>
      <c r="M56">
        <v>429</v>
      </c>
      <c r="N56">
        <v>383</v>
      </c>
      <c r="O56">
        <v>1289.011</v>
      </c>
      <c r="P56">
        <v>1332.463</v>
      </c>
      <c r="Q56">
        <v>20000</v>
      </c>
      <c r="R56">
        <v>869040</v>
      </c>
      <c r="S56">
        <v>0</v>
      </c>
      <c r="T56">
        <v>238000</v>
      </c>
      <c r="U56">
        <v>660965.4</v>
      </c>
      <c r="V56">
        <v>281837.13</v>
      </c>
      <c r="W56">
        <v>291530.08399999997</v>
      </c>
      <c r="X56">
        <v>573367.21400000004</v>
      </c>
      <c r="Y56" s="8">
        <v>13.25</v>
      </c>
      <c r="Z56">
        <v>4656997.08</v>
      </c>
      <c r="AA56">
        <v>3789953.01</v>
      </c>
      <c r="AB56">
        <v>0.87</v>
      </c>
      <c r="AC56">
        <v>0.81</v>
      </c>
      <c r="AD56">
        <v>10.53</v>
      </c>
    </row>
    <row r="57" spans="1:30" hidden="1" x14ac:dyDescent="0.25">
      <c r="A57">
        <v>49</v>
      </c>
      <c r="B57" t="s">
        <v>72</v>
      </c>
      <c r="C57" t="s">
        <v>72</v>
      </c>
      <c r="D57" t="s">
        <v>173</v>
      </c>
      <c r="E57" t="s">
        <v>174</v>
      </c>
      <c r="F57" t="s">
        <v>173</v>
      </c>
      <c r="H57" t="s">
        <v>183</v>
      </c>
      <c r="I57" t="s">
        <v>93</v>
      </c>
      <c r="J57" t="s">
        <v>184</v>
      </c>
      <c r="K57">
        <v>1820</v>
      </c>
      <c r="L57">
        <v>1573</v>
      </c>
      <c r="M57">
        <v>247</v>
      </c>
      <c r="N57">
        <v>1</v>
      </c>
      <c r="O57">
        <v>1146.114</v>
      </c>
      <c r="P57">
        <v>1157.6099999999999</v>
      </c>
      <c r="Q57">
        <v>20000</v>
      </c>
      <c r="R57">
        <v>229920</v>
      </c>
      <c r="S57">
        <v>0</v>
      </c>
      <c r="T57">
        <v>59000</v>
      </c>
      <c r="U57">
        <v>171104</v>
      </c>
      <c r="V57">
        <v>154157</v>
      </c>
      <c r="W57">
        <v>859.04</v>
      </c>
      <c r="X57">
        <v>155016.04</v>
      </c>
      <c r="Y57">
        <v>9.4</v>
      </c>
      <c r="Z57">
        <v>1604805.91</v>
      </c>
      <c r="AA57">
        <v>1540095.91</v>
      </c>
      <c r="AB57">
        <v>0.91</v>
      </c>
      <c r="AC57">
        <v>0.96</v>
      </c>
      <c r="AD57">
        <v>8.64</v>
      </c>
    </row>
    <row r="58" spans="1:30" hidden="1" x14ac:dyDescent="0.25">
      <c r="A58">
        <v>50</v>
      </c>
      <c r="B58" t="s">
        <v>72</v>
      </c>
      <c r="C58" t="s">
        <v>72</v>
      </c>
      <c r="D58" t="s">
        <v>173</v>
      </c>
      <c r="E58" t="s">
        <v>174</v>
      </c>
      <c r="F58" t="s">
        <v>173</v>
      </c>
      <c r="H58" t="s">
        <v>185</v>
      </c>
      <c r="I58" t="s">
        <v>93</v>
      </c>
      <c r="J58" t="s">
        <v>186</v>
      </c>
      <c r="K58">
        <v>7639</v>
      </c>
      <c r="L58">
        <v>5719</v>
      </c>
      <c r="M58">
        <v>1920</v>
      </c>
      <c r="N58">
        <v>111</v>
      </c>
      <c r="O58">
        <v>1432.4449999999999</v>
      </c>
      <c r="P58">
        <v>1462.9269999999999</v>
      </c>
      <c r="Q58">
        <v>20000</v>
      </c>
      <c r="R58">
        <v>609640</v>
      </c>
      <c r="S58">
        <v>50000</v>
      </c>
      <c r="T58">
        <v>0</v>
      </c>
      <c r="U58">
        <v>664991</v>
      </c>
      <c r="V58">
        <v>459812</v>
      </c>
      <c r="W58">
        <v>138825.60999999999</v>
      </c>
      <c r="X58">
        <v>598637.61</v>
      </c>
      <c r="Y58">
        <v>9.98</v>
      </c>
      <c r="Z58">
        <v>5713971.5800000001</v>
      </c>
      <c r="AA58">
        <v>5660181.5499999998</v>
      </c>
      <c r="AB58">
        <v>0.9</v>
      </c>
      <c r="AC58">
        <v>0.99</v>
      </c>
      <c r="AD58">
        <v>9.9</v>
      </c>
    </row>
    <row r="59" spans="1:30" x14ac:dyDescent="0.25">
      <c r="A59">
        <v>51</v>
      </c>
      <c r="B59" t="s">
        <v>72</v>
      </c>
      <c r="C59" t="s">
        <v>72</v>
      </c>
      <c r="D59" t="s">
        <v>173</v>
      </c>
      <c r="E59" t="s">
        <v>174</v>
      </c>
      <c r="F59" t="s">
        <v>173</v>
      </c>
      <c r="H59" t="s">
        <v>187</v>
      </c>
      <c r="I59" t="s">
        <v>90</v>
      </c>
      <c r="J59" t="s">
        <v>188</v>
      </c>
      <c r="K59">
        <v>583</v>
      </c>
      <c r="L59">
        <v>473</v>
      </c>
      <c r="M59">
        <v>110</v>
      </c>
      <c r="N59">
        <v>20</v>
      </c>
      <c r="O59">
        <v>805.08600000000001</v>
      </c>
      <c r="P59">
        <v>827.70399999999995</v>
      </c>
      <c r="Q59">
        <v>20000</v>
      </c>
      <c r="R59">
        <v>452360</v>
      </c>
      <c r="S59">
        <v>0</v>
      </c>
      <c r="T59">
        <v>206000</v>
      </c>
      <c r="U59">
        <v>247974</v>
      </c>
      <c r="V59">
        <v>198117</v>
      </c>
      <c r="W59">
        <v>24963.367999999999</v>
      </c>
      <c r="X59">
        <v>223080.36799999999</v>
      </c>
      <c r="Y59" s="8">
        <v>10.039999999999999</v>
      </c>
      <c r="Z59">
        <v>2262805.46</v>
      </c>
      <c r="AA59">
        <v>2225825.0299999998</v>
      </c>
      <c r="AB59">
        <v>0.9</v>
      </c>
      <c r="AC59">
        <v>0.98</v>
      </c>
      <c r="AD59">
        <v>9.8000000000000007</v>
      </c>
    </row>
    <row r="60" spans="1:30" hidden="1" x14ac:dyDescent="0.25">
      <c r="A60">
        <v>52</v>
      </c>
      <c r="B60" t="s">
        <v>72</v>
      </c>
      <c r="C60" t="s">
        <v>72</v>
      </c>
      <c r="D60" t="s">
        <v>173</v>
      </c>
      <c r="E60" t="s">
        <v>174</v>
      </c>
      <c r="F60" t="s">
        <v>173</v>
      </c>
      <c r="H60" t="s">
        <v>189</v>
      </c>
      <c r="I60" t="s">
        <v>90</v>
      </c>
      <c r="J60" t="s">
        <v>190</v>
      </c>
      <c r="K60">
        <v>3834</v>
      </c>
      <c r="L60">
        <v>3046</v>
      </c>
      <c r="M60">
        <v>788</v>
      </c>
      <c r="N60">
        <v>309</v>
      </c>
      <c r="O60">
        <v>0</v>
      </c>
      <c r="P60">
        <v>16.382999999999999</v>
      </c>
      <c r="Q60">
        <v>20000</v>
      </c>
      <c r="R60">
        <v>327660</v>
      </c>
      <c r="S60">
        <v>302980</v>
      </c>
      <c r="T60">
        <v>0</v>
      </c>
      <c r="U60">
        <v>631083</v>
      </c>
      <c r="V60">
        <v>234777.53</v>
      </c>
      <c r="W60">
        <v>388038.17599999998</v>
      </c>
      <c r="X60">
        <v>622815.70600000001</v>
      </c>
      <c r="Y60">
        <v>1.31</v>
      </c>
      <c r="Z60">
        <v>4724829.32</v>
      </c>
      <c r="AA60">
        <v>4974475.0199999996</v>
      </c>
      <c r="AB60">
        <v>0.99</v>
      </c>
      <c r="AC60">
        <v>1.05</v>
      </c>
      <c r="AD60">
        <v>1.05</v>
      </c>
    </row>
    <row r="61" spans="1:30" hidden="1" x14ac:dyDescent="0.25">
      <c r="A61">
        <v>53</v>
      </c>
      <c r="B61" t="s">
        <v>72</v>
      </c>
      <c r="C61" t="s">
        <v>72</v>
      </c>
      <c r="D61" t="s">
        <v>173</v>
      </c>
      <c r="E61" t="s">
        <v>174</v>
      </c>
      <c r="F61" t="s">
        <v>173</v>
      </c>
      <c r="H61" t="s">
        <v>191</v>
      </c>
      <c r="I61" t="s">
        <v>75</v>
      </c>
      <c r="J61" t="s">
        <v>192</v>
      </c>
      <c r="K61">
        <v>495</v>
      </c>
      <c r="L61">
        <v>484</v>
      </c>
      <c r="M61">
        <v>11</v>
      </c>
      <c r="N61">
        <v>480</v>
      </c>
      <c r="O61">
        <v>668.68600000000004</v>
      </c>
      <c r="P61">
        <v>687.62699999999995</v>
      </c>
      <c r="Q61">
        <v>20000</v>
      </c>
      <c r="R61">
        <v>378820</v>
      </c>
      <c r="S61">
        <v>0</v>
      </c>
      <c r="T61">
        <v>25000</v>
      </c>
      <c r="U61">
        <v>353820</v>
      </c>
      <c r="V61">
        <v>72</v>
      </c>
      <c r="W61">
        <v>345105.35100000002</v>
      </c>
      <c r="X61">
        <v>345177.35100000002</v>
      </c>
      <c r="Y61">
        <v>2.44</v>
      </c>
      <c r="Z61">
        <v>2026783.8</v>
      </c>
      <c r="AA61">
        <v>2026611.8</v>
      </c>
      <c r="AB61">
        <v>0.98</v>
      </c>
      <c r="AC61">
        <v>1</v>
      </c>
      <c r="AD61">
        <v>2</v>
      </c>
    </row>
    <row r="62" spans="1:30" hidden="1" x14ac:dyDescent="0.25">
      <c r="A62">
        <v>54</v>
      </c>
      <c r="B62" t="s">
        <v>72</v>
      </c>
      <c r="C62" t="s">
        <v>72</v>
      </c>
      <c r="D62" t="s">
        <v>173</v>
      </c>
      <c r="E62" t="s">
        <v>174</v>
      </c>
      <c r="F62" t="s">
        <v>173</v>
      </c>
      <c r="H62" t="s">
        <v>193</v>
      </c>
      <c r="I62" t="s">
        <v>75</v>
      </c>
      <c r="J62" t="s">
        <v>194</v>
      </c>
      <c r="K62">
        <v>508</v>
      </c>
      <c r="L62">
        <v>501</v>
      </c>
      <c r="M62">
        <v>7</v>
      </c>
      <c r="N62">
        <v>501</v>
      </c>
      <c r="O62">
        <v>380.61599999999999</v>
      </c>
      <c r="P62">
        <v>390.36</v>
      </c>
      <c r="Q62">
        <v>30000</v>
      </c>
      <c r="R62">
        <v>292320</v>
      </c>
      <c r="S62">
        <v>0</v>
      </c>
      <c r="T62">
        <v>0</v>
      </c>
      <c r="U62">
        <v>292320</v>
      </c>
      <c r="V62">
        <v>0</v>
      </c>
      <c r="W62">
        <v>267026.08</v>
      </c>
      <c r="X62">
        <v>267026.08</v>
      </c>
      <c r="Y62">
        <v>8.65</v>
      </c>
      <c r="Z62">
        <v>1567444.09</v>
      </c>
      <c r="AA62">
        <v>1567444.09</v>
      </c>
      <c r="AB62">
        <v>0.91</v>
      </c>
      <c r="AC62">
        <v>1</v>
      </c>
      <c r="AD62">
        <v>9</v>
      </c>
    </row>
    <row r="63" spans="1:30" x14ac:dyDescent="0.25">
      <c r="A63">
        <v>55</v>
      </c>
      <c r="B63" t="s">
        <v>72</v>
      </c>
      <c r="C63" t="s">
        <v>72</v>
      </c>
      <c r="D63" t="s">
        <v>173</v>
      </c>
      <c r="E63" t="s">
        <v>174</v>
      </c>
      <c r="F63" t="s">
        <v>173</v>
      </c>
      <c r="H63" t="s">
        <v>195</v>
      </c>
      <c r="I63" t="s">
        <v>75</v>
      </c>
      <c r="J63" t="s">
        <v>196</v>
      </c>
      <c r="K63">
        <v>67</v>
      </c>
      <c r="L63">
        <v>67</v>
      </c>
      <c r="M63">
        <v>0</v>
      </c>
      <c r="N63">
        <v>67</v>
      </c>
      <c r="O63">
        <v>187.74799999999999</v>
      </c>
      <c r="P63">
        <v>194.68299999999999</v>
      </c>
      <c r="Q63">
        <v>20000</v>
      </c>
      <c r="R63">
        <v>138700</v>
      </c>
      <c r="S63">
        <v>0</v>
      </c>
      <c r="T63">
        <v>0</v>
      </c>
      <c r="U63">
        <v>138700</v>
      </c>
      <c r="V63">
        <v>0</v>
      </c>
      <c r="W63">
        <v>105100</v>
      </c>
      <c r="X63">
        <v>105100</v>
      </c>
      <c r="Y63" s="8">
        <v>24.22</v>
      </c>
      <c r="Z63">
        <v>616937</v>
      </c>
      <c r="AA63">
        <v>616937</v>
      </c>
      <c r="AB63">
        <v>0.76</v>
      </c>
      <c r="AC63">
        <v>1</v>
      </c>
      <c r="AD63">
        <v>24</v>
      </c>
    </row>
    <row r="64" spans="1:30" x14ac:dyDescent="0.25">
      <c r="A64">
        <v>56</v>
      </c>
      <c r="B64" t="s">
        <v>72</v>
      </c>
      <c r="C64" t="s">
        <v>72</v>
      </c>
      <c r="D64" t="s">
        <v>173</v>
      </c>
      <c r="E64" t="s">
        <v>174</v>
      </c>
      <c r="F64" t="s">
        <v>173</v>
      </c>
      <c r="H64" t="s">
        <v>197</v>
      </c>
      <c r="I64" t="s">
        <v>75</v>
      </c>
      <c r="J64" t="s">
        <v>198</v>
      </c>
      <c r="K64">
        <v>295</v>
      </c>
      <c r="L64">
        <v>294</v>
      </c>
      <c r="M64">
        <v>1</v>
      </c>
      <c r="N64">
        <v>294</v>
      </c>
      <c r="O64">
        <v>0.22</v>
      </c>
      <c r="P64">
        <v>18.684999999999999</v>
      </c>
      <c r="Q64">
        <v>20000</v>
      </c>
      <c r="R64">
        <v>369300</v>
      </c>
      <c r="S64">
        <v>0</v>
      </c>
      <c r="T64">
        <v>0</v>
      </c>
      <c r="U64">
        <v>369300</v>
      </c>
      <c r="V64">
        <v>0</v>
      </c>
      <c r="W64">
        <v>331929.495</v>
      </c>
      <c r="X64">
        <v>331929.495</v>
      </c>
      <c r="Y64" s="8">
        <v>10.119999999999999</v>
      </c>
      <c r="Z64">
        <v>1948426.45</v>
      </c>
      <c r="AA64">
        <v>1948426.45</v>
      </c>
      <c r="AB64">
        <v>0.9</v>
      </c>
      <c r="AC64">
        <v>1</v>
      </c>
      <c r="AD64">
        <v>10</v>
      </c>
    </row>
    <row r="65" spans="1:30" hidden="1" x14ac:dyDescent="0.25">
      <c r="A65">
        <v>57</v>
      </c>
      <c r="B65" t="s">
        <v>72</v>
      </c>
      <c r="C65" t="s">
        <v>72</v>
      </c>
      <c r="D65" t="s">
        <v>173</v>
      </c>
      <c r="E65" t="s">
        <v>174</v>
      </c>
      <c r="F65" t="s">
        <v>173</v>
      </c>
      <c r="H65" t="s">
        <v>199</v>
      </c>
      <c r="I65" t="s">
        <v>98</v>
      </c>
      <c r="J65" t="s">
        <v>200</v>
      </c>
      <c r="K65">
        <v>4498</v>
      </c>
      <c r="L65">
        <v>3674</v>
      </c>
      <c r="M65">
        <v>824</v>
      </c>
      <c r="N65">
        <v>0</v>
      </c>
      <c r="O65">
        <v>2489.6909999999998</v>
      </c>
      <c r="P65">
        <v>2516.0650000000001</v>
      </c>
      <c r="Q65">
        <v>20000</v>
      </c>
      <c r="R65">
        <v>527480</v>
      </c>
      <c r="S65">
        <v>0</v>
      </c>
      <c r="T65">
        <v>18000</v>
      </c>
      <c r="U65">
        <v>509480</v>
      </c>
      <c r="V65">
        <v>459596.6</v>
      </c>
      <c r="W65">
        <v>0</v>
      </c>
      <c r="X65">
        <v>459596.6</v>
      </c>
      <c r="Y65">
        <v>9.7899999999999991</v>
      </c>
      <c r="Z65">
        <v>4870365.6900000004</v>
      </c>
      <c r="AA65">
        <v>3245555.89</v>
      </c>
      <c r="AB65">
        <v>0.9</v>
      </c>
      <c r="AC65">
        <v>0.67</v>
      </c>
      <c r="AD65">
        <v>6.7</v>
      </c>
    </row>
    <row r="66" spans="1:30" x14ac:dyDescent="0.25">
      <c r="A66">
        <v>58</v>
      </c>
      <c r="B66" t="s">
        <v>72</v>
      </c>
      <c r="C66" t="s">
        <v>201</v>
      </c>
      <c r="D66" t="s">
        <v>201</v>
      </c>
      <c r="E66" t="s">
        <v>202</v>
      </c>
      <c r="F66" t="s">
        <v>201</v>
      </c>
      <c r="H66" t="s">
        <v>203</v>
      </c>
      <c r="I66" t="s">
        <v>75</v>
      </c>
      <c r="J66" t="s">
        <v>204</v>
      </c>
      <c r="K66">
        <v>169</v>
      </c>
      <c r="L66">
        <v>169</v>
      </c>
      <c r="M66">
        <v>0</v>
      </c>
      <c r="N66">
        <v>166</v>
      </c>
      <c r="O66">
        <v>318.13799999999998</v>
      </c>
      <c r="P66">
        <v>331.50599999999997</v>
      </c>
      <c r="Q66">
        <v>20000</v>
      </c>
      <c r="R66">
        <v>267360</v>
      </c>
      <c r="S66">
        <v>0</v>
      </c>
      <c r="T66">
        <v>0</v>
      </c>
      <c r="U66">
        <v>267360</v>
      </c>
      <c r="V66">
        <v>0</v>
      </c>
      <c r="W66">
        <v>237020.101</v>
      </c>
      <c r="X66">
        <v>237020.101</v>
      </c>
      <c r="Y66" s="8">
        <v>11.35</v>
      </c>
      <c r="Z66">
        <v>1391375.76</v>
      </c>
      <c r="AA66">
        <v>1391375.76</v>
      </c>
      <c r="AB66">
        <v>0.89</v>
      </c>
      <c r="AC66">
        <v>1</v>
      </c>
      <c r="AD66">
        <v>11</v>
      </c>
    </row>
    <row r="67" spans="1:30" x14ac:dyDescent="0.25">
      <c r="A67">
        <v>59</v>
      </c>
      <c r="B67" t="s">
        <v>72</v>
      </c>
      <c r="C67" t="s">
        <v>201</v>
      </c>
      <c r="D67" t="s">
        <v>201</v>
      </c>
      <c r="E67" t="s">
        <v>202</v>
      </c>
      <c r="F67" t="s">
        <v>201</v>
      </c>
      <c r="H67" t="s">
        <v>205</v>
      </c>
      <c r="I67" t="s">
        <v>75</v>
      </c>
      <c r="J67" t="s">
        <v>206</v>
      </c>
      <c r="K67">
        <v>400</v>
      </c>
      <c r="L67">
        <v>398</v>
      </c>
      <c r="M67">
        <v>2</v>
      </c>
      <c r="N67">
        <v>398</v>
      </c>
      <c r="O67">
        <v>462.75900000000001</v>
      </c>
      <c r="P67">
        <v>481.572</v>
      </c>
      <c r="Q67">
        <v>20000</v>
      </c>
      <c r="R67">
        <v>376260</v>
      </c>
      <c r="S67">
        <v>0</v>
      </c>
      <c r="T67">
        <v>0</v>
      </c>
      <c r="U67">
        <v>376260</v>
      </c>
      <c r="V67">
        <v>0</v>
      </c>
      <c r="W67">
        <v>748258.3</v>
      </c>
      <c r="X67">
        <v>748258.3</v>
      </c>
      <c r="Y67" s="8">
        <v>-98.87</v>
      </c>
      <c r="Z67">
        <v>4392276.08</v>
      </c>
      <c r="AA67">
        <v>4392276.08</v>
      </c>
      <c r="AB67">
        <v>1.99</v>
      </c>
      <c r="AC67">
        <v>1</v>
      </c>
      <c r="AD67">
        <v>-99</v>
      </c>
    </row>
    <row r="73" spans="1:30" x14ac:dyDescent="0.25">
      <c r="R73">
        <f>59+21</f>
        <v>80</v>
      </c>
    </row>
  </sheetData>
  <mergeCells count="3">
    <mergeCell ref="A1:AF1"/>
    <mergeCell ref="A2:AF2"/>
    <mergeCell ref="A3:AF3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topLeftCell="E1" workbookViewId="0">
      <selection activeCell="V56" sqref="V56"/>
    </sheetView>
  </sheetViews>
  <sheetFormatPr defaultRowHeight="15" x14ac:dyDescent="0.25"/>
  <cols>
    <col min="1" max="1" width="9.140625" customWidth="1"/>
    <col min="2" max="3" width="20.7109375" customWidth="1"/>
    <col min="4" max="4" width="34.140625" customWidth="1"/>
    <col min="5" max="5" width="21" customWidth="1"/>
    <col min="6" max="6" width="34.140625" customWidth="1"/>
    <col min="7" max="7" width="16.7109375" customWidth="1"/>
    <col min="8" max="8" width="23" customWidth="1"/>
    <col min="9" max="9" width="15.5703125" hidden="1" customWidth="1"/>
    <col min="10" max="10" width="18.85546875" hidden="1" customWidth="1"/>
    <col min="11" max="11" width="13.42578125" hidden="1" customWidth="1"/>
    <col min="12" max="12" width="20" hidden="1" customWidth="1"/>
    <col min="13" max="13" width="21.85546875" hidden="1" customWidth="1"/>
    <col min="14" max="14" width="22.42578125" hidden="1" customWidth="1"/>
    <col min="15" max="16" width="12" hidden="1" customWidth="1"/>
    <col min="17" max="17" width="7.42578125" hidden="1" customWidth="1"/>
    <col min="18" max="18" width="27.5703125" customWidth="1"/>
    <col min="19" max="19" width="21.140625" customWidth="1"/>
    <col min="20" max="20" width="21" customWidth="1"/>
    <col min="21" max="21" width="29.42578125" customWidth="1"/>
    <col min="22" max="22" width="18.42578125" customWidth="1"/>
    <col min="23" max="23" width="21.140625" customWidth="1"/>
    <col min="24" max="25" width="22.5703125" customWidth="1"/>
    <col min="26" max="26" width="29.85546875" customWidth="1"/>
    <col min="27" max="27" width="14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 x14ac:dyDescent="0.3">
      <c r="A1" s="10" t="s">
        <v>0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 t="s">
        <v>0</v>
      </c>
      <c r="P1" s="10" t="s">
        <v>0</v>
      </c>
      <c r="Q1" s="10" t="s">
        <v>0</v>
      </c>
      <c r="R1" s="10" t="s">
        <v>0</v>
      </c>
      <c r="S1" s="10" t="s">
        <v>0</v>
      </c>
      <c r="T1" s="10" t="s">
        <v>0</v>
      </c>
      <c r="U1" s="10" t="s">
        <v>0</v>
      </c>
      <c r="V1" s="10" t="s">
        <v>0</v>
      </c>
      <c r="W1" s="10" t="s">
        <v>0</v>
      </c>
      <c r="X1" s="10" t="s">
        <v>0</v>
      </c>
      <c r="Y1" s="10"/>
      <c r="Z1" s="10" t="s">
        <v>0</v>
      </c>
      <c r="AA1" s="10" t="s">
        <v>0</v>
      </c>
      <c r="AB1" s="10" t="s">
        <v>0</v>
      </c>
      <c r="AC1" s="10" t="s">
        <v>0</v>
      </c>
      <c r="AD1" s="10" t="s">
        <v>0</v>
      </c>
      <c r="AE1" s="10" t="s">
        <v>0</v>
      </c>
      <c r="AF1" s="10" t="s">
        <v>0</v>
      </c>
      <c r="AG1" s="10" t="s">
        <v>0</v>
      </c>
    </row>
    <row r="2" spans="1:33" ht="18.75" x14ac:dyDescent="0.3">
      <c r="A2" s="10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  <c r="N2" s="10" t="s">
        <v>1</v>
      </c>
      <c r="O2" s="10" t="s">
        <v>1</v>
      </c>
      <c r="P2" s="10" t="s">
        <v>1</v>
      </c>
      <c r="Q2" s="10" t="s">
        <v>1</v>
      </c>
      <c r="R2" s="10" t="s">
        <v>1</v>
      </c>
      <c r="S2" s="10" t="s">
        <v>1</v>
      </c>
      <c r="T2" s="10" t="s">
        <v>1</v>
      </c>
      <c r="U2" s="10" t="s">
        <v>1</v>
      </c>
      <c r="V2" s="10" t="s">
        <v>1</v>
      </c>
      <c r="W2" s="10" t="s">
        <v>1</v>
      </c>
      <c r="X2" s="10" t="s">
        <v>1</v>
      </c>
      <c r="Y2" s="10"/>
      <c r="Z2" s="10" t="s">
        <v>1</v>
      </c>
      <c r="AA2" s="10" t="s">
        <v>1</v>
      </c>
      <c r="AB2" s="10" t="s">
        <v>1</v>
      </c>
      <c r="AC2" s="10" t="s">
        <v>1</v>
      </c>
      <c r="AD2" s="10" t="s">
        <v>1</v>
      </c>
      <c r="AE2" s="10" t="s">
        <v>1</v>
      </c>
      <c r="AF2" s="10" t="s">
        <v>1</v>
      </c>
      <c r="AG2" s="10" t="s">
        <v>1</v>
      </c>
    </row>
    <row r="3" spans="1:33" ht="18.75" x14ac:dyDescent="0.3">
      <c r="A3" s="10" t="s">
        <v>2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  <c r="L3" s="10" t="s">
        <v>2</v>
      </c>
      <c r="M3" s="10" t="s">
        <v>2</v>
      </c>
      <c r="N3" s="10" t="s">
        <v>2</v>
      </c>
      <c r="O3" s="10" t="s">
        <v>2</v>
      </c>
      <c r="P3" s="10" t="s">
        <v>2</v>
      </c>
      <c r="Q3" s="10" t="s">
        <v>2</v>
      </c>
      <c r="R3" s="10" t="s">
        <v>2</v>
      </c>
      <c r="S3" s="10" t="s">
        <v>2</v>
      </c>
      <c r="T3" s="10" t="s">
        <v>2</v>
      </c>
      <c r="U3" s="10" t="s">
        <v>2</v>
      </c>
      <c r="V3" s="10" t="s">
        <v>2</v>
      </c>
      <c r="W3" s="10" t="s">
        <v>2</v>
      </c>
      <c r="X3" s="10" t="s">
        <v>2</v>
      </c>
      <c r="Y3" s="10"/>
      <c r="Z3" s="10" t="s">
        <v>2</v>
      </c>
      <c r="AA3" s="10" t="s">
        <v>2</v>
      </c>
      <c r="AB3" s="10" t="s">
        <v>2</v>
      </c>
      <c r="AC3" s="10" t="s">
        <v>2</v>
      </c>
      <c r="AD3" s="10" t="s">
        <v>2</v>
      </c>
      <c r="AE3" s="10" t="s">
        <v>2</v>
      </c>
      <c r="AF3" s="10" t="s">
        <v>2</v>
      </c>
      <c r="AG3" s="10" t="s">
        <v>2</v>
      </c>
    </row>
    <row r="4" spans="1:33" x14ac:dyDescent="0.25">
      <c r="A4" s="5"/>
      <c r="B4" s="14" t="s">
        <v>3</v>
      </c>
      <c r="C4" s="1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5"/>
      <c r="B5" s="14" t="s">
        <v>5</v>
      </c>
      <c r="C5" s="1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5">
      <c r="A6" s="6"/>
      <c r="B6" s="6"/>
      <c r="C6" s="6"/>
      <c r="D6" s="6"/>
      <c r="E6" s="6"/>
      <c r="F6" s="6"/>
      <c r="G6" s="6"/>
      <c r="H6" s="6"/>
      <c r="I6" s="12" t="s">
        <v>7</v>
      </c>
      <c r="J6" s="13" t="s">
        <v>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s="11"/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  <c r="S7" s="11" t="s">
        <v>26</v>
      </c>
      <c r="T7" s="11" t="s">
        <v>27</v>
      </c>
      <c r="U7" s="11" t="s">
        <v>28</v>
      </c>
      <c r="V7" s="11" t="s">
        <v>29</v>
      </c>
      <c r="W7" s="11" t="s">
        <v>30</v>
      </c>
      <c r="X7" s="11" t="s">
        <v>31</v>
      </c>
      <c r="Y7" s="2"/>
      <c r="Z7" s="11" t="s">
        <v>32</v>
      </c>
      <c r="AA7" s="11" t="s">
        <v>33</v>
      </c>
      <c r="AB7" s="11" t="s">
        <v>34</v>
      </c>
      <c r="AC7" s="11" t="s">
        <v>35</v>
      </c>
      <c r="AD7" s="11" t="s">
        <v>36</v>
      </c>
      <c r="AE7" s="11" t="s">
        <v>37</v>
      </c>
      <c r="AF7" s="11" t="s">
        <v>38</v>
      </c>
      <c r="AG7" s="11" t="s">
        <v>39</v>
      </c>
    </row>
    <row r="8" spans="1:3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207</v>
      </c>
      <c r="Z8" t="s">
        <v>64</v>
      </c>
      <c r="AA8" t="s">
        <v>65</v>
      </c>
      <c r="AB8" t="s">
        <v>66</v>
      </c>
      <c r="AC8" t="s">
        <v>67</v>
      </c>
      <c r="AD8" t="s">
        <v>68</v>
      </c>
      <c r="AE8" t="s">
        <v>69</v>
      </c>
      <c r="AF8" t="s">
        <v>70</v>
      </c>
      <c r="AG8" t="s">
        <v>71</v>
      </c>
    </row>
    <row r="9" spans="1:33" hidden="1" x14ac:dyDescent="0.25">
      <c r="A9">
        <v>1</v>
      </c>
      <c r="B9" t="s">
        <v>72</v>
      </c>
      <c r="C9" t="s">
        <v>72</v>
      </c>
      <c r="D9" t="s">
        <v>8</v>
      </c>
      <c r="E9" t="s">
        <v>73</v>
      </c>
      <c r="F9" t="s">
        <v>8</v>
      </c>
      <c r="H9" t="s">
        <v>74</v>
      </c>
      <c r="I9" t="s">
        <v>75</v>
      </c>
      <c r="J9" t="s">
        <v>76</v>
      </c>
      <c r="K9">
        <v>311</v>
      </c>
      <c r="L9">
        <v>310</v>
      </c>
      <c r="M9">
        <v>1</v>
      </c>
      <c r="N9">
        <v>310</v>
      </c>
      <c r="O9">
        <v>639.25199999999995</v>
      </c>
      <c r="P9">
        <v>650.32100000000003</v>
      </c>
      <c r="Q9">
        <v>20000</v>
      </c>
      <c r="R9">
        <v>221380</v>
      </c>
      <c r="S9">
        <v>0</v>
      </c>
      <c r="T9">
        <v>0</v>
      </c>
      <c r="U9">
        <v>221380</v>
      </c>
      <c r="V9">
        <v>0</v>
      </c>
      <c r="W9">
        <v>201017.36900000001</v>
      </c>
      <c r="X9">
        <v>201017.36900000001</v>
      </c>
      <c r="Y9">
        <f>(Table1[[#This Row],[NET CONSUMPTION T=Q+R-S]]-Table1[[#This Row],[TOTAL SALES W=U+V]])/Table1[[#This Row],[NET CONSUMPTION T=Q+R-S]]*100</f>
        <v>9.1980445388020566</v>
      </c>
      <c r="Z9">
        <v>9.1999999999999993</v>
      </c>
      <c r="AA9">
        <v>1198064.03</v>
      </c>
      <c r="AB9">
        <v>1198064.03</v>
      </c>
      <c r="AC9">
        <v>0.91</v>
      </c>
      <c r="AD9">
        <v>1</v>
      </c>
      <c r="AE9">
        <v>9</v>
      </c>
    </row>
    <row r="10" spans="1:33" hidden="1" x14ac:dyDescent="0.25">
      <c r="A10">
        <v>2</v>
      </c>
      <c r="B10" t="s">
        <v>72</v>
      </c>
      <c r="C10" t="s">
        <v>72</v>
      </c>
      <c r="D10" t="s">
        <v>8</v>
      </c>
      <c r="E10" t="s">
        <v>77</v>
      </c>
      <c r="F10" t="s">
        <v>8</v>
      </c>
      <c r="H10" t="s">
        <v>78</v>
      </c>
      <c r="I10" t="s">
        <v>75</v>
      </c>
      <c r="J10" t="s">
        <v>79</v>
      </c>
      <c r="K10">
        <v>417</v>
      </c>
      <c r="L10">
        <v>417</v>
      </c>
      <c r="M10">
        <v>0</v>
      </c>
      <c r="N10">
        <v>414</v>
      </c>
      <c r="O10">
        <v>631.03200000000004</v>
      </c>
      <c r="P10">
        <v>653.66999999999996</v>
      </c>
      <c r="Q10">
        <v>20000</v>
      </c>
      <c r="R10">
        <v>452760</v>
      </c>
      <c r="S10">
        <v>0</v>
      </c>
      <c r="T10">
        <v>0</v>
      </c>
      <c r="U10">
        <v>452760</v>
      </c>
      <c r="V10">
        <v>186</v>
      </c>
      <c r="W10">
        <v>432908.755</v>
      </c>
      <c r="X10">
        <v>433094.755</v>
      </c>
      <c r="Y10">
        <f>(Table1[[#This Row],[NET CONSUMPTION T=Q+R-S]]-Table1[[#This Row],[TOTAL SALES W=U+V]])/Table1[[#This Row],[NET CONSUMPTION T=Q+R-S]]*100</f>
        <v>4.3434148334658529</v>
      </c>
      <c r="Z10">
        <v>4.34</v>
      </c>
      <c r="AA10">
        <v>2588733</v>
      </c>
      <c r="AB10">
        <v>2582212</v>
      </c>
      <c r="AC10">
        <v>0.96</v>
      </c>
      <c r="AD10">
        <v>1</v>
      </c>
      <c r="AE10">
        <v>4</v>
      </c>
    </row>
    <row r="11" spans="1:33" hidden="1" x14ac:dyDescent="0.25">
      <c r="A11">
        <v>3</v>
      </c>
      <c r="B11" t="s">
        <v>72</v>
      </c>
      <c r="C11" t="s">
        <v>72</v>
      </c>
      <c r="D11" t="s">
        <v>8</v>
      </c>
      <c r="E11" t="s">
        <v>80</v>
      </c>
      <c r="F11" t="s">
        <v>8</v>
      </c>
      <c r="H11" t="s">
        <v>81</v>
      </c>
      <c r="I11" t="s">
        <v>75</v>
      </c>
      <c r="J11" t="s">
        <v>82</v>
      </c>
      <c r="K11">
        <v>258</v>
      </c>
      <c r="L11">
        <v>249</v>
      </c>
      <c r="M11">
        <v>9</v>
      </c>
      <c r="N11">
        <v>249</v>
      </c>
      <c r="O11">
        <v>657.05200000000002</v>
      </c>
      <c r="P11">
        <v>676.23500000000001</v>
      </c>
      <c r="Q11">
        <v>20000</v>
      </c>
      <c r="R11">
        <v>383660</v>
      </c>
      <c r="S11">
        <v>0</v>
      </c>
      <c r="T11">
        <v>1800</v>
      </c>
      <c r="U11">
        <v>381860</v>
      </c>
      <c r="V11">
        <v>0</v>
      </c>
      <c r="W11">
        <v>344495.152</v>
      </c>
      <c r="X11">
        <v>344495.152</v>
      </c>
      <c r="Y11">
        <f>(Table1[[#This Row],[NET CONSUMPTION T=Q+R-S]]-Table1[[#This Row],[TOTAL SALES W=U+V]])/Table1[[#This Row],[NET CONSUMPTION T=Q+R-S]]*100</f>
        <v>9.7849599329597226</v>
      </c>
      <c r="Z11">
        <v>9.7799999999999994</v>
      </c>
      <c r="AA11">
        <v>2053190.8</v>
      </c>
      <c r="AB11">
        <v>2053190.8</v>
      </c>
      <c r="AC11">
        <v>0.9</v>
      </c>
      <c r="AD11">
        <v>1</v>
      </c>
      <c r="AE11">
        <v>10</v>
      </c>
    </row>
    <row r="12" spans="1:33" hidden="1" x14ac:dyDescent="0.25">
      <c r="A12">
        <v>4</v>
      </c>
      <c r="B12" t="s">
        <v>72</v>
      </c>
      <c r="C12" t="s">
        <v>72</v>
      </c>
      <c r="D12" t="s">
        <v>8</v>
      </c>
      <c r="E12" t="s">
        <v>77</v>
      </c>
      <c r="F12" t="s">
        <v>8</v>
      </c>
      <c r="H12" t="s">
        <v>83</v>
      </c>
      <c r="I12" t="s">
        <v>75</v>
      </c>
      <c r="J12" t="s">
        <v>84</v>
      </c>
      <c r="K12">
        <v>438</v>
      </c>
      <c r="L12">
        <v>431</v>
      </c>
      <c r="M12">
        <v>7</v>
      </c>
      <c r="N12">
        <v>426</v>
      </c>
      <c r="O12">
        <v>969.38</v>
      </c>
      <c r="P12">
        <v>1097.96</v>
      </c>
      <c r="Q12">
        <v>2000</v>
      </c>
      <c r="R12">
        <v>257160</v>
      </c>
      <c r="S12">
        <v>0</v>
      </c>
      <c r="T12">
        <v>0</v>
      </c>
      <c r="U12">
        <v>257160</v>
      </c>
      <c r="V12">
        <v>98</v>
      </c>
      <c r="W12">
        <v>231659.24100000001</v>
      </c>
      <c r="X12">
        <v>231757.24100000001</v>
      </c>
      <c r="Y12">
        <f>(Table1[[#This Row],[NET CONSUMPTION T=Q+R-S]]-Table1[[#This Row],[TOTAL SALES W=U+V]])/Table1[[#This Row],[NET CONSUMPTION T=Q+R-S]]*100</f>
        <v>9.8781921760771461</v>
      </c>
      <c r="Z12">
        <v>9.8800000000000008</v>
      </c>
      <c r="AA12">
        <v>1383372.37</v>
      </c>
      <c r="AB12">
        <v>1381947.37</v>
      </c>
      <c r="AC12">
        <v>0.9</v>
      </c>
      <c r="AD12">
        <v>1</v>
      </c>
      <c r="AE12">
        <v>10</v>
      </c>
    </row>
    <row r="13" spans="1:33" hidden="1" x14ac:dyDescent="0.25">
      <c r="A13">
        <v>5</v>
      </c>
      <c r="B13" t="s">
        <v>72</v>
      </c>
      <c r="C13" t="s">
        <v>72</v>
      </c>
      <c r="D13" t="s">
        <v>8</v>
      </c>
      <c r="E13" t="s">
        <v>80</v>
      </c>
      <c r="F13" t="s">
        <v>8</v>
      </c>
      <c r="H13" t="s">
        <v>85</v>
      </c>
      <c r="I13" t="s">
        <v>75</v>
      </c>
      <c r="J13" t="s">
        <v>86</v>
      </c>
      <c r="K13">
        <v>317</v>
      </c>
      <c r="L13">
        <v>312</v>
      </c>
      <c r="M13">
        <v>5</v>
      </c>
      <c r="N13">
        <v>310</v>
      </c>
      <c r="O13">
        <v>392.69299999999998</v>
      </c>
      <c r="P13">
        <v>405.53300000000002</v>
      </c>
      <c r="Q13">
        <v>40000</v>
      </c>
      <c r="R13">
        <v>513600</v>
      </c>
      <c r="S13">
        <v>10000</v>
      </c>
      <c r="T13">
        <v>0</v>
      </c>
      <c r="U13">
        <v>523600</v>
      </c>
      <c r="V13">
        <v>16</v>
      </c>
      <c r="W13">
        <v>480550.15500000003</v>
      </c>
      <c r="X13">
        <v>480566.15500000003</v>
      </c>
      <c r="Y13">
        <f>(Table1[[#This Row],[NET CONSUMPTION T=Q+R-S]]-Table1[[#This Row],[TOTAL SALES W=U+V]])/Table1[[#This Row],[NET CONSUMPTION T=Q+R-S]]*100</f>
        <v>8.2188397631779928</v>
      </c>
      <c r="Z13">
        <v>8.2200000000000006</v>
      </c>
      <c r="AA13">
        <v>2867013.06</v>
      </c>
      <c r="AB13">
        <v>2864079.06</v>
      </c>
      <c r="AC13">
        <v>0.92</v>
      </c>
      <c r="AD13">
        <v>1</v>
      </c>
      <c r="AE13">
        <v>8</v>
      </c>
    </row>
    <row r="14" spans="1:33" hidden="1" x14ac:dyDescent="0.25">
      <c r="A14">
        <v>6</v>
      </c>
      <c r="B14" t="s">
        <v>72</v>
      </c>
      <c r="C14" t="s">
        <v>72</v>
      </c>
      <c r="D14" t="s">
        <v>8</v>
      </c>
      <c r="E14" t="s">
        <v>77</v>
      </c>
      <c r="F14" t="s">
        <v>8</v>
      </c>
      <c r="H14" t="s">
        <v>87</v>
      </c>
      <c r="I14" t="s">
        <v>75</v>
      </c>
      <c r="J14" t="s">
        <v>88</v>
      </c>
      <c r="K14">
        <v>448</v>
      </c>
      <c r="L14">
        <v>425</v>
      </c>
      <c r="M14">
        <v>23</v>
      </c>
      <c r="N14">
        <v>403</v>
      </c>
      <c r="O14">
        <v>1011.69</v>
      </c>
      <c r="P14">
        <v>1148.4100000000001</v>
      </c>
      <c r="Q14">
        <v>2000</v>
      </c>
      <c r="R14">
        <v>273440</v>
      </c>
      <c r="S14">
        <v>0</v>
      </c>
      <c r="T14">
        <v>0</v>
      </c>
      <c r="U14">
        <v>273440</v>
      </c>
      <c r="V14">
        <v>1759</v>
      </c>
      <c r="W14">
        <v>245900.2</v>
      </c>
      <c r="X14">
        <v>247659.2</v>
      </c>
      <c r="Y14">
        <f>(Table1[[#This Row],[NET CONSUMPTION T=Q+R-S]]-Table1[[#This Row],[TOTAL SALES W=U+V]])/Table1[[#This Row],[NET CONSUMPTION T=Q+R-S]]*100</f>
        <v>9.4283206553540033</v>
      </c>
      <c r="Z14">
        <v>9.43</v>
      </c>
      <c r="AA14">
        <v>1484724.99</v>
      </c>
      <c r="AB14">
        <v>1471918.99</v>
      </c>
      <c r="AC14">
        <v>0.91</v>
      </c>
      <c r="AD14">
        <v>0.99</v>
      </c>
      <c r="AE14">
        <v>8.91</v>
      </c>
    </row>
    <row r="15" spans="1:33" hidden="1" x14ac:dyDescent="0.25">
      <c r="A15">
        <v>7</v>
      </c>
      <c r="B15" t="s">
        <v>72</v>
      </c>
      <c r="C15" t="s">
        <v>72</v>
      </c>
      <c r="D15" t="s">
        <v>8</v>
      </c>
      <c r="E15" t="s">
        <v>77</v>
      </c>
      <c r="F15" t="s">
        <v>8</v>
      </c>
      <c r="H15" t="s">
        <v>89</v>
      </c>
      <c r="I15" t="s">
        <v>90</v>
      </c>
      <c r="J15" t="s">
        <v>91</v>
      </c>
      <c r="K15">
        <v>3501</v>
      </c>
      <c r="L15">
        <v>2585</v>
      </c>
      <c r="M15">
        <v>916</v>
      </c>
      <c r="N15">
        <v>0</v>
      </c>
      <c r="O15">
        <v>627.10299999999995</v>
      </c>
      <c r="P15">
        <v>640.30700000000002</v>
      </c>
      <c r="Q15">
        <v>20000</v>
      </c>
      <c r="R15">
        <v>264080</v>
      </c>
      <c r="S15">
        <v>15000</v>
      </c>
      <c r="T15">
        <v>0</v>
      </c>
      <c r="U15">
        <v>279080</v>
      </c>
      <c r="V15">
        <v>251635</v>
      </c>
      <c r="W15">
        <v>0</v>
      </c>
      <c r="X15">
        <v>251635</v>
      </c>
      <c r="Y15">
        <f>(Table1[[#This Row],[NET CONSUMPTION T=Q+R-S]]-Table1[[#This Row],[TOTAL SALES W=U+V]])/Table1[[#This Row],[NET CONSUMPTION T=Q+R-S]]*100</f>
        <v>9.8340977497491746</v>
      </c>
      <c r="Z15">
        <v>9.83</v>
      </c>
      <c r="AA15">
        <v>2559378</v>
      </c>
      <c r="AB15">
        <v>1756866.38</v>
      </c>
      <c r="AC15">
        <v>0.9</v>
      </c>
      <c r="AD15">
        <v>0.69</v>
      </c>
      <c r="AE15">
        <v>6.9</v>
      </c>
    </row>
    <row r="16" spans="1:33" hidden="1" x14ac:dyDescent="0.25">
      <c r="A16">
        <v>8</v>
      </c>
      <c r="B16" t="s">
        <v>72</v>
      </c>
      <c r="C16" t="s">
        <v>72</v>
      </c>
      <c r="D16" t="s">
        <v>8</v>
      </c>
      <c r="E16" t="s">
        <v>80</v>
      </c>
      <c r="F16" t="s">
        <v>8</v>
      </c>
      <c r="H16" t="s">
        <v>92</v>
      </c>
      <c r="I16" t="s">
        <v>93</v>
      </c>
      <c r="J16" t="s">
        <v>94</v>
      </c>
      <c r="K16">
        <v>17</v>
      </c>
      <c r="L16">
        <v>17</v>
      </c>
      <c r="M16">
        <v>0</v>
      </c>
      <c r="N16">
        <v>11</v>
      </c>
      <c r="O16">
        <v>1467.5250000000001</v>
      </c>
      <c r="P16">
        <v>1497.5809999999999</v>
      </c>
      <c r="Q16">
        <v>20000</v>
      </c>
      <c r="R16">
        <v>601120</v>
      </c>
      <c r="S16">
        <v>0</v>
      </c>
      <c r="T16">
        <v>156467</v>
      </c>
      <c r="U16">
        <v>444653</v>
      </c>
      <c r="V16">
        <v>480</v>
      </c>
      <c r="W16">
        <v>411685.93199999997</v>
      </c>
      <c r="X16">
        <v>412165.93199999997</v>
      </c>
      <c r="Y16">
        <f>(Table1[[#This Row],[NET CONSUMPTION T=Q+R-S]]-Table1[[#This Row],[TOTAL SALES W=U+V]])/Table1[[#This Row],[NET CONSUMPTION T=Q+R-S]]*100</f>
        <v>7.3061618835361566</v>
      </c>
      <c r="Z16">
        <v>7.31</v>
      </c>
      <c r="AA16">
        <v>2460719.89</v>
      </c>
      <c r="AB16">
        <v>2455582.89</v>
      </c>
      <c r="AC16">
        <v>0.93</v>
      </c>
      <c r="AD16">
        <v>1</v>
      </c>
      <c r="AE16">
        <v>7</v>
      </c>
    </row>
    <row r="17" spans="1:31" hidden="1" x14ac:dyDescent="0.25">
      <c r="A17">
        <v>9</v>
      </c>
      <c r="B17" t="s">
        <v>72</v>
      </c>
      <c r="C17" t="s">
        <v>72</v>
      </c>
      <c r="D17" t="s">
        <v>8</v>
      </c>
      <c r="E17" t="s">
        <v>80</v>
      </c>
      <c r="F17" t="s">
        <v>8</v>
      </c>
      <c r="H17" t="s">
        <v>95</v>
      </c>
      <c r="I17" t="s">
        <v>93</v>
      </c>
      <c r="J17" t="s">
        <v>96</v>
      </c>
      <c r="K17">
        <v>4</v>
      </c>
      <c r="L17">
        <v>4</v>
      </c>
      <c r="M17">
        <v>0</v>
      </c>
      <c r="N17">
        <v>2</v>
      </c>
      <c r="O17">
        <v>739.20899999999995</v>
      </c>
      <c r="P17">
        <v>756.03700000000003</v>
      </c>
      <c r="Q17">
        <v>20000</v>
      </c>
      <c r="R17">
        <v>336560</v>
      </c>
      <c r="S17">
        <v>0</v>
      </c>
      <c r="T17">
        <v>185000</v>
      </c>
      <c r="U17">
        <v>151560</v>
      </c>
      <c r="V17">
        <v>1176</v>
      </c>
      <c r="W17">
        <v>135371.90400000001</v>
      </c>
      <c r="X17">
        <v>136547.90400000001</v>
      </c>
      <c r="Y17">
        <f>(Table1[[#This Row],[NET CONSUMPTION T=Q+R-S]]-Table1[[#This Row],[TOTAL SALES W=U+V]])/Table1[[#This Row],[NET CONSUMPTION T=Q+R-S]]*100</f>
        <v>9.905051464766423</v>
      </c>
      <c r="Z17">
        <v>9.91</v>
      </c>
      <c r="AA17">
        <v>818406.54</v>
      </c>
      <c r="AB17">
        <v>816887.54</v>
      </c>
      <c r="AC17">
        <v>0.9</v>
      </c>
      <c r="AD17">
        <v>1</v>
      </c>
      <c r="AE17">
        <v>10</v>
      </c>
    </row>
    <row r="18" spans="1:31" hidden="1" x14ac:dyDescent="0.25">
      <c r="A18">
        <v>10</v>
      </c>
      <c r="B18" t="s">
        <v>72</v>
      </c>
      <c r="C18" t="s">
        <v>72</v>
      </c>
      <c r="D18" t="s">
        <v>8</v>
      </c>
      <c r="E18" t="s">
        <v>77</v>
      </c>
      <c r="F18" t="s">
        <v>8</v>
      </c>
      <c r="H18" t="s">
        <v>97</v>
      </c>
      <c r="I18" t="s">
        <v>98</v>
      </c>
      <c r="J18" t="s">
        <v>99</v>
      </c>
      <c r="K18">
        <v>3081</v>
      </c>
      <c r="L18">
        <v>2630</v>
      </c>
      <c r="M18">
        <v>451</v>
      </c>
      <c r="N18">
        <v>0</v>
      </c>
      <c r="O18">
        <v>881.23400000000004</v>
      </c>
      <c r="P18">
        <v>894.91300000000001</v>
      </c>
      <c r="Q18">
        <v>20000</v>
      </c>
      <c r="R18">
        <v>273580</v>
      </c>
      <c r="S18">
        <v>340720</v>
      </c>
      <c r="T18">
        <v>45000</v>
      </c>
      <c r="U18">
        <v>569300</v>
      </c>
      <c r="V18">
        <v>514250.9</v>
      </c>
      <c r="W18">
        <v>0</v>
      </c>
      <c r="X18">
        <v>514250.9</v>
      </c>
      <c r="Y18">
        <f>(Table1[[#This Row],[NET CONSUMPTION T=Q+R-S]]-Table1[[#This Row],[TOTAL SALES W=U+V]])/Table1[[#This Row],[NET CONSUMPTION T=Q+R-S]]*100</f>
        <v>9.6696118039697847</v>
      </c>
      <c r="Z18">
        <v>9.67</v>
      </c>
      <c r="AA18">
        <v>5236806.6900000004</v>
      </c>
      <c r="AB18">
        <v>3835427.72</v>
      </c>
      <c r="AC18">
        <v>0.9</v>
      </c>
      <c r="AD18">
        <v>0.73</v>
      </c>
      <c r="AE18">
        <v>7.3</v>
      </c>
    </row>
    <row r="19" spans="1:31" hidden="1" x14ac:dyDescent="0.25">
      <c r="A19">
        <v>11</v>
      </c>
      <c r="B19" t="s">
        <v>72</v>
      </c>
      <c r="C19" t="s">
        <v>72</v>
      </c>
      <c r="D19" t="s">
        <v>8</v>
      </c>
      <c r="E19" t="s">
        <v>80</v>
      </c>
      <c r="F19" t="s">
        <v>8</v>
      </c>
      <c r="H19" t="s">
        <v>100</v>
      </c>
      <c r="I19" t="s">
        <v>75</v>
      </c>
      <c r="J19" t="s">
        <v>101</v>
      </c>
      <c r="K19">
        <v>174</v>
      </c>
      <c r="L19">
        <v>167</v>
      </c>
      <c r="M19">
        <v>7</v>
      </c>
      <c r="N19">
        <v>167</v>
      </c>
      <c r="O19">
        <v>864.20899999999995</v>
      </c>
      <c r="P19">
        <v>890.29499999999996</v>
      </c>
      <c r="Q19">
        <v>20000</v>
      </c>
      <c r="R19">
        <v>521720</v>
      </c>
      <c r="S19">
        <v>0</v>
      </c>
      <c r="T19">
        <v>325000</v>
      </c>
      <c r="U19">
        <v>196720</v>
      </c>
      <c r="V19">
        <v>0</v>
      </c>
      <c r="W19">
        <v>180706.68</v>
      </c>
      <c r="X19">
        <v>180706.68</v>
      </c>
      <c r="Y19">
        <f>(Table1[[#This Row],[NET CONSUMPTION T=Q+R-S]]-Table1[[#This Row],[TOTAL SALES W=U+V]])/Table1[[#This Row],[NET CONSUMPTION T=Q+R-S]]*100</f>
        <v>8.1401586010573439</v>
      </c>
      <c r="Z19">
        <v>8.14</v>
      </c>
      <c r="AA19">
        <v>1077012.31</v>
      </c>
      <c r="AB19">
        <v>1077012.31</v>
      </c>
      <c r="AC19">
        <v>0.92</v>
      </c>
      <c r="AD19">
        <v>1</v>
      </c>
      <c r="AE19">
        <v>8</v>
      </c>
    </row>
    <row r="20" spans="1:31" hidden="1" x14ac:dyDescent="0.25">
      <c r="A20">
        <v>12</v>
      </c>
      <c r="B20" t="s">
        <v>72</v>
      </c>
      <c r="C20" t="s">
        <v>72</v>
      </c>
      <c r="D20" t="s">
        <v>8</v>
      </c>
      <c r="E20" t="s">
        <v>77</v>
      </c>
      <c r="F20" t="s">
        <v>8</v>
      </c>
      <c r="H20" t="s">
        <v>102</v>
      </c>
      <c r="I20" t="s">
        <v>98</v>
      </c>
      <c r="J20" t="s">
        <v>103</v>
      </c>
      <c r="K20">
        <v>4571</v>
      </c>
      <c r="L20">
        <v>3806</v>
      </c>
      <c r="M20">
        <v>765</v>
      </c>
      <c r="N20">
        <v>0</v>
      </c>
      <c r="O20">
        <v>1464.751</v>
      </c>
      <c r="P20">
        <v>1495.2670000000001</v>
      </c>
      <c r="Q20">
        <v>20000</v>
      </c>
      <c r="R20">
        <v>610320</v>
      </c>
      <c r="S20">
        <v>2391</v>
      </c>
      <c r="T20">
        <v>65000</v>
      </c>
      <c r="U20">
        <v>547711</v>
      </c>
      <c r="V20">
        <v>497606.18</v>
      </c>
      <c r="W20">
        <v>0</v>
      </c>
      <c r="X20">
        <v>497606.18</v>
      </c>
      <c r="Y20">
        <f>(Table1[[#This Row],[NET CONSUMPTION T=Q+R-S]]-Table1[[#This Row],[TOTAL SALES W=U+V]])/Table1[[#This Row],[NET CONSUMPTION T=Q+R-S]]*100</f>
        <v>9.1480397508905256</v>
      </c>
      <c r="Z20">
        <v>9.15</v>
      </c>
      <c r="AA20">
        <v>4949596.1600000001</v>
      </c>
      <c r="AB20">
        <v>4246654.57</v>
      </c>
      <c r="AC20">
        <v>0.91</v>
      </c>
      <c r="AD20">
        <v>0.86</v>
      </c>
      <c r="AE20">
        <v>7.74</v>
      </c>
    </row>
    <row r="21" spans="1:31" hidden="1" x14ac:dyDescent="0.25">
      <c r="A21">
        <v>13</v>
      </c>
      <c r="B21" t="s">
        <v>72</v>
      </c>
      <c r="C21" t="s">
        <v>72</v>
      </c>
      <c r="D21" t="s">
        <v>8</v>
      </c>
      <c r="E21" t="s">
        <v>80</v>
      </c>
      <c r="F21" t="s">
        <v>8</v>
      </c>
      <c r="H21" t="s">
        <v>104</v>
      </c>
      <c r="I21" t="s">
        <v>98</v>
      </c>
      <c r="J21" t="s">
        <v>105</v>
      </c>
      <c r="K21">
        <v>1701</v>
      </c>
      <c r="L21">
        <v>1376</v>
      </c>
      <c r="M21">
        <v>325</v>
      </c>
      <c r="N21">
        <v>0</v>
      </c>
      <c r="O21">
        <v>439.048</v>
      </c>
      <c r="P21">
        <v>451.40199999999999</v>
      </c>
      <c r="Q21">
        <v>20000</v>
      </c>
      <c r="R21">
        <v>247080</v>
      </c>
      <c r="S21">
        <v>0</v>
      </c>
      <c r="T21">
        <v>116000</v>
      </c>
      <c r="U21">
        <v>131080</v>
      </c>
      <c r="V21">
        <v>118687.5</v>
      </c>
      <c r="W21">
        <v>0</v>
      </c>
      <c r="X21">
        <v>118687.5</v>
      </c>
      <c r="Y21">
        <f>(Table1[[#This Row],[NET CONSUMPTION T=Q+R-S]]-Table1[[#This Row],[TOTAL SALES W=U+V]])/Table1[[#This Row],[NET CONSUMPTION T=Q+R-S]]*100</f>
        <v>9.4541501373207204</v>
      </c>
      <c r="Z21">
        <v>9.4499999999999993</v>
      </c>
      <c r="AA21">
        <v>1210622.19</v>
      </c>
      <c r="AB21">
        <v>702138.48</v>
      </c>
      <c r="AC21">
        <v>0.91</v>
      </c>
      <c r="AD21">
        <v>0.57999999999999996</v>
      </c>
      <c r="AE21">
        <v>5.22</v>
      </c>
    </row>
    <row r="22" spans="1:31" x14ac:dyDescent="0.25">
      <c r="A22">
        <v>14</v>
      </c>
      <c r="B22" t="s">
        <v>72</v>
      </c>
      <c r="C22" t="s">
        <v>72</v>
      </c>
      <c r="D22" t="s">
        <v>8</v>
      </c>
      <c r="E22" t="s">
        <v>73</v>
      </c>
      <c r="F22" t="s">
        <v>8</v>
      </c>
      <c r="H22" t="s">
        <v>106</v>
      </c>
      <c r="I22" t="s">
        <v>75</v>
      </c>
      <c r="J22" t="s">
        <v>107</v>
      </c>
      <c r="K22">
        <v>211</v>
      </c>
      <c r="L22">
        <v>211</v>
      </c>
      <c r="M22">
        <v>0</v>
      </c>
      <c r="N22">
        <v>211</v>
      </c>
      <c r="O22">
        <v>617.77499999999998</v>
      </c>
      <c r="P22">
        <v>632.58299999999997</v>
      </c>
      <c r="Q22">
        <v>20000</v>
      </c>
      <c r="R22">
        <v>296160</v>
      </c>
      <c r="S22">
        <v>0</v>
      </c>
      <c r="T22" s="9">
        <v>2000</v>
      </c>
      <c r="U22">
        <f>(Table1[[#This Row],[CONSUMPTION Q=(O-N)*P]]+Table1[[#This Row],[IMPORTED ENERGY]]-Table1[[#This Row],[EXPORTED ENERGY]])</f>
        <v>294160</v>
      </c>
      <c r="V22">
        <v>0</v>
      </c>
      <c r="W22">
        <v>265627.48800000001</v>
      </c>
      <c r="X22">
        <v>265627.48800000001</v>
      </c>
      <c r="Y22" s="9">
        <f>(Table1[[#This Row],[NET CONSUMPTION T=Q+R-S]]-Table1[[#This Row],[TOTAL SALES W=U+V]])/Table1[[#This Row],[NET CONSUMPTION T=Q+R-S]]*100</f>
        <v>9.6996573293445696</v>
      </c>
      <c r="Z22" s="8">
        <v>10.31</v>
      </c>
      <c r="AA22">
        <v>1583140.03</v>
      </c>
      <c r="AB22">
        <v>1583140.03</v>
      </c>
      <c r="AC22">
        <v>0.9</v>
      </c>
      <c r="AD22">
        <v>1</v>
      </c>
      <c r="AE22">
        <v>10</v>
      </c>
    </row>
    <row r="23" spans="1:31" hidden="1" x14ac:dyDescent="0.25">
      <c r="A23">
        <v>15</v>
      </c>
      <c r="B23" t="s">
        <v>72</v>
      </c>
      <c r="C23" t="s">
        <v>72</v>
      </c>
      <c r="D23" t="s">
        <v>8</v>
      </c>
      <c r="E23" t="s">
        <v>80</v>
      </c>
      <c r="F23" t="s">
        <v>8</v>
      </c>
      <c r="H23" t="s">
        <v>108</v>
      </c>
      <c r="I23" t="s">
        <v>75</v>
      </c>
      <c r="J23" t="s">
        <v>109</v>
      </c>
      <c r="K23">
        <v>467</v>
      </c>
      <c r="L23">
        <v>449</v>
      </c>
      <c r="M23">
        <v>18</v>
      </c>
      <c r="N23">
        <v>449</v>
      </c>
      <c r="O23">
        <v>6203.1</v>
      </c>
      <c r="P23">
        <v>6478.1</v>
      </c>
      <c r="Q23">
        <v>2000</v>
      </c>
      <c r="R23">
        <v>550000</v>
      </c>
      <c r="S23">
        <v>0</v>
      </c>
      <c r="T23">
        <v>0</v>
      </c>
      <c r="U23">
        <v>550000</v>
      </c>
      <c r="V23">
        <v>0</v>
      </c>
      <c r="W23">
        <v>496064.7</v>
      </c>
      <c r="X23">
        <v>496064.7</v>
      </c>
      <c r="Y23">
        <f>(Table1[[#This Row],[NET CONSUMPTION T=Q+R-S]]-Table1[[#This Row],[TOTAL SALES W=U+V]])/Table1[[#This Row],[NET CONSUMPTION T=Q+R-S]]*100</f>
        <v>9.8064181818181808</v>
      </c>
      <c r="Z23">
        <v>9.81</v>
      </c>
      <c r="AA23">
        <v>2956545.47</v>
      </c>
      <c r="AB23">
        <v>2956545.47</v>
      </c>
      <c r="AC23">
        <v>0.9</v>
      </c>
      <c r="AD23">
        <v>1</v>
      </c>
      <c r="AE23">
        <v>10</v>
      </c>
    </row>
    <row r="24" spans="1:31" hidden="1" x14ac:dyDescent="0.25">
      <c r="A24">
        <v>16</v>
      </c>
      <c r="B24" t="s">
        <v>72</v>
      </c>
      <c r="C24" t="s">
        <v>72</v>
      </c>
      <c r="D24" t="s">
        <v>8</v>
      </c>
      <c r="E24" t="s">
        <v>80</v>
      </c>
      <c r="F24" t="s">
        <v>8</v>
      </c>
      <c r="H24" t="s">
        <v>110</v>
      </c>
      <c r="I24" t="s">
        <v>75</v>
      </c>
      <c r="J24" t="s">
        <v>111</v>
      </c>
      <c r="K24">
        <v>202</v>
      </c>
      <c r="L24">
        <v>113</v>
      </c>
      <c r="M24">
        <v>89</v>
      </c>
      <c r="N24">
        <v>113</v>
      </c>
      <c r="O24">
        <v>1414</v>
      </c>
      <c r="P24">
        <v>1525.2</v>
      </c>
      <c r="Q24">
        <v>2000</v>
      </c>
      <c r="R24">
        <v>222400</v>
      </c>
      <c r="S24">
        <v>0</v>
      </c>
      <c r="T24">
        <v>87000</v>
      </c>
      <c r="U24">
        <v>135400</v>
      </c>
      <c r="V24">
        <v>0</v>
      </c>
      <c r="W24">
        <v>122430</v>
      </c>
      <c r="X24">
        <v>122430</v>
      </c>
      <c r="Y24">
        <f>(Table1[[#This Row],[NET CONSUMPTION T=Q+R-S]]-Table1[[#This Row],[TOTAL SALES W=U+V]])/Table1[[#This Row],[NET CONSUMPTION T=Q+R-S]]*100</f>
        <v>9.5790251107828652</v>
      </c>
      <c r="Z24">
        <v>9.58</v>
      </c>
      <c r="AA24">
        <v>729683.15</v>
      </c>
      <c r="AB24">
        <v>729683.15</v>
      </c>
      <c r="AC24">
        <v>0.9</v>
      </c>
      <c r="AD24">
        <v>1</v>
      </c>
      <c r="AE24">
        <v>10</v>
      </c>
    </row>
    <row r="25" spans="1:31" hidden="1" x14ac:dyDescent="0.25">
      <c r="A25">
        <v>17</v>
      </c>
      <c r="B25" t="s">
        <v>72</v>
      </c>
      <c r="C25" t="s">
        <v>72</v>
      </c>
      <c r="D25" t="s">
        <v>8</v>
      </c>
      <c r="E25" t="s">
        <v>77</v>
      </c>
      <c r="F25" t="s">
        <v>8</v>
      </c>
      <c r="H25" t="s">
        <v>112</v>
      </c>
      <c r="I25" t="s">
        <v>75</v>
      </c>
      <c r="J25" t="s">
        <v>113</v>
      </c>
      <c r="K25">
        <v>543</v>
      </c>
      <c r="L25">
        <v>542</v>
      </c>
      <c r="M25">
        <v>1</v>
      </c>
      <c r="N25">
        <v>540</v>
      </c>
      <c r="O25">
        <v>677.35699999999997</v>
      </c>
      <c r="P25">
        <v>698.24900000000002</v>
      </c>
      <c r="Q25">
        <v>20000</v>
      </c>
      <c r="R25">
        <v>417840</v>
      </c>
      <c r="S25">
        <v>0</v>
      </c>
      <c r="T25">
        <v>0</v>
      </c>
      <c r="U25">
        <v>417840</v>
      </c>
      <c r="V25">
        <v>50</v>
      </c>
      <c r="W25">
        <v>380942.467</v>
      </c>
      <c r="X25">
        <v>380992.467</v>
      </c>
      <c r="Y25">
        <f>(Table1[[#This Row],[NET CONSUMPTION T=Q+R-S]]-Table1[[#This Row],[TOTAL SALES W=U+V]])/Table1[[#This Row],[NET CONSUMPTION T=Q+R-S]]*100</f>
        <v>8.8185748133256734</v>
      </c>
      <c r="Z25">
        <v>8.82</v>
      </c>
      <c r="AA25">
        <v>2271118.4700000002</v>
      </c>
      <c r="AB25">
        <v>2270716.4700000002</v>
      </c>
      <c r="AC25">
        <v>0.91</v>
      </c>
      <c r="AD25">
        <v>1</v>
      </c>
      <c r="AE25">
        <v>9</v>
      </c>
    </row>
    <row r="26" spans="1:31" x14ac:dyDescent="0.25">
      <c r="A26">
        <v>18</v>
      </c>
      <c r="B26" t="s">
        <v>72</v>
      </c>
      <c r="C26" t="s">
        <v>72</v>
      </c>
      <c r="D26" t="s">
        <v>8</v>
      </c>
      <c r="E26" t="s">
        <v>73</v>
      </c>
      <c r="F26" t="s">
        <v>8</v>
      </c>
      <c r="H26" t="s">
        <v>114</v>
      </c>
      <c r="I26" t="s">
        <v>75</v>
      </c>
      <c r="J26" t="s">
        <v>115</v>
      </c>
      <c r="K26">
        <v>317</v>
      </c>
      <c r="L26">
        <v>317</v>
      </c>
      <c r="M26">
        <v>0</v>
      </c>
      <c r="N26">
        <v>317</v>
      </c>
      <c r="O26">
        <v>570.35699999999997</v>
      </c>
      <c r="P26">
        <v>582.79999999999995</v>
      </c>
      <c r="Q26">
        <v>20000</v>
      </c>
      <c r="R26">
        <v>248860</v>
      </c>
      <c r="S26">
        <v>0</v>
      </c>
      <c r="T26" s="9">
        <v>5000</v>
      </c>
      <c r="U26">
        <f>(Table1[[#This Row],[CONSUMPTION Q=(O-N)*P]]+Table1[[#This Row],[IMPORTED ENERGY]]-Table1[[#This Row],[EXPORTED ENERGY]])</f>
        <v>243860</v>
      </c>
      <c r="V26">
        <v>0</v>
      </c>
      <c r="W26">
        <v>221055.93299999999</v>
      </c>
      <c r="X26">
        <v>221055.93299999999</v>
      </c>
      <c r="Y26" s="9">
        <f>(Table1[[#This Row],[NET CONSUMPTION T=Q+R-S]]-Table1[[#This Row],[TOTAL SALES W=U+V]])/Table1[[#This Row],[NET CONSUMPTION T=Q+R-S]]*100</f>
        <v>9.3512945952595796</v>
      </c>
      <c r="Z26" s="8">
        <v>11.17</v>
      </c>
      <c r="AA26">
        <v>1317492.83</v>
      </c>
      <c r="AB26">
        <v>1317492.83</v>
      </c>
      <c r="AC26">
        <v>0.89</v>
      </c>
      <c r="AD26">
        <v>1</v>
      </c>
      <c r="AE26">
        <v>11</v>
      </c>
    </row>
    <row r="27" spans="1:31" hidden="1" x14ac:dyDescent="0.25">
      <c r="A27">
        <v>19</v>
      </c>
      <c r="B27" t="s">
        <v>72</v>
      </c>
      <c r="C27" t="s">
        <v>72</v>
      </c>
      <c r="D27" t="s">
        <v>8</v>
      </c>
      <c r="E27" t="s">
        <v>77</v>
      </c>
      <c r="F27" t="s">
        <v>8</v>
      </c>
      <c r="H27" t="s">
        <v>116</v>
      </c>
      <c r="I27" t="s">
        <v>75</v>
      </c>
      <c r="J27" t="s">
        <v>117</v>
      </c>
      <c r="K27">
        <v>425</v>
      </c>
      <c r="L27">
        <v>409</v>
      </c>
      <c r="M27">
        <v>16</v>
      </c>
      <c r="N27">
        <v>402</v>
      </c>
      <c r="O27">
        <v>631.06200000000001</v>
      </c>
      <c r="P27">
        <v>644.19299999999998</v>
      </c>
      <c r="Q27">
        <v>20000</v>
      </c>
      <c r="R27">
        <v>262620</v>
      </c>
      <c r="S27">
        <v>0</v>
      </c>
      <c r="T27">
        <v>3500</v>
      </c>
      <c r="U27">
        <v>259120</v>
      </c>
      <c r="V27">
        <v>164</v>
      </c>
      <c r="W27">
        <v>235614.57399999999</v>
      </c>
      <c r="X27">
        <v>235778.57399999999</v>
      </c>
      <c r="Y27">
        <f>(Table1[[#This Row],[NET CONSUMPTION T=Q+R-S]]-Table1[[#This Row],[TOTAL SALES W=U+V]])/Table1[[#This Row],[NET CONSUMPTION T=Q+R-S]]*100</f>
        <v>9.0079600185242388</v>
      </c>
      <c r="Z27">
        <v>9.01</v>
      </c>
      <c r="AA27">
        <v>1411254.29</v>
      </c>
      <c r="AB27">
        <v>1441746.29</v>
      </c>
      <c r="AC27">
        <v>0.91</v>
      </c>
      <c r="AD27">
        <v>1.02</v>
      </c>
      <c r="AE27">
        <v>9.18</v>
      </c>
    </row>
    <row r="28" spans="1:31" hidden="1" x14ac:dyDescent="0.25">
      <c r="A28">
        <v>20</v>
      </c>
      <c r="B28" t="s">
        <v>72</v>
      </c>
      <c r="C28" t="s">
        <v>72</v>
      </c>
      <c r="D28" t="s">
        <v>8</v>
      </c>
      <c r="E28" t="s">
        <v>73</v>
      </c>
      <c r="F28" t="s">
        <v>8</v>
      </c>
      <c r="H28" t="s">
        <v>118</v>
      </c>
      <c r="I28" t="s">
        <v>75</v>
      </c>
      <c r="J28" t="s">
        <v>119</v>
      </c>
      <c r="K28">
        <v>390</v>
      </c>
      <c r="L28">
        <v>385</v>
      </c>
      <c r="M28">
        <v>5</v>
      </c>
      <c r="N28">
        <v>385</v>
      </c>
      <c r="O28">
        <v>509.38600000000002</v>
      </c>
      <c r="P28">
        <v>528.04999999999995</v>
      </c>
      <c r="Q28">
        <v>20000</v>
      </c>
      <c r="R28">
        <v>373280</v>
      </c>
      <c r="S28">
        <v>0</v>
      </c>
      <c r="T28">
        <v>0</v>
      </c>
      <c r="U28">
        <v>373280</v>
      </c>
      <c r="V28">
        <v>0</v>
      </c>
      <c r="W28">
        <v>338774.38</v>
      </c>
      <c r="X28">
        <v>338774.38</v>
      </c>
      <c r="Y28">
        <f>(Table1[[#This Row],[NET CONSUMPTION T=Q+R-S]]-Table1[[#This Row],[TOTAL SALES W=U+V]])/Table1[[#This Row],[NET CONSUMPTION T=Q+R-S]]*100</f>
        <v>9.2438973424774957</v>
      </c>
      <c r="Z28">
        <v>9.24</v>
      </c>
      <c r="AA28">
        <v>2019095.4</v>
      </c>
      <c r="AB28">
        <v>2019095.4</v>
      </c>
      <c r="AC28">
        <v>0.91</v>
      </c>
      <c r="AD28">
        <v>1</v>
      </c>
      <c r="AE28">
        <v>9</v>
      </c>
    </row>
    <row r="29" spans="1:31" hidden="1" x14ac:dyDescent="0.25">
      <c r="A29">
        <v>21</v>
      </c>
      <c r="B29" t="s">
        <v>72</v>
      </c>
      <c r="C29" t="s">
        <v>72</v>
      </c>
      <c r="D29" t="s">
        <v>8</v>
      </c>
      <c r="E29" t="s">
        <v>77</v>
      </c>
      <c r="F29" t="s">
        <v>8</v>
      </c>
      <c r="H29" t="s">
        <v>120</v>
      </c>
      <c r="I29" t="s">
        <v>75</v>
      </c>
      <c r="J29" t="s">
        <v>121</v>
      </c>
      <c r="K29">
        <v>645</v>
      </c>
      <c r="L29">
        <v>435</v>
      </c>
      <c r="M29">
        <v>210</v>
      </c>
      <c r="N29">
        <v>431</v>
      </c>
      <c r="O29">
        <v>439.06099999999998</v>
      </c>
      <c r="P29">
        <v>453.61700000000002</v>
      </c>
      <c r="Q29">
        <v>20000</v>
      </c>
      <c r="R29">
        <v>291120</v>
      </c>
      <c r="S29">
        <v>0</v>
      </c>
      <c r="T29">
        <v>17000</v>
      </c>
      <c r="U29">
        <v>274120</v>
      </c>
      <c r="V29">
        <v>497</v>
      </c>
      <c r="W29">
        <v>248038.83100000001</v>
      </c>
      <c r="X29">
        <v>248535.83100000001</v>
      </c>
      <c r="Y29">
        <f>(Table1[[#This Row],[NET CONSUMPTION T=Q+R-S]]-Table1[[#This Row],[TOTAL SALES W=U+V]])/Table1[[#This Row],[NET CONSUMPTION T=Q+R-S]]*100</f>
        <v>9.3332004231723324</v>
      </c>
      <c r="Z29">
        <v>9.33</v>
      </c>
      <c r="AA29">
        <v>1483952.95</v>
      </c>
      <c r="AB29">
        <v>1479511.95</v>
      </c>
      <c r="AC29">
        <v>0.91</v>
      </c>
      <c r="AD29">
        <v>1</v>
      </c>
      <c r="AE29">
        <v>9</v>
      </c>
    </row>
    <row r="30" spans="1:31" hidden="1" x14ac:dyDescent="0.25">
      <c r="A30">
        <v>22</v>
      </c>
      <c r="B30" t="s">
        <v>72</v>
      </c>
      <c r="C30" t="s">
        <v>72</v>
      </c>
      <c r="D30" t="s">
        <v>8</v>
      </c>
      <c r="E30" t="s">
        <v>80</v>
      </c>
      <c r="F30" t="s">
        <v>8</v>
      </c>
      <c r="H30" t="s">
        <v>122</v>
      </c>
      <c r="I30" t="s">
        <v>75</v>
      </c>
      <c r="J30" t="s">
        <v>123</v>
      </c>
      <c r="K30">
        <v>323</v>
      </c>
      <c r="L30">
        <v>317</v>
      </c>
      <c r="M30">
        <v>6</v>
      </c>
      <c r="N30">
        <v>317</v>
      </c>
      <c r="O30">
        <v>6807.6</v>
      </c>
      <c r="P30">
        <v>7029.1</v>
      </c>
      <c r="Q30">
        <v>2000</v>
      </c>
      <c r="R30">
        <v>443000</v>
      </c>
      <c r="S30">
        <v>40000</v>
      </c>
      <c r="T30">
        <v>178000</v>
      </c>
      <c r="U30">
        <v>305000</v>
      </c>
      <c r="V30">
        <v>0</v>
      </c>
      <c r="W30">
        <v>277671.24</v>
      </c>
      <c r="X30">
        <v>277671.24</v>
      </c>
      <c r="Y30">
        <f>(Table1[[#This Row],[NET CONSUMPTION T=Q+R-S]]-Table1[[#This Row],[TOTAL SALES W=U+V]])/Table1[[#This Row],[NET CONSUMPTION T=Q+R-S]]*100</f>
        <v>8.960249180327871</v>
      </c>
      <c r="Z30">
        <v>8.9600000000000009</v>
      </c>
      <c r="AA30">
        <v>1654921.41</v>
      </c>
      <c r="AB30">
        <v>1654921.41</v>
      </c>
      <c r="AC30">
        <v>0.91</v>
      </c>
      <c r="AD30">
        <v>1</v>
      </c>
      <c r="AE30">
        <v>9</v>
      </c>
    </row>
    <row r="31" spans="1:31" hidden="1" x14ac:dyDescent="0.25">
      <c r="A31">
        <v>23</v>
      </c>
      <c r="B31" t="s">
        <v>72</v>
      </c>
      <c r="C31" t="s">
        <v>72</v>
      </c>
      <c r="D31" t="s">
        <v>8</v>
      </c>
      <c r="E31" t="s">
        <v>80</v>
      </c>
      <c r="F31" t="s">
        <v>8</v>
      </c>
      <c r="H31" t="s">
        <v>124</v>
      </c>
      <c r="I31" t="s">
        <v>75</v>
      </c>
      <c r="J31" t="s">
        <v>125</v>
      </c>
      <c r="K31">
        <v>806</v>
      </c>
      <c r="L31">
        <v>741</v>
      </c>
      <c r="M31">
        <v>65</v>
      </c>
      <c r="N31">
        <v>741</v>
      </c>
      <c r="O31">
        <v>4202</v>
      </c>
      <c r="P31">
        <v>4406.7</v>
      </c>
      <c r="Q31">
        <v>2000</v>
      </c>
      <c r="R31">
        <v>409400</v>
      </c>
      <c r="S31">
        <v>0</v>
      </c>
      <c r="T31">
        <v>0</v>
      </c>
      <c r="U31">
        <v>409400</v>
      </c>
      <c r="V31">
        <v>0</v>
      </c>
      <c r="W31">
        <v>378805.69699999999</v>
      </c>
      <c r="X31">
        <v>378805.69699999999</v>
      </c>
      <c r="Y31">
        <f>(Table1[[#This Row],[NET CONSUMPTION T=Q+R-S]]-Table1[[#This Row],[TOTAL SALES W=U+V]])/Table1[[#This Row],[NET CONSUMPTION T=Q+R-S]]*100</f>
        <v>7.4729611626770911</v>
      </c>
      <c r="Z31">
        <v>7.47</v>
      </c>
      <c r="AA31">
        <v>2257682.88</v>
      </c>
      <c r="AB31">
        <v>2257682.88</v>
      </c>
      <c r="AC31">
        <v>0.93</v>
      </c>
      <c r="AD31">
        <v>1</v>
      </c>
      <c r="AE31">
        <v>7</v>
      </c>
    </row>
    <row r="32" spans="1:31" hidden="1" x14ac:dyDescent="0.25">
      <c r="A32">
        <v>24</v>
      </c>
      <c r="B32" t="s">
        <v>72</v>
      </c>
      <c r="C32" t="s">
        <v>72</v>
      </c>
      <c r="D32" t="s">
        <v>8</v>
      </c>
      <c r="E32" t="s">
        <v>80</v>
      </c>
      <c r="F32" t="s">
        <v>8</v>
      </c>
      <c r="H32" t="s">
        <v>126</v>
      </c>
      <c r="I32" t="s">
        <v>93</v>
      </c>
      <c r="J32" t="s">
        <v>127</v>
      </c>
      <c r="K32">
        <v>4830</v>
      </c>
      <c r="L32">
        <v>3935</v>
      </c>
      <c r="M32">
        <v>895</v>
      </c>
      <c r="N32">
        <v>221</v>
      </c>
      <c r="O32">
        <v>10403.1</v>
      </c>
      <c r="P32">
        <v>10454.6</v>
      </c>
      <c r="Q32">
        <v>2000</v>
      </c>
      <c r="R32">
        <v>103000</v>
      </c>
      <c r="S32">
        <v>264945.3</v>
      </c>
      <c r="T32">
        <v>0</v>
      </c>
      <c r="U32">
        <v>367945.3</v>
      </c>
      <c r="V32">
        <v>313012.45</v>
      </c>
      <c r="W32">
        <v>20136.224999999999</v>
      </c>
      <c r="X32">
        <v>333148.67499999999</v>
      </c>
      <c r="Y32">
        <f>(Table1[[#This Row],[NET CONSUMPTION T=Q+R-S]]-Table1[[#This Row],[TOTAL SALES W=U+V]])/Table1[[#This Row],[NET CONSUMPTION T=Q+R-S]]*100</f>
        <v>9.4570103219146979</v>
      </c>
      <c r="Z32">
        <v>9.4600000000000009</v>
      </c>
      <c r="AA32">
        <v>3475414.89</v>
      </c>
      <c r="AB32">
        <v>3926708.06</v>
      </c>
      <c r="AC32">
        <v>0.91</v>
      </c>
      <c r="AD32">
        <v>1.1299999999999999</v>
      </c>
      <c r="AE32">
        <v>10.17</v>
      </c>
    </row>
    <row r="33" spans="1:31" hidden="1" x14ac:dyDescent="0.25">
      <c r="A33">
        <v>25</v>
      </c>
      <c r="B33" t="s">
        <v>72</v>
      </c>
      <c r="C33" t="s">
        <v>72</v>
      </c>
      <c r="D33" t="s">
        <v>8</v>
      </c>
      <c r="E33" t="s">
        <v>80</v>
      </c>
      <c r="F33" t="s">
        <v>8</v>
      </c>
      <c r="H33" t="s">
        <v>128</v>
      </c>
      <c r="I33" t="s">
        <v>98</v>
      </c>
      <c r="J33" t="s">
        <v>129</v>
      </c>
      <c r="K33">
        <v>2528</v>
      </c>
      <c r="L33">
        <v>1831</v>
      </c>
      <c r="M33">
        <v>697</v>
      </c>
      <c r="N33">
        <v>0</v>
      </c>
      <c r="O33">
        <v>9124.9</v>
      </c>
      <c r="P33">
        <v>9292.6</v>
      </c>
      <c r="Q33">
        <v>2000</v>
      </c>
      <c r="R33">
        <v>335400</v>
      </c>
      <c r="S33">
        <v>220.8</v>
      </c>
      <c r="T33">
        <v>5000</v>
      </c>
      <c r="U33">
        <v>330620.79999999999</v>
      </c>
      <c r="V33">
        <v>298417.2</v>
      </c>
      <c r="W33">
        <v>0</v>
      </c>
      <c r="X33">
        <v>298417.2</v>
      </c>
      <c r="Y33">
        <f>(Table1[[#This Row],[NET CONSUMPTION T=Q+R-S]]-Table1[[#This Row],[TOTAL SALES W=U+V]])/Table1[[#This Row],[NET CONSUMPTION T=Q+R-S]]*100</f>
        <v>9.7403430153214732</v>
      </c>
      <c r="Z33">
        <v>9.74</v>
      </c>
      <c r="AA33">
        <v>3550612.43</v>
      </c>
      <c r="AB33">
        <v>2742555.32</v>
      </c>
      <c r="AC33">
        <v>0.9</v>
      </c>
      <c r="AD33">
        <v>0.77</v>
      </c>
      <c r="AE33">
        <v>7.7</v>
      </c>
    </row>
    <row r="34" spans="1:31" hidden="1" x14ac:dyDescent="0.25">
      <c r="A34">
        <v>26</v>
      </c>
      <c r="B34" t="s">
        <v>72</v>
      </c>
      <c r="C34" t="s">
        <v>72</v>
      </c>
      <c r="D34" t="s">
        <v>8</v>
      </c>
      <c r="E34" t="s">
        <v>80</v>
      </c>
      <c r="F34" t="s">
        <v>8</v>
      </c>
      <c r="H34" t="s">
        <v>130</v>
      </c>
      <c r="I34" t="s">
        <v>75</v>
      </c>
      <c r="J34" t="s">
        <v>131</v>
      </c>
      <c r="K34">
        <v>427</v>
      </c>
      <c r="L34">
        <v>421</v>
      </c>
      <c r="M34">
        <v>6</v>
      </c>
      <c r="N34">
        <v>420</v>
      </c>
      <c r="O34">
        <v>317.40899999999999</v>
      </c>
      <c r="P34">
        <v>328.65300000000002</v>
      </c>
      <c r="Q34">
        <v>40000</v>
      </c>
      <c r="R34">
        <v>449760</v>
      </c>
      <c r="S34">
        <v>0</v>
      </c>
      <c r="T34">
        <v>0</v>
      </c>
      <c r="U34">
        <v>449760</v>
      </c>
      <c r="V34">
        <v>0</v>
      </c>
      <c r="W34">
        <v>426621.81</v>
      </c>
      <c r="X34">
        <v>426621.81</v>
      </c>
      <c r="Y34">
        <f>(Table1[[#This Row],[NET CONSUMPTION T=Q+R-S]]-Table1[[#This Row],[TOTAL SALES W=U+V]])/Table1[[#This Row],[NET CONSUMPTION T=Q+R-S]]*100</f>
        <v>5.144563767342583</v>
      </c>
      <c r="Z34">
        <v>5.14</v>
      </c>
      <c r="AA34">
        <v>2542951.14</v>
      </c>
      <c r="AB34">
        <v>2542666.14</v>
      </c>
      <c r="AC34">
        <v>0.95</v>
      </c>
      <c r="AD34">
        <v>1</v>
      </c>
      <c r="AE34">
        <v>5</v>
      </c>
    </row>
    <row r="35" spans="1:31" hidden="1" x14ac:dyDescent="0.25">
      <c r="A35">
        <v>27</v>
      </c>
      <c r="B35" t="s">
        <v>72</v>
      </c>
      <c r="C35" t="s">
        <v>72</v>
      </c>
      <c r="D35" t="s">
        <v>8</v>
      </c>
      <c r="E35" t="s">
        <v>77</v>
      </c>
      <c r="F35" t="s">
        <v>8</v>
      </c>
      <c r="H35" t="s">
        <v>132</v>
      </c>
      <c r="I35" t="s">
        <v>133</v>
      </c>
      <c r="J35" t="s">
        <v>134</v>
      </c>
      <c r="K35">
        <v>1</v>
      </c>
      <c r="L35">
        <v>1</v>
      </c>
      <c r="M35">
        <v>0</v>
      </c>
      <c r="N35">
        <v>0</v>
      </c>
      <c r="O35">
        <v>3106.44</v>
      </c>
      <c r="P35">
        <v>3446.36</v>
      </c>
      <c r="Q35">
        <v>2000</v>
      </c>
      <c r="R35">
        <v>679840</v>
      </c>
      <c r="S35">
        <v>0</v>
      </c>
      <c r="T35">
        <v>0</v>
      </c>
      <c r="U35">
        <v>679840</v>
      </c>
      <c r="V35">
        <v>659500</v>
      </c>
      <c r="W35">
        <v>0</v>
      </c>
      <c r="X35">
        <v>659500</v>
      </c>
      <c r="Y35">
        <f>(Table1[[#This Row],[NET CONSUMPTION T=Q+R-S]]-Table1[[#This Row],[TOTAL SALES W=U+V]])/Table1[[#This Row],[NET CONSUMPTION T=Q+R-S]]*100</f>
        <v>2.9918804424570489</v>
      </c>
      <c r="Z35">
        <v>2.99</v>
      </c>
      <c r="AA35">
        <v>5231593</v>
      </c>
      <c r="AB35">
        <v>5231593</v>
      </c>
      <c r="AC35">
        <v>0.97</v>
      </c>
      <c r="AD35">
        <v>1</v>
      </c>
      <c r="AE35">
        <v>3</v>
      </c>
    </row>
    <row r="36" spans="1:31" hidden="1" x14ac:dyDescent="0.25">
      <c r="A36">
        <v>28</v>
      </c>
      <c r="B36" t="s">
        <v>72</v>
      </c>
      <c r="C36" t="s">
        <v>72</v>
      </c>
      <c r="D36" t="s">
        <v>8</v>
      </c>
      <c r="E36" t="s">
        <v>80</v>
      </c>
      <c r="F36" t="s">
        <v>8</v>
      </c>
      <c r="H36" t="s">
        <v>135</v>
      </c>
      <c r="I36" t="s">
        <v>136</v>
      </c>
      <c r="J36" t="s">
        <v>137</v>
      </c>
      <c r="K36">
        <v>1011</v>
      </c>
      <c r="L36">
        <v>894</v>
      </c>
      <c r="M36">
        <v>117</v>
      </c>
      <c r="N36">
        <v>0</v>
      </c>
      <c r="O36">
        <v>10650.8</v>
      </c>
      <c r="P36">
        <v>11027.9</v>
      </c>
      <c r="Q36">
        <v>2000</v>
      </c>
      <c r="R36">
        <v>754200</v>
      </c>
      <c r="S36">
        <v>0</v>
      </c>
      <c r="T36">
        <v>542000</v>
      </c>
      <c r="U36">
        <v>212200</v>
      </c>
      <c r="V36">
        <v>192466.05</v>
      </c>
      <c r="W36">
        <v>0</v>
      </c>
      <c r="X36">
        <v>192466.05</v>
      </c>
      <c r="Y36">
        <f>(Table1[[#This Row],[NET CONSUMPTION T=Q+R-S]]-Table1[[#This Row],[TOTAL SALES W=U+V]])/Table1[[#This Row],[NET CONSUMPTION T=Q+R-S]]*100</f>
        <v>9.2996936852026444</v>
      </c>
      <c r="Z36">
        <v>9.3000000000000007</v>
      </c>
      <c r="AA36">
        <v>2034932.8</v>
      </c>
      <c r="AB36">
        <v>1699500.43</v>
      </c>
      <c r="AC36">
        <v>0.91</v>
      </c>
      <c r="AD36">
        <v>0.84</v>
      </c>
      <c r="AE36">
        <v>7.56</v>
      </c>
    </row>
    <row r="37" spans="1:31" hidden="1" x14ac:dyDescent="0.25">
      <c r="A37">
        <v>29</v>
      </c>
      <c r="B37" t="s">
        <v>72</v>
      </c>
      <c r="C37" t="s">
        <v>72</v>
      </c>
      <c r="D37" t="s">
        <v>8</v>
      </c>
      <c r="E37" t="s">
        <v>73</v>
      </c>
      <c r="F37" t="s">
        <v>8</v>
      </c>
      <c r="H37" t="s">
        <v>138</v>
      </c>
      <c r="I37" t="s">
        <v>98</v>
      </c>
      <c r="J37" t="s">
        <v>139</v>
      </c>
      <c r="K37">
        <v>2897</v>
      </c>
      <c r="L37">
        <v>2180</v>
      </c>
      <c r="M37">
        <v>717</v>
      </c>
      <c r="N37">
        <v>0</v>
      </c>
      <c r="O37">
        <v>1406.529</v>
      </c>
      <c r="P37">
        <v>1439.0139999999999</v>
      </c>
      <c r="Q37">
        <v>10000</v>
      </c>
      <c r="R37">
        <v>324850</v>
      </c>
      <c r="S37">
        <v>449.1</v>
      </c>
      <c r="T37">
        <v>78000</v>
      </c>
      <c r="U37">
        <v>247299.1</v>
      </c>
      <c r="V37">
        <v>224459.6</v>
      </c>
      <c r="W37">
        <v>0</v>
      </c>
      <c r="X37">
        <v>224459.6</v>
      </c>
      <c r="Y37">
        <f>(Table1[[#This Row],[NET CONSUMPTION T=Q+R-S]]-Table1[[#This Row],[TOTAL SALES W=U+V]])/Table1[[#This Row],[NET CONSUMPTION T=Q+R-S]]*100</f>
        <v>9.235577484916039</v>
      </c>
      <c r="Z37">
        <v>9.24</v>
      </c>
      <c r="AA37">
        <v>2362398.5099999998</v>
      </c>
      <c r="AB37">
        <v>1861101.3</v>
      </c>
      <c r="AC37">
        <v>0.91</v>
      </c>
      <c r="AD37">
        <v>0.79</v>
      </c>
      <c r="AE37">
        <v>7.11</v>
      </c>
    </row>
    <row r="38" spans="1:31" hidden="1" x14ac:dyDescent="0.25">
      <c r="A38">
        <v>30</v>
      </c>
      <c r="B38" t="s">
        <v>72</v>
      </c>
      <c r="C38" t="s">
        <v>72</v>
      </c>
      <c r="D38" t="s">
        <v>8</v>
      </c>
      <c r="E38" t="s">
        <v>140</v>
      </c>
      <c r="F38" t="s">
        <v>8</v>
      </c>
      <c r="H38" t="s">
        <v>141</v>
      </c>
      <c r="I38" t="s">
        <v>75</v>
      </c>
      <c r="J38" t="s">
        <v>142</v>
      </c>
      <c r="K38">
        <v>522</v>
      </c>
      <c r="L38">
        <v>517</v>
      </c>
      <c r="M38">
        <v>5</v>
      </c>
      <c r="N38">
        <v>514</v>
      </c>
      <c r="O38">
        <v>81.53</v>
      </c>
      <c r="P38">
        <v>102.839</v>
      </c>
      <c r="Q38">
        <v>20000</v>
      </c>
      <c r="R38">
        <v>426180</v>
      </c>
      <c r="S38">
        <v>0</v>
      </c>
      <c r="T38">
        <v>0</v>
      </c>
      <c r="U38">
        <v>426180</v>
      </c>
      <c r="V38">
        <v>85</v>
      </c>
      <c r="W38">
        <v>391581.25</v>
      </c>
      <c r="X38">
        <v>391666.25</v>
      </c>
      <c r="Y38">
        <f>(Table1[[#This Row],[NET CONSUMPTION T=Q+R-S]]-Table1[[#This Row],[TOTAL SALES W=U+V]])/Table1[[#This Row],[NET CONSUMPTION T=Q+R-S]]*100</f>
        <v>8.0983973907738509</v>
      </c>
      <c r="Z38">
        <v>8.1</v>
      </c>
      <c r="AA38">
        <v>2334878.86</v>
      </c>
      <c r="AB38">
        <v>2334806.86</v>
      </c>
      <c r="AC38">
        <v>0.92</v>
      </c>
      <c r="AD38">
        <v>1</v>
      </c>
      <c r="AE38">
        <v>8</v>
      </c>
    </row>
    <row r="39" spans="1:31" hidden="1" x14ac:dyDescent="0.25">
      <c r="A39">
        <v>31</v>
      </c>
      <c r="B39" t="s">
        <v>72</v>
      </c>
      <c r="C39" t="s">
        <v>72</v>
      </c>
      <c r="D39" t="s">
        <v>8</v>
      </c>
      <c r="E39" t="s">
        <v>80</v>
      </c>
      <c r="F39" t="s">
        <v>8</v>
      </c>
      <c r="H39" t="s">
        <v>143</v>
      </c>
      <c r="I39" t="s">
        <v>93</v>
      </c>
      <c r="J39" t="s">
        <v>144</v>
      </c>
      <c r="K39">
        <v>2144</v>
      </c>
      <c r="L39">
        <v>1733</v>
      </c>
      <c r="M39">
        <v>411</v>
      </c>
      <c r="N39">
        <v>6</v>
      </c>
      <c r="O39">
        <v>329.149</v>
      </c>
      <c r="P39">
        <v>332.93700000000001</v>
      </c>
      <c r="Q39">
        <v>40000</v>
      </c>
      <c r="R39">
        <v>151520</v>
      </c>
      <c r="S39">
        <v>0</v>
      </c>
      <c r="T39">
        <v>9400</v>
      </c>
      <c r="U39">
        <v>142120</v>
      </c>
      <c r="V39">
        <v>126392</v>
      </c>
      <c r="W39">
        <v>3565.248</v>
      </c>
      <c r="X39">
        <v>129957.24800000001</v>
      </c>
      <c r="Y39">
        <f>(Table1[[#This Row],[NET CONSUMPTION T=Q+R-S]]-Table1[[#This Row],[TOTAL SALES W=U+V]])/Table1[[#This Row],[NET CONSUMPTION T=Q+R-S]]*100</f>
        <v>8.5580861244019086</v>
      </c>
      <c r="Z39">
        <v>8.56</v>
      </c>
      <c r="AA39">
        <v>1231286.8999999999</v>
      </c>
      <c r="AB39">
        <v>1553581.14</v>
      </c>
      <c r="AC39">
        <v>0.91</v>
      </c>
      <c r="AD39">
        <v>1.26</v>
      </c>
      <c r="AE39">
        <v>11.34</v>
      </c>
    </row>
    <row r="40" spans="1:31" x14ac:dyDescent="0.25">
      <c r="A40">
        <v>32</v>
      </c>
      <c r="B40" t="s">
        <v>72</v>
      </c>
      <c r="C40" t="s">
        <v>72</v>
      </c>
      <c r="D40" t="s">
        <v>8</v>
      </c>
      <c r="E40" t="s">
        <v>145</v>
      </c>
      <c r="F40" t="s">
        <v>8</v>
      </c>
      <c r="H40" t="s">
        <v>146</v>
      </c>
      <c r="I40" t="s">
        <v>75</v>
      </c>
      <c r="J40" t="s">
        <v>147</v>
      </c>
      <c r="K40">
        <v>437</v>
      </c>
      <c r="L40">
        <v>412</v>
      </c>
      <c r="M40">
        <v>25</v>
      </c>
      <c r="N40">
        <v>410</v>
      </c>
      <c r="O40">
        <v>736.11500000000001</v>
      </c>
      <c r="P40">
        <v>759.26300000000003</v>
      </c>
      <c r="Q40">
        <v>20000</v>
      </c>
      <c r="R40">
        <v>462960</v>
      </c>
      <c r="S40" s="9">
        <v>17000</v>
      </c>
      <c r="U40">
        <f>(Table1[[#This Row],[CONSUMPTION Q=(O-N)*P]]+Table1[[#This Row],[IMPORTED ENERGY]]-Table1[[#This Row],[EXPORTED ENERGY]])</f>
        <v>479960</v>
      </c>
      <c r="V40">
        <v>8</v>
      </c>
      <c r="W40">
        <v>433888.04</v>
      </c>
      <c r="X40">
        <v>433896.04</v>
      </c>
      <c r="Y40" s="9">
        <f>(Table1[[#This Row],[NET CONSUMPTION T=Q+R-S]]-Table1[[#This Row],[TOTAL SALES W=U+V]])/Table1[[#This Row],[NET CONSUMPTION T=Q+R-S]]*100</f>
        <v>9.5974581215101296</v>
      </c>
      <c r="Z40" s="8">
        <v>-16.34</v>
      </c>
      <c r="AA40">
        <v>2586297.38</v>
      </c>
      <c r="AB40">
        <v>2585973.38</v>
      </c>
      <c r="AC40">
        <v>1.1599999999999999</v>
      </c>
      <c r="AD40">
        <v>1</v>
      </c>
      <c r="AE40">
        <v>-16</v>
      </c>
    </row>
    <row r="41" spans="1:31" x14ac:dyDescent="0.25">
      <c r="A41">
        <v>33</v>
      </c>
      <c r="B41" t="s">
        <v>72</v>
      </c>
      <c r="C41" t="s">
        <v>72</v>
      </c>
      <c r="D41" t="s">
        <v>8</v>
      </c>
      <c r="E41" t="s">
        <v>145</v>
      </c>
      <c r="F41" t="s">
        <v>8</v>
      </c>
      <c r="H41" t="s">
        <v>148</v>
      </c>
      <c r="I41" t="s">
        <v>75</v>
      </c>
      <c r="J41" t="s">
        <v>149</v>
      </c>
      <c r="K41">
        <v>239</v>
      </c>
      <c r="L41">
        <v>239</v>
      </c>
      <c r="M41">
        <v>0</v>
      </c>
      <c r="N41">
        <v>239</v>
      </c>
      <c r="O41">
        <v>663.98400000000004</v>
      </c>
      <c r="P41">
        <v>679.30600000000004</v>
      </c>
      <c r="Q41">
        <v>20000</v>
      </c>
      <c r="R41">
        <v>306440</v>
      </c>
      <c r="S41">
        <v>0</v>
      </c>
      <c r="T41" s="9">
        <v>11000</v>
      </c>
      <c r="U41">
        <f>(Table1[[#This Row],[CONSUMPTION Q=(O-N)*P]]+Table1[[#This Row],[IMPORTED ENERGY]]-Table1[[#This Row],[EXPORTED ENERGY]])</f>
        <v>295440</v>
      </c>
      <c r="V41">
        <v>0</v>
      </c>
      <c r="W41">
        <v>268529.92200000002</v>
      </c>
      <c r="X41">
        <v>268529.92200000002</v>
      </c>
      <c r="Y41" s="9">
        <f>(Table1[[#This Row],[NET CONSUMPTION T=Q+R-S]]-Table1[[#This Row],[TOTAL SALES W=U+V]])/Table1[[#This Row],[NET CONSUMPTION T=Q+R-S]]*100</f>
        <v>9.1084748172217633</v>
      </c>
      <c r="Z41" s="8">
        <v>12.37</v>
      </c>
      <c r="AA41">
        <v>1600438.3</v>
      </c>
      <c r="AB41">
        <v>1600438.3</v>
      </c>
      <c r="AC41">
        <v>0.88</v>
      </c>
      <c r="AD41">
        <v>1</v>
      </c>
      <c r="AE41">
        <v>12</v>
      </c>
    </row>
    <row r="42" spans="1:31" x14ac:dyDescent="0.25">
      <c r="A42">
        <v>34</v>
      </c>
      <c r="B42" t="s">
        <v>72</v>
      </c>
      <c r="C42" t="s">
        <v>72</v>
      </c>
      <c r="D42" t="s">
        <v>8</v>
      </c>
      <c r="E42" t="s">
        <v>145</v>
      </c>
      <c r="F42" t="s">
        <v>8</v>
      </c>
      <c r="H42" t="s">
        <v>150</v>
      </c>
      <c r="I42" t="s">
        <v>75</v>
      </c>
      <c r="J42" t="s">
        <v>151</v>
      </c>
      <c r="K42">
        <v>194</v>
      </c>
      <c r="L42">
        <v>194</v>
      </c>
      <c r="M42">
        <v>0</v>
      </c>
      <c r="N42">
        <v>194</v>
      </c>
      <c r="O42">
        <v>348.23399999999998</v>
      </c>
      <c r="P42">
        <v>360.25599999999997</v>
      </c>
      <c r="Q42">
        <v>20000</v>
      </c>
      <c r="R42">
        <v>240440</v>
      </c>
      <c r="S42">
        <v>0</v>
      </c>
      <c r="T42" s="9">
        <v>24000</v>
      </c>
      <c r="U42">
        <f>(Table1[[#This Row],[CONSUMPTION Q=(O-N)*P]]+Table1[[#This Row],[IMPORTED ENERGY]]-Table1[[#This Row],[EXPORTED ENERGY]])</f>
        <v>216440</v>
      </c>
      <c r="V42">
        <v>0</v>
      </c>
      <c r="W42">
        <v>195865.54199999999</v>
      </c>
      <c r="X42">
        <v>195865.54199999999</v>
      </c>
      <c r="Y42" s="9">
        <f>(Table1[[#This Row],[NET CONSUMPTION T=Q+R-S]]-Table1[[#This Row],[TOTAL SALES W=U+V]])/Table1[[#This Row],[NET CONSUMPTION T=Q+R-S]]*100</f>
        <v>9.5058482720384454</v>
      </c>
      <c r="Z42" s="8">
        <v>16.809999999999999</v>
      </c>
      <c r="AA42">
        <v>1167358.7</v>
      </c>
      <c r="AB42">
        <v>1167358.7</v>
      </c>
      <c r="AC42">
        <v>0.83</v>
      </c>
      <c r="AD42">
        <v>1</v>
      </c>
      <c r="AE42">
        <v>17</v>
      </c>
    </row>
    <row r="43" spans="1:31" hidden="1" x14ac:dyDescent="0.25">
      <c r="A43">
        <v>35</v>
      </c>
      <c r="B43" t="s">
        <v>72</v>
      </c>
      <c r="C43" t="s">
        <v>72</v>
      </c>
      <c r="D43" t="s">
        <v>8</v>
      </c>
      <c r="E43" t="s">
        <v>145</v>
      </c>
      <c r="F43" t="s">
        <v>8</v>
      </c>
      <c r="H43" t="s">
        <v>152</v>
      </c>
      <c r="I43" t="s">
        <v>98</v>
      </c>
      <c r="J43" t="s">
        <v>153</v>
      </c>
      <c r="K43">
        <v>4505</v>
      </c>
      <c r="L43">
        <v>3564</v>
      </c>
      <c r="M43">
        <v>941</v>
      </c>
      <c r="N43">
        <v>0</v>
      </c>
      <c r="O43">
        <v>1146.2180000000001</v>
      </c>
      <c r="P43">
        <v>1168.5989999999999</v>
      </c>
      <c r="Q43">
        <v>20000</v>
      </c>
      <c r="R43">
        <v>447620</v>
      </c>
      <c r="S43">
        <v>0</v>
      </c>
      <c r="T43">
        <v>122000</v>
      </c>
      <c r="U43">
        <v>325620</v>
      </c>
      <c r="V43">
        <v>294541.84999999998</v>
      </c>
      <c r="W43">
        <v>0</v>
      </c>
      <c r="X43">
        <v>294541.84999999998</v>
      </c>
      <c r="Y43">
        <f>(Table1[[#This Row],[NET CONSUMPTION T=Q+R-S]]-Table1[[#This Row],[TOTAL SALES W=U+V]])/Table1[[#This Row],[NET CONSUMPTION T=Q+R-S]]*100</f>
        <v>9.5443001044161981</v>
      </c>
      <c r="Z43">
        <v>9.5399999999999991</v>
      </c>
      <c r="AA43">
        <v>2995160.32</v>
      </c>
      <c r="AB43">
        <v>1729895.87</v>
      </c>
      <c r="AC43">
        <v>0.9</v>
      </c>
      <c r="AD43">
        <v>0.57999999999999996</v>
      </c>
      <c r="AE43">
        <v>5.8</v>
      </c>
    </row>
    <row r="44" spans="1:31" hidden="1" x14ac:dyDescent="0.25">
      <c r="A44">
        <v>36</v>
      </c>
      <c r="B44" t="s">
        <v>72</v>
      </c>
      <c r="C44" t="s">
        <v>72</v>
      </c>
      <c r="D44" t="s">
        <v>8</v>
      </c>
      <c r="E44" t="s">
        <v>145</v>
      </c>
      <c r="F44" t="s">
        <v>8</v>
      </c>
      <c r="H44" t="s">
        <v>154</v>
      </c>
      <c r="I44" t="s">
        <v>75</v>
      </c>
      <c r="J44" t="s">
        <v>155</v>
      </c>
      <c r="K44">
        <v>198</v>
      </c>
      <c r="L44">
        <v>186</v>
      </c>
      <c r="M44">
        <v>12</v>
      </c>
      <c r="N44">
        <v>186</v>
      </c>
      <c r="O44">
        <v>0</v>
      </c>
      <c r="P44">
        <v>9.7309999999999999</v>
      </c>
      <c r="Q44">
        <v>20000</v>
      </c>
      <c r="R44">
        <v>194620</v>
      </c>
      <c r="S44">
        <v>0</v>
      </c>
      <c r="T44">
        <v>0</v>
      </c>
      <c r="U44">
        <v>194620</v>
      </c>
      <c r="V44">
        <v>0</v>
      </c>
      <c r="W44">
        <v>177010.139</v>
      </c>
      <c r="X44">
        <v>177010.139</v>
      </c>
      <c r="Y44">
        <f>(Table1[[#This Row],[NET CONSUMPTION T=Q+R-S]]-Table1[[#This Row],[TOTAL SALES W=U+V]])/Table1[[#This Row],[NET CONSUMPTION T=Q+R-S]]*100</f>
        <v>9.0483305929503661</v>
      </c>
      <c r="Z44">
        <v>9.0500000000000007</v>
      </c>
      <c r="AA44">
        <v>1054980.8400000001</v>
      </c>
      <c r="AB44">
        <v>1054980.8400000001</v>
      </c>
      <c r="AC44">
        <v>0.91</v>
      </c>
      <c r="AD44">
        <v>1</v>
      </c>
      <c r="AE44">
        <v>9</v>
      </c>
    </row>
    <row r="45" spans="1:31" hidden="1" x14ac:dyDescent="0.25">
      <c r="A45">
        <v>37</v>
      </c>
      <c r="B45" t="s">
        <v>72</v>
      </c>
      <c r="C45" t="s">
        <v>72</v>
      </c>
      <c r="D45" t="s">
        <v>8</v>
      </c>
      <c r="E45" t="s">
        <v>77</v>
      </c>
      <c r="F45" t="s">
        <v>8</v>
      </c>
      <c r="H45" t="s">
        <v>156</v>
      </c>
      <c r="I45" t="s">
        <v>98</v>
      </c>
      <c r="J45" t="s">
        <v>157</v>
      </c>
      <c r="K45">
        <v>2851</v>
      </c>
      <c r="L45">
        <v>2613</v>
      </c>
      <c r="M45">
        <v>238</v>
      </c>
      <c r="N45">
        <v>2</v>
      </c>
      <c r="O45">
        <v>610.04999999999995</v>
      </c>
      <c r="P45">
        <v>639.52599999999995</v>
      </c>
      <c r="Q45">
        <v>10000</v>
      </c>
      <c r="R45">
        <v>294760</v>
      </c>
      <c r="S45">
        <v>122.3</v>
      </c>
      <c r="T45">
        <v>82000</v>
      </c>
      <c r="U45">
        <v>212882.3</v>
      </c>
      <c r="V45">
        <v>190920</v>
      </c>
      <c r="W45">
        <v>1067.0250000000001</v>
      </c>
      <c r="X45">
        <v>191987.02499999999</v>
      </c>
      <c r="Y45">
        <f>(Table1[[#This Row],[NET CONSUMPTION T=Q+R-S]]-Table1[[#This Row],[TOTAL SALES W=U+V]])/Table1[[#This Row],[NET CONSUMPTION T=Q+R-S]]*100</f>
        <v>9.8154120845180639</v>
      </c>
      <c r="Z45">
        <v>9.82</v>
      </c>
      <c r="AA45">
        <v>2101826.86</v>
      </c>
      <c r="AB45">
        <v>1581554.27</v>
      </c>
      <c r="AC45">
        <v>0.9</v>
      </c>
      <c r="AD45">
        <v>0.75</v>
      </c>
      <c r="AE45">
        <v>7.5</v>
      </c>
    </row>
    <row r="46" spans="1:31" hidden="1" x14ac:dyDescent="0.25">
      <c r="A46">
        <v>38</v>
      </c>
      <c r="B46" t="s">
        <v>72</v>
      </c>
      <c r="C46" t="s">
        <v>72</v>
      </c>
      <c r="D46" t="s">
        <v>8</v>
      </c>
      <c r="E46" t="s">
        <v>158</v>
      </c>
      <c r="F46" t="s">
        <v>8</v>
      </c>
      <c r="H46" t="s">
        <v>159</v>
      </c>
      <c r="I46" t="s">
        <v>75</v>
      </c>
      <c r="J46" t="s">
        <v>160</v>
      </c>
      <c r="K46">
        <v>719</v>
      </c>
      <c r="L46">
        <v>718</v>
      </c>
      <c r="M46">
        <v>1</v>
      </c>
      <c r="N46">
        <v>715</v>
      </c>
      <c r="O46">
        <v>556.66</v>
      </c>
      <c r="P46">
        <v>576.57100000000003</v>
      </c>
      <c r="Q46">
        <v>20000</v>
      </c>
      <c r="R46">
        <v>398220</v>
      </c>
      <c r="S46">
        <v>0</v>
      </c>
      <c r="T46">
        <v>0</v>
      </c>
      <c r="U46">
        <v>398220</v>
      </c>
      <c r="V46">
        <v>78</v>
      </c>
      <c r="W46">
        <v>367677.36300000001</v>
      </c>
      <c r="X46">
        <v>367755.36300000001</v>
      </c>
      <c r="Y46">
        <f>(Table1[[#This Row],[NET CONSUMPTION T=Q+R-S]]-Table1[[#This Row],[TOTAL SALES W=U+V]])/Table1[[#This Row],[NET CONSUMPTION T=Q+R-S]]*100</f>
        <v>7.6502026518005097</v>
      </c>
      <c r="Z46">
        <v>7.65</v>
      </c>
      <c r="AA46">
        <v>2199371.61</v>
      </c>
      <c r="AB46">
        <v>2191846.61</v>
      </c>
      <c r="AC46">
        <v>0.92</v>
      </c>
      <c r="AD46">
        <v>1</v>
      </c>
      <c r="AE46">
        <v>8</v>
      </c>
    </row>
    <row r="47" spans="1:31" hidden="1" x14ac:dyDescent="0.25">
      <c r="A47">
        <v>39</v>
      </c>
      <c r="B47" t="s">
        <v>72</v>
      </c>
      <c r="C47" t="s">
        <v>72</v>
      </c>
      <c r="D47" t="s">
        <v>8</v>
      </c>
      <c r="E47" t="s">
        <v>158</v>
      </c>
      <c r="F47" t="s">
        <v>8</v>
      </c>
      <c r="H47" t="s">
        <v>161</v>
      </c>
      <c r="I47" t="s">
        <v>98</v>
      </c>
      <c r="J47" t="s">
        <v>162</v>
      </c>
      <c r="K47">
        <v>3572</v>
      </c>
      <c r="L47">
        <v>3132</v>
      </c>
      <c r="M47">
        <v>440</v>
      </c>
      <c r="N47">
        <v>0</v>
      </c>
      <c r="O47">
        <v>0</v>
      </c>
      <c r="P47">
        <v>11.856</v>
      </c>
      <c r="Q47">
        <v>20000</v>
      </c>
      <c r="R47">
        <v>237120</v>
      </c>
      <c r="S47">
        <v>40000</v>
      </c>
      <c r="T47">
        <v>33000</v>
      </c>
      <c r="U47">
        <v>244120</v>
      </c>
      <c r="V47">
        <v>220213.7</v>
      </c>
      <c r="W47">
        <v>0</v>
      </c>
      <c r="X47">
        <v>220213.7</v>
      </c>
      <c r="Y47">
        <f>(Table1[[#This Row],[NET CONSUMPTION T=Q+R-S]]-Table1[[#This Row],[TOTAL SALES W=U+V]])/Table1[[#This Row],[NET CONSUMPTION T=Q+R-S]]*100</f>
        <v>9.7928477797804305</v>
      </c>
      <c r="Z47">
        <v>9.7899999999999991</v>
      </c>
      <c r="AA47">
        <v>2273740.0699999998</v>
      </c>
      <c r="AB47">
        <v>1333750.07</v>
      </c>
      <c r="AC47">
        <v>0.9</v>
      </c>
      <c r="AD47">
        <v>0.59</v>
      </c>
      <c r="AE47">
        <v>5.9</v>
      </c>
    </row>
    <row r="48" spans="1:31" hidden="1" x14ac:dyDescent="0.25">
      <c r="A48">
        <v>40</v>
      </c>
      <c r="B48" t="s">
        <v>72</v>
      </c>
      <c r="C48" t="s">
        <v>72</v>
      </c>
      <c r="D48" t="s">
        <v>8</v>
      </c>
      <c r="E48" t="s">
        <v>158</v>
      </c>
      <c r="F48" t="s">
        <v>8</v>
      </c>
      <c r="H48" t="s">
        <v>163</v>
      </c>
      <c r="I48" t="s">
        <v>75</v>
      </c>
      <c r="J48" t="s">
        <v>164</v>
      </c>
      <c r="K48">
        <v>265</v>
      </c>
      <c r="L48">
        <v>262</v>
      </c>
      <c r="M48">
        <v>3</v>
      </c>
      <c r="N48">
        <v>262</v>
      </c>
      <c r="O48">
        <v>19.113</v>
      </c>
      <c r="P48">
        <v>34.734000000000002</v>
      </c>
      <c r="Q48">
        <v>20000</v>
      </c>
      <c r="R48">
        <v>312420</v>
      </c>
      <c r="S48">
        <v>0</v>
      </c>
      <c r="T48">
        <v>0</v>
      </c>
      <c r="U48">
        <v>312420</v>
      </c>
      <c r="V48">
        <v>0</v>
      </c>
      <c r="W48">
        <v>287267.01799999998</v>
      </c>
      <c r="X48">
        <v>287267.01799999998</v>
      </c>
      <c r="Y48">
        <f>(Table1[[#This Row],[NET CONSUMPTION T=Q+R-S]]-Table1[[#This Row],[TOTAL SALES W=U+V]])/Table1[[#This Row],[NET CONSUMPTION T=Q+R-S]]*100</f>
        <v>8.0510152999167843</v>
      </c>
      <c r="Z48">
        <v>8.0500000000000007</v>
      </c>
      <c r="AA48">
        <v>1712112.34</v>
      </c>
      <c r="AB48">
        <v>1712112.34</v>
      </c>
      <c r="AC48">
        <v>0.92</v>
      </c>
      <c r="AD48">
        <v>1</v>
      </c>
      <c r="AE48">
        <v>8</v>
      </c>
    </row>
    <row r="49" spans="1:31" x14ac:dyDescent="0.25">
      <c r="A49">
        <v>41</v>
      </c>
      <c r="B49" t="s">
        <v>72</v>
      </c>
      <c r="C49" t="s">
        <v>72</v>
      </c>
      <c r="D49" t="s">
        <v>8</v>
      </c>
      <c r="E49" t="s">
        <v>145</v>
      </c>
      <c r="F49" t="s">
        <v>8</v>
      </c>
      <c r="H49" t="s">
        <v>165</v>
      </c>
      <c r="I49" t="s">
        <v>75</v>
      </c>
      <c r="J49" t="s">
        <v>166</v>
      </c>
      <c r="K49">
        <v>390</v>
      </c>
      <c r="L49">
        <v>390</v>
      </c>
      <c r="M49">
        <v>0</v>
      </c>
      <c r="N49">
        <v>390</v>
      </c>
      <c r="O49">
        <v>0</v>
      </c>
      <c r="P49">
        <v>19.655000000000001</v>
      </c>
      <c r="Q49">
        <v>20000</v>
      </c>
      <c r="R49">
        <v>393100</v>
      </c>
      <c r="T49" s="9">
        <v>7000</v>
      </c>
      <c r="U49">
        <f>(Table1[[#This Row],[CONSUMPTION Q=(O-N)*P]]+Table1[[#This Row],[IMPORTED ENERGY]]-Table1[[#This Row],[EXPORTED ENERGY]])</f>
        <v>386100</v>
      </c>
      <c r="V49">
        <v>0</v>
      </c>
      <c r="W49">
        <v>348847.72200000001</v>
      </c>
      <c r="X49">
        <v>348847.72200000001</v>
      </c>
      <c r="Y49" s="9">
        <f>(Table1[[#This Row],[NET CONSUMPTION T=Q+R-S]]-Table1[[#This Row],[TOTAL SALES W=U+V]])/Table1[[#This Row],[NET CONSUMPTION T=Q+R-S]]*100</f>
        <v>9.6483496503496475</v>
      </c>
      <c r="Z49" s="8">
        <v>29.25</v>
      </c>
      <c r="AA49">
        <v>2079131.68</v>
      </c>
      <c r="AB49">
        <v>2079131.68</v>
      </c>
      <c r="AC49">
        <v>0.71</v>
      </c>
      <c r="AD49">
        <v>1</v>
      </c>
      <c r="AE49">
        <v>29</v>
      </c>
    </row>
    <row r="50" spans="1:31" hidden="1" x14ac:dyDescent="0.25">
      <c r="A50">
        <v>42</v>
      </c>
      <c r="B50" t="s">
        <v>72</v>
      </c>
      <c r="C50" t="s">
        <v>72</v>
      </c>
      <c r="D50" t="s">
        <v>8</v>
      </c>
      <c r="E50" t="s">
        <v>80</v>
      </c>
      <c r="F50" t="s">
        <v>8</v>
      </c>
      <c r="H50" t="s">
        <v>167</v>
      </c>
      <c r="I50" t="s">
        <v>136</v>
      </c>
      <c r="J50" t="s">
        <v>168</v>
      </c>
      <c r="K50">
        <v>2</v>
      </c>
      <c r="L50">
        <v>2</v>
      </c>
      <c r="M50">
        <v>0</v>
      </c>
      <c r="N50">
        <v>0</v>
      </c>
      <c r="O50">
        <v>11022.3</v>
      </c>
      <c r="P50">
        <v>11022.3</v>
      </c>
      <c r="Q50">
        <v>2000</v>
      </c>
      <c r="R50">
        <v>0</v>
      </c>
      <c r="S50">
        <v>21000</v>
      </c>
      <c r="T50">
        <v>0</v>
      </c>
      <c r="U50">
        <v>21000</v>
      </c>
      <c r="V50">
        <v>20444</v>
      </c>
      <c r="W50">
        <v>0</v>
      </c>
      <c r="X50">
        <v>20444</v>
      </c>
      <c r="Y50">
        <f>(Table1[[#This Row],[NET CONSUMPTION T=Q+R-S]]-Table1[[#This Row],[TOTAL SALES W=U+V]])/Table1[[#This Row],[NET CONSUMPTION T=Q+R-S]]*100</f>
        <v>2.6476190476190475</v>
      </c>
      <c r="Z50">
        <v>2.65</v>
      </c>
      <c r="AA50">
        <v>268651</v>
      </c>
      <c r="AB50">
        <v>268651</v>
      </c>
      <c r="AC50">
        <v>0.97</v>
      </c>
      <c r="AD50">
        <v>1</v>
      </c>
      <c r="AE50">
        <v>3</v>
      </c>
    </row>
    <row r="51" spans="1:31" hidden="1" x14ac:dyDescent="0.25">
      <c r="A51">
        <v>43</v>
      </c>
      <c r="B51" t="s">
        <v>72</v>
      </c>
      <c r="C51" t="s">
        <v>72</v>
      </c>
      <c r="D51" t="s">
        <v>8</v>
      </c>
      <c r="E51" t="s">
        <v>73</v>
      </c>
      <c r="F51" t="s">
        <v>8</v>
      </c>
      <c r="H51" t="s">
        <v>169</v>
      </c>
      <c r="I51" t="s">
        <v>75</v>
      </c>
      <c r="J51" t="s">
        <v>170</v>
      </c>
      <c r="K51">
        <v>217</v>
      </c>
      <c r="L51">
        <v>217</v>
      </c>
      <c r="M51">
        <v>0</v>
      </c>
      <c r="N51">
        <v>217</v>
      </c>
      <c r="O51">
        <v>991.3</v>
      </c>
      <c r="P51">
        <v>1096</v>
      </c>
      <c r="Q51">
        <v>2000</v>
      </c>
      <c r="R51">
        <v>209400</v>
      </c>
      <c r="S51">
        <v>0</v>
      </c>
      <c r="T51">
        <v>0</v>
      </c>
      <c r="U51">
        <v>209400</v>
      </c>
      <c r="V51">
        <v>0</v>
      </c>
      <c r="W51">
        <v>189506.48300000001</v>
      </c>
      <c r="X51">
        <v>189506.48300000001</v>
      </c>
      <c r="Y51">
        <f>(Table1[[#This Row],[NET CONSUMPTION T=Q+R-S]]-Table1[[#This Row],[TOTAL SALES W=U+V]])/Table1[[#This Row],[NET CONSUMPTION T=Q+R-S]]*100</f>
        <v>9.5002468958930244</v>
      </c>
      <c r="Z51">
        <v>9.5</v>
      </c>
      <c r="AA51">
        <v>1129457.79</v>
      </c>
      <c r="AB51">
        <v>1129457.79</v>
      </c>
      <c r="AC51">
        <v>0.9</v>
      </c>
      <c r="AD51">
        <v>1</v>
      </c>
      <c r="AE51">
        <v>10</v>
      </c>
    </row>
    <row r="52" spans="1:31" hidden="1" x14ac:dyDescent="0.25">
      <c r="A52">
        <v>44</v>
      </c>
      <c r="B52" t="s">
        <v>72</v>
      </c>
      <c r="C52" t="s">
        <v>72</v>
      </c>
      <c r="D52" t="s">
        <v>8</v>
      </c>
      <c r="E52" t="s">
        <v>145</v>
      </c>
      <c r="F52" t="s">
        <v>8</v>
      </c>
      <c r="H52" t="s">
        <v>171</v>
      </c>
      <c r="I52" t="s">
        <v>75</v>
      </c>
      <c r="J52" t="s">
        <v>172</v>
      </c>
      <c r="K52">
        <v>210</v>
      </c>
      <c r="L52">
        <v>197</v>
      </c>
      <c r="M52">
        <v>13</v>
      </c>
      <c r="N52">
        <v>197</v>
      </c>
      <c r="O52">
        <v>80.02</v>
      </c>
      <c r="P52">
        <v>175.69</v>
      </c>
      <c r="Q52">
        <v>2000</v>
      </c>
      <c r="R52">
        <v>191340</v>
      </c>
      <c r="S52">
        <v>0</v>
      </c>
      <c r="T52">
        <v>0</v>
      </c>
      <c r="U52">
        <v>191340</v>
      </c>
      <c r="V52">
        <v>0</v>
      </c>
      <c r="W52">
        <v>173163.19500000001</v>
      </c>
      <c r="X52">
        <v>173163.19500000001</v>
      </c>
      <c r="Y52">
        <f>(Table1[[#This Row],[NET CONSUMPTION T=Q+R-S]]-Table1[[#This Row],[TOTAL SALES W=U+V]])/Table1[[#This Row],[NET CONSUMPTION T=Q+R-S]]*100</f>
        <v>9.4997412982126015</v>
      </c>
      <c r="Z52">
        <v>9.5</v>
      </c>
      <c r="AA52">
        <v>1032052.22</v>
      </c>
      <c r="AB52">
        <v>1032052.22</v>
      </c>
      <c r="AC52">
        <v>0.91</v>
      </c>
      <c r="AD52">
        <v>1</v>
      </c>
      <c r="AE52">
        <v>9</v>
      </c>
    </row>
    <row r="53" spans="1:31" hidden="1" x14ac:dyDescent="0.25">
      <c r="A53">
        <v>45</v>
      </c>
      <c r="B53" t="s">
        <v>72</v>
      </c>
      <c r="C53" t="s">
        <v>72</v>
      </c>
      <c r="D53" t="s">
        <v>173</v>
      </c>
      <c r="E53" t="s">
        <v>174</v>
      </c>
      <c r="F53" t="s">
        <v>173</v>
      </c>
      <c r="H53" t="s">
        <v>175</v>
      </c>
      <c r="I53" t="s">
        <v>75</v>
      </c>
      <c r="J53" t="s">
        <v>176</v>
      </c>
      <c r="K53">
        <v>21</v>
      </c>
      <c r="L53">
        <v>21</v>
      </c>
      <c r="M53">
        <v>0</v>
      </c>
      <c r="N53">
        <v>21</v>
      </c>
      <c r="O53">
        <v>56.445999999999998</v>
      </c>
      <c r="P53">
        <v>57.000999999999998</v>
      </c>
      <c r="Q53">
        <v>20000</v>
      </c>
      <c r="R53">
        <v>11100</v>
      </c>
      <c r="S53">
        <v>0</v>
      </c>
      <c r="T53">
        <v>0</v>
      </c>
      <c r="U53">
        <v>11100</v>
      </c>
      <c r="V53">
        <v>0</v>
      </c>
      <c r="W53">
        <v>10045.522000000001</v>
      </c>
      <c r="X53">
        <v>10045.522000000001</v>
      </c>
      <c r="Y53">
        <f>(Table1[[#This Row],[NET CONSUMPTION T=Q+R-S]]-Table1[[#This Row],[TOTAL SALES W=U+V]])/Table1[[#This Row],[NET CONSUMPTION T=Q+R-S]]*100</f>
        <v>9.4998018018017945</v>
      </c>
      <c r="Z53">
        <v>9.5</v>
      </c>
      <c r="AA53">
        <v>58967.26</v>
      </c>
      <c r="AB53">
        <v>58967.26</v>
      </c>
      <c r="AC53">
        <v>0.91</v>
      </c>
      <c r="AD53">
        <v>1</v>
      </c>
      <c r="AE53">
        <v>9</v>
      </c>
    </row>
    <row r="54" spans="1:31" hidden="1" x14ac:dyDescent="0.25">
      <c r="A54">
        <v>46</v>
      </c>
      <c r="B54" t="s">
        <v>72</v>
      </c>
      <c r="C54" t="s">
        <v>72</v>
      </c>
      <c r="D54" t="s">
        <v>173</v>
      </c>
      <c r="E54" t="s">
        <v>174</v>
      </c>
      <c r="F54" t="s">
        <v>173</v>
      </c>
      <c r="H54" t="s">
        <v>177</v>
      </c>
      <c r="I54" t="s">
        <v>75</v>
      </c>
      <c r="J54" t="s">
        <v>178</v>
      </c>
      <c r="K54">
        <v>459</v>
      </c>
      <c r="L54">
        <v>458</v>
      </c>
      <c r="M54">
        <v>1</v>
      </c>
      <c r="N54">
        <v>456</v>
      </c>
      <c r="O54">
        <v>629.35</v>
      </c>
      <c r="P54">
        <v>648.98500000000001</v>
      </c>
      <c r="Q54">
        <v>20000</v>
      </c>
      <c r="R54">
        <v>392700</v>
      </c>
      <c r="S54">
        <v>0</v>
      </c>
      <c r="T54">
        <v>1200</v>
      </c>
      <c r="U54">
        <v>391500</v>
      </c>
      <c r="V54">
        <v>128</v>
      </c>
      <c r="W54">
        <v>353481.13400000002</v>
      </c>
      <c r="X54">
        <v>353609.13400000002</v>
      </c>
      <c r="Y54">
        <f>(Table1[[#This Row],[NET CONSUMPTION T=Q+R-S]]-Table1[[#This Row],[TOTAL SALES W=U+V]])/Table1[[#This Row],[NET CONSUMPTION T=Q+R-S]]*100</f>
        <v>9.6783821200510811</v>
      </c>
      <c r="Z54">
        <v>9.68</v>
      </c>
      <c r="AA54">
        <v>2076157.5</v>
      </c>
      <c r="AB54">
        <v>2076150.5</v>
      </c>
      <c r="AC54">
        <v>0.9</v>
      </c>
      <c r="AD54">
        <v>1</v>
      </c>
      <c r="AE54">
        <v>10</v>
      </c>
    </row>
    <row r="55" spans="1:31" x14ac:dyDescent="0.25">
      <c r="A55">
        <v>47</v>
      </c>
      <c r="B55" t="s">
        <v>72</v>
      </c>
      <c r="C55" t="s">
        <v>72</v>
      </c>
      <c r="D55" t="s">
        <v>173</v>
      </c>
      <c r="E55" t="s">
        <v>174</v>
      </c>
      <c r="F55" t="s">
        <v>173</v>
      </c>
      <c r="H55" t="s">
        <v>179</v>
      </c>
      <c r="I55" t="s">
        <v>75</v>
      </c>
      <c r="J55" t="s">
        <v>180</v>
      </c>
      <c r="K55">
        <v>153</v>
      </c>
      <c r="L55">
        <v>153</v>
      </c>
      <c r="M55">
        <v>0</v>
      </c>
      <c r="N55">
        <v>153</v>
      </c>
      <c r="O55">
        <v>420.06400000000002</v>
      </c>
      <c r="P55">
        <v>430.87400000000002</v>
      </c>
      <c r="Q55">
        <v>20000</v>
      </c>
      <c r="R55">
        <v>216200</v>
      </c>
      <c r="S55">
        <v>0</v>
      </c>
      <c r="T55" s="9">
        <v>6000</v>
      </c>
      <c r="U55">
        <f>(Table1[[#This Row],[CONSUMPTION Q=(O-N)*P]]+Table1[[#This Row],[IMPORTED ENERGY]]-Table1[[#This Row],[EXPORTED ENERGY]])</f>
        <v>210200</v>
      </c>
      <c r="V55">
        <v>0</v>
      </c>
      <c r="W55">
        <v>190674.80600000001</v>
      </c>
      <c r="X55">
        <v>190674.80600000001</v>
      </c>
      <c r="Y55" s="9">
        <f>(Table1[[#This Row],[NET CONSUMPTION T=Q+R-S]]-Table1[[#This Row],[TOTAL SALES W=U+V]])/Table1[[#This Row],[NET CONSUMPTION T=Q+R-S]]*100</f>
        <v>9.2888648905803937</v>
      </c>
      <c r="Z55" s="8">
        <v>11.81</v>
      </c>
      <c r="AA55">
        <v>1119261.3</v>
      </c>
      <c r="AB55">
        <v>1119261.3</v>
      </c>
      <c r="AC55">
        <v>0.88</v>
      </c>
      <c r="AD55">
        <v>1</v>
      </c>
      <c r="AE55">
        <v>12</v>
      </c>
    </row>
    <row r="56" spans="1:31" x14ac:dyDescent="0.25">
      <c r="A56">
        <v>48</v>
      </c>
      <c r="B56" t="s">
        <v>72</v>
      </c>
      <c r="C56" t="s">
        <v>72</v>
      </c>
      <c r="D56" t="s">
        <v>173</v>
      </c>
      <c r="E56" t="s">
        <v>174</v>
      </c>
      <c r="F56" t="s">
        <v>173</v>
      </c>
      <c r="H56" t="s">
        <v>181</v>
      </c>
      <c r="I56" t="s">
        <v>93</v>
      </c>
      <c r="J56" t="s">
        <v>182</v>
      </c>
      <c r="K56">
        <v>3516</v>
      </c>
      <c r="L56">
        <v>3087</v>
      </c>
      <c r="M56">
        <v>429</v>
      </c>
      <c r="N56">
        <v>383</v>
      </c>
      <c r="O56">
        <v>1289.011</v>
      </c>
      <c r="P56">
        <v>1332.463</v>
      </c>
      <c r="Q56">
        <v>20000</v>
      </c>
      <c r="R56">
        <v>869040</v>
      </c>
      <c r="S56">
        <v>0</v>
      </c>
      <c r="T56" s="9">
        <v>238000</v>
      </c>
      <c r="U56">
        <f>(Table1[[#This Row],[CONSUMPTION Q=(O-N)*P]]+Table1[[#This Row],[IMPORTED ENERGY]]-Table1[[#This Row],[EXPORTED ENERGY]])</f>
        <v>631040</v>
      </c>
      <c r="V56">
        <v>281837.13</v>
      </c>
      <c r="W56">
        <v>291530.08399999997</v>
      </c>
      <c r="X56">
        <v>573367.21400000004</v>
      </c>
      <c r="Y56" s="9">
        <f>(Table1[[#This Row],[NET CONSUMPTION T=Q+R-S]]-Table1[[#This Row],[TOTAL SALES W=U+V]])/Table1[[#This Row],[NET CONSUMPTION T=Q+R-S]]*100</f>
        <v>9.1393233392494881</v>
      </c>
      <c r="Z56" s="8">
        <v>13.25</v>
      </c>
      <c r="AA56">
        <v>4656997.08</v>
      </c>
      <c r="AB56">
        <v>3789953.01</v>
      </c>
      <c r="AC56">
        <v>0.87</v>
      </c>
      <c r="AD56">
        <v>0.81</v>
      </c>
      <c r="AE56">
        <v>10.53</v>
      </c>
    </row>
    <row r="57" spans="1:31" hidden="1" x14ac:dyDescent="0.25">
      <c r="A57">
        <v>49</v>
      </c>
      <c r="B57" t="s">
        <v>72</v>
      </c>
      <c r="C57" t="s">
        <v>72</v>
      </c>
      <c r="D57" t="s">
        <v>173</v>
      </c>
      <c r="E57" t="s">
        <v>174</v>
      </c>
      <c r="F57" t="s">
        <v>173</v>
      </c>
      <c r="H57" t="s">
        <v>183</v>
      </c>
      <c r="I57" t="s">
        <v>93</v>
      </c>
      <c r="J57" t="s">
        <v>184</v>
      </c>
      <c r="K57">
        <v>1820</v>
      </c>
      <c r="L57">
        <v>1573</v>
      </c>
      <c r="M57">
        <v>247</v>
      </c>
      <c r="N57">
        <v>1</v>
      </c>
      <c r="O57">
        <v>1146.114</v>
      </c>
      <c r="P57">
        <v>1157.6099999999999</v>
      </c>
      <c r="Q57">
        <v>20000</v>
      </c>
      <c r="R57">
        <v>229920</v>
      </c>
      <c r="S57">
        <v>0</v>
      </c>
      <c r="T57">
        <v>59000</v>
      </c>
      <c r="U57">
        <v>171104</v>
      </c>
      <c r="V57">
        <v>154157</v>
      </c>
      <c r="W57">
        <v>859.04</v>
      </c>
      <c r="X57">
        <v>155016.04</v>
      </c>
      <c r="Y57">
        <f>(Table1[[#This Row],[NET CONSUMPTION T=Q+R-S]]-Table1[[#This Row],[TOTAL SALES W=U+V]])/Table1[[#This Row],[NET CONSUMPTION T=Q+R-S]]*100</f>
        <v>9.4024452964278993</v>
      </c>
      <c r="Z57">
        <v>9.4</v>
      </c>
      <c r="AA57">
        <v>1604805.91</v>
      </c>
      <c r="AB57">
        <v>1540095.91</v>
      </c>
      <c r="AC57">
        <v>0.91</v>
      </c>
      <c r="AD57">
        <v>0.96</v>
      </c>
      <c r="AE57">
        <v>8.64</v>
      </c>
    </row>
    <row r="58" spans="1:31" hidden="1" x14ac:dyDescent="0.25">
      <c r="A58">
        <v>50</v>
      </c>
      <c r="B58" t="s">
        <v>72</v>
      </c>
      <c r="C58" t="s">
        <v>72</v>
      </c>
      <c r="D58" t="s">
        <v>173</v>
      </c>
      <c r="E58" t="s">
        <v>174</v>
      </c>
      <c r="F58" t="s">
        <v>173</v>
      </c>
      <c r="H58" t="s">
        <v>185</v>
      </c>
      <c r="I58" t="s">
        <v>93</v>
      </c>
      <c r="J58" t="s">
        <v>186</v>
      </c>
      <c r="K58">
        <v>7639</v>
      </c>
      <c r="L58">
        <v>5719</v>
      </c>
      <c r="M58">
        <v>1920</v>
      </c>
      <c r="N58">
        <v>111</v>
      </c>
      <c r="O58">
        <v>1432.4449999999999</v>
      </c>
      <c r="P58">
        <v>1462.9269999999999</v>
      </c>
      <c r="Q58">
        <v>20000</v>
      </c>
      <c r="R58">
        <v>609640</v>
      </c>
      <c r="S58">
        <v>50000</v>
      </c>
      <c r="T58">
        <v>0</v>
      </c>
      <c r="U58">
        <v>664991</v>
      </c>
      <c r="V58">
        <v>459812</v>
      </c>
      <c r="W58">
        <v>138825.60999999999</v>
      </c>
      <c r="X58">
        <v>598637.61</v>
      </c>
      <c r="Y58">
        <f>(Table1[[#This Row],[NET CONSUMPTION T=Q+R-S]]-Table1[[#This Row],[TOTAL SALES W=U+V]])/Table1[[#This Row],[NET CONSUMPTION T=Q+R-S]]*100</f>
        <v>9.9780884252568853</v>
      </c>
      <c r="Z58">
        <v>9.98</v>
      </c>
      <c r="AA58">
        <v>5713971.5800000001</v>
      </c>
      <c r="AB58">
        <v>5660181.5499999998</v>
      </c>
      <c r="AC58">
        <v>0.9</v>
      </c>
      <c r="AD58">
        <v>0.99</v>
      </c>
      <c r="AE58">
        <v>9.9</v>
      </c>
    </row>
    <row r="59" spans="1:31" x14ac:dyDescent="0.25">
      <c r="A59">
        <v>51</v>
      </c>
      <c r="B59" t="s">
        <v>72</v>
      </c>
      <c r="C59" t="s">
        <v>72</v>
      </c>
      <c r="D59" t="s">
        <v>173</v>
      </c>
      <c r="E59" t="s">
        <v>174</v>
      </c>
      <c r="F59" t="s">
        <v>173</v>
      </c>
      <c r="H59" t="s">
        <v>187</v>
      </c>
      <c r="I59" t="s">
        <v>90</v>
      </c>
      <c r="J59" t="s">
        <v>188</v>
      </c>
      <c r="K59">
        <v>583</v>
      </c>
      <c r="L59">
        <v>473</v>
      </c>
      <c r="M59">
        <v>110</v>
      </c>
      <c r="N59">
        <v>20</v>
      </c>
      <c r="O59">
        <v>805.08600000000001</v>
      </c>
      <c r="P59">
        <v>827.70399999999995</v>
      </c>
      <c r="Q59">
        <v>20000</v>
      </c>
      <c r="R59">
        <v>452360</v>
      </c>
      <c r="S59">
        <v>0</v>
      </c>
      <c r="T59" s="9">
        <v>206000</v>
      </c>
      <c r="U59">
        <f>(Table1[[#This Row],[CONSUMPTION Q=(O-N)*P]]+Table1[[#This Row],[IMPORTED ENERGY]]-Table1[[#This Row],[EXPORTED ENERGY]])</f>
        <v>246360</v>
      </c>
      <c r="V59">
        <v>198117</v>
      </c>
      <c r="W59">
        <v>24963.367999999999</v>
      </c>
      <c r="X59">
        <v>223080.36799999999</v>
      </c>
      <c r="Y59" s="9">
        <f>(Table1[[#This Row],[NET CONSUMPTION T=Q+R-S]]-Table1[[#This Row],[TOTAL SALES W=U+V]])/Table1[[#This Row],[NET CONSUMPTION T=Q+R-S]]*100</f>
        <v>9.449436596850143</v>
      </c>
      <c r="Z59" s="8">
        <v>10.039999999999999</v>
      </c>
      <c r="AA59">
        <v>2262805.46</v>
      </c>
      <c r="AB59">
        <v>2225825.0299999998</v>
      </c>
      <c r="AC59">
        <v>0.9</v>
      </c>
      <c r="AD59">
        <v>0.98</v>
      </c>
      <c r="AE59">
        <v>9.8000000000000007</v>
      </c>
    </row>
    <row r="60" spans="1:31" hidden="1" x14ac:dyDescent="0.25">
      <c r="A60">
        <v>52</v>
      </c>
      <c r="B60" t="s">
        <v>72</v>
      </c>
      <c r="C60" t="s">
        <v>72</v>
      </c>
      <c r="D60" t="s">
        <v>173</v>
      </c>
      <c r="E60" t="s">
        <v>174</v>
      </c>
      <c r="F60" t="s">
        <v>173</v>
      </c>
      <c r="H60" t="s">
        <v>189</v>
      </c>
      <c r="I60" t="s">
        <v>90</v>
      </c>
      <c r="J60" t="s">
        <v>190</v>
      </c>
      <c r="K60">
        <v>3834</v>
      </c>
      <c r="L60">
        <v>3046</v>
      </c>
      <c r="M60">
        <v>788</v>
      </c>
      <c r="N60">
        <v>309</v>
      </c>
      <c r="O60">
        <v>0</v>
      </c>
      <c r="P60">
        <v>16.382999999999999</v>
      </c>
      <c r="Q60">
        <v>20000</v>
      </c>
      <c r="R60">
        <v>327660</v>
      </c>
      <c r="S60">
        <v>302980</v>
      </c>
      <c r="T60">
        <v>0</v>
      </c>
      <c r="U60">
        <v>631083</v>
      </c>
      <c r="V60">
        <v>234777.53</v>
      </c>
      <c r="W60">
        <v>388038.17599999998</v>
      </c>
      <c r="X60">
        <v>622815.70600000001</v>
      </c>
      <c r="Y60">
        <f>(Table1[[#This Row],[NET CONSUMPTION T=Q+R-S]]-Table1[[#This Row],[TOTAL SALES W=U+V]])/Table1[[#This Row],[NET CONSUMPTION T=Q+R-S]]*100</f>
        <v>1.3100169074432355</v>
      </c>
      <c r="Z60">
        <v>1.31</v>
      </c>
      <c r="AA60">
        <v>4724829.32</v>
      </c>
      <c r="AB60">
        <v>4974475.0199999996</v>
      </c>
      <c r="AC60">
        <v>0.99</v>
      </c>
      <c r="AD60">
        <v>1.05</v>
      </c>
      <c r="AE60">
        <v>1.05</v>
      </c>
    </row>
    <row r="61" spans="1:31" hidden="1" x14ac:dyDescent="0.25">
      <c r="A61">
        <v>53</v>
      </c>
      <c r="B61" t="s">
        <v>72</v>
      </c>
      <c r="C61" t="s">
        <v>72</v>
      </c>
      <c r="D61" t="s">
        <v>173</v>
      </c>
      <c r="E61" t="s">
        <v>174</v>
      </c>
      <c r="F61" t="s">
        <v>173</v>
      </c>
      <c r="H61" t="s">
        <v>191</v>
      </c>
      <c r="I61" t="s">
        <v>75</v>
      </c>
      <c r="J61" t="s">
        <v>192</v>
      </c>
      <c r="K61">
        <v>495</v>
      </c>
      <c r="L61">
        <v>484</v>
      </c>
      <c r="M61">
        <v>11</v>
      </c>
      <c r="N61">
        <v>480</v>
      </c>
      <c r="O61">
        <v>668.68600000000004</v>
      </c>
      <c r="P61">
        <v>687.62699999999995</v>
      </c>
      <c r="Q61">
        <v>20000</v>
      </c>
      <c r="R61">
        <v>378820</v>
      </c>
      <c r="S61">
        <v>0</v>
      </c>
      <c r="T61">
        <v>25000</v>
      </c>
      <c r="U61">
        <v>353820</v>
      </c>
      <c r="V61">
        <v>72</v>
      </c>
      <c r="W61">
        <v>345105.35100000002</v>
      </c>
      <c r="X61">
        <v>345177.35100000002</v>
      </c>
      <c r="Y61">
        <f>(Table1[[#This Row],[NET CONSUMPTION T=Q+R-S]]-Table1[[#This Row],[TOTAL SALES W=U+V]])/Table1[[#This Row],[NET CONSUMPTION T=Q+R-S]]*100</f>
        <v>2.4426683059182568</v>
      </c>
      <c r="Z61">
        <v>2.44</v>
      </c>
      <c r="AA61">
        <v>2026783.8</v>
      </c>
      <c r="AB61">
        <v>2026611.8</v>
      </c>
      <c r="AC61">
        <v>0.98</v>
      </c>
      <c r="AD61">
        <v>1</v>
      </c>
      <c r="AE61">
        <v>2</v>
      </c>
    </row>
    <row r="62" spans="1:31" hidden="1" x14ac:dyDescent="0.25">
      <c r="A62">
        <v>54</v>
      </c>
      <c r="B62" t="s">
        <v>72</v>
      </c>
      <c r="C62" t="s">
        <v>72</v>
      </c>
      <c r="D62" t="s">
        <v>173</v>
      </c>
      <c r="E62" t="s">
        <v>174</v>
      </c>
      <c r="F62" t="s">
        <v>173</v>
      </c>
      <c r="H62" t="s">
        <v>193</v>
      </c>
      <c r="I62" t="s">
        <v>75</v>
      </c>
      <c r="J62" t="s">
        <v>194</v>
      </c>
      <c r="K62">
        <v>508</v>
      </c>
      <c r="L62">
        <v>501</v>
      </c>
      <c r="M62">
        <v>7</v>
      </c>
      <c r="N62">
        <v>501</v>
      </c>
      <c r="O62">
        <v>380.61599999999999</v>
      </c>
      <c r="P62">
        <v>390.36</v>
      </c>
      <c r="Q62">
        <v>30000</v>
      </c>
      <c r="R62">
        <v>292320</v>
      </c>
      <c r="S62">
        <v>0</v>
      </c>
      <c r="T62">
        <v>0</v>
      </c>
      <c r="U62">
        <v>292320</v>
      </c>
      <c r="V62">
        <v>0</v>
      </c>
      <c r="W62">
        <v>267026.08</v>
      </c>
      <c r="X62">
        <v>267026.08</v>
      </c>
      <c r="Y62">
        <f>(Table1[[#This Row],[NET CONSUMPTION T=Q+R-S]]-Table1[[#This Row],[TOTAL SALES W=U+V]])/Table1[[#This Row],[NET CONSUMPTION T=Q+R-S]]*100</f>
        <v>8.6528188286808909</v>
      </c>
      <c r="Z62">
        <v>8.65</v>
      </c>
      <c r="AA62">
        <v>1567444.09</v>
      </c>
      <c r="AB62">
        <v>1567444.09</v>
      </c>
      <c r="AC62">
        <v>0.91</v>
      </c>
      <c r="AD62">
        <v>1</v>
      </c>
      <c r="AE62">
        <v>9</v>
      </c>
    </row>
    <row r="63" spans="1:31" x14ac:dyDescent="0.25">
      <c r="A63">
        <v>55</v>
      </c>
      <c r="B63" t="s">
        <v>72</v>
      </c>
      <c r="C63" t="s">
        <v>72</v>
      </c>
      <c r="D63" t="s">
        <v>173</v>
      </c>
      <c r="E63" t="s">
        <v>174</v>
      </c>
      <c r="F63" t="s">
        <v>173</v>
      </c>
      <c r="H63" t="s">
        <v>195</v>
      </c>
      <c r="I63" t="s">
        <v>75</v>
      </c>
      <c r="J63" t="s">
        <v>196</v>
      </c>
      <c r="K63">
        <v>67</v>
      </c>
      <c r="L63">
        <v>67</v>
      </c>
      <c r="M63">
        <v>0</v>
      </c>
      <c r="N63">
        <v>67</v>
      </c>
      <c r="O63">
        <v>187.74799999999999</v>
      </c>
      <c r="P63">
        <v>194.68299999999999</v>
      </c>
      <c r="Q63">
        <v>20000</v>
      </c>
      <c r="R63">
        <v>138700</v>
      </c>
      <c r="S63">
        <v>0</v>
      </c>
      <c r="T63" s="9">
        <v>23000</v>
      </c>
      <c r="U63">
        <f>(Table1[[#This Row],[CONSUMPTION Q=(O-N)*P]]+Table1[[#This Row],[IMPORTED ENERGY]]-Table1[[#This Row],[EXPORTED ENERGY]])</f>
        <v>115700</v>
      </c>
      <c r="V63">
        <v>0</v>
      </c>
      <c r="W63">
        <v>105100</v>
      </c>
      <c r="X63">
        <v>105100</v>
      </c>
      <c r="Y63" s="9">
        <f>(Table1[[#This Row],[NET CONSUMPTION T=Q+R-S]]-Table1[[#This Row],[TOTAL SALES W=U+V]])/Table1[[#This Row],[NET CONSUMPTION T=Q+R-S]]*100</f>
        <v>9.1616248919619707</v>
      </c>
      <c r="Z63" s="8">
        <v>24.22</v>
      </c>
      <c r="AA63">
        <v>616937</v>
      </c>
      <c r="AB63">
        <v>616937</v>
      </c>
      <c r="AC63">
        <v>0.76</v>
      </c>
      <c r="AD63">
        <v>1</v>
      </c>
      <c r="AE63">
        <v>24</v>
      </c>
    </row>
    <row r="64" spans="1:31" x14ac:dyDescent="0.25">
      <c r="A64">
        <v>56</v>
      </c>
      <c r="B64" t="s">
        <v>72</v>
      </c>
      <c r="C64" t="s">
        <v>72</v>
      </c>
      <c r="D64" t="s">
        <v>173</v>
      </c>
      <c r="E64" t="s">
        <v>174</v>
      </c>
      <c r="F64" t="s">
        <v>173</v>
      </c>
      <c r="H64" t="s">
        <v>197</v>
      </c>
      <c r="I64" t="s">
        <v>75</v>
      </c>
      <c r="J64" t="s">
        <v>198</v>
      </c>
      <c r="K64">
        <v>295</v>
      </c>
      <c r="L64">
        <v>294</v>
      </c>
      <c r="M64">
        <v>1</v>
      </c>
      <c r="N64">
        <v>294</v>
      </c>
      <c r="O64">
        <v>0.22</v>
      </c>
      <c r="P64">
        <v>18.684999999999999</v>
      </c>
      <c r="Q64">
        <v>20000</v>
      </c>
      <c r="R64">
        <v>369300</v>
      </c>
      <c r="S64">
        <v>0</v>
      </c>
      <c r="T64" s="9">
        <v>2000</v>
      </c>
      <c r="U64">
        <f>(Table1[[#This Row],[CONSUMPTION Q=(O-N)*P]]+Table1[[#This Row],[IMPORTED ENERGY]]-Table1[[#This Row],[EXPORTED ENERGY]])</f>
        <v>367300</v>
      </c>
      <c r="V64">
        <v>0</v>
      </c>
      <c r="W64">
        <v>331929.495</v>
      </c>
      <c r="X64">
        <v>331929.495</v>
      </c>
      <c r="Y64" s="9">
        <f>(Table1[[#This Row],[NET CONSUMPTION T=Q+R-S]]-Table1[[#This Row],[TOTAL SALES W=U+V]])/Table1[[#This Row],[NET CONSUMPTION T=Q+R-S]]*100</f>
        <v>9.6298679553498516</v>
      </c>
      <c r="Z64" s="8">
        <v>10.119999999999999</v>
      </c>
      <c r="AA64">
        <v>1948426.45</v>
      </c>
      <c r="AB64">
        <v>1948426.45</v>
      </c>
      <c r="AC64">
        <v>0.9</v>
      </c>
      <c r="AD64">
        <v>1</v>
      </c>
      <c r="AE64">
        <v>10</v>
      </c>
    </row>
    <row r="65" spans="1:31" hidden="1" x14ac:dyDescent="0.25">
      <c r="A65">
        <v>57</v>
      </c>
      <c r="B65" t="s">
        <v>72</v>
      </c>
      <c r="C65" t="s">
        <v>72</v>
      </c>
      <c r="D65" t="s">
        <v>173</v>
      </c>
      <c r="E65" t="s">
        <v>174</v>
      </c>
      <c r="F65" t="s">
        <v>173</v>
      </c>
      <c r="H65" t="s">
        <v>199</v>
      </c>
      <c r="I65" t="s">
        <v>98</v>
      </c>
      <c r="J65" t="s">
        <v>200</v>
      </c>
      <c r="K65">
        <v>4498</v>
      </c>
      <c r="L65">
        <v>3674</v>
      </c>
      <c r="M65">
        <v>824</v>
      </c>
      <c r="N65">
        <v>0</v>
      </c>
      <c r="O65">
        <v>2489.6909999999998</v>
      </c>
      <c r="P65">
        <v>2516.0650000000001</v>
      </c>
      <c r="Q65">
        <v>20000</v>
      </c>
      <c r="R65">
        <v>527480</v>
      </c>
      <c r="S65">
        <v>0</v>
      </c>
      <c r="T65">
        <v>18000</v>
      </c>
      <c r="U65">
        <v>509480</v>
      </c>
      <c r="V65">
        <v>459596.6</v>
      </c>
      <c r="W65">
        <v>0</v>
      </c>
      <c r="X65">
        <v>459596.6</v>
      </c>
      <c r="Y65">
        <f>(Table1[[#This Row],[NET CONSUMPTION T=Q+R-S]]-Table1[[#This Row],[TOTAL SALES W=U+V]])/Table1[[#This Row],[NET CONSUMPTION T=Q+R-S]]*100</f>
        <v>9.7910418465886835</v>
      </c>
      <c r="Z65">
        <v>9.7899999999999991</v>
      </c>
      <c r="AA65">
        <v>4870365.6900000004</v>
      </c>
      <c r="AB65">
        <v>3245555.89</v>
      </c>
      <c r="AC65">
        <v>0.9</v>
      </c>
      <c r="AD65">
        <v>0.67</v>
      </c>
      <c r="AE65">
        <v>6.7</v>
      </c>
    </row>
    <row r="66" spans="1:31" x14ac:dyDescent="0.25">
      <c r="A66">
        <v>58</v>
      </c>
      <c r="B66" t="s">
        <v>72</v>
      </c>
      <c r="C66" t="s">
        <v>201</v>
      </c>
      <c r="D66" t="s">
        <v>201</v>
      </c>
      <c r="E66" t="s">
        <v>202</v>
      </c>
      <c r="F66" t="s">
        <v>201</v>
      </c>
      <c r="H66" t="s">
        <v>203</v>
      </c>
      <c r="I66" t="s">
        <v>75</v>
      </c>
      <c r="J66" t="s">
        <v>204</v>
      </c>
      <c r="K66">
        <v>169</v>
      </c>
      <c r="L66">
        <v>169</v>
      </c>
      <c r="M66">
        <v>0</v>
      </c>
      <c r="N66">
        <v>166</v>
      </c>
      <c r="O66">
        <v>318.13799999999998</v>
      </c>
      <c r="P66">
        <v>331.50599999999997</v>
      </c>
      <c r="Q66">
        <v>20000</v>
      </c>
      <c r="R66">
        <v>267360</v>
      </c>
      <c r="T66" s="9">
        <v>5000</v>
      </c>
      <c r="U66">
        <f>(Table1[[#This Row],[CONSUMPTION Q=(O-N)*P]]+Table1[[#This Row],[IMPORTED ENERGY]]-Table1[[#This Row],[EXPORTED ENERGY]])</f>
        <v>262360</v>
      </c>
      <c r="V66">
        <v>0</v>
      </c>
      <c r="W66">
        <v>237020.101</v>
      </c>
      <c r="X66">
        <v>237020.101</v>
      </c>
      <c r="Y66" s="9">
        <f>(Table1[[#This Row],[NET CONSUMPTION T=Q+R-S]]-Table1[[#This Row],[TOTAL SALES W=U+V]])/Table1[[#This Row],[NET CONSUMPTION T=Q+R-S]]*100</f>
        <v>9.658446028357984</v>
      </c>
      <c r="Z66" s="8">
        <v>11.35</v>
      </c>
      <c r="AA66">
        <v>1391375.76</v>
      </c>
      <c r="AB66">
        <v>1391375.76</v>
      </c>
      <c r="AC66">
        <v>0.89</v>
      </c>
      <c r="AD66">
        <v>1</v>
      </c>
      <c r="AE66">
        <v>11</v>
      </c>
    </row>
    <row r="67" spans="1:31" x14ac:dyDescent="0.25">
      <c r="A67">
        <v>59</v>
      </c>
      <c r="B67" t="s">
        <v>72</v>
      </c>
      <c r="C67" t="s">
        <v>201</v>
      </c>
      <c r="D67" t="s">
        <v>201</v>
      </c>
      <c r="E67" t="s">
        <v>202</v>
      </c>
      <c r="F67" t="s">
        <v>201</v>
      </c>
      <c r="H67" t="s">
        <v>205</v>
      </c>
      <c r="I67" t="s">
        <v>75</v>
      </c>
      <c r="J67" t="s">
        <v>206</v>
      </c>
      <c r="K67">
        <v>400</v>
      </c>
      <c r="L67">
        <v>398</v>
      </c>
      <c r="M67">
        <v>2</v>
      </c>
      <c r="N67">
        <v>398</v>
      </c>
      <c r="O67">
        <v>462.75900000000001</v>
      </c>
      <c r="P67">
        <v>481.572</v>
      </c>
      <c r="Q67">
        <v>20000</v>
      </c>
      <c r="R67">
        <v>376260</v>
      </c>
      <c r="S67" s="9">
        <v>450000</v>
      </c>
      <c r="U67">
        <f>(Table1[[#This Row],[CONSUMPTION Q=(O-N)*P]]+Table1[[#This Row],[IMPORTED ENERGY]]-Table1[[#This Row],[EXPORTED ENERGY]])</f>
        <v>826260</v>
      </c>
      <c r="V67">
        <v>0</v>
      </c>
      <c r="W67">
        <v>748258.3</v>
      </c>
      <c r="X67">
        <v>748258.3</v>
      </c>
      <c r="Y67" s="9">
        <f>(Table1[[#This Row],[NET CONSUMPTION T=Q+R-S]]-Table1[[#This Row],[TOTAL SALES W=U+V]])/Table1[[#This Row],[NET CONSUMPTION T=Q+R-S]]*100</f>
        <v>9.4403335511824302</v>
      </c>
      <c r="Z67" s="8">
        <v>-98.87</v>
      </c>
      <c r="AA67">
        <v>4392276.08</v>
      </c>
      <c r="AB67">
        <v>4392276.08</v>
      </c>
      <c r="AC67">
        <v>1.99</v>
      </c>
      <c r="AD67">
        <v>1</v>
      </c>
      <c r="AE67">
        <v>-99</v>
      </c>
    </row>
    <row r="73" spans="1:31" x14ac:dyDescent="0.25">
      <c r="R73">
        <f>59+21</f>
        <v>80</v>
      </c>
    </row>
  </sheetData>
  <mergeCells count="41">
    <mergeCell ref="A1:AG1"/>
    <mergeCell ref="A2:AG2"/>
    <mergeCell ref="A3:AG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Z7"/>
    <mergeCell ref="AA7"/>
    <mergeCell ref="AG7"/>
    <mergeCell ref="AB7"/>
    <mergeCell ref="AC7"/>
    <mergeCell ref="AD7"/>
    <mergeCell ref="AE7"/>
    <mergeCell ref="AF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2025-03-11T05:21:21Z</dcterms:created>
  <dcterms:modified xsi:type="dcterms:W3CDTF">2025-03-11T10:54:23Z</dcterms:modified>
</cp:coreProperties>
</file>