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Consumption" sheetId="1" r:id="rId1"/>
  </sheets>
  <definedNames>
    <definedName name="_xlnm.Print_Area" localSheetId="0">Consumption!$A$1:$Q$43</definedName>
  </definedNames>
  <calcPr calcId="124519"/>
</workbook>
</file>

<file path=xl/calcChain.xml><?xml version="1.0" encoding="utf-8"?>
<calcChain xmlns="http://schemas.openxmlformats.org/spreadsheetml/2006/main">
  <c r="H34" i="1"/>
  <c r="F34"/>
  <c r="H33"/>
  <c r="F33"/>
  <c r="H32"/>
  <c r="F32"/>
  <c r="H31"/>
  <c r="F31"/>
  <c r="H30"/>
  <c r="F30"/>
  <c r="H29"/>
  <c r="F29"/>
  <c r="H28"/>
  <c r="F28"/>
  <c r="H27"/>
  <c r="F27"/>
  <c r="H26"/>
  <c r="I37" s="1"/>
  <c r="F26"/>
  <c r="H25"/>
  <c r="F25"/>
  <c r="H24"/>
  <c r="F24"/>
  <c r="H23"/>
  <c r="F23"/>
  <c r="H22"/>
  <c r="F22"/>
  <c r="H21"/>
  <c r="F21"/>
  <c r="F20"/>
  <c r="H20" s="1"/>
  <c r="I20" s="1"/>
  <c r="H19"/>
  <c r="F19"/>
  <c r="F18"/>
  <c r="H18" s="1"/>
  <c r="I17" s="1"/>
  <c r="H17"/>
  <c r="F17"/>
  <c r="H16"/>
  <c r="F16"/>
  <c r="H15"/>
  <c r="F15"/>
  <c r="H14"/>
  <c r="F14"/>
  <c r="H13"/>
  <c r="F13"/>
  <c r="I12"/>
  <c r="H12"/>
  <c r="V7" s="1"/>
  <c r="V8" s="1"/>
  <c r="V9" s="1"/>
  <c r="F12"/>
  <c r="F11"/>
  <c r="H11" s="1"/>
  <c r="H10"/>
  <c r="S22" s="1"/>
  <c r="S27" s="1"/>
  <c r="F10"/>
  <c r="H9"/>
  <c r="S26" s="1"/>
  <c r="F9"/>
  <c r="I36" l="1"/>
  <c r="S7"/>
  <c r="S8" s="1"/>
  <c r="S9" s="1"/>
  <c r="U22"/>
  <c r="U26" s="1"/>
  <c r="U27" s="1"/>
  <c r="V2"/>
  <c r="W7" s="1"/>
  <c r="W8" s="1"/>
  <c r="W9" s="1"/>
  <c r="T2"/>
  <c r="U7"/>
  <c r="U8" s="1"/>
  <c r="U9" s="1"/>
  <c r="Y7" l="1"/>
  <c r="Y8" s="1"/>
  <c r="Y9" s="1"/>
  <c r="X7"/>
  <c r="X8" s="1"/>
  <c r="X9" s="1"/>
  <c r="T7"/>
  <c r="T8" s="1"/>
  <c r="T9" s="1"/>
</calcChain>
</file>

<file path=xl/sharedStrings.xml><?xml version="1.0" encoding="utf-8"?>
<sst xmlns="http://schemas.openxmlformats.org/spreadsheetml/2006/main" count="182" uniqueCount="121">
  <si>
    <t>KARNATAKA POWER TRANSMISSION CORPORATION LIMITED</t>
  </si>
  <si>
    <t>Energy consumption &amp; Peak load statement of 66/11 KV MUSS Peresandra  for the month of MAY-2025</t>
  </si>
  <si>
    <t>Sl No</t>
  </si>
  <si>
    <t>Name of theBank/Feeder</t>
  </si>
  <si>
    <t>Final Reading</t>
  </si>
  <si>
    <t>Initial Reading</t>
  </si>
  <si>
    <t>Difference</t>
  </si>
  <si>
    <t>Meter constant</t>
  </si>
  <si>
    <t>Energy    consumption</t>
  </si>
  <si>
    <t>Total energy consumption</t>
  </si>
  <si>
    <t>CT  Ratio</t>
  </si>
  <si>
    <t xml:space="preserve">CATEGORY </t>
  </si>
  <si>
    <t>METER SL NO.</t>
  </si>
  <si>
    <t>METER TYPE</t>
  </si>
  <si>
    <t>Peak load</t>
  </si>
  <si>
    <t>L-TC1+TC2</t>
  </si>
  <si>
    <t>TC-B1</t>
  </si>
  <si>
    <t>TC-B2</t>
  </si>
  <si>
    <t>B1-F</t>
  </si>
  <si>
    <t>B2-F</t>
  </si>
  <si>
    <t>TC1-F1</t>
  </si>
  <si>
    <t>TC2-F2</t>
  </si>
  <si>
    <t>AMP</t>
  </si>
  <si>
    <t>MW</t>
  </si>
  <si>
    <t>DATE</t>
  </si>
  <si>
    <t>TIME</t>
  </si>
  <si>
    <t>L1</t>
  </si>
  <si>
    <t xml:space="preserve">Mandikal-Peresandra (IMPORT) </t>
  </si>
  <si>
    <t>400/1</t>
  </si>
  <si>
    <t>-</t>
  </si>
  <si>
    <t>L2</t>
  </si>
  <si>
    <t xml:space="preserve">Mandikal-Peresandra (EXPORT) </t>
  </si>
  <si>
    <t>Somenahalli-Peresandra (IMPORT)</t>
  </si>
  <si>
    <t>Somenahalli-Peresandra (EXPORT)</t>
  </si>
  <si>
    <t>T1</t>
  </si>
  <si>
    <t>Transformer 1</t>
  </si>
  <si>
    <t>200/1</t>
  </si>
  <si>
    <t>T2</t>
  </si>
  <si>
    <t>Transformer 2)</t>
  </si>
  <si>
    <t/>
  </si>
  <si>
    <t>B1</t>
  </si>
  <si>
    <t xml:space="preserve">ABT meter 1(Bank I)  </t>
  </si>
  <si>
    <t>1200/1</t>
  </si>
  <si>
    <t>Q0246410</t>
  </si>
  <si>
    <t>SECURE(DLMS)</t>
  </si>
  <si>
    <t>F1</t>
  </si>
  <si>
    <t>F1-Pyalagurki</t>
  </si>
  <si>
    <t>IP</t>
  </si>
  <si>
    <t>Q0247428</t>
  </si>
  <si>
    <t>F2</t>
  </si>
  <si>
    <t xml:space="preserve"> F2-Varlakonda</t>
  </si>
  <si>
    <t>Q1021242</t>
  </si>
  <si>
    <t>F3</t>
  </si>
  <si>
    <t xml:space="preserve"> F3-Peresandra From 01-05-25 (0:00hrs)to27-05-25 (23:59hrs)</t>
  </si>
  <si>
    <t>Q0246366</t>
  </si>
  <si>
    <t xml:space="preserve"> F3-Peresandra From 28-05-25 (0:00hrs)to31-05-25 (23:59hrs)</t>
  </si>
  <si>
    <t>L&amp;T (Non DLMS)</t>
  </si>
  <si>
    <t>F4</t>
  </si>
  <si>
    <t xml:space="preserve"> F4-Mandikal Old</t>
  </si>
  <si>
    <t>Q0246353</t>
  </si>
  <si>
    <t>F5</t>
  </si>
  <si>
    <t>F5-K N R From 01-05-25 (0:00hrs)to18-05-25 (23:59hrs)</t>
  </si>
  <si>
    <t>IND</t>
  </si>
  <si>
    <t>Q0246260</t>
  </si>
  <si>
    <t>TC</t>
  </si>
  <si>
    <t>F5-K N R From 18-05-25 (0:00hrs)to31-05-25 (23:59hrs)</t>
  </si>
  <si>
    <t>Q0767371</t>
  </si>
  <si>
    <t>F6</t>
  </si>
  <si>
    <t>Station Aux Breaker</t>
  </si>
  <si>
    <t>100/1</t>
  </si>
  <si>
    <t>STAION AUX</t>
  </si>
  <si>
    <t>Q0249727</t>
  </si>
  <si>
    <t>IC</t>
  </si>
  <si>
    <t>F12</t>
  </si>
  <si>
    <t>F12-NJY Laxmisagara</t>
  </si>
  <si>
    <t>NJY</t>
  </si>
  <si>
    <t>Q0247422</t>
  </si>
  <si>
    <t>F17</t>
  </si>
  <si>
    <t>F-17 Yelagalahalli</t>
  </si>
  <si>
    <t>Q0247410</t>
  </si>
  <si>
    <t>B2</t>
  </si>
  <si>
    <t>ABT meter 2(Bank II)</t>
  </si>
  <si>
    <t>Q0246294</t>
  </si>
  <si>
    <t>F8</t>
  </si>
  <si>
    <t>F8-Bogaparthy</t>
  </si>
  <si>
    <t>Q0246233</t>
  </si>
  <si>
    <t>OG</t>
  </si>
  <si>
    <t>F9</t>
  </si>
  <si>
    <t xml:space="preserve"> F9-C B PUR Express</t>
  </si>
  <si>
    <t>Q0246243</t>
  </si>
  <si>
    <t>F10</t>
  </si>
  <si>
    <t xml:space="preserve"> F10-Mandikal Express</t>
  </si>
  <si>
    <t>Q0246322</t>
  </si>
  <si>
    <t>F11</t>
  </si>
  <si>
    <t xml:space="preserve"> F11-Sadali</t>
  </si>
  <si>
    <t>Q0245559</t>
  </si>
  <si>
    <t>F13</t>
  </si>
  <si>
    <t>F13-Haristhala</t>
  </si>
  <si>
    <t>Q0246317</t>
  </si>
  <si>
    <t>F14</t>
  </si>
  <si>
    <t xml:space="preserve">F14-Chicknagavalli </t>
  </si>
  <si>
    <t>Q0246272</t>
  </si>
  <si>
    <t>F15</t>
  </si>
  <si>
    <t>F15-Shettygere</t>
  </si>
  <si>
    <t>Q0246244</t>
  </si>
  <si>
    <t>F16</t>
  </si>
  <si>
    <t>F16- Besto Mining</t>
  </si>
  <si>
    <t>Q0247443</t>
  </si>
  <si>
    <t>F18</t>
  </si>
  <si>
    <t>F-18 Kammathanahalli</t>
  </si>
  <si>
    <t>Bank 1 Feeders total Consumption</t>
  </si>
  <si>
    <t>Bank 2 Feeders total Consumption</t>
  </si>
  <si>
    <t>Note: F18 Kammattanahalli feeders cable fault (Bescom side) on 20-04-2025, same attended and put load on F18 on 08-05-2025.Again BESCOM side cable failed on 10-05-2025 and F18 feeders load shifted on F3 Peresandra old feeder by BESCOM.</t>
  </si>
  <si>
    <t>Station Peak Load</t>
  </si>
  <si>
    <t>Peak Amps</t>
  </si>
  <si>
    <t>Peak in MW</t>
  </si>
  <si>
    <t>Hours</t>
  </si>
  <si>
    <t xml:space="preserve">                             Assistant Engineer(Ele)</t>
  </si>
  <si>
    <t>Dated</t>
  </si>
  <si>
    <t xml:space="preserve">                             66/11kV MUSS,KPTCL</t>
  </si>
  <si>
    <t xml:space="preserve">                                       Peresandra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</si>
</sst>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(&quot;$&quot;* #,##0.00_);_(&quot;$&quot;* \(#,##0.00\);_(&quot;$&quot;* &quot;-&quot;??_);_(@_)"/>
    <numFmt numFmtId="166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sz val="24"/>
      <name val="Century Gothic"/>
      <family val="2"/>
    </font>
    <font>
      <b/>
      <sz val="22"/>
      <name val="Century Gothic"/>
      <family val="2"/>
    </font>
    <font>
      <b/>
      <sz val="18"/>
      <name val="Century Gothic"/>
      <family val="2"/>
    </font>
    <font>
      <b/>
      <sz val="20"/>
      <name val="Century Gothic"/>
      <family val="2"/>
    </font>
    <font>
      <b/>
      <sz val="14"/>
      <name val="Calibri"/>
      <family val="2"/>
    </font>
    <font>
      <b/>
      <sz val="24"/>
      <name val="Calibri"/>
      <family val="2"/>
    </font>
    <font>
      <b/>
      <sz val="22"/>
      <name val="Calibri"/>
      <family val="2"/>
    </font>
    <font>
      <b/>
      <sz val="18"/>
      <name val="Calibri"/>
      <family val="2"/>
    </font>
    <font>
      <b/>
      <sz val="20"/>
      <name val="Calibri"/>
      <family val="2"/>
    </font>
    <font>
      <b/>
      <sz val="14"/>
      <color theme="1"/>
      <name val="Century Gothic"/>
      <family val="2"/>
    </font>
    <font>
      <b/>
      <sz val="24"/>
      <color theme="1"/>
      <name val="Calibri"/>
      <family val="2"/>
    </font>
    <font>
      <b/>
      <sz val="22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14"/>
      <name val="Calibri"/>
      <family val="2"/>
      <scheme val="minor"/>
    </font>
    <font>
      <b/>
      <sz val="14"/>
      <color rgb="FFFF0000"/>
      <name val="Century Gothic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readingOrder="2"/>
    </xf>
    <xf numFmtId="0" fontId="8" fillId="2" borderId="1" xfId="0" applyFont="1" applyFill="1" applyBorder="1" applyAlignment="1">
      <alignment horizontal="left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0" fontId="7" fillId="3" borderId="2" xfId="0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 readingOrder="2"/>
    </xf>
    <xf numFmtId="0" fontId="7" fillId="3" borderId="4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8" fillId="2" borderId="5" xfId="0" applyFont="1" applyFill="1" applyBorder="1" applyAlignment="1">
      <alignment horizontal="left" vertical="center" readingOrder="2"/>
    </xf>
    <xf numFmtId="0" fontId="8" fillId="2" borderId="1" xfId="0" applyFont="1" applyFill="1" applyBorder="1" applyAlignment="1">
      <alignment horizontal="center" vertical="center" readingOrder="2"/>
    </xf>
    <xf numFmtId="0" fontId="9" fillId="2" borderId="1" xfId="0" applyFont="1" applyFill="1" applyBorder="1" applyAlignment="1">
      <alignment horizontal="center" vertical="center" readingOrder="2"/>
    </xf>
    <xf numFmtId="0" fontId="9" fillId="3" borderId="1" xfId="0" applyFont="1" applyFill="1" applyBorder="1" applyAlignment="1">
      <alignment horizontal="center" vertical="center" readingOrder="2"/>
    </xf>
    <xf numFmtId="0" fontId="7" fillId="3" borderId="1" xfId="0" applyFont="1" applyFill="1" applyBorder="1" applyAlignment="1">
      <alignment horizontal="center" vertical="center" readingOrder="2"/>
    </xf>
    <xf numFmtId="0" fontId="7" fillId="2" borderId="5" xfId="0" applyFont="1" applyFill="1" applyBorder="1" applyAlignment="1">
      <alignment horizontal="center" vertical="center" readingOrder="2"/>
    </xf>
    <xf numFmtId="0" fontId="10" fillId="2" borderId="5" xfId="0" applyFont="1" applyFill="1" applyBorder="1" applyAlignment="1">
      <alignment horizontal="center" vertical="center" readingOrder="2"/>
    </xf>
    <xf numFmtId="0" fontId="11" fillId="2" borderId="5" xfId="0" applyFont="1" applyFill="1" applyBorder="1" applyAlignment="1">
      <alignment horizontal="center" vertical="center" readingOrder="2"/>
    </xf>
    <xf numFmtId="0" fontId="11" fillId="0" borderId="5" xfId="0" applyFont="1" applyFill="1" applyBorder="1" applyAlignment="1">
      <alignment horizontal="center" vertical="center" readingOrder="2"/>
    </xf>
    <xf numFmtId="0" fontId="7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 readingOrder="2"/>
    </xf>
    <xf numFmtId="0" fontId="13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 readingOrder="2"/>
    </xf>
    <xf numFmtId="0" fontId="10" fillId="0" borderId="7" xfId="0" applyNumberFormat="1" applyFont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20" fontId="16" fillId="0" borderId="5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readingOrder="2"/>
    </xf>
    <xf numFmtId="0" fontId="1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left" vertical="center" wrapText="1" readingOrder="2"/>
    </xf>
    <xf numFmtId="0" fontId="7" fillId="3" borderId="5" xfId="0" applyFont="1" applyFill="1" applyBorder="1" applyAlignment="1">
      <alignment horizontal="center" vertical="center" wrapText="1" readingOrder="2"/>
    </xf>
    <xf numFmtId="0" fontId="7" fillId="0" borderId="2" xfId="1" applyNumberFormat="1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readingOrder="2"/>
    </xf>
    <xf numFmtId="14" fontId="16" fillId="0" borderId="1" xfId="0" applyNumberFormat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 readingOrder="2"/>
    </xf>
    <xf numFmtId="0" fontId="7" fillId="3" borderId="9" xfId="0" applyFont="1" applyFill="1" applyBorder="1" applyAlignment="1">
      <alignment horizontal="center" vertical="center" wrapText="1" readingOrder="2"/>
    </xf>
    <xf numFmtId="0" fontId="7" fillId="0" borderId="0" xfId="0" quotePrefix="1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readingOrder="2"/>
    </xf>
    <xf numFmtId="0" fontId="8" fillId="0" borderId="7" xfId="0" applyFont="1" applyBorder="1" applyAlignment="1">
      <alignment horizontal="left" vertical="center" wrapText="1"/>
    </xf>
    <xf numFmtId="0" fontId="7" fillId="0" borderId="9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readingOrder="2"/>
    </xf>
    <xf numFmtId="20" fontId="16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 readingOrder="2"/>
    </xf>
    <xf numFmtId="14" fontId="16" fillId="0" borderId="9" xfId="0" applyNumberFormat="1" applyFont="1" applyBorder="1" applyAlignment="1">
      <alignment horizontal="center" vertical="center" wrapText="1"/>
    </xf>
    <xf numFmtId="20" fontId="16" fillId="0" borderId="9" xfId="0" applyNumberFormat="1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readingOrder="2"/>
    </xf>
    <xf numFmtId="0" fontId="8" fillId="4" borderId="7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 readingOrder="2"/>
    </xf>
    <xf numFmtId="0" fontId="14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 readingOrder="2"/>
    </xf>
    <xf numFmtId="0" fontId="7" fillId="4" borderId="8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2" fontId="11" fillId="4" borderId="5" xfId="0" applyNumberFormat="1" applyFont="1" applyFill="1" applyBorder="1" applyAlignment="1">
      <alignment horizontal="center" vertical="center" readingOrder="2"/>
    </xf>
    <xf numFmtId="14" fontId="16" fillId="4" borderId="5" xfId="0" applyNumberFormat="1" applyFont="1" applyFill="1" applyBorder="1" applyAlignment="1">
      <alignment horizontal="center" vertical="center" wrapText="1"/>
    </xf>
    <xf numFmtId="20" fontId="16" fillId="4" borderId="5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readingOrder="2"/>
    </xf>
    <xf numFmtId="0" fontId="7" fillId="4" borderId="9" xfId="0" applyFont="1" applyFill="1" applyBorder="1" applyAlignment="1">
      <alignment horizontal="center" vertical="center" wrapText="1" readingOrder="2"/>
    </xf>
    <xf numFmtId="0" fontId="7" fillId="4" borderId="9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2" fontId="11" fillId="4" borderId="9" xfId="0" applyNumberFormat="1" applyFont="1" applyFill="1" applyBorder="1" applyAlignment="1">
      <alignment horizontal="center" vertical="center" readingOrder="2"/>
    </xf>
    <xf numFmtId="14" fontId="16" fillId="4" borderId="9" xfId="0" applyNumberFormat="1" applyFont="1" applyFill="1" applyBorder="1" applyAlignment="1">
      <alignment horizontal="center" vertical="center" wrapText="1"/>
    </xf>
    <xf numFmtId="20" fontId="16" fillId="4" borderId="9" xfId="0" applyNumberFormat="1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/>
    </xf>
    <xf numFmtId="166" fontId="8" fillId="4" borderId="4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66" fontId="8" fillId="4" borderId="11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 readingOrder="2"/>
    </xf>
    <xf numFmtId="0" fontId="14" fillId="4" borderId="5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 readingOrder="2"/>
    </xf>
    <xf numFmtId="0" fontId="1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readingOrder="2"/>
    </xf>
    <xf numFmtId="0" fontId="7" fillId="0" borderId="9" xfId="0" applyFont="1" applyBorder="1" applyAlignment="1">
      <alignment horizontal="center" vertical="center"/>
    </xf>
    <xf numFmtId="0" fontId="10" fillId="0" borderId="10" xfId="1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 readingOrder="2"/>
    </xf>
    <xf numFmtId="0" fontId="1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6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6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6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6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6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6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6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6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6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6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7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7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7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7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7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7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7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7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7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7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8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8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8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8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8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8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8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8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8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8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9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9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9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9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9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9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9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9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9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9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2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2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2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2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3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3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3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3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3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3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3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3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3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3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4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4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4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4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4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4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4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4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4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4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5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5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5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5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5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5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5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5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5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5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6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6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6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6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6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6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6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6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6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6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7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7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7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7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7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7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7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7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7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7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8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8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8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8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8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8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8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8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8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8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9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9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9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9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9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9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9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9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9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9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0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0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0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0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0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0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0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0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0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0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2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2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2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2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3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3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3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3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3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3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3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3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3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3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4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4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4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4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4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4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4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4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4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4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5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5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5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5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5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5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5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5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5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5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6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6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6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6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6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6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6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6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6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6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7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7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7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7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7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7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7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7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7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7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8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8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8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8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8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8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8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8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8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8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9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9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9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9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9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9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9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9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9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9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0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0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0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0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0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0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0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0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0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0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2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2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2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2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3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3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3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3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3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3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3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3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3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3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4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4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4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4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4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4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4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4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4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4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5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5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5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5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5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5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5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5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5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5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6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6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6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6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6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6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6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6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6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6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7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7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7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7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7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7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7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7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7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7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8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8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8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8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8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8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8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8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8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8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9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9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9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9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9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9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9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9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9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9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0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0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0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0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0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0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0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0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0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0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3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3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3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3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3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3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3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3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3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3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4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4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4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4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4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4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4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4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4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4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5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5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5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5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5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5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5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5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5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5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6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6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6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6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6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6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6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6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6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6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7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7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7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7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7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7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7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7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7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7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8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8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8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8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8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8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8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8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8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8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9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9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9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9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9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9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9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9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9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9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0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0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0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0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0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0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0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0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0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0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2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2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2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2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3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3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3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3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3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3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3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3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3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3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4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4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4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4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4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4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4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4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4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4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5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5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5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5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5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5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5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5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5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5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6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6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6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6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6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6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6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6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6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6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7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7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7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7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7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7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7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7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7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7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8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8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8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8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8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8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8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8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8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8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9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9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9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9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9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9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9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9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9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9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0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0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0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0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0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0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0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0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0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0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2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2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2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2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3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3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3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3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3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3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3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3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3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3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4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4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4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4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4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4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4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4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4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4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5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5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5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5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5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5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5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5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5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5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6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6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6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6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6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6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6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6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6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6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7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7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7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7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7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7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7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7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7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7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8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8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8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8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8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8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8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8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8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8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9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9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9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9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9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9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9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9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9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9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0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0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0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0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0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0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0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0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0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0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2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2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2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2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3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3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3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3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3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3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3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3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3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3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4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4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4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4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4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4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4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4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4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4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5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5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5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5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5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5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5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5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5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5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6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6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6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6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6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6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6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6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6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6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7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7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7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7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7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7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7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7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7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7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8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8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8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8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8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8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8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8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8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8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9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9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9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9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9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9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9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9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9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9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0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0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0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0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0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0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0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0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0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0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4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4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4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4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4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4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4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4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4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4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5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5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5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5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5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5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5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5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5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5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6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6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6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6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6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6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6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6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6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6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7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7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7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7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7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7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7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7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7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7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8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8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8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8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8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8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8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8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8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8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9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9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9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9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9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9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9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9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9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9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0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0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0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0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0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0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0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0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0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0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2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2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2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2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3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3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3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3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3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3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3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3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3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3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4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4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4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4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4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4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4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4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4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4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5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5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5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5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5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5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5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5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5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5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6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6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6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6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6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6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6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6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6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6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7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7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7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7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7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7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7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7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7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7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8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8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8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8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8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8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8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8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8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8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9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9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9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9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9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9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9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9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9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0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0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0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0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0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0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0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0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0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0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2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2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2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2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3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3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3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3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3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3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3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3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3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3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4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4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4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4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4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4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4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4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4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4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5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5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5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5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5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5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5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5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5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5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6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6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6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6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6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6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6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6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6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6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7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7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7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7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7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7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7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7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7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7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8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8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8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8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8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8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8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8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8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8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9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9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9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9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9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9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9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9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9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9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0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0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0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0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0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0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0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0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0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0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2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2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2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2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3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3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3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3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3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3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3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3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3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3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4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4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4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4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4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4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4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4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4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4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5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5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5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5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5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5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5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5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5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5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6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6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6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6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6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6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6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6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6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6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7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7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7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7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7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7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7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7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7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7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8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8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8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8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8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8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8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8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8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8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9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9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9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9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9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9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9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9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9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9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0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0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0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0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0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0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0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0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0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0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2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2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2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3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3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3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3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3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3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3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3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3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3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4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4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4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4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4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4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4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4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4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4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5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5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5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5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5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5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5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5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5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5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6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6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6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6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6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6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6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6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6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6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7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7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7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7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7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7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7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7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7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7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8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8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8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8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8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8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8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8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8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8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9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9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9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9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9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9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9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9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9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9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0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0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0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0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0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0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0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0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0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0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1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1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1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1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1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1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16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17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18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19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20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21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22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23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24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25" name="Line 2"/>
        <xdr:cNvSpPr>
          <a:spLocks noChangeShapeType="1"/>
        </xdr:cNvSpPr>
      </xdr:nvSpPr>
      <xdr:spPr bwMode="auto">
        <a:xfrm>
          <a:off x="10469880" y="373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54"/>
  <sheetViews>
    <sheetView tabSelected="1" view="pageBreakPreview" topLeftCell="A16" zoomScale="60" zoomScaleNormal="73" workbookViewId="0">
      <selection activeCell="A20" sqref="A20:Q21"/>
    </sheetView>
  </sheetViews>
  <sheetFormatPr defaultRowHeight="29.4"/>
  <cols>
    <col min="1" max="1" width="7.109375" style="2" customWidth="1"/>
    <col min="2" max="2" width="7.88671875" style="2" customWidth="1"/>
    <col min="3" max="3" width="61.5546875" style="169" customWidth="1"/>
    <col min="4" max="5" width="28.44140625" style="170" customWidth="1"/>
    <col min="6" max="8" width="19.21875" style="161" customWidth="1"/>
    <col min="9" max="9" width="17.109375" style="2" customWidth="1"/>
    <col min="10" max="10" width="8.5546875" style="2" customWidth="1"/>
    <col min="11" max="11" width="12.6640625" style="2" customWidth="1"/>
    <col min="12" max="13" width="22.109375" style="155" customWidth="1"/>
    <col min="14" max="14" width="8.44140625" style="156" customWidth="1"/>
    <col min="15" max="15" width="12.6640625" style="156" bestFit="1" customWidth="1"/>
    <col min="16" max="16" width="13.6640625" style="2" bestFit="1" customWidth="1"/>
    <col min="17" max="17" width="12.88671875" style="2" bestFit="1" customWidth="1"/>
    <col min="18" max="18" width="10.109375" style="2" customWidth="1"/>
    <col min="19" max="19" width="10.5546875" style="2" bestFit="1" customWidth="1"/>
    <col min="20" max="20" width="9.5546875" style="2" bestFit="1" customWidth="1"/>
    <col min="21" max="21" width="10.6640625" style="2" customWidth="1"/>
    <col min="22" max="22" width="9.88671875" style="2" bestFit="1" customWidth="1"/>
    <col min="23" max="259" width="8.88671875" style="2"/>
    <col min="260" max="260" width="4.33203125" style="2" customWidth="1"/>
    <col min="261" max="261" width="3.88671875" style="2" customWidth="1"/>
    <col min="262" max="262" width="22" style="2" customWidth="1"/>
    <col min="263" max="263" width="13.44140625" style="2" customWidth="1"/>
    <col min="264" max="264" width="9.88671875" style="2" customWidth="1"/>
    <col min="265" max="265" width="10.5546875" style="2" customWidth="1"/>
    <col min="266" max="266" width="10.109375" style="2" customWidth="1"/>
    <col min="267" max="267" width="11.88671875" style="2" customWidth="1"/>
    <col min="268" max="268" width="6.88671875" style="2" customWidth="1"/>
    <col min="269" max="269" width="6.109375" style="2" customWidth="1"/>
    <col min="270" max="270" width="8.44140625" style="2" customWidth="1"/>
    <col min="271" max="271" width="12.6640625" style="2" bestFit="1" customWidth="1"/>
    <col min="272" max="272" width="7.33203125" style="2" bestFit="1" customWidth="1"/>
    <col min="273" max="273" width="8.88671875" style="2"/>
    <col min="274" max="274" width="10.109375" style="2" customWidth="1"/>
    <col min="275" max="276" width="9.33203125" style="2" bestFit="1" customWidth="1"/>
    <col min="277" max="277" width="10" style="2" bestFit="1" customWidth="1"/>
    <col min="278" max="278" width="9.88671875" style="2" bestFit="1" customWidth="1"/>
    <col min="279" max="515" width="8.88671875" style="2"/>
    <col min="516" max="516" width="4.33203125" style="2" customWidth="1"/>
    <col min="517" max="517" width="3.88671875" style="2" customWidth="1"/>
    <col min="518" max="518" width="22" style="2" customWidth="1"/>
    <col min="519" max="519" width="13.44140625" style="2" customWidth="1"/>
    <col min="520" max="520" width="9.88671875" style="2" customWidth="1"/>
    <col min="521" max="521" width="10.5546875" style="2" customWidth="1"/>
    <col min="522" max="522" width="10.109375" style="2" customWidth="1"/>
    <col min="523" max="523" width="11.88671875" style="2" customWidth="1"/>
    <col min="524" max="524" width="6.88671875" style="2" customWidth="1"/>
    <col min="525" max="525" width="6.109375" style="2" customWidth="1"/>
    <col min="526" max="526" width="8.44140625" style="2" customWidth="1"/>
    <col min="527" max="527" width="12.6640625" style="2" bestFit="1" customWidth="1"/>
    <col min="528" max="528" width="7.33203125" style="2" bestFit="1" customWidth="1"/>
    <col min="529" max="529" width="8.88671875" style="2"/>
    <col min="530" max="530" width="10.109375" style="2" customWidth="1"/>
    <col min="531" max="532" width="9.33203125" style="2" bestFit="1" customWidth="1"/>
    <col min="533" max="533" width="10" style="2" bestFit="1" customWidth="1"/>
    <col min="534" max="534" width="9.88671875" style="2" bestFit="1" customWidth="1"/>
    <col min="535" max="771" width="8.88671875" style="2"/>
    <col min="772" max="772" width="4.33203125" style="2" customWidth="1"/>
    <col min="773" max="773" width="3.88671875" style="2" customWidth="1"/>
    <col min="774" max="774" width="22" style="2" customWidth="1"/>
    <col min="775" max="775" width="13.44140625" style="2" customWidth="1"/>
    <col min="776" max="776" width="9.88671875" style="2" customWidth="1"/>
    <col min="777" max="777" width="10.5546875" style="2" customWidth="1"/>
    <col min="778" max="778" width="10.109375" style="2" customWidth="1"/>
    <col min="779" max="779" width="11.88671875" style="2" customWidth="1"/>
    <col min="780" max="780" width="6.88671875" style="2" customWidth="1"/>
    <col min="781" max="781" width="6.109375" style="2" customWidth="1"/>
    <col min="782" max="782" width="8.44140625" style="2" customWidth="1"/>
    <col min="783" max="783" width="12.6640625" style="2" bestFit="1" customWidth="1"/>
    <col min="784" max="784" width="7.33203125" style="2" bestFit="1" customWidth="1"/>
    <col min="785" max="785" width="8.88671875" style="2"/>
    <col min="786" max="786" width="10.109375" style="2" customWidth="1"/>
    <col min="787" max="788" width="9.33203125" style="2" bestFit="1" customWidth="1"/>
    <col min="789" max="789" width="10" style="2" bestFit="1" customWidth="1"/>
    <col min="790" max="790" width="9.88671875" style="2" bestFit="1" customWidth="1"/>
    <col min="791" max="1027" width="8.88671875" style="2"/>
    <col min="1028" max="1028" width="4.33203125" style="2" customWidth="1"/>
    <col min="1029" max="1029" width="3.88671875" style="2" customWidth="1"/>
    <col min="1030" max="1030" width="22" style="2" customWidth="1"/>
    <col min="1031" max="1031" width="13.44140625" style="2" customWidth="1"/>
    <col min="1032" max="1032" width="9.88671875" style="2" customWidth="1"/>
    <col min="1033" max="1033" width="10.5546875" style="2" customWidth="1"/>
    <col min="1034" max="1034" width="10.109375" style="2" customWidth="1"/>
    <col min="1035" max="1035" width="11.88671875" style="2" customWidth="1"/>
    <col min="1036" max="1036" width="6.88671875" style="2" customWidth="1"/>
    <col min="1037" max="1037" width="6.109375" style="2" customWidth="1"/>
    <col min="1038" max="1038" width="8.44140625" style="2" customWidth="1"/>
    <col min="1039" max="1039" width="12.6640625" style="2" bestFit="1" customWidth="1"/>
    <col min="1040" max="1040" width="7.33203125" style="2" bestFit="1" customWidth="1"/>
    <col min="1041" max="1041" width="8.88671875" style="2"/>
    <col min="1042" max="1042" width="10.109375" style="2" customWidth="1"/>
    <col min="1043" max="1044" width="9.33203125" style="2" bestFit="1" customWidth="1"/>
    <col min="1045" max="1045" width="10" style="2" bestFit="1" customWidth="1"/>
    <col min="1046" max="1046" width="9.88671875" style="2" bestFit="1" customWidth="1"/>
    <col min="1047" max="1283" width="8.88671875" style="2"/>
    <col min="1284" max="1284" width="4.33203125" style="2" customWidth="1"/>
    <col min="1285" max="1285" width="3.88671875" style="2" customWidth="1"/>
    <col min="1286" max="1286" width="22" style="2" customWidth="1"/>
    <col min="1287" max="1287" width="13.44140625" style="2" customWidth="1"/>
    <col min="1288" max="1288" width="9.88671875" style="2" customWidth="1"/>
    <col min="1289" max="1289" width="10.5546875" style="2" customWidth="1"/>
    <col min="1290" max="1290" width="10.109375" style="2" customWidth="1"/>
    <col min="1291" max="1291" width="11.88671875" style="2" customWidth="1"/>
    <col min="1292" max="1292" width="6.88671875" style="2" customWidth="1"/>
    <col min="1293" max="1293" width="6.109375" style="2" customWidth="1"/>
    <col min="1294" max="1294" width="8.44140625" style="2" customWidth="1"/>
    <col min="1295" max="1295" width="12.6640625" style="2" bestFit="1" customWidth="1"/>
    <col min="1296" max="1296" width="7.33203125" style="2" bestFit="1" customWidth="1"/>
    <col min="1297" max="1297" width="8.88671875" style="2"/>
    <col min="1298" max="1298" width="10.109375" style="2" customWidth="1"/>
    <col min="1299" max="1300" width="9.33203125" style="2" bestFit="1" customWidth="1"/>
    <col min="1301" max="1301" width="10" style="2" bestFit="1" customWidth="1"/>
    <col min="1302" max="1302" width="9.88671875" style="2" bestFit="1" customWidth="1"/>
    <col min="1303" max="1539" width="8.88671875" style="2"/>
    <col min="1540" max="1540" width="4.33203125" style="2" customWidth="1"/>
    <col min="1541" max="1541" width="3.88671875" style="2" customWidth="1"/>
    <col min="1542" max="1542" width="22" style="2" customWidth="1"/>
    <col min="1543" max="1543" width="13.44140625" style="2" customWidth="1"/>
    <col min="1544" max="1544" width="9.88671875" style="2" customWidth="1"/>
    <col min="1545" max="1545" width="10.5546875" style="2" customWidth="1"/>
    <col min="1546" max="1546" width="10.109375" style="2" customWidth="1"/>
    <col min="1547" max="1547" width="11.88671875" style="2" customWidth="1"/>
    <col min="1548" max="1548" width="6.88671875" style="2" customWidth="1"/>
    <col min="1549" max="1549" width="6.109375" style="2" customWidth="1"/>
    <col min="1550" max="1550" width="8.44140625" style="2" customWidth="1"/>
    <col min="1551" max="1551" width="12.6640625" style="2" bestFit="1" customWidth="1"/>
    <col min="1552" max="1552" width="7.33203125" style="2" bestFit="1" customWidth="1"/>
    <col min="1553" max="1553" width="8.88671875" style="2"/>
    <col min="1554" max="1554" width="10.109375" style="2" customWidth="1"/>
    <col min="1555" max="1556" width="9.33203125" style="2" bestFit="1" customWidth="1"/>
    <col min="1557" max="1557" width="10" style="2" bestFit="1" customWidth="1"/>
    <col min="1558" max="1558" width="9.88671875" style="2" bestFit="1" customWidth="1"/>
    <col min="1559" max="1795" width="8.88671875" style="2"/>
    <col min="1796" max="1796" width="4.33203125" style="2" customWidth="1"/>
    <col min="1797" max="1797" width="3.88671875" style="2" customWidth="1"/>
    <col min="1798" max="1798" width="22" style="2" customWidth="1"/>
    <col min="1799" max="1799" width="13.44140625" style="2" customWidth="1"/>
    <col min="1800" max="1800" width="9.88671875" style="2" customWidth="1"/>
    <col min="1801" max="1801" width="10.5546875" style="2" customWidth="1"/>
    <col min="1802" max="1802" width="10.109375" style="2" customWidth="1"/>
    <col min="1803" max="1803" width="11.88671875" style="2" customWidth="1"/>
    <col min="1804" max="1804" width="6.88671875" style="2" customWidth="1"/>
    <col min="1805" max="1805" width="6.109375" style="2" customWidth="1"/>
    <col min="1806" max="1806" width="8.44140625" style="2" customWidth="1"/>
    <col min="1807" max="1807" width="12.6640625" style="2" bestFit="1" customWidth="1"/>
    <col min="1808" max="1808" width="7.33203125" style="2" bestFit="1" customWidth="1"/>
    <col min="1809" max="1809" width="8.88671875" style="2"/>
    <col min="1810" max="1810" width="10.109375" style="2" customWidth="1"/>
    <col min="1811" max="1812" width="9.33203125" style="2" bestFit="1" customWidth="1"/>
    <col min="1813" max="1813" width="10" style="2" bestFit="1" customWidth="1"/>
    <col min="1814" max="1814" width="9.88671875" style="2" bestFit="1" customWidth="1"/>
    <col min="1815" max="2051" width="8.88671875" style="2"/>
    <col min="2052" max="2052" width="4.33203125" style="2" customWidth="1"/>
    <col min="2053" max="2053" width="3.88671875" style="2" customWidth="1"/>
    <col min="2054" max="2054" width="22" style="2" customWidth="1"/>
    <col min="2055" max="2055" width="13.44140625" style="2" customWidth="1"/>
    <col min="2056" max="2056" width="9.88671875" style="2" customWidth="1"/>
    <col min="2057" max="2057" width="10.5546875" style="2" customWidth="1"/>
    <col min="2058" max="2058" width="10.109375" style="2" customWidth="1"/>
    <col min="2059" max="2059" width="11.88671875" style="2" customWidth="1"/>
    <col min="2060" max="2060" width="6.88671875" style="2" customWidth="1"/>
    <col min="2061" max="2061" width="6.109375" style="2" customWidth="1"/>
    <col min="2062" max="2062" width="8.44140625" style="2" customWidth="1"/>
    <col min="2063" max="2063" width="12.6640625" style="2" bestFit="1" customWidth="1"/>
    <col min="2064" max="2064" width="7.33203125" style="2" bestFit="1" customWidth="1"/>
    <col min="2065" max="2065" width="8.88671875" style="2"/>
    <col min="2066" max="2066" width="10.109375" style="2" customWidth="1"/>
    <col min="2067" max="2068" width="9.33203125" style="2" bestFit="1" customWidth="1"/>
    <col min="2069" max="2069" width="10" style="2" bestFit="1" customWidth="1"/>
    <col min="2070" max="2070" width="9.88671875" style="2" bestFit="1" customWidth="1"/>
    <col min="2071" max="2307" width="8.88671875" style="2"/>
    <col min="2308" max="2308" width="4.33203125" style="2" customWidth="1"/>
    <col min="2309" max="2309" width="3.88671875" style="2" customWidth="1"/>
    <col min="2310" max="2310" width="22" style="2" customWidth="1"/>
    <col min="2311" max="2311" width="13.44140625" style="2" customWidth="1"/>
    <col min="2312" max="2312" width="9.88671875" style="2" customWidth="1"/>
    <col min="2313" max="2313" width="10.5546875" style="2" customWidth="1"/>
    <col min="2314" max="2314" width="10.109375" style="2" customWidth="1"/>
    <col min="2315" max="2315" width="11.88671875" style="2" customWidth="1"/>
    <col min="2316" max="2316" width="6.88671875" style="2" customWidth="1"/>
    <col min="2317" max="2317" width="6.109375" style="2" customWidth="1"/>
    <col min="2318" max="2318" width="8.44140625" style="2" customWidth="1"/>
    <col min="2319" max="2319" width="12.6640625" style="2" bestFit="1" customWidth="1"/>
    <col min="2320" max="2320" width="7.33203125" style="2" bestFit="1" customWidth="1"/>
    <col min="2321" max="2321" width="8.88671875" style="2"/>
    <col min="2322" max="2322" width="10.109375" style="2" customWidth="1"/>
    <col min="2323" max="2324" width="9.33203125" style="2" bestFit="1" customWidth="1"/>
    <col min="2325" max="2325" width="10" style="2" bestFit="1" customWidth="1"/>
    <col min="2326" max="2326" width="9.88671875" style="2" bestFit="1" customWidth="1"/>
    <col min="2327" max="2563" width="8.88671875" style="2"/>
    <col min="2564" max="2564" width="4.33203125" style="2" customWidth="1"/>
    <col min="2565" max="2565" width="3.88671875" style="2" customWidth="1"/>
    <col min="2566" max="2566" width="22" style="2" customWidth="1"/>
    <col min="2567" max="2567" width="13.44140625" style="2" customWidth="1"/>
    <col min="2568" max="2568" width="9.88671875" style="2" customWidth="1"/>
    <col min="2569" max="2569" width="10.5546875" style="2" customWidth="1"/>
    <col min="2570" max="2570" width="10.109375" style="2" customWidth="1"/>
    <col min="2571" max="2571" width="11.88671875" style="2" customWidth="1"/>
    <col min="2572" max="2572" width="6.88671875" style="2" customWidth="1"/>
    <col min="2573" max="2573" width="6.109375" style="2" customWidth="1"/>
    <col min="2574" max="2574" width="8.44140625" style="2" customWidth="1"/>
    <col min="2575" max="2575" width="12.6640625" style="2" bestFit="1" customWidth="1"/>
    <col min="2576" max="2576" width="7.33203125" style="2" bestFit="1" customWidth="1"/>
    <col min="2577" max="2577" width="8.88671875" style="2"/>
    <col min="2578" max="2578" width="10.109375" style="2" customWidth="1"/>
    <col min="2579" max="2580" width="9.33203125" style="2" bestFit="1" customWidth="1"/>
    <col min="2581" max="2581" width="10" style="2" bestFit="1" customWidth="1"/>
    <col min="2582" max="2582" width="9.88671875" style="2" bestFit="1" customWidth="1"/>
    <col min="2583" max="2819" width="8.88671875" style="2"/>
    <col min="2820" max="2820" width="4.33203125" style="2" customWidth="1"/>
    <col min="2821" max="2821" width="3.88671875" style="2" customWidth="1"/>
    <col min="2822" max="2822" width="22" style="2" customWidth="1"/>
    <col min="2823" max="2823" width="13.44140625" style="2" customWidth="1"/>
    <col min="2824" max="2824" width="9.88671875" style="2" customWidth="1"/>
    <col min="2825" max="2825" width="10.5546875" style="2" customWidth="1"/>
    <col min="2826" max="2826" width="10.109375" style="2" customWidth="1"/>
    <col min="2827" max="2827" width="11.88671875" style="2" customWidth="1"/>
    <col min="2828" max="2828" width="6.88671875" style="2" customWidth="1"/>
    <col min="2829" max="2829" width="6.109375" style="2" customWidth="1"/>
    <col min="2830" max="2830" width="8.44140625" style="2" customWidth="1"/>
    <col min="2831" max="2831" width="12.6640625" style="2" bestFit="1" customWidth="1"/>
    <col min="2832" max="2832" width="7.33203125" style="2" bestFit="1" customWidth="1"/>
    <col min="2833" max="2833" width="8.88671875" style="2"/>
    <col min="2834" max="2834" width="10.109375" style="2" customWidth="1"/>
    <col min="2835" max="2836" width="9.33203125" style="2" bestFit="1" customWidth="1"/>
    <col min="2837" max="2837" width="10" style="2" bestFit="1" customWidth="1"/>
    <col min="2838" max="2838" width="9.88671875" style="2" bestFit="1" customWidth="1"/>
    <col min="2839" max="3075" width="8.88671875" style="2"/>
    <col min="3076" max="3076" width="4.33203125" style="2" customWidth="1"/>
    <col min="3077" max="3077" width="3.88671875" style="2" customWidth="1"/>
    <col min="3078" max="3078" width="22" style="2" customWidth="1"/>
    <col min="3079" max="3079" width="13.44140625" style="2" customWidth="1"/>
    <col min="3080" max="3080" width="9.88671875" style="2" customWidth="1"/>
    <col min="3081" max="3081" width="10.5546875" style="2" customWidth="1"/>
    <col min="3082" max="3082" width="10.109375" style="2" customWidth="1"/>
    <col min="3083" max="3083" width="11.88671875" style="2" customWidth="1"/>
    <col min="3084" max="3084" width="6.88671875" style="2" customWidth="1"/>
    <col min="3085" max="3085" width="6.109375" style="2" customWidth="1"/>
    <col min="3086" max="3086" width="8.44140625" style="2" customWidth="1"/>
    <col min="3087" max="3087" width="12.6640625" style="2" bestFit="1" customWidth="1"/>
    <col min="3088" max="3088" width="7.33203125" style="2" bestFit="1" customWidth="1"/>
    <col min="3089" max="3089" width="8.88671875" style="2"/>
    <col min="3090" max="3090" width="10.109375" style="2" customWidth="1"/>
    <col min="3091" max="3092" width="9.33203125" style="2" bestFit="1" customWidth="1"/>
    <col min="3093" max="3093" width="10" style="2" bestFit="1" customWidth="1"/>
    <col min="3094" max="3094" width="9.88671875" style="2" bestFit="1" customWidth="1"/>
    <col min="3095" max="3331" width="8.88671875" style="2"/>
    <col min="3332" max="3332" width="4.33203125" style="2" customWidth="1"/>
    <col min="3333" max="3333" width="3.88671875" style="2" customWidth="1"/>
    <col min="3334" max="3334" width="22" style="2" customWidth="1"/>
    <col min="3335" max="3335" width="13.44140625" style="2" customWidth="1"/>
    <col min="3336" max="3336" width="9.88671875" style="2" customWidth="1"/>
    <col min="3337" max="3337" width="10.5546875" style="2" customWidth="1"/>
    <col min="3338" max="3338" width="10.109375" style="2" customWidth="1"/>
    <col min="3339" max="3339" width="11.88671875" style="2" customWidth="1"/>
    <col min="3340" max="3340" width="6.88671875" style="2" customWidth="1"/>
    <col min="3341" max="3341" width="6.109375" style="2" customWidth="1"/>
    <col min="3342" max="3342" width="8.44140625" style="2" customWidth="1"/>
    <col min="3343" max="3343" width="12.6640625" style="2" bestFit="1" customWidth="1"/>
    <col min="3344" max="3344" width="7.33203125" style="2" bestFit="1" customWidth="1"/>
    <col min="3345" max="3345" width="8.88671875" style="2"/>
    <col min="3346" max="3346" width="10.109375" style="2" customWidth="1"/>
    <col min="3347" max="3348" width="9.33203125" style="2" bestFit="1" customWidth="1"/>
    <col min="3349" max="3349" width="10" style="2" bestFit="1" customWidth="1"/>
    <col min="3350" max="3350" width="9.88671875" style="2" bestFit="1" customWidth="1"/>
    <col min="3351" max="3587" width="8.88671875" style="2"/>
    <col min="3588" max="3588" width="4.33203125" style="2" customWidth="1"/>
    <col min="3589" max="3589" width="3.88671875" style="2" customWidth="1"/>
    <col min="3590" max="3590" width="22" style="2" customWidth="1"/>
    <col min="3591" max="3591" width="13.44140625" style="2" customWidth="1"/>
    <col min="3592" max="3592" width="9.88671875" style="2" customWidth="1"/>
    <col min="3593" max="3593" width="10.5546875" style="2" customWidth="1"/>
    <col min="3594" max="3594" width="10.109375" style="2" customWidth="1"/>
    <col min="3595" max="3595" width="11.88671875" style="2" customWidth="1"/>
    <col min="3596" max="3596" width="6.88671875" style="2" customWidth="1"/>
    <col min="3597" max="3597" width="6.109375" style="2" customWidth="1"/>
    <col min="3598" max="3598" width="8.44140625" style="2" customWidth="1"/>
    <col min="3599" max="3599" width="12.6640625" style="2" bestFit="1" customWidth="1"/>
    <col min="3600" max="3600" width="7.33203125" style="2" bestFit="1" customWidth="1"/>
    <col min="3601" max="3601" width="8.88671875" style="2"/>
    <col min="3602" max="3602" width="10.109375" style="2" customWidth="1"/>
    <col min="3603" max="3604" width="9.33203125" style="2" bestFit="1" customWidth="1"/>
    <col min="3605" max="3605" width="10" style="2" bestFit="1" customWidth="1"/>
    <col min="3606" max="3606" width="9.88671875" style="2" bestFit="1" customWidth="1"/>
    <col min="3607" max="3843" width="8.88671875" style="2"/>
    <col min="3844" max="3844" width="4.33203125" style="2" customWidth="1"/>
    <col min="3845" max="3845" width="3.88671875" style="2" customWidth="1"/>
    <col min="3846" max="3846" width="22" style="2" customWidth="1"/>
    <col min="3847" max="3847" width="13.44140625" style="2" customWidth="1"/>
    <col min="3848" max="3848" width="9.88671875" style="2" customWidth="1"/>
    <col min="3849" max="3849" width="10.5546875" style="2" customWidth="1"/>
    <col min="3850" max="3850" width="10.109375" style="2" customWidth="1"/>
    <col min="3851" max="3851" width="11.88671875" style="2" customWidth="1"/>
    <col min="3852" max="3852" width="6.88671875" style="2" customWidth="1"/>
    <col min="3853" max="3853" width="6.109375" style="2" customWidth="1"/>
    <col min="3854" max="3854" width="8.44140625" style="2" customWidth="1"/>
    <col min="3855" max="3855" width="12.6640625" style="2" bestFit="1" customWidth="1"/>
    <col min="3856" max="3856" width="7.33203125" style="2" bestFit="1" customWidth="1"/>
    <col min="3857" max="3857" width="8.88671875" style="2"/>
    <col min="3858" max="3858" width="10.109375" style="2" customWidth="1"/>
    <col min="3859" max="3860" width="9.33203125" style="2" bestFit="1" customWidth="1"/>
    <col min="3861" max="3861" width="10" style="2" bestFit="1" customWidth="1"/>
    <col min="3862" max="3862" width="9.88671875" style="2" bestFit="1" customWidth="1"/>
    <col min="3863" max="4099" width="8.88671875" style="2"/>
    <col min="4100" max="4100" width="4.33203125" style="2" customWidth="1"/>
    <col min="4101" max="4101" width="3.88671875" style="2" customWidth="1"/>
    <col min="4102" max="4102" width="22" style="2" customWidth="1"/>
    <col min="4103" max="4103" width="13.44140625" style="2" customWidth="1"/>
    <col min="4104" max="4104" width="9.88671875" style="2" customWidth="1"/>
    <col min="4105" max="4105" width="10.5546875" style="2" customWidth="1"/>
    <col min="4106" max="4106" width="10.109375" style="2" customWidth="1"/>
    <col min="4107" max="4107" width="11.88671875" style="2" customWidth="1"/>
    <col min="4108" max="4108" width="6.88671875" style="2" customWidth="1"/>
    <col min="4109" max="4109" width="6.109375" style="2" customWidth="1"/>
    <col min="4110" max="4110" width="8.44140625" style="2" customWidth="1"/>
    <col min="4111" max="4111" width="12.6640625" style="2" bestFit="1" customWidth="1"/>
    <col min="4112" max="4112" width="7.33203125" style="2" bestFit="1" customWidth="1"/>
    <col min="4113" max="4113" width="8.88671875" style="2"/>
    <col min="4114" max="4114" width="10.109375" style="2" customWidth="1"/>
    <col min="4115" max="4116" width="9.33203125" style="2" bestFit="1" customWidth="1"/>
    <col min="4117" max="4117" width="10" style="2" bestFit="1" customWidth="1"/>
    <col min="4118" max="4118" width="9.88671875" style="2" bestFit="1" customWidth="1"/>
    <col min="4119" max="4355" width="8.88671875" style="2"/>
    <col min="4356" max="4356" width="4.33203125" style="2" customWidth="1"/>
    <col min="4357" max="4357" width="3.88671875" style="2" customWidth="1"/>
    <col min="4358" max="4358" width="22" style="2" customWidth="1"/>
    <col min="4359" max="4359" width="13.44140625" style="2" customWidth="1"/>
    <col min="4360" max="4360" width="9.88671875" style="2" customWidth="1"/>
    <col min="4361" max="4361" width="10.5546875" style="2" customWidth="1"/>
    <col min="4362" max="4362" width="10.109375" style="2" customWidth="1"/>
    <col min="4363" max="4363" width="11.88671875" style="2" customWidth="1"/>
    <col min="4364" max="4364" width="6.88671875" style="2" customWidth="1"/>
    <col min="4365" max="4365" width="6.109375" style="2" customWidth="1"/>
    <col min="4366" max="4366" width="8.44140625" style="2" customWidth="1"/>
    <col min="4367" max="4367" width="12.6640625" style="2" bestFit="1" customWidth="1"/>
    <col min="4368" max="4368" width="7.33203125" style="2" bestFit="1" customWidth="1"/>
    <col min="4369" max="4369" width="8.88671875" style="2"/>
    <col min="4370" max="4370" width="10.109375" style="2" customWidth="1"/>
    <col min="4371" max="4372" width="9.33203125" style="2" bestFit="1" customWidth="1"/>
    <col min="4373" max="4373" width="10" style="2" bestFit="1" customWidth="1"/>
    <col min="4374" max="4374" width="9.88671875" style="2" bestFit="1" customWidth="1"/>
    <col min="4375" max="4611" width="8.88671875" style="2"/>
    <col min="4612" max="4612" width="4.33203125" style="2" customWidth="1"/>
    <col min="4613" max="4613" width="3.88671875" style="2" customWidth="1"/>
    <col min="4614" max="4614" width="22" style="2" customWidth="1"/>
    <col min="4615" max="4615" width="13.44140625" style="2" customWidth="1"/>
    <col min="4616" max="4616" width="9.88671875" style="2" customWidth="1"/>
    <col min="4617" max="4617" width="10.5546875" style="2" customWidth="1"/>
    <col min="4618" max="4618" width="10.109375" style="2" customWidth="1"/>
    <col min="4619" max="4619" width="11.88671875" style="2" customWidth="1"/>
    <col min="4620" max="4620" width="6.88671875" style="2" customWidth="1"/>
    <col min="4621" max="4621" width="6.109375" style="2" customWidth="1"/>
    <col min="4622" max="4622" width="8.44140625" style="2" customWidth="1"/>
    <col min="4623" max="4623" width="12.6640625" style="2" bestFit="1" customWidth="1"/>
    <col min="4624" max="4624" width="7.33203125" style="2" bestFit="1" customWidth="1"/>
    <col min="4625" max="4625" width="8.88671875" style="2"/>
    <col min="4626" max="4626" width="10.109375" style="2" customWidth="1"/>
    <col min="4627" max="4628" width="9.33203125" style="2" bestFit="1" customWidth="1"/>
    <col min="4629" max="4629" width="10" style="2" bestFit="1" customWidth="1"/>
    <col min="4630" max="4630" width="9.88671875" style="2" bestFit="1" customWidth="1"/>
    <col min="4631" max="4867" width="8.88671875" style="2"/>
    <col min="4868" max="4868" width="4.33203125" style="2" customWidth="1"/>
    <col min="4869" max="4869" width="3.88671875" style="2" customWidth="1"/>
    <col min="4870" max="4870" width="22" style="2" customWidth="1"/>
    <col min="4871" max="4871" width="13.44140625" style="2" customWidth="1"/>
    <col min="4872" max="4872" width="9.88671875" style="2" customWidth="1"/>
    <col min="4873" max="4873" width="10.5546875" style="2" customWidth="1"/>
    <col min="4874" max="4874" width="10.109375" style="2" customWidth="1"/>
    <col min="4875" max="4875" width="11.88671875" style="2" customWidth="1"/>
    <col min="4876" max="4876" width="6.88671875" style="2" customWidth="1"/>
    <col min="4877" max="4877" width="6.109375" style="2" customWidth="1"/>
    <col min="4878" max="4878" width="8.44140625" style="2" customWidth="1"/>
    <col min="4879" max="4879" width="12.6640625" style="2" bestFit="1" customWidth="1"/>
    <col min="4880" max="4880" width="7.33203125" style="2" bestFit="1" customWidth="1"/>
    <col min="4881" max="4881" width="8.88671875" style="2"/>
    <col min="4882" max="4882" width="10.109375" style="2" customWidth="1"/>
    <col min="4883" max="4884" width="9.33203125" style="2" bestFit="1" customWidth="1"/>
    <col min="4885" max="4885" width="10" style="2" bestFit="1" customWidth="1"/>
    <col min="4886" max="4886" width="9.88671875" style="2" bestFit="1" customWidth="1"/>
    <col min="4887" max="5123" width="8.88671875" style="2"/>
    <col min="5124" max="5124" width="4.33203125" style="2" customWidth="1"/>
    <col min="5125" max="5125" width="3.88671875" style="2" customWidth="1"/>
    <col min="5126" max="5126" width="22" style="2" customWidth="1"/>
    <col min="5127" max="5127" width="13.44140625" style="2" customWidth="1"/>
    <col min="5128" max="5128" width="9.88671875" style="2" customWidth="1"/>
    <col min="5129" max="5129" width="10.5546875" style="2" customWidth="1"/>
    <col min="5130" max="5130" width="10.109375" style="2" customWidth="1"/>
    <col min="5131" max="5131" width="11.88671875" style="2" customWidth="1"/>
    <col min="5132" max="5132" width="6.88671875" style="2" customWidth="1"/>
    <col min="5133" max="5133" width="6.109375" style="2" customWidth="1"/>
    <col min="5134" max="5134" width="8.44140625" style="2" customWidth="1"/>
    <col min="5135" max="5135" width="12.6640625" style="2" bestFit="1" customWidth="1"/>
    <col min="5136" max="5136" width="7.33203125" style="2" bestFit="1" customWidth="1"/>
    <col min="5137" max="5137" width="8.88671875" style="2"/>
    <col min="5138" max="5138" width="10.109375" style="2" customWidth="1"/>
    <col min="5139" max="5140" width="9.33203125" style="2" bestFit="1" customWidth="1"/>
    <col min="5141" max="5141" width="10" style="2" bestFit="1" customWidth="1"/>
    <col min="5142" max="5142" width="9.88671875" style="2" bestFit="1" customWidth="1"/>
    <col min="5143" max="5379" width="8.88671875" style="2"/>
    <col min="5380" max="5380" width="4.33203125" style="2" customWidth="1"/>
    <col min="5381" max="5381" width="3.88671875" style="2" customWidth="1"/>
    <col min="5382" max="5382" width="22" style="2" customWidth="1"/>
    <col min="5383" max="5383" width="13.44140625" style="2" customWidth="1"/>
    <col min="5384" max="5384" width="9.88671875" style="2" customWidth="1"/>
    <col min="5385" max="5385" width="10.5546875" style="2" customWidth="1"/>
    <col min="5386" max="5386" width="10.109375" style="2" customWidth="1"/>
    <col min="5387" max="5387" width="11.88671875" style="2" customWidth="1"/>
    <col min="5388" max="5388" width="6.88671875" style="2" customWidth="1"/>
    <col min="5389" max="5389" width="6.109375" style="2" customWidth="1"/>
    <col min="5390" max="5390" width="8.44140625" style="2" customWidth="1"/>
    <col min="5391" max="5391" width="12.6640625" style="2" bestFit="1" customWidth="1"/>
    <col min="5392" max="5392" width="7.33203125" style="2" bestFit="1" customWidth="1"/>
    <col min="5393" max="5393" width="8.88671875" style="2"/>
    <col min="5394" max="5394" width="10.109375" style="2" customWidth="1"/>
    <col min="5395" max="5396" width="9.33203125" style="2" bestFit="1" customWidth="1"/>
    <col min="5397" max="5397" width="10" style="2" bestFit="1" customWidth="1"/>
    <col min="5398" max="5398" width="9.88671875" style="2" bestFit="1" customWidth="1"/>
    <col min="5399" max="5635" width="8.88671875" style="2"/>
    <col min="5636" max="5636" width="4.33203125" style="2" customWidth="1"/>
    <col min="5637" max="5637" width="3.88671875" style="2" customWidth="1"/>
    <col min="5638" max="5638" width="22" style="2" customWidth="1"/>
    <col min="5639" max="5639" width="13.44140625" style="2" customWidth="1"/>
    <col min="5640" max="5640" width="9.88671875" style="2" customWidth="1"/>
    <col min="5641" max="5641" width="10.5546875" style="2" customWidth="1"/>
    <col min="5642" max="5642" width="10.109375" style="2" customWidth="1"/>
    <col min="5643" max="5643" width="11.88671875" style="2" customWidth="1"/>
    <col min="5644" max="5644" width="6.88671875" style="2" customWidth="1"/>
    <col min="5645" max="5645" width="6.109375" style="2" customWidth="1"/>
    <col min="5646" max="5646" width="8.44140625" style="2" customWidth="1"/>
    <col min="5647" max="5647" width="12.6640625" style="2" bestFit="1" customWidth="1"/>
    <col min="5648" max="5648" width="7.33203125" style="2" bestFit="1" customWidth="1"/>
    <col min="5649" max="5649" width="8.88671875" style="2"/>
    <col min="5650" max="5650" width="10.109375" style="2" customWidth="1"/>
    <col min="5651" max="5652" width="9.33203125" style="2" bestFit="1" customWidth="1"/>
    <col min="5653" max="5653" width="10" style="2" bestFit="1" customWidth="1"/>
    <col min="5654" max="5654" width="9.88671875" style="2" bestFit="1" customWidth="1"/>
    <col min="5655" max="5891" width="8.88671875" style="2"/>
    <col min="5892" max="5892" width="4.33203125" style="2" customWidth="1"/>
    <col min="5893" max="5893" width="3.88671875" style="2" customWidth="1"/>
    <col min="5894" max="5894" width="22" style="2" customWidth="1"/>
    <col min="5895" max="5895" width="13.44140625" style="2" customWidth="1"/>
    <col min="5896" max="5896" width="9.88671875" style="2" customWidth="1"/>
    <col min="5897" max="5897" width="10.5546875" style="2" customWidth="1"/>
    <col min="5898" max="5898" width="10.109375" style="2" customWidth="1"/>
    <col min="5899" max="5899" width="11.88671875" style="2" customWidth="1"/>
    <col min="5900" max="5900" width="6.88671875" style="2" customWidth="1"/>
    <col min="5901" max="5901" width="6.109375" style="2" customWidth="1"/>
    <col min="5902" max="5902" width="8.44140625" style="2" customWidth="1"/>
    <col min="5903" max="5903" width="12.6640625" style="2" bestFit="1" customWidth="1"/>
    <col min="5904" max="5904" width="7.33203125" style="2" bestFit="1" customWidth="1"/>
    <col min="5905" max="5905" width="8.88671875" style="2"/>
    <col min="5906" max="5906" width="10.109375" style="2" customWidth="1"/>
    <col min="5907" max="5908" width="9.33203125" style="2" bestFit="1" customWidth="1"/>
    <col min="5909" max="5909" width="10" style="2" bestFit="1" customWidth="1"/>
    <col min="5910" max="5910" width="9.88671875" style="2" bestFit="1" customWidth="1"/>
    <col min="5911" max="6147" width="8.88671875" style="2"/>
    <col min="6148" max="6148" width="4.33203125" style="2" customWidth="1"/>
    <col min="6149" max="6149" width="3.88671875" style="2" customWidth="1"/>
    <col min="6150" max="6150" width="22" style="2" customWidth="1"/>
    <col min="6151" max="6151" width="13.44140625" style="2" customWidth="1"/>
    <col min="6152" max="6152" width="9.88671875" style="2" customWidth="1"/>
    <col min="6153" max="6153" width="10.5546875" style="2" customWidth="1"/>
    <col min="6154" max="6154" width="10.109375" style="2" customWidth="1"/>
    <col min="6155" max="6155" width="11.88671875" style="2" customWidth="1"/>
    <col min="6156" max="6156" width="6.88671875" style="2" customWidth="1"/>
    <col min="6157" max="6157" width="6.109375" style="2" customWidth="1"/>
    <col min="6158" max="6158" width="8.44140625" style="2" customWidth="1"/>
    <col min="6159" max="6159" width="12.6640625" style="2" bestFit="1" customWidth="1"/>
    <col min="6160" max="6160" width="7.33203125" style="2" bestFit="1" customWidth="1"/>
    <col min="6161" max="6161" width="8.88671875" style="2"/>
    <col min="6162" max="6162" width="10.109375" style="2" customWidth="1"/>
    <col min="6163" max="6164" width="9.33203125" style="2" bestFit="1" customWidth="1"/>
    <col min="6165" max="6165" width="10" style="2" bestFit="1" customWidth="1"/>
    <col min="6166" max="6166" width="9.88671875" style="2" bestFit="1" customWidth="1"/>
    <col min="6167" max="6403" width="8.88671875" style="2"/>
    <col min="6404" max="6404" width="4.33203125" style="2" customWidth="1"/>
    <col min="6405" max="6405" width="3.88671875" style="2" customWidth="1"/>
    <col min="6406" max="6406" width="22" style="2" customWidth="1"/>
    <col min="6407" max="6407" width="13.44140625" style="2" customWidth="1"/>
    <col min="6408" max="6408" width="9.88671875" style="2" customWidth="1"/>
    <col min="6409" max="6409" width="10.5546875" style="2" customWidth="1"/>
    <col min="6410" max="6410" width="10.109375" style="2" customWidth="1"/>
    <col min="6411" max="6411" width="11.88671875" style="2" customWidth="1"/>
    <col min="6412" max="6412" width="6.88671875" style="2" customWidth="1"/>
    <col min="6413" max="6413" width="6.109375" style="2" customWidth="1"/>
    <col min="6414" max="6414" width="8.44140625" style="2" customWidth="1"/>
    <col min="6415" max="6415" width="12.6640625" style="2" bestFit="1" customWidth="1"/>
    <col min="6416" max="6416" width="7.33203125" style="2" bestFit="1" customWidth="1"/>
    <col min="6417" max="6417" width="8.88671875" style="2"/>
    <col min="6418" max="6418" width="10.109375" style="2" customWidth="1"/>
    <col min="6419" max="6420" width="9.33203125" style="2" bestFit="1" customWidth="1"/>
    <col min="6421" max="6421" width="10" style="2" bestFit="1" customWidth="1"/>
    <col min="6422" max="6422" width="9.88671875" style="2" bestFit="1" customWidth="1"/>
    <col min="6423" max="6659" width="8.88671875" style="2"/>
    <col min="6660" max="6660" width="4.33203125" style="2" customWidth="1"/>
    <col min="6661" max="6661" width="3.88671875" style="2" customWidth="1"/>
    <col min="6662" max="6662" width="22" style="2" customWidth="1"/>
    <col min="6663" max="6663" width="13.44140625" style="2" customWidth="1"/>
    <col min="6664" max="6664" width="9.88671875" style="2" customWidth="1"/>
    <col min="6665" max="6665" width="10.5546875" style="2" customWidth="1"/>
    <col min="6666" max="6666" width="10.109375" style="2" customWidth="1"/>
    <col min="6667" max="6667" width="11.88671875" style="2" customWidth="1"/>
    <col min="6668" max="6668" width="6.88671875" style="2" customWidth="1"/>
    <col min="6669" max="6669" width="6.109375" style="2" customWidth="1"/>
    <col min="6670" max="6670" width="8.44140625" style="2" customWidth="1"/>
    <col min="6671" max="6671" width="12.6640625" style="2" bestFit="1" customWidth="1"/>
    <col min="6672" max="6672" width="7.33203125" style="2" bestFit="1" customWidth="1"/>
    <col min="6673" max="6673" width="8.88671875" style="2"/>
    <col min="6674" max="6674" width="10.109375" style="2" customWidth="1"/>
    <col min="6675" max="6676" width="9.33203125" style="2" bestFit="1" customWidth="1"/>
    <col min="6677" max="6677" width="10" style="2" bestFit="1" customWidth="1"/>
    <col min="6678" max="6678" width="9.88671875" style="2" bestFit="1" customWidth="1"/>
    <col min="6679" max="6915" width="8.88671875" style="2"/>
    <col min="6916" max="6916" width="4.33203125" style="2" customWidth="1"/>
    <col min="6917" max="6917" width="3.88671875" style="2" customWidth="1"/>
    <col min="6918" max="6918" width="22" style="2" customWidth="1"/>
    <col min="6919" max="6919" width="13.44140625" style="2" customWidth="1"/>
    <col min="6920" max="6920" width="9.88671875" style="2" customWidth="1"/>
    <col min="6921" max="6921" width="10.5546875" style="2" customWidth="1"/>
    <col min="6922" max="6922" width="10.109375" style="2" customWidth="1"/>
    <col min="6923" max="6923" width="11.88671875" style="2" customWidth="1"/>
    <col min="6924" max="6924" width="6.88671875" style="2" customWidth="1"/>
    <col min="6925" max="6925" width="6.109375" style="2" customWidth="1"/>
    <col min="6926" max="6926" width="8.44140625" style="2" customWidth="1"/>
    <col min="6927" max="6927" width="12.6640625" style="2" bestFit="1" customWidth="1"/>
    <col min="6928" max="6928" width="7.33203125" style="2" bestFit="1" customWidth="1"/>
    <col min="6929" max="6929" width="8.88671875" style="2"/>
    <col min="6930" max="6930" width="10.109375" style="2" customWidth="1"/>
    <col min="6931" max="6932" width="9.33203125" style="2" bestFit="1" customWidth="1"/>
    <col min="6933" max="6933" width="10" style="2" bestFit="1" customWidth="1"/>
    <col min="6934" max="6934" width="9.88671875" style="2" bestFit="1" customWidth="1"/>
    <col min="6935" max="7171" width="8.88671875" style="2"/>
    <col min="7172" max="7172" width="4.33203125" style="2" customWidth="1"/>
    <col min="7173" max="7173" width="3.88671875" style="2" customWidth="1"/>
    <col min="7174" max="7174" width="22" style="2" customWidth="1"/>
    <col min="7175" max="7175" width="13.44140625" style="2" customWidth="1"/>
    <col min="7176" max="7176" width="9.88671875" style="2" customWidth="1"/>
    <col min="7177" max="7177" width="10.5546875" style="2" customWidth="1"/>
    <col min="7178" max="7178" width="10.109375" style="2" customWidth="1"/>
    <col min="7179" max="7179" width="11.88671875" style="2" customWidth="1"/>
    <col min="7180" max="7180" width="6.88671875" style="2" customWidth="1"/>
    <col min="7181" max="7181" width="6.109375" style="2" customWidth="1"/>
    <col min="7182" max="7182" width="8.44140625" style="2" customWidth="1"/>
    <col min="7183" max="7183" width="12.6640625" style="2" bestFit="1" customWidth="1"/>
    <col min="7184" max="7184" width="7.33203125" style="2" bestFit="1" customWidth="1"/>
    <col min="7185" max="7185" width="8.88671875" style="2"/>
    <col min="7186" max="7186" width="10.109375" style="2" customWidth="1"/>
    <col min="7187" max="7188" width="9.33203125" style="2" bestFit="1" customWidth="1"/>
    <col min="7189" max="7189" width="10" style="2" bestFit="1" customWidth="1"/>
    <col min="7190" max="7190" width="9.88671875" style="2" bestFit="1" customWidth="1"/>
    <col min="7191" max="7427" width="8.88671875" style="2"/>
    <col min="7428" max="7428" width="4.33203125" style="2" customWidth="1"/>
    <col min="7429" max="7429" width="3.88671875" style="2" customWidth="1"/>
    <col min="7430" max="7430" width="22" style="2" customWidth="1"/>
    <col min="7431" max="7431" width="13.44140625" style="2" customWidth="1"/>
    <col min="7432" max="7432" width="9.88671875" style="2" customWidth="1"/>
    <col min="7433" max="7433" width="10.5546875" style="2" customWidth="1"/>
    <col min="7434" max="7434" width="10.109375" style="2" customWidth="1"/>
    <col min="7435" max="7435" width="11.88671875" style="2" customWidth="1"/>
    <col min="7436" max="7436" width="6.88671875" style="2" customWidth="1"/>
    <col min="7437" max="7437" width="6.109375" style="2" customWidth="1"/>
    <col min="7438" max="7438" width="8.44140625" style="2" customWidth="1"/>
    <col min="7439" max="7439" width="12.6640625" style="2" bestFit="1" customWidth="1"/>
    <col min="7440" max="7440" width="7.33203125" style="2" bestFit="1" customWidth="1"/>
    <col min="7441" max="7441" width="8.88671875" style="2"/>
    <col min="7442" max="7442" width="10.109375" style="2" customWidth="1"/>
    <col min="7443" max="7444" width="9.33203125" style="2" bestFit="1" customWidth="1"/>
    <col min="7445" max="7445" width="10" style="2" bestFit="1" customWidth="1"/>
    <col min="7446" max="7446" width="9.88671875" style="2" bestFit="1" customWidth="1"/>
    <col min="7447" max="7683" width="8.88671875" style="2"/>
    <col min="7684" max="7684" width="4.33203125" style="2" customWidth="1"/>
    <col min="7685" max="7685" width="3.88671875" style="2" customWidth="1"/>
    <col min="7686" max="7686" width="22" style="2" customWidth="1"/>
    <col min="7687" max="7687" width="13.44140625" style="2" customWidth="1"/>
    <col min="7688" max="7688" width="9.88671875" style="2" customWidth="1"/>
    <col min="7689" max="7689" width="10.5546875" style="2" customWidth="1"/>
    <col min="7690" max="7690" width="10.109375" style="2" customWidth="1"/>
    <col min="7691" max="7691" width="11.88671875" style="2" customWidth="1"/>
    <col min="7692" max="7692" width="6.88671875" style="2" customWidth="1"/>
    <col min="7693" max="7693" width="6.109375" style="2" customWidth="1"/>
    <col min="7694" max="7694" width="8.44140625" style="2" customWidth="1"/>
    <col min="7695" max="7695" width="12.6640625" style="2" bestFit="1" customWidth="1"/>
    <col min="7696" max="7696" width="7.33203125" style="2" bestFit="1" customWidth="1"/>
    <col min="7697" max="7697" width="8.88671875" style="2"/>
    <col min="7698" max="7698" width="10.109375" style="2" customWidth="1"/>
    <col min="7699" max="7700" width="9.33203125" style="2" bestFit="1" customWidth="1"/>
    <col min="7701" max="7701" width="10" style="2" bestFit="1" customWidth="1"/>
    <col min="7702" max="7702" width="9.88671875" style="2" bestFit="1" customWidth="1"/>
    <col min="7703" max="7939" width="8.88671875" style="2"/>
    <col min="7940" max="7940" width="4.33203125" style="2" customWidth="1"/>
    <col min="7941" max="7941" width="3.88671875" style="2" customWidth="1"/>
    <col min="7942" max="7942" width="22" style="2" customWidth="1"/>
    <col min="7943" max="7943" width="13.44140625" style="2" customWidth="1"/>
    <col min="7944" max="7944" width="9.88671875" style="2" customWidth="1"/>
    <col min="7945" max="7945" width="10.5546875" style="2" customWidth="1"/>
    <col min="7946" max="7946" width="10.109375" style="2" customWidth="1"/>
    <col min="7947" max="7947" width="11.88671875" style="2" customWidth="1"/>
    <col min="7948" max="7948" width="6.88671875" style="2" customWidth="1"/>
    <col min="7949" max="7949" width="6.109375" style="2" customWidth="1"/>
    <col min="7950" max="7950" width="8.44140625" style="2" customWidth="1"/>
    <col min="7951" max="7951" width="12.6640625" style="2" bestFit="1" customWidth="1"/>
    <col min="7952" max="7952" width="7.33203125" style="2" bestFit="1" customWidth="1"/>
    <col min="7953" max="7953" width="8.88671875" style="2"/>
    <col min="7954" max="7954" width="10.109375" style="2" customWidth="1"/>
    <col min="7955" max="7956" width="9.33203125" style="2" bestFit="1" customWidth="1"/>
    <col min="7957" max="7957" width="10" style="2" bestFit="1" customWidth="1"/>
    <col min="7958" max="7958" width="9.88671875" style="2" bestFit="1" customWidth="1"/>
    <col min="7959" max="8195" width="8.88671875" style="2"/>
    <col min="8196" max="8196" width="4.33203125" style="2" customWidth="1"/>
    <col min="8197" max="8197" width="3.88671875" style="2" customWidth="1"/>
    <col min="8198" max="8198" width="22" style="2" customWidth="1"/>
    <col min="8199" max="8199" width="13.44140625" style="2" customWidth="1"/>
    <col min="8200" max="8200" width="9.88671875" style="2" customWidth="1"/>
    <col min="8201" max="8201" width="10.5546875" style="2" customWidth="1"/>
    <col min="8202" max="8202" width="10.109375" style="2" customWidth="1"/>
    <col min="8203" max="8203" width="11.88671875" style="2" customWidth="1"/>
    <col min="8204" max="8204" width="6.88671875" style="2" customWidth="1"/>
    <col min="8205" max="8205" width="6.109375" style="2" customWidth="1"/>
    <col min="8206" max="8206" width="8.44140625" style="2" customWidth="1"/>
    <col min="8207" max="8207" width="12.6640625" style="2" bestFit="1" customWidth="1"/>
    <col min="8208" max="8208" width="7.33203125" style="2" bestFit="1" customWidth="1"/>
    <col min="8209" max="8209" width="8.88671875" style="2"/>
    <col min="8210" max="8210" width="10.109375" style="2" customWidth="1"/>
    <col min="8211" max="8212" width="9.33203125" style="2" bestFit="1" customWidth="1"/>
    <col min="8213" max="8213" width="10" style="2" bestFit="1" customWidth="1"/>
    <col min="8214" max="8214" width="9.88671875" style="2" bestFit="1" customWidth="1"/>
    <col min="8215" max="8451" width="8.88671875" style="2"/>
    <col min="8452" max="8452" width="4.33203125" style="2" customWidth="1"/>
    <col min="8453" max="8453" width="3.88671875" style="2" customWidth="1"/>
    <col min="8454" max="8454" width="22" style="2" customWidth="1"/>
    <col min="8455" max="8455" width="13.44140625" style="2" customWidth="1"/>
    <col min="8456" max="8456" width="9.88671875" style="2" customWidth="1"/>
    <col min="8457" max="8457" width="10.5546875" style="2" customWidth="1"/>
    <col min="8458" max="8458" width="10.109375" style="2" customWidth="1"/>
    <col min="8459" max="8459" width="11.88671875" style="2" customWidth="1"/>
    <col min="8460" max="8460" width="6.88671875" style="2" customWidth="1"/>
    <col min="8461" max="8461" width="6.109375" style="2" customWidth="1"/>
    <col min="8462" max="8462" width="8.44140625" style="2" customWidth="1"/>
    <col min="8463" max="8463" width="12.6640625" style="2" bestFit="1" customWidth="1"/>
    <col min="8464" max="8464" width="7.33203125" style="2" bestFit="1" customWidth="1"/>
    <col min="8465" max="8465" width="8.88671875" style="2"/>
    <col min="8466" max="8466" width="10.109375" style="2" customWidth="1"/>
    <col min="8467" max="8468" width="9.33203125" style="2" bestFit="1" customWidth="1"/>
    <col min="8469" max="8469" width="10" style="2" bestFit="1" customWidth="1"/>
    <col min="8470" max="8470" width="9.88671875" style="2" bestFit="1" customWidth="1"/>
    <col min="8471" max="8707" width="8.88671875" style="2"/>
    <col min="8708" max="8708" width="4.33203125" style="2" customWidth="1"/>
    <col min="8709" max="8709" width="3.88671875" style="2" customWidth="1"/>
    <col min="8710" max="8710" width="22" style="2" customWidth="1"/>
    <col min="8711" max="8711" width="13.44140625" style="2" customWidth="1"/>
    <col min="8712" max="8712" width="9.88671875" style="2" customWidth="1"/>
    <col min="8713" max="8713" width="10.5546875" style="2" customWidth="1"/>
    <col min="8714" max="8714" width="10.109375" style="2" customWidth="1"/>
    <col min="8715" max="8715" width="11.88671875" style="2" customWidth="1"/>
    <col min="8716" max="8716" width="6.88671875" style="2" customWidth="1"/>
    <col min="8717" max="8717" width="6.109375" style="2" customWidth="1"/>
    <col min="8718" max="8718" width="8.44140625" style="2" customWidth="1"/>
    <col min="8719" max="8719" width="12.6640625" style="2" bestFit="1" customWidth="1"/>
    <col min="8720" max="8720" width="7.33203125" style="2" bestFit="1" customWidth="1"/>
    <col min="8721" max="8721" width="8.88671875" style="2"/>
    <col min="8722" max="8722" width="10.109375" style="2" customWidth="1"/>
    <col min="8723" max="8724" width="9.33203125" style="2" bestFit="1" customWidth="1"/>
    <col min="8725" max="8725" width="10" style="2" bestFit="1" customWidth="1"/>
    <col min="8726" max="8726" width="9.88671875" style="2" bestFit="1" customWidth="1"/>
    <col min="8727" max="8963" width="8.88671875" style="2"/>
    <col min="8964" max="8964" width="4.33203125" style="2" customWidth="1"/>
    <col min="8965" max="8965" width="3.88671875" style="2" customWidth="1"/>
    <col min="8966" max="8966" width="22" style="2" customWidth="1"/>
    <col min="8967" max="8967" width="13.44140625" style="2" customWidth="1"/>
    <col min="8968" max="8968" width="9.88671875" style="2" customWidth="1"/>
    <col min="8969" max="8969" width="10.5546875" style="2" customWidth="1"/>
    <col min="8970" max="8970" width="10.109375" style="2" customWidth="1"/>
    <col min="8971" max="8971" width="11.88671875" style="2" customWidth="1"/>
    <col min="8972" max="8972" width="6.88671875" style="2" customWidth="1"/>
    <col min="8973" max="8973" width="6.109375" style="2" customWidth="1"/>
    <col min="8974" max="8974" width="8.44140625" style="2" customWidth="1"/>
    <col min="8975" max="8975" width="12.6640625" style="2" bestFit="1" customWidth="1"/>
    <col min="8976" max="8976" width="7.33203125" style="2" bestFit="1" customWidth="1"/>
    <col min="8977" max="8977" width="8.88671875" style="2"/>
    <col min="8978" max="8978" width="10.109375" style="2" customWidth="1"/>
    <col min="8979" max="8980" width="9.33203125" style="2" bestFit="1" customWidth="1"/>
    <col min="8981" max="8981" width="10" style="2" bestFit="1" customWidth="1"/>
    <col min="8982" max="8982" width="9.88671875" style="2" bestFit="1" customWidth="1"/>
    <col min="8983" max="9219" width="8.88671875" style="2"/>
    <col min="9220" max="9220" width="4.33203125" style="2" customWidth="1"/>
    <col min="9221" max="9221" width="3.88671875" style="2" customWidth="1"/>
    <col min="9222" max="9222" width="22" style="2" customWidth="1"/>
    <col min="9223" max="9223" width="13.44140625" style="2" customWidth="1"/>
    <col min="9224" max="9224" width="9.88671875" style="2" customWidth="1"/>
    <col min="9225" max="9225" width="10.5546875" style="2" customWidth="1"/>
    <col min="9226" max="9226" width="10.109375" style="2" customWidth="1"/>
    <col min="9227" max="9227" width="11.88671875" style="2" customWidth="1"/>
    <col min="9228" max="9228" width="6.88671875" style="2" customWidth="1"/>
    <col min="9229" max="9229" width="6.109375" style="2" customWidth="1"/>
    <col min="9230" max="9230" width="8.44140625" style="2" customWidth="1"/>
    <col min="9231" max="9231" width="12.6640625" style="2" bestFit="1" customWidth="1"/>
    <col min="9232" max="9232" width="7.33203125" style="2" bestFit="1" customWidth="1"/>
    <col min="9233" max="9233" width="8.88671875" style="2"/>
    <col min="9234" max="9234" width="10.109375" style="2" customWidth="1"/>
    <col min="9235" max="9236" width="9.33203125" style="2" bestFit="1" customWidth="1"/>
    <col min="9237" max="9237" width="10" style="2" bestFit="1" customWidth="1"/>
    <col min="9238" max="9238" width="9.88671875" style="2" bestFit="1" customWidth="1"/>
    <col min="9239" max="9475" width="8.88671875" style="2"/>
    <col min="9476" max="9476" width="4.33203125" style="2" customWidth="1"/>
    <col min="9477" max="9477" width="3.88671875" style="2" customWidth="1"/>
    <col min="9478" max="9478" width="22" style="2" customWidth="1"/>
    <col min="9479" max="9479" width="13.44140625" style="2" customWidth="1"/>
    <col min="9480" max="9480" width="9.88671875" style="2" customWidth="1"/>
    <col min="9481" max="9481" width="10.5546875" style="2" customWidth="1"/>
    <col min="9482" max="9482" width="10.109375" style="2" customWidth="1"/>
    <col min="9483" max="9483" width="11.88671875" style="2" customWidth="1"/>
    <col min="9484" max="9484" width="6.88671875" style="2" customWidth="1"/>
    <col min="9485" max="9485" width="6.109375" style="2" customWidth="1"/>
    <col min="9486" max="9486" width="8.44140625" style="2" customWidth="1"/>
    <col min="9487" max="9487" width="12.6640625" style="2" bestFit="1" customWidth="1"/>
    <col min="9488" max="9488" width="7.33203125" style="2" bestFit="1" customWidth="1"/>
    <col min="9489" max="9489" width="8.88671875" style="2"/>
    <col min="9490" max="9490" width="10.109375" style="2" customWidth="1"/>
    <col min="9491" max="9492" width="9.33203125" style="2" bestFit="1" customWidth="1"/>
    <col min="9493" max="9493" width="10" style="2" bestFit="1" customWidth="1"/>
    <col min="9494" max="9494" width="9.88671875" style="2" bestFit="1" customWidth="1"/>
    <col min="9495" max="9731" width="8.88671875" style="2"/>
    <col min="9732" max="9732" width="4.33203125" style="2" customWidth="1"/>
    <col min="9733" max="9733" width="3.88671875" style="2" customWidth="1"/>
    <col min="9734" max="9734" width="22" style="2" customWidth="1"/>
    <col min="9735" max="9735" width="13.44140625" style="2" customWidth="1"/>
    <col min="9736" max="9736" width="9.88671875" style="2" customWidth="1"/>
    <col min="9737" max="9737" width="10.5546875" style="2" customWidth="1"/>
    <col min="9738" max="9738" width="10.109375" style="2" customWidth="1"/>
    <col min="9739" max="9739" width="11.88671875" style="2" customWidth="1"/>
    <col min="9740" max="9740" width="6.88671875" style="2" customWidth="1"/>
    <col min="9741" max="9741" width="6.109375" style="2" customWidth="1"/>
    <col min="9742" max="9742" width="8.44140625" style="2" customWidth="1"/>
    <col min="9743" max="9743" width="12.6640625" style="2" bestFit="1" customWidth="1"/>
    <col min="9744" max="9744" width="7.33203125" style="2" bestFit="1" customWidth="1"/>
    <col min="9745" max="9745" width="8.88671875" style="2"/>
    <col min="9746" max="9746" width="10.109375" style="2" customWidth="1"/>
    <col min="9747" max="9748" width="9.33203125" style="2" bestFit="1" customWidth="1"/>
    <col min="9749" max="9749" width="10" style="2" bestFit="1" customWidth="1"/>
    <col min="9750" max="9750" width="9.88671875" style="2" bestFit="1" customWidth="1"/>
    <col min="9751" max="9987" width="8.88671875" style="2"/>
    <col min="9988" max="9988" width="4.33203125" style="2" customWidth="1"/>
    <col min="9989" max="9989" width="3.88671875" style="2" customWidth="1"/>
    <col min="9990" max="9990" width="22" style="2" customWidth="1"/>
    <col min="9991" max="9991" width="13.44140625" style="2" customWidth="1"/>
    <col min="9992" max="9992" width="9.88671875" style="2" customWidth="1"/>
    <col min="9993" max="9993" width="10.5546875" style="2" customWidth="1"/>
    <col min="9994" max="9994" width="10.109375" style="2" customWidth="1"/>
    <col min="9995" max="9995" width="11.88671875" style="2" customWidth="1"/>
    <col min="9996" max="9996" width="6.88671875" style="2" customWidth="1"/>
    <col min="9997" max="9997" width="6.109375" style="2" customWidth="1"/>
    <col min="9998" max="9998" width="8.44140625" style="2" customWidth="1"/>
    <col min="9999" max="9999" width="12.6640625" style="2" bestFit="1" customWidth="1"/>
    <col min="10000" max="10000" width="7.33203125" style="2" bestFit="1" customWidth="1"/>
    <col min="10001" max="10001" width="8.88671875" style="2"/>
    <col min="10002" max="10002" width="10.109375" style="2" customWidth="1"/>
    <col min="10003" max="10004" width="9.33203125" style="2" bestFit="1" customWidth="1"/>
    <col min="10005" max="10005" width="10" style="2" bestFit="1" customWidth="1"/>
    <col min="10006" max="10006" width="9.88671875" style="2" bestFit="1" customWidth="1"/>
    <col min="10007" max="10243" width="8.88671875" style="2"/>
    <col min="10244" max="10244" width="4.33203125" style="2" customWidth="1"/>
    <col min="10245" max="10245" width="3.88671875" style="2" customWidth="1"/>
    <col min="10246" max="10246" width="22" style="2" customWidth="1"/>
    <col min="10247" max="10247" width="13.44140625" style="2" customWidth="1"/>
    <col min="10248" max="10248" width="9.88671875" style="2" customWidth="1"/>
    <col min="10249" max="10249" width="10.5546875" style="2" customWidth="1"/>
    <col min="10250" max="10250" width="10.109375" style="2" customWidth="1"/>
    <col min="10251" max="10251" width="11.88671875" style="2" customWidth="1"/>
    <col min="10252" max="10252" width="6.88671875" style="2" customWidth="1"/>
    <col min="10253" max="10253" width="6.109375" style="2" customWidth="1"/>
    <col min="10254" max="10254" width="8.44140625" style="2" customWidth="1"/>
    <col min="10255" max="10255" width="12.6640625" style="2" bestFit="1" customWidth="1"/>
    <col min="10256" max="10256" width="7.33203125" style="2" bestFit="1" customWidth="1"/>
    <col min="10257" max="10257" width="8.88671875" style="2"/>
    <col min="10258" max="10258" width="10.109375" style="2" customWidth="1"/>
    <col min="10259" max="10260" width="9.33203125" style="2" bestFit="1" customWidth="1"/>
    <col min="10261" max="10261" width="10" style="2" bestFit="1" customWidth="1"/>
    <col min="10262" max="10262" width="9.88671875" style="2" bestFit="1" customWidth="1"/>
    <col min="10263" max="10499" width="8.88671875" style="2"/>
    <col min="10500" max="10500" width="4.33203125" style="2" customWidth="1"/>
    <col min="10501" max="10501" width="3.88671875" style="2" customWidth="1"/>
    <col min="10502" max="10502" width="22" style="2" customWidth="1"/>
    <col min="10503" max="10503" width="13.44140625" style="2" customWidth="1"/>
    <col min="10504" max="10504" width="9.88671875" style="2" customWidth="1"/>
    <col min="10505" max="10505" width="10.5546875" style="2" customWidth="1"/>
    <col min="10506" max="10506" width="10.109375" style="2" customWidth="1"/>
    <col min="10507" max="10507" width="11.88671875" style="2" customWidth="1"/>
    <col min="10508" max="10508" width="6.88671875" style="2" customWidth="1"/>
    <col min="10509" max="10509" width="6.109375" style="2" customWidth="1"/>
    <col min="10510" max="10510" width="8.44140625" style="2" customWidth="1"/>
    <col min="10511" max="10511" width="12.6640625" style="2" bestFit="1" customWidth="1"/>
    <col min="10512" max="10512" width="7.33203125" style="2" bestFit="1" customWidth="1"/>
    <col min="10513" max="10513" width="8.88671875" style="2"/>
    <col min="10514" max="10514" width="10.109375" style="2" customWidth="1"/>
    <col min="10515" max="10516" width="9.33203125" style="2" bestFit="1" customWidth="1"/>
    <col min="10517" max="10517" width="10" style="2" bestFit="1" customWidth="1"/>
    <col min="10518" max="10518" width="9.88671875" style="2" bestFit="1" customWidth="1"/>
    <col min="10519" max="10755" width="8.88671875" style="2"/>
    <col min="10756" max="10756" width="4.33203125" style="2" customWidth="1"/>
    <col min="10757" max="10757" width="3.88671875" style="2" customWidth="1"/>
    <col min="10758" max="10758" width="22" style="2" customWidth="1"/>
    <col min="10759" max="10759" width="13.44140625" style="2" customWidth="1"/>
    <col min="10760" max="10760" width="9.88671875" style="2" customWidth="1"/>
    <col min="10761" max="10761" width="10.5546875" style="2" customWidth="1"/>
    <col min="10762" max="10762" width="10.109375" style="2" customWidth="1"/>
    <col min="10763" max="10763" width="11.88671875" style="2" customWidth="1"/>
    <col min="10764" max="10764" width="6.88671875" style="2" customWidth="1"/>
    <col min="10765" max="10765" width="6.109375" style="2" customWidth="1"/>
    <col min="10766" max="10766" width="8.44140625" style="2" customWidth="1"/>
    <col min="10767" max="10767" width="12.6640625" style="2" bestFit="1" customWidth="1"/>
    <col min="10768" max="10768" width="7.33203125" style="2" bestFit="1" customWidth="1"/>
    <col min="10769" max="10769" width="8.88671875" style="2"/>
    <col min="10770" max="10770" width="10.109375" style="2" customWidth="1"/>
    <col min="10771" max="10772" width="9.33203125" style="2" bestFit="1" customWidth="1"/>
    <col min="10773" max="10773" width="10" style="2" bestFit="1" customWidth="1"/>
    <col min="10774" max="10774" width="9.88671875" style="2" bestFit="1" customWidth="1"/>
    <col min="10775" max="11011" width="8.88671875" style="2"/>
    <col min="11012" max="11012" width="4.33203125" style="2" customWidth="1"/>
    <col min="11013" max="11013" width="3.88671875" style="2" customWidth="1"/>
    <col min="11014" max="11014" width="22" style="2" customWidth="1"/>
    <col min="11015" max="11015" width="13.44140625" style="2" customWidth="1"/>
    <col min="11016" max="11016" width="9.88671875" style="2" customWidth="1"/>
    <col min="11017" max="11017" width="10.5546875" style="2" customWidth="1"/>
    <col min="11018" max="11018" width="10.109375" style="2" customWidth="1"/>
    <col min="11019" max="11019" width="11.88671875" style="2" customWidth="1"/>
    <col min="11020" max="11020" width="6.88671875" style="2" customWidth="1"/>
    <col min="11021" max="11021" width="6.109375" style="2" customWidth="1"/>
    <col min="11022" max="11022" width="8.44140625" style="2" customWidth="1"/>
    <col min="11023" max="11023" width="12.6640625" style="2" bestFit="1" customWidth="1"/>
    <col min="11024" max="11024" width="7.33203125" style="2" bestFit="1" customWidth="1"/>
    <col min="11025" max="11025" width="8.88671875" style="2"/>
    <col min="11026" max="11026" width="10.109375" style="2" customWidth="1"/>
    <col min="11027" max="11028" width="9.33203125" style="2" bestFit="1" customWidth="1"/>
    <col min="11029" max="11029" width="10" style="2" bestFit="1" customWidth="1"/>
    <col min="11030" max="11030" width="9.88671875" style="2" bestFit="1" customWidth="1"/>
    <col min="11031" max="11267" width="8.88671875" style="2"/>
    <col min="11268" max="11268" width="4.33203125" style="2" customWidth="1"/>
    <col min="11269" max="11269" width="3.88671875" style="2" customWidth="1"/>
    <col min="11270" max="11270" width="22" style="2" customWidth="1"/>
    <col min="11271" max="11271" width="13.44140625" style="2" customWidth="1"/>
    <col min="11272" max="11272" width="9.88671875" style="2" customWidth="1"/>
    <col min="11273" max="11273" width="10.5546875" style="2" customWidth="1"/>
    <col min="11274" max="11274" width="10.109375" style="2" customWidth="1"/>
    <col min="11275" max="11275" width="11.88671875" style="2" customWidth="1"/>
    <col min="11276" max="11276" width="6.88671875" style="2" customWidth="1"/>
    <col min="11277" max="11277" width="6.109375" style="2" customWidth="1"/>
    <col min="11278" max="11278" width="8.44140625" style="2" customWidth="1"/>
    <col min="11279" max="11279" width="12.6640625" style="2" bestFit="1" customWidth="1"/>
    <col min="11280" max="11280" width="7.33203125" style="2" bestFit="1" customWidth="1"/>
    <col min="11281" max="11281" width="8.88671875" style="2"/>
    <col min="11282" max="11282" width="10.109375" style="2" customWidth="1"/>
    <col min="11283" max="11284" width="9.33203125" style="2" bestFit="1" customWidth="1"/>
    <col min="11285" max="11285" width="10" style="2" bestFit="1" customWidth="1"/>
    <col min="11286" max="11286" width="9.88671875" style="2" bestFit="1" customWidth="1"/>
    <col min="11287" max="11523" width="8.88671875" style="2"/>
    <col min="11524" max="11524" width="4.33203125" style="2" customWidth="1"/>
    <col min="11525" max="11525" width="3.88671875" style="2" customWidth="1"/>
    <col min="11526" max="11526" width="22" style="2" customWidth="1"/>
    <col min="11527" max="11527" width="13.44140625" style="2" customWidth="1"/>
    <col min="11528" max="11528" width="9.88671875" style="2" customWidth="1"/>
    <col min="11529" max="11529" width="10.5546875" style="2" customWidth="1"/>
    <col min="11530" max="11530" width="10.109375" style="2" customWidth="1"/>
    <col min="11531" max="11531" width="11.88671875" style="2" customWidth="1"/>
    <col min="11532" max="11532" width="6.88671875" style="2" customWidth="1"/>
    <col min="11533" max="11533" width="6.109375" style="2" customWidth="1"/>
    <col min="11534" max="11534" width="8.44140625" style="2" customWidth="1"/>
    <col min="11535" max="11535" width="12.6640625" style="2" bestFit="1" customWidth="1"/>
    <col min="11536" max="11536" width="7.33203125" style="2" bestFit="1" customWidth="1"/>
    <col min="11537" max="11537" width="8.88671875" style="2"/>
    <col min="11538" max="11538" width="10.109375" style="2" customWidth="1"/>
    <col min="11539" max="11540" width="9.33203125" style="2" bestFit="1" customWidth="1"/>
    <col min="11541" max="11541" width="10" style="2" bestFit="1" customWidth="1"/>
    <col min="11542" max="11542" width="9.88671875" style="2" bestFit="1" customWidth="1"/>
    <col min="11543" max="11779" width="8.88671875" style="2"/>
    <col min="11780" max="11780" width="4.33203125" style="2" customWidth="1"/>
    <col min="11781" max="11781" width="3.88671875" style="2" customWidth="1"/>
    <col min="11782" max="11782" width="22" style="2" customWidth="1"/>
    <col min="11783" max="11783" width="13.44140625" style="2" customWidth="1"/>
    <col min="11784" max="11784" width="9.88671875" style="2" customWidth="1"/>
    <col min="11785" max="11785" width="10.5546875" style="2" customWidth="1"/>
    <col min="11786" max="11786" width="10.109375" style="2" customWidth="1"/>
    <col min="11787" max="11787" width="11.88671875" style="2" customWidth="1"/>
    <col min="11788" max="11788" width="6.88671875" style="2" customWidth="1"/>
    <col min="11789" max="11789" width="6.109375" style="2" customWidth="1"/>
    <col min="11790" max="11790" width="8.44140625" style="2" customWidth="1"/>
    <col min="11791" max="11791" width="12.6640625" style="2" bestFit="1" customWidth="1"/>
    <col min="11792" max="11792" width="7.33203125" style="2" bestFit="1" customWidth="1"/>
    <col min="11793" max="11793" width="8.88671875" style="2"/>
    <col min="11794" max="11794" width="10.109375" style="2" customWidth="1"/>
    <col min="11795" max="11796" width="9.33203125" style="2" bestFit="1" customWidth="1"/>
    <col min="11797" max="11797" width="10" style="2" bestFit="1" customWidth="1"/>
    <col min="11798" max="11798" width="9.88671875" style="2" bestFit="1" customWidth="1"/>
    <col min="11799" max="12035" width="8.88671875" style="2"/>
    <col min="12036" max="12036" width="4.33203125" style="2" customWidth="1"/>
    <col min="12037" max="12037" width="3.88671875" style="2" customWidth="1"/>
    <col min="12038" max="12038" width="22" style="2" customWidth="1"/>
    <col min="12039" max="12039" width="13.44140625" style="2" customWidth="1"/>
    <col min="12040" max="12040" width="9.88671875" style="2" customWidth="1"/>
    <col min="12041" max="12041" width="10.5546875" style="2" customWidth="1"/>
    <col min="12042" max="12042" width="10.109375" style="2" customWidth="1"/>
    <col min="12043" max="12043" width="11.88671875" style="2" customWidth="1"/>
    <col min="12044" max="12044" width="6.88671875" style="2" customWidth="1"/>
    <col min="12045" max="12045" width="6.109375" style="2" customWidth="1"/>
    <col min="12046" max="12046" width="8.44140625" style="2" customWidth="1"/>
    <col min="12047" max="12047" width="12.6640625" style="2" bestFit="1" customWidth="1"/>
    <col min="12048" max="12048" width="7.33203125" style="2" bestFit="1" customWidth="1"/>
    <col min="12049" max="12049" width="8.88671875" style="2"/>
    <col min="12050" max="12050" width="10.109375" style="2" customWidth="1"/>
    <col min="12051" max="12052" width="9.33203125" style="2" bestFit="1" customWidth="1"/>
    <col min="12053" max="12053" width="10" style="2" bestFit="1" customWidth="1"/>
    <col min="12054" max="12054" width="9.88671875" style="2" bestFit="1" customWidth="1"/>
    <col min="12055" max="12291" width="8.88671875" style="2"/>
    <col min="12292" max="12292" width="4.33203125" style="2" customWidth="1"/>
    <col min="12293" max="12293" width="3.88671875" style="2" customWidth="1"/>
    <col min="12294" max="12294" width="22" style="2" customWidth="1"/>
    <col min="12295" max="12295" width="13.44140625" style="2" customWidth="1"/>
    <col min="12296" max="12296" width="9.88671875" style="2" customWidth="1"/>
    <col min="12297" max="12297" width="10.5546875" style="2" customWidth="1"/>
    <col min="12298" max="12298" width="10.109375" style="2" customWidth="1"/>
    <col min="12299" max="12299" width="11.88671875" style="2" customWidth="1"/>
    <col min="12300" max="12300" width="6.88671875" style="2" customWidth="1"/>
    <col min="12301" max="12301" width="6.109375" style="2" customWidth="1"/>
    <col min="12302" max="12302" width="8.44140625" style="2" customWidth="1"/>
    <col min="12303" max="12303" width="12.6640625" style="2" bestFit="1" customWidth="1"/>
    <col min="12304" max="12304" width="7.33203125" style="2" bestFit="1" customWidth="1"/>
    <col min="12305" max="12305" width="8.88671875" style="2"/>
    <col min="12306" max="12306" width="10.109375" style="2" customWidth="1"/>
    <col min="12307" max="12308" width="9.33203125" style="2" bestFit="1" customWidth="1"/>
    <col min="12309" max="12309" width="10" style="2" bestFit="1" customWidth="1"/>
    <col min="12310" max="12310" width="9.88671875" style="2" bestFit="1" customWidth="1"/>
    <col min="12311" max="12547" width="8.88671875" style="2"/>
    <col min="12548" max="12548" width="4.33203125" style="2" customWidth="1"/>
    <col min="12549" max="12549" width="3.88671875" style="2" customWidth="1"/>
    <col min="12550" max="12550" width="22" style="2" customWidth="1"/>
    <col min="12551" max="12551" width="13.44140625" style="2" customWidth="1"/>
    <col min="12552" max="12552" width="9.88671875" style="2" customWidth="1"/>
    <col min="12553" max="12553" width="10.5546875" style="2" customWidth="1"/>
    <col min="12554" max="12554" width="10.109375" style="2" customWidth="1"/>
    <col min="12555" max="12555" width="11.88671875" style="2" customWidth="1"/>
    <col min="12556" max="12556" width="6.88671875" style="2" customWidth="1"/>
    <col min="12557" max="12557" width="6.109375" style="2" customWidth="1"/>
    <col min="12558" max="12558" width="8.44140625" style="2" customWidth="1"/>
    <col min="12559" max="12559" width="12.6640625" style="2" bestFit="1" customWidth="1"/>
    <col min="12560" max="12560" width="7.33203125" style="2" bestFit="1" customWidth="1"/>
    <col min="12561" max="12561" width="8.88671875" style="2"/>
    <col min="12562" max="12562" width="10.109375" style="2" customWidth="1"/>
    <col min="12563" max="12564" width="9.33203125" style="2" bestFit="1" customWidth="1"/>
    <col min="12565" max="12565" width="10" style="2" bestFit="1" customWidth="1"/>
    <col min="12566" max="12566" width="9.88671875" style="2" bestFit="1" customWidth="1"/>
    <col min="12567" max="12803" width="8.88671875" style="2"/>
    <col min="12804" max="12804" width="4.33203125" style="2" customWidth="1"/>
    <col min="12805" max="12805" width="3.88671875" style="2" customWidth="1"/>
    <col min="12806" max="12806" width="22" style="2" customWidth="1"/>
    <col min="12807" max="12807" width="13.44140625" style="2" customWidth="1"/>
    <col min="12808" max="12808" width="9.88671875" style="2" customWidth="1"/>
    <col min="12809" max="12809" width="10.5546875" style="2" customWidth="1"/>
    <col min="12810" max="12810" width="10.109375" style="2" customWidth="1"/>
    <col min="12811" max="12811" width="11.88671875" style="2" customWidth="1"/>
    <col min="12812" max="12812" width="6.88671875" style="2" customWidth="1"/>
    <col min="12813" max="12813" width="6.109375" style="2" customWidth="1"/>
    <col min="12814" max="12814" width="8.44140625" style="2" customWidth="1"/>
    <col min="12815" max="12815" width="12.6640625" style="2" bestFit="1" customWidth="1"/>
    <col min="12816" max="12816" width="7.33203125" style="2" bestFit="1" customWidth="1"/>
    <col min="12817" max="12817" width="8.88671875" style="2"/>
    <col min="12818" max="12818" width="10.109375" style="2" customWidth="1"/>
    <col min="12819" max="12820" width="9.33203125" style="2" bestFit="1" customWidth="1"/>
    <col min="12821" max="12821" width="10" style="2" bestFit="1" customWidth="1"/>
    <col min="12822" max="12822" width="9.88671875" style="2" bestFit="1" customWidth="1"/>
    <col min="12823" max="13059" width="8.88671875" style="2"/>
    <col min="13060" max="13060" width="4.33203125" style="2" customWidth="1"/>
    <col min="13061" max="13061" width="3.88671875" style="2" customWidth="1"/>
    <col min="13062" max="13062" width="22" style="2" customWidth="1"/>
    <col min="13063" max="13063" width="13.44140625" style="2" customWidth="1"/>
    <col min="13064" max="13064" width="9.88671875" style="2" customWidth="1"/>
    <col min="13065" max="13065" width="10.5546875" style="2" customWidth="1"/>
    <col min="13066" max="13066" width="10.109375" style="2" customWidth="1"/>
    <col min="13067" max="13067" width="11.88671875" style="2" customWidth="1"/>
    <col min="13068" max="13068" width="6.88671875" style="2" customWidth="1"/>
    <col min="13069" max="13069" width="6.109375" style="2" customWidth="1"/>
    <col min="13070" max="13070" width="8.44140625" style="2" customWidth="1"/>
    <col min="13071" max="13071" width="12.6640625" style="2" bestFit="1" customWidth="1"/>
    <col min="13072" max="13072" width="7.33203125" style="2" bestFit="1" customWidth="1"/>
    <col min="13073" max="13073" width="8.88671875" style="2"/>
    <col min="13074" max="13074" width="10.109375" style="2" customWidth="1"/>
    <col min="13075" max="13076" width="9.33203125" style="2" bestFit="1" customWidth="1"/>
    <col min="13077" max="13077" width="10" style="2" bestFit="1" customWidth="1"/>
    <col min="13078" max="13078" width="9.88671875" style="2" bestFit="1" customWidth="1"/>
    <col min="13079" max="13315" width="8.88671875" style="2"/>
    <col min="13316" max="13316" width="4.33203125" style="2" customWidth="1"/>
    <col min="13317" max="13317" width="3.88671875" style="2" customWidth="1"/>
    <col min="13318" max="13318" width="22" style="2" customWidth="1"/>
    <col min="13319" max="13319" width="13.44140625" style="2" customWidth="1"/>
    <col min="13320" max="13320" width="9.88671875" style="2" customWidth="1"/>
    <col min="13321" max="13321" width="10.5546875" style="2" customWidth="1"/>
    <col min="13322" max="13322" width="10.109375" style="2" customWidth="1"/>
    <col min="13323" max="13323" width="11.88671875" style="2" customWidth="1"/>
    <col min="13324" max="13324" width="6.88671875" style="2" customWidth="1"/>
    <col min="13325" max="13325" width="6.109375" style="2" customWidth="1"/>
    <col min="13326" max="13326" width="8.44140625" style="2" customWidth="1"/>
    <col min="13327" max="13327" width="12.6640625" style="2" bestFit="1" customWidth="1"/>
    <col min="13328" max="13328" width="7.33203125" style="2" bestFit="1" customWidth="1"/>
    <col min="13329" max="13329" width="8.88671875" style="2"/>
    <col min="13330" max="13330" width="10.109375" style="2" customWidth="1"/>
    <col min="13331" max="13332" width="9.33203125" style="2" bestFit="1" customWidth="1"/>
    <col min="13333" max="13333" width="10" style="2" bestFit="1" customWidth="1"/>
    <col min="13334" max="13334" width="9.88671875" style="2" bestFit="1" customWidth="1"/>
    <col min="13335" max="13571" width="8.88671875" style="2"/>
    <col min="13572" max="13572" width="4.33203125" style="2" customWidth="1"/>
    <col min="13573" max="13573" width="3.88671875" style="2" customWidth="1"/>
    <col min="13574" max="13574" width="22" style="2" customWidth="1"/>
    <col min="13575" max="13575" width="13.44140625" style="2" customWidth="1"/>
    <col min="13576" max="13576" width="9.88671875" style="2" customWidth="1"/>
    <col min="13577" max="13577" width="10.5546875" style="2" customWidth="1"/>
    <col min="13578" max="13578" width="10.109375" style="2" customWidth="1"/>
    <col min="13579" max="13579" width="11.88671875" style="2" customWidth="1"/>
    <col min="13580" max="13580" width="6.88671875" style="2" customWidth="1"/>
    <col min="13581" max="13581" width="6.109375" style="2" customWidth="1"/>
    <col min="13582" max="13582" width="8.44140625" style="2" customWidth="1"/>
    <col min="13583" max="13583" width="12.6640625" style="2" bestFit="1" customWidth="1"/>
    <col min="13584" max="13584" width="7.33203125" style="2" bestFit="1" customWidth="1"/>
    <col min="13585" max="13585" width="8.88671875" style="2"/>
    <col min="13586" max="13586" width="10.109375" style="2" customWidth="1"/>
    <col min="13587" max="13588" width="9.33203125" style="2" bestFit="1" customWidth="1"/>
    <col min="13589" max="13589" width="10" style="2" bestFit="1" customWidth="1"/>
    <col min="13590" max="13590" width="9.88671875" style="2" bestFit="1" customWidth="1"/>
    <col min="13591" max="13827" width="8.88671875" style="2"/>
    <col min="13828" max="13828" width="4.33203125" style="2" customWidth="1"/>
    <col min="13829" max="13829" width="3.88671875" style="2" customWidth="1"/>
    <col min="13830" max="13830" width="22" style="2" customWidth="1"/>
    <col min="13831" max="13831" width="13.44140625" style="2" customWidth="1"/>
    <col min="13832" max="13832" width="9.88671875" style="2" customWidth="1"/>
    <col min="13833" max="13833" width="10.5546875" style="2" customWidth="1"/>
    <col min="13834" max="13834" width="10.109375" style="2" customWidth="1"/>
    <col min="13835" max="13835" width="11.88671875" style="2" customWidth="1"/>
    <col min="13836" max="13836" width="6.88671875" style="2" customWidth="1"/>
    <col min="13837" max="13837" width="6.109375" style="2" customWidth="1"/>
    <col min="13838" max="13838" width="8.44140625" style="2" customWidth="1"/>
    <col min="13839" max="13839" width="12.6640625" style="2" bestFit="1" customWidth="1"/>
    <col min="13840" max="13840" width="7.33203125" style="2" bestFit="1" customWidth="1"/>
    <col min="13841" max="13841" width="8.88671875" style="2"/>
    <col min="13842" max="13842" width="10.109375" style="2" customWidth="1"/>
    <col min="13843" max="13844" width="9.33203125" style="2" bestFit="1" customWidth="1"/>
    <col min="13845" max="13845" width="10" style="2" bestFit="1" customWidth="1"/>
    <col min="13846" max="13846" width="9.88671875" style="2" bestFit="1" customWidth="1"/>
    <col min="13847" max="14083" width="8.88671875" style="2"/>
    <col min="14084" max="14084" width="4.33203125" style="2" customWidth="1"/>
    <col min="14085" max="14085" width="3.88671875" style="2" customWidth="1"/>
    <col min="14086" max="14086" width="22" style="2" customWidth="1"/>
    <col min="14087" max="14087" width="13.44140625" style="2" customWidth="1"/>
    <col min="14088" max="14088" width="9.88671875" style="2" customWidth="1"/>
    <col min="14089" max="14089" width="10.5546875" style="2" customWidth="1"/>
    <col min="14090" max="14090" width="10.109375" style="2" customWidth="1"/>
    <col min="14091" max="14091" width="11.88671875" style="2" customWidth="1"/>
    <col min="14092" max="14092" width="6.88671875" style="2" customWidth="1"/>
    <col min="14093" max="14093" width="6.109375" style="2" customWidth="1"/>
    <col min="14094" max="14094" width="8.44140625" style="2" customWidth="1"/>
    <col min="14095" max="14095" width="12.6640625" style="2" bestFit="1" customWidth="1"/>
    <col min="14096" max="14096" width="7.33203125" style="2" bestFit="1" customWidth="1"/>
    <col min="14097" max="14097" width="8.88671875" style="2"/>
    <col min="14098" max="14098" width="10.109375" style="2" customWidth="1"/>
    <col min="14099" max="14100" width="9.33203125" style="2" bestFit="1" customWidth="1"/>
    <col min="14101" max="14101" width="10" style="2" bestFit="1" customWidth="1"/>
    <col min="14102" max="14102" width="9.88671875" style="2" bestFit="1" customWidth="1"/>
    <col min="14103" max="14339" width="8.88671875" style="2"/>
    <col min="14340" max="14340" width="4.33203125" style="2" customWidth="1"/>
    <col min="14341" max="14341" width="3.88671875" style="2" customWidth="1"/>
    <col min="14342" max="14342" width="22" style="2" customWidth="1"/>
    <col min="14343" max="14343" width="13.44140625" style="2" customWidth="1"/>
    <col min="14344" max="14344" width="9.88671875" style="2" customWidth="1"/>
    <col min="14345" max="14345" width="10.5546875" style="2" customWidth="1"/>
    <col min="14346" max="14346" width="10.109375" style="2" customWidth="1"/>
    <col min="14347" max="14347" width="11.88671875" style="2" customWidth="1"/>
    <col min="14348" max="14348" width="6.88671875" style="2" customWidth="1"/>
    <col min="14349" max="14349" width="6.109375" style="2" customWidth="1"/>
    <col min="14350" max="14350" width="8.44140625" style="2" customWidth="1"/>
    <col min="14351" max="14351" width="12.6640625" style="2" bestFit="1" customWidth="1"/>
    <col min="14352" max="14352" width="7.33203125" style="2" bestFit="1" customWidth="1"/>
    <col min="14353" max="14353" width="8.88671875" style="2"/>
    <col min="14354" max="14354" width="10.109375" style="2" customWidth="1"/>
    <col min="14355" max="14356" width="9.33203125" style="2" bestFit="1" customWidth="1"/>
    <col min="14357" max="14357" width="10" style="2" bestFit="1" customWidth="1"/>
    <col min="14358" max="14358" width="9.88671875" style="2" bestFit="1" customWidth="1"/>
    <col min="14359" max="14595" width="8.88671875" style="2"/>
    <col min="14596" max="14596" width="4.33203125" style="2" customWidth="1"/>
    <col min="14597" max="14597" width="3.88671875" style="2" customWidth="1"/>
    <col min="14598" max="14598" width="22" style="2" customWidth="1"/>
    <col min="14599" max="14599" width="13.44140625" style="2" customWidth="1"/>
    <col min="14600" max="14600" width="9.88671875" style="2" customWidth="1"/>
    <col min="14601" max="14601" width="10.5546875" style="2" customWidth="1"/>
    <col min="14602" max="14602" width="10.109375" style="2" customWidth="1"/>
    <col min="14603" max="14603" width="11.88671875" style="2" customWidth="1"/>
    <col min="14604" max="14604" width="6.88671875" style="2" customWidth="1"/>
    <col min="14605" max="14605" width="6.109375" style="2" customWidth="1"/>
    <col min="14606" max="14606" width="8.44140625" style="2" customWidth="1"/>
    <col min="14607" max="14607" width="12.6640625" style="2" bestFit="1" customWidth="1"/>
    <col min="14608" max="14608" width="7.33203125" style="2" bestFit="1" customWidth="1"/>
    <col min="14609" max="14609" width="8.88671875" style="2"/>
    <col min="14610" max="14610" width="10.109375" style="2" customWidth="1"/>
    <col min="14611" max="14612" width="9.33203125" style="2" bestFit="1" customWidth="1"/>
    <col min="14613" max="14613" width="10" style="2" bestFit="1" customWidth="1"/>
    <col min="14614" max="14614" width="9.88671875" style="2" bestFit="1" customWidth="1"/>
    <col min="14615" max="14851" width="8.88671875" style="2"/>
    <col min="14852" max="14852" width="4.33203125" style="2" customWidth="1"/>
    <col min="14853" max="14853" width="3.88671875" style="2" customWidth="1"/>
    <col min="14854" max="14854" width="22" style="2" customWidth="1"/>
    <col min="14855" max="14855" width="13.44140625" style="2" customWidth="1"/>
    <col min="14856" max="14856" width="9.88671875" style="2" customWidth="1"/>
    <col min="14857" max="14857" width="10.5546875" style="2" customWidth="1"/>
    <col min="14858" max="14858" width="10.109375" style="2" customWidth="1"/>
    <col min="14859" max="14859" width="11.88671875" style="2" customWidth="1"/>
    <col min="14860" max="14860" width="6.88671875" style="2" customWidth="1"/>
    <col min="14861" max="14861" width="6.109375" style="2" customWidth="1"/>
    <col min="14862" max="14862" width="8.44140625" style="2" customWidth="1"/>
    <col min="14863" max="14863" width="12.6640625" style="2" bestFit="1" customWidth="1"/>
    <col min="14864" max="14864" width="7.33203125" style="2" bestFit="1" customWidth="1"/>
    <col min="14865" max="14865" width="8.88671875" style="2"/>
    <col min="14866" max="14866" width="10.109375" style="2" customWidth="1"/>
    <col min="14867" max="14868" width="9.33203125" style="2" bestFit="1" customWidth="1"/>
    <col min="14869" max="14869" width="10" style="2" bestFit="1" customWidth="1"/>
    <col min="14870" max="14870" width="9.88671875" style="2" bestFit="1" customWidth="1"/>
    <col min="14871" max="15107" width="8.88671875" style="2"/>
    <col min="15108" max="15108" width="4.33203125" style="2" customWidth="1"/>
    <col min="15109" max="15109" width="3.88671875" style="2" customWidth="1"/>
    <col min="15110" max="15110" width="22" style="2" customWidth="1"/>
    <col min="15111" max="15111" width="13.44140625" style="2" customWidth="1"/>
    <col min="15112" max="15112" width="9.88671875" style="2" customWidth="1"/>
    <col min="15113" max="15113" width="10.5546875" style="2" customWidth="1"/>
    <col min="15114" max="15114" width="10.109375" style="2" customWidth="1"/>
    <col min="15115" max="15115" width="11.88671875" style="2" customWidth="1"/>
    <col min="15116" max="15116" width="6.88671875" style="2" customWidth="1"/>
    <col min="15117" max="15117" width="6.109375" style="2" customWidth="1"/>
    <col min="15118" max="15118" width="8.44140625" style="2" customWidth="1"/>
    <col min="15119" max="15119" width="12.6640625" style="2" bestFit="1" customWidth="1"/>
    <col min="15120" max="15120" width="7.33203125" style="2" bestFit="1" customWidth="1"/>
    <col min="15121" max="15121" width="8.88671875" style="2"/>
    <col min="15122" max="15122" width="10.109375" style="2" customWidth="1"/>
    <col min="15123" max="15124" width="9.33203125" style="2" bestFit="1" customWidth="1"/>
    <col min="15125" max="15125" width="10" style="2" bestFit="1" customWidth="1"/>
    <col min="15126" max="15126" width="9.88671875" style="2" bestFit="1" customWidth="1"/>
    <col min="15127" max="15363" width="8.88671875" style="2"/>
    <col min="15364" max="15364" width="4.33203125" style="2" customWidth="1"/>
    <col min="15365" max="15365" width="3.88671875" style="2" customWidth="1"/>
    <col min="15366" max="15366" width="22" style="2" customWidth="1"/>
    <col min="15367" max="15367" width="13.44140625" style="2" customWidth="1"/>
    <col min="15368" max="15368" width="9.88671875" style="2" customWidth="1"/>
    <col min="15369" max="15369" width="10.5546875" style="2" customWidth="1"/>
    <col min="15370" max="15370" width="10.109375" style="2" customWidth="1"/>
    <col min="15371" max="15371" width="11.88671875" style="2" customWidth="1"/>
    <col min="15372" max="15372" width="6.88671875" style="2" customWidth="1"/>
    <col min="15373" max="15373" width="6.109375" style="2" customWidth="1"/>
    <col min="15374" max="15374" width="8.44140625" style="2" customWidth="1"/>
    <col min="15375" max="15375" width="12.6640625" style="2" bestFit="1" customWidth="1"/>
    <col min="15376" max="15376" width="7.33203125" style="2" bestFit="1" customWidth="1"/>
    <col min="15377" max="15377" width="8.88671875" style="2"/>
    <col min="15378" max="15378" width="10.109375" style="2" customWidth="1"/>
    <col min="15379" max="15380" width="9.33203125" style="2" bestFit="1" customWidth="1"/>
    <col min="15381" max="15381" width="10" style="2" bestFit="1" customWidth="1"/>
    <col min="15382" max="15382" width="9.88671875" style="2" bestFit="1" customWidth="1"/>
    <col min="15383" max="15619" width="8.88671875" style="2"/>
    <col min="15620" max="15620" width="4.33203125" style="2" customWidth="1"/>
    <col min="15621" max="15621" width="3.88671875" style="2" customWidth="1"/>
    <col min="15622" max="15622" width="22" style="2" customWidth="1"/>
    <col min="15623" max="15623" width="13.44140625" style="2" customWidth="1"/>
    <col min="15624" max="15624" width="9.88671875" style="2" customWidth="1"/>
    <col min="15625" max="15625" width="10.5546875" style="2" customWidth="1"/>
    <col min="15626" max="15626" width="10.109375" style="2" customWidth="1"/>
    <col min="15627" max="15627" width="11.88671875" style="2" customWidth="1"/>
    <col min="15628" max="15628" width="6.88671875" style="2" customWidth="1"/>
    <col min="15629" max="15629" width="6.109375" style="2" customWidth="1"/>
    <col min="15630" max="15630" width="8.44140625" style="2" customWidth="1"/>
    <col min="15631" max="15631" width="12.6640625" style="2" bestFit="1" customWidth="1"/>
    <col min="15632" max="15632" width="7.33203125" style="2" bestFit="1" customWidth="1"/>
    <col min="15633" max="15633" width="8.88671875" style="2"/>
    <col min="15634" max="15634" width="10.109375" style="2" customWidth="1"/>
    <col min="15635" max="15636" width="9.33203125" style="2" bestFit="1" customWidth="1"/>
    <col min="15637" max="15637" width="10" style="2" bestFit="1" customWidth="1"/>
    <col min="15638" max="15638" width="9.88671875" style="2" bestFit="1" customWidth="1"/>
    <col min="15639" max="15875" width="8.88671875" style="2"/>
    <col min="15876" max="15876" width="4.33203125" style="2" customWidth="1"/>
    <col min="15877" max="15877" width="3.88671875" style="2" customWidth="1"/>
    <col min="15878" max="15878" width="22" style="2" customWidth="1"/>
    <col min="15879" max="15879" width="13.44140625" style="2" customWidth="1"/>
    <col min="15880" max="15880" width="9.88671875" style="2" customWidth="1"/>
    <col min="15881" max="15881" width="10.5546875" style="2" customWidth="1"/>
    <col min="15882" max="15882" width="10.109375" style="2" customWidth="1"/>
    <col min="15883" max="15883" width="11.88671875" style="2" customWidth="1"/>
    <col min="15884" max="15884" width="6.88671875" style="2" customWidth="1"/>
    <col min="15885" max="15885" width="6.109375" style="2" customWidth="1"/>
    <col min="15886" max="15886" width="8.44140625" style="2" customWidth="1"/>
    <col min="15887" max="15887" width="12.6640625" style="2" bestFit="1" customWidth="1"/>
    <col min="15888" max="15888" width="7.33203125" style="2" bestFit="1" customWidth="1"/>
    <col min="15889" max="15889" width="8.88671875" style="2"/>
    <col min="15890" max="15890" width="10.109375" style="2" customWidth="1"/>
    <col min="15891" max="15892" width="9.33203125" style="2" bestFit="1" customWidth="1"/>
    <col min="15893" max="15893" width="10" style="2" bestFit="1" customWidth="1"/>
    <col min="15894" max="15894" width="9.88671875" style="2" bestFit="1" customWidth="1"/>
    <col min="15895" max="16131" width="8.88671875" style="2"/>
    <col min="16132" max="16132" width="4.33203125" style="2" customWidth="1"/>
    <col min="16133" max="16133" width="3.88671875" style="2" customWidth="1"/>
    <col min="16134" max="16134" width="22" style="2" customWidth="1"/>
    <col min="16135" max="16135" width="13.44140625" style="2" customWidth="1"/>
    <col min="16136" max="16136" width="9.88671875" style="2" customWidth="1"/>
    <col min="16137" max="16137" width="10.5546875" style="2" customWidth="1"/>
    <col min="16138" max="16138" width="10.109375" style="2" customWidth="1"/>
    <col min="16139" max="16139" width="11.88671875" style="2" customWidth="1"/>
    <col min="16140" max="16140" width="6.88671875" style="2" customWidth="1"/>
    <col min="16141" max="16141" width="6.109375" style="2" customWidth="1"/>
    <col min="16142" max="16142" width="8.44140625" style="2" customWidth="1"/>
    <col min="16143" max="16143" width="12.6640625" style="2" bestFit="1" customWidth="1"/>
    <col min="16144" max="16144" width="7.33203125" style="2" bestFit="1" customWidth="1"/>
    <col min="16145" max="16145" width="8.88671875" style="2"/>
    <col min="16146" max="16146" width="10.109375" style="2" customWidth="1"/>
    <col min="16147" max="16148" width="9.33203125" style="2" bestFit="1" customWidth="1"/>
    <col min="16149" max="16149" width="10" style="2" bestFit="1" customWidth="1"/>
    <col min="16150" max="16150" width="9.88671875" style="2" bestFit="1" customWidth="1"/>
    <col min="16151" max="16384" width="8.88671875" style="2"/>
  </cols>
  <sheetData>
    <row r="2" spans="1:25" ht="17.399999999999999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T2" s="2">
        <f>H15+H16+H17+H19+H20+H22+H23+H24</f>
        <v>2682230.0000000028</v>
      </c>
      <c r="V2" s="2">
        <f>H26+H27+H28+H29+H30+H31+H32+H33+H34</f>
        <v>1865039.9999999991</v>
      </c>
    </row>
    <row r="3" spans="1:25">
      <c r="A3" s="3"/>
      <c r="B3" s="3"/>
      <c r="C3" s="4"/>
      <c r="D3" s="5"/>
      <c r="E3" s="5"/>
      <c r="F3" s="6"/>
      <c r="G3" s="6"/>
      <c r="H3" s="6"/>
      <c r="I3" s="3"/>
      <c r="J3" s="3"/>
      <c r="K3" s="3"/>
      <c r="L3" s="7"/>
      <c r="M3" s="7"/>
      <c r="N3" s="8"/>
      <c r="O3" s="8"/>
      <c r="P3" s="3"/>
      <c r="Q3" s="3"/>
    </row>
    <row r="4" spans="1:25" ht="24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25">
      <c r="A5" s="3"/>
      <c r="B5" s="3"/>
      <c r="C5" s="4"/>
      <c r="D5" s="5"/>
      <c r="E5" s="5"/>
      <c r="F5" s="6"/>
      <c r="G5" s="6"/>
      <c r="H5" s="6"/>
      <c r="I5" s="3"/>
      <c r="J5" s="3"/>
      <c r="K5" s="3"/>
      <c r="L5" s="7"/>
      <c r="M5" s="7"/>
      <c r="N5" s="8"/>
      <c r="O5" s="8"/>
      <c r="P5" s="3"/>
      <c r="Q5" s="3"/>
    </row>
    <row r="6" spans="1:25" ht="54" customHeight="1">
      <c r="A6" s="10" t="s">
        <v>2</v>
      </c>
      <c r="B6" s="11"/>
      <c r="C6" s="12" t="s">
        <v>3</v>
      </c>
      <c r="D6" s="13" t="s">
        <v>4</v>
      </c>
      <c r="E6" s="13" t="s">
        <v>5</v>
      </c>
      <c r="F6" s="14" t="s">
        <v>6</v>
      </c>
      <c r="G6" s="15" t="s">
        <v>7</v>
      </c>
      <c r="H6" s="14" t="s">
        <v>8</v>
      </c>
      <c r="I6" s="16" t="s">
        <v>9</v>
      </c>
      <c r="J6" s="17" t="s">
        <v>10</v>
      </c>
      <c r="K6" s="17" t="s">
        <v>11</v>
      </c>
      <c r="L6" s="18" t="s">
        <v>12</v>
      </c>
      <c r="M6" s="18" t="s">
        <v>13</v>
      </c>
      <c r="N6" s="19" t="s">
        <v>14</v>
      </c>
      <c r="O6" s="20"/>
      <c r="P6" s="20"/>
      <c r="Q6" s="21"/>
      <c r="R6" s="22"/>
      <c r="S6" s="22" t="s">
        <v>15</v>
      </c>
      <c r="T6" s="22" t="s">
        <v>16</v>
      </c>
      <c r="U6" s="22" t="s">
        <v>17</v>
      </c>
      <c r="V6" s="22" t="s">
        <v>18</v>
      </c>
      <c r="W6" s="22" t="s">
        <v>19</v>
      </c>
      <c r="X6" s="22" t="s">
        <v>20</v>
      </c>
      <c r="Y6" s="2" t="s">
        <v>21</v>
      </c>
    </row>
    <row r="7" spans="1:25" ht="30" customHeight="1">
      <c r="A7" s="23"/>
      <c r="B7" s="11"/>
      <c r="C7" s="24"/>
      <c r="D7" s="25"/>
      <c r="E7" s="25"/>
      <c r="F7" s="14"/>
      <c r="G7" s="26"/>
      <c r="H7" s="27"/>
      <c r="I7" s="28"/>
      <c r="J7" s="11"/>
      <c r="K7" s="29"/>
      <c r="L7" s="30"/>
      <c r="M7" s="30"/>
      <c r="N7" s="31" t="s">
        <v>22</v>
      </c>
      <c r="O7" s="32" t="s">
        <v>23</v>
      </c>
      <c r="P7" s="29" t="s">
        <v>24</v>
      </c>
      <c r="Q7" s="29" t="s">
        <v>25</v>
      </c>
      <c r="R7" s="33"/>
      <c r="S7" s="22">
        <f>S27-I12</f>
        <v>-8099.9999999906868</v>
      </c>
      <c r="T7" s="22">
        <f>H12-T2</f>
        <v>668769.99999999721</v>
      </c>
      <c r="U7" s="22">
        <f>H13-H25</f>
        <v>66179.999999987427</v>
      </c>
      <c r="V7" s="22">
        <f>H12-H14</f>
        <v>19680.000000000466</v>
      </c>
      <c r="W7" s="22">
        <f>H25-V2</f>
        <v>-42119.999999995343</v>
      </c>
      <c r="X7" s="22">
        <f>H12-T2</f>
        <v>668769.99999999721</v>
      </c>
      <c r="Y7" s="2">
        <f>H13-V2</f>
        <v>24059.999999992084</v>
      </c>
    </row>
    <row r="8" spans="1:25" ht="52.5" customHeight="1">
      <c r="A8" s="34">
        <v>1</v>
      </c>
      <c r="B8" s="35" t="s">
        <v>26</v>
      </c>
      <c r="C8" s="36" t="s">
        <v>27</v>
      </c>
      <c r="D8" s="37">
        <v>2.6</v>
      </c>
      <c r="E8" s="38">
        <v>2.6</v>
      </c>
      <c r="F8" s="14">
        <v>0</v>
      </c>
      <c r="G8" s="39">
        <v>6000</v>
      </c>
      <c r="H8" s="14">
        <v>0</v>
      </c>
      <c r="I8" s="35"/>
      <c r="J8" s="40" t="s">
        <v>28</v>
      </c>
      <c r="K8" s="41"/>
      <c r="L8" s="42">
        <v>15198914</v>
      </c>
      <c r="M8" s="43"/>
      <c r="N8" s="44" t="s">
        <v>29</v>
      </c>
      <c r="O8" s="44" t="s">
        <v>29</v>
      </c>
      <c r="P8" s="45" t="s">
        <v>29</v>
      </c>
      <c r="Q8" s="45" t="s">
        <v>29</v>
      </c>
      <c r="R8" s="33"/>
      <c r="S8" s="22">
        <f>S7/S27</f>
        <v>-1.5481651376128989E-3</v>
      </c>
      <c r="T8" s="22">
        <f>T7/H12</f>
        <v>0.19957326171292067</v>
      </c>
      <c r="U8" s="22">
        <f>U7/H13</f>
        <v>3.5032555185002243E-2</v>
      </c>
      <c r="V8" s="22">
        <f>V7/H12</f>
        <v>5.8728737690243111E-3</v>
      </c>
      <c r="W8" s="22">
        <f>W7/H13</f>
        <v>-2.2296331586467388E-2</v>
      </c>
      <c r="X8" s="22">
        <f>X7/H12</f>
        <v>0.19957326171292067</v>
      </c>
      <c r="Y8" s="2">
        <f>Y7/H13</f>
        <v>1.2736223598534857E-2</v>
      </c>
    </row>
    <row r="9" spans="1:25" ht="56.25" customHeight="1">
      <c r="A9" s="34">
        <v>2</v>
      </c>
      <c r="B9" s="35" t="s">
        <v>30</v>
      </c>
      <c r="C9" s="36" t="s">
        <v>31</v>
      </c>
      <c r="D9" s="46">
        <v>23389.9</v>
      </c>
      <c r="E9" s="47">
        <v>23087.3</v>
      </c>
      <c r="F9" s="14">
        <f>D9-E9</f>
        <v>302.60000000000218</v>
      </c>
      <c r="G9" s="39">
        <v>6000</v>
      </c>
      <c r="H9" s="14">
        <f>F9*G9</f>
        <v>1815600.000000013</v>
      </c>
      <c r="I9" s="48"/>
      <c r="J9" s="40" t="s">
        <v>28</v>
      </c>
      <c r="K9" s="41"/>
      <c r="L9" s="42">
        <v>15198914</v>
      </c>
      <c r="M9" s="49"/>
      <c r="N9" s="44">
        <v>73</v>
      </c>
      <c r="O9" s="44">
        <v>7.3</v>
      </c>
      <c r="P9" s="50">
        <v>45787</v>
      </c>
      <c r="Q9" s="51">
        <v>0.54166666666666663</v>
      </c>
      <c r="R9" s="33"/>
      <c r="S9" s="22">
        <f t="shared" ref="S9:Y9" si="0">S8*100</f>
        <v>-0.15481651376128988</v>
      </c>
      <c r="T9" s="22">
        <f t="shared" si="0"/>
        <v>19.957326171292067</v>
      </c>
      <c r="U9" s="22">
        <f t="shared" si="0"/>
        <v>3.5032555185002243</v>
      </c>
      <c r="V9" s="22">
        <f t="shared" si="0"/>
        <v>0.58728737690243116</v>
      </c>
      <c r="W9" s="22">
        <f>W8*100</f>
        <v>-2.2296331586467386</v>
      </c>
      <c r="X9" s="22">
        <f t="shared" si="0"/>
        <v>19.957326171292067</v>
      </c>
      <c r="Y9" s="2">
        <f t="shared" si="0"/>
        <v>1.2736223598534857</v>
      </c>
    </row>
    <row r="10" spans="1:25" ht="44.25" customHeight="1">
      <c r="A10" s="34">
        <v>3</v>
      </c>
      <c r="B10" s="52" t="s">
        <v>26</v>
      </c>
      <c r="C10" s="53" t="s">
        <v>32</v>
      </c>
      <c r="D10" s="46">
        <v>15810.6</v>
      </c>
      <c r="E10" s="38">
        <v>15223.3</v>
      </c>
      <c r="F10" s="14">
        <f>D10-E10</f>
        <v>587.30000000000109</v>
      </c>
      <c r="G10" s="39">
        <v>12000</v>
      </c>
      <c r="H10" s="14">
        <f>F10*G10</f>
        <v>7047600.000000013</v>
      </c>
      <c r="I10" s="35"/>
      <c r="J10" s="41" t="s">
        <v>28</v>
      </c>
      <c r="K10" s="41"/>
      <c r="L10" s="54">
        <v>15190335</v>
      </c>
      <c r="M10" s="43"/>
      <c r="N10" s="55">
        <v>202</v>
      </c>
      <c r="O10" s="56">
        <v>20.2</v>
      </c>
      <c r="P10" s="57">
        <v>45785</v>
      </c>
      <c r="Q10" s="58">
        <v>0.41666666666666669</v>
      </c>
      <c r="R10" s="22"/>
      <c r="S10" s="22"/>
      <c r="T10" s="22"/>
      <c r="U10" s="22"/>
      <c r="V10" s="22"/>
      <c r="W10" s="22"/>
      <c r="X10" s="22"/>
    </row>
    <row r="11" spans="1:25" ht="51.75" customHeight="1">
      <c r="A11" s="34">
        <v>4</v>
      </c>
      <c r="B11" s="52" t="s">
        <v>30</v>
      </c>
      <c r="C11" s="53" t="s">
        <v>33</v>
      </c>
      <c r="D11" s="37">
        <v>6415.1</v>
      </c>
      <c r="E11" s="38">
        <v>6415.1</v>
      </c>
      <c r="F11" s="14">
        <f>D11-E11</f>
        <v>0</v>
      </c>
      <c r="G11" s="39">
        <v>12000</v>
      </c>
      <c r="H11" s="14">
        <f>F11*G11</f>
        <v>0</v>
      </c>
      <c r="I11" s="59"/>
      <c r="J11" s="41" t="s">
        <v>28</v>
      </c>
      <c r="K11" s="41"/>
      <c r="L11" s="43">
        <v>15190335</v>
      </c>
      <c r="M11" s="43"/>
      <c r="N11" s="44" t="s">
        <v>29</v>
      </c>
      <c r="O11" s="44" t="s">
        <v>29</v>
      </c>
      <c r="P11" s="45" t="s">
        <v>29</v>
      </c>
      <c r="Q11" s="45" t="s">
        <v>29</v>
      </c>
      <c r="R11" s="22"/>
      <c r="S11" s="22"/>
      <c r="T11" s="22"/>
      <c r="U11" s="22"/>
      <c r="V11" s="22"/>
      <c r="W11" s="22"/>
      <c r="X11" s="22"/>
    </row>
    <row r="12" spans="1:25" ht="54" customHeight="1">
      <c r="A12" s="34">
        <v>5</v>
      </c>
      <c r="B12" s="52" t="s">
        <v>34</v>
      </c>
      <c r="C12" s="60" t="s">
        <v>35</v>
      </c>
      <c r="D12" s="46">
        <v>72011.8</v>
      </c>
      <c r="E12" s="38">
        <v>70894.8</v>
      </c>
      <c r="F12" s="14">
        <f t="shared" ref="F12:F33" si="1">D12-E12</f>
        <v>1117</v>
      </c>
      <c r="G12" s="39">
        <v>3000</v>
      </c>
      <c r="H12" s="14">
        <f t="shared" ref="H12:H33" si="2">F12*G12</f>
        <v>3351000</v>
      </c>
      <c r="I12" s="61">
        <f>H12+H13</f>
        <v>5240099.9999999907</v>
      </c>
      <c r="J12" s="62" t="s">
        <v>36</v>
      </c>
      <c r="K12" s="62"/>
      <c r="L12" s="63">
        <v>15199640</v>
      </c>
      <c r="M12" s="63"/>
      <c r="N12" s="64">
        <v>108</v>
      </c>
      <c r="O12" s="65">
        <v>10.8</v>
      </c>
      <c r="P12" s="66">
        <v>45784</v>
      </c>
      <c r="Q12" s="58">
        <v>0.66666666666666663</v>
      </c>
      <c r="R12" s="22"/>
      <c r="S12" s="22"/>
      <c r="T12" s="22"/>
      <c r="U12" s="22"/>
      <c r="V12" s="22"/>
      <c r="W12" s="22"/>
      <c r="X12" s="22"/>
    </row>
    <row r="13" spans="1:25" ht="48.75" customHeight="1">
      <c r="A13" s="34">
        <v>6</v>
      </c>
      <c r="B13" s="17" t="s">
        <v>37</v>
      </c>
      <c r="C13" s="67" t="s">
        <v>38</v>
      </c>
      <c r="D13" s="46">
        <v>39131.199999999997</v>
      </c>
      <c r="E13" s="38">
        <v>38501.5</v>
      </c>
      <c r="F13" s="14">
        <f t="shared" si="1"/>
        <v>629.69999999999709</v>
      </c>
      <c r="G13" s="39">
        <v>3000</v>
      </c>
      <c r="H13" s="14">
        <f t="shared" si="2"/>
        <v>1889099.9999999912</v>
      </c>
      <c r="I13" s="68"/>
      <c r="J13" s="62" t="s">
        <v>36</v>
      </c>
      <c r="K13" s="62"/>
      <c r="L13" s="63">
        <v>15199647</v>
      </c>
      <c r="M13" s="63"/>
      <c r="N13" s="64">
        <v>110</v>
      </c>
      <c r="O13" s="65">
        <v>11</v>
      </c>
      <c r="P13" s="66">
        <v>45786</v>
      </c>
      <c r="Q13" s="58">
        <v>0.45833333333333331</v>
      </c>
      <c r="R13" s="22"/>
      <c r="S13" s="22"/>
      <c r="T13" s="22"/>
      <c r="U13" s="69" t="s">
        <v>39</v>
      </c>
      <c r="V13" s="22"/>
      <c r="W13" s="22"/>
      <c r="X13" s="22"/>
    </row>
    <row r="14" spans="1:25" ht="49.5" customHeight="1">
      <c r="A14" s="70">
        <v>7</v>
      </c>
      <c r="B14" s="71" t="s">
        <v>40</v>
      </c>
      <c r="C14" s="72" t="s">
        <v>41</v>
      </c>
      <c r="D14" s="46">
        <v>255.08500000000001</v>
      </c>
      <c r="E14" s="38">
        <v>227.32400000000001</v>
      </c>
      <c r="F14" s="14">
        <f t="shared" si="1"/>
        <v>27.760999999999996</v>
      </c>
      <c r="G14" s="39">
        <v>120000</v>
      </c>
      <c r="H14" s="14">
        <f t="shared" si="2"/>
        <v>3331319.9999999995</v>
      </c>
      <c r="I14" s="59"/>
      <c r="J14" s="73" t="s">
        <v>42</v>
      </c>
      <c r="K14" s="74"/>
      <c r="L14" s="75" t="s">
        <v>43</v>
      </c>
      <c r="M14" s="75" t="s">
        <v>44</v>
      </c>
      <c r="N14" s="76">
        <v>652</v>
      </c>
      <c r="O14" s="65">
        <v>10.8</v>
      </c>
      <c r="P14" s="66">
        <v>45784</v>
      </c>
      <c r="Q14" s="58">
        <v>0.66666666666666663</v>
      </c>
      <c r="R14" s="22"/>
      <c r="S14" s="77"/>
      <c r="T14" s="77"/>
      <c r="U14" s="77"/>
      <c r="V14" s="22"/>
      <c r="W14" s="22"/>
      <c r="X14" s="22"/>
    </row>
    <row r="15" spans="1:25" ht="49.5" customHeight="1">
      <c r="A15" s="70">
        <v>8</v>
      </c>
      <c r="B15" s="71" t="s">
        <v>45</v>
      </c>
      <c r="C15" s="72" t="s">
        <v>46</v>
      </c>
      <c r="D15" s="46">
        <v>682.77499999999998</v>
      </c>
      <c r="E15" s="78">
        <v>674.78899999999999</v>
      </c>
      <c r="F15" s="14">
        <f t="shared" si="1"/>
        <v>7.98599999999999</v>
      </c>
      <c r="G15" s="39">
        <v>40000</v>
      </c>
      <c r="H15" s="14">
        <f>F15*G15</f>
        <v>319439.99999999959</v>
      </c>
      <c r="I15" s="59"/>
      <c r="J15" s="79" t="s">
        <v>28</v>
      </c>
      <c r="K15" s="79" t="s">
        <v>47</v>
      </c>
      <c r="L15" s="80" t="s">
        <v>48</v>
      </c>
      <c r="M15" s="80" t="s">
        <v>44</v>
      </c>
      <c r="N15" s="64">
        <v>300</v>
      </c>
      <c r="O15" s="81">
        <v>5</v>
      </c>
      <c r="P15" s="66">
        <v>45785</v>
      </c>
      <c r="Q15" s="82">
        <v>0.41666666666666669</v>
      </c>
      <c r="R15" s="22"/>
      <c r="S15" s="77"/>
      <c r="T15" s="77"/>
      <c r="U15" s="77"/>
      <c r="V15" s="22"/>
      <c r="W15" s="22"/>
      <c r="X15" s="22"/>
    </row>
    <row r="16" spans="1:25" ht="48.75" customHeight="1">
      <c r="A16" s="70">
        <v>9</v>
      </c>
      <c r="B16" s="70" t="s">
        <v>49</v>
      </c>
      <c r="C16" s="72" t="s">
        <v>50</v>
      </c>
      <c r="D16" s="46">
        <v>145.9</v>
      </c>
      <c r="E16" s="83">
        <v>135.661</v>
      </c>
      <c r="F16" s="14">
        <f t="shared" si="1"/>
        <v>10.239000000000004</v>
      </c>
      <c r="G16" s="39">
        <v>20000</v>
      </c>
      <c r="H16" s="14">
        <f>F16*G16</f>
        <v>204780.00000000009</v>
      </c>
      <c r="I16" s="59"/>
      <c r="J16" s="84" t="s">
        <v>36</v>
      </c>
      <c r="K16" s="84" t="s">
        <v>47</v>
      </c>
      <c r="L16" s="80" t="s">
        <v>51</v>
      </c>
      <c r="M16" s="80" t="s">
        <v>44</v>
      </c>
      <c r="N16" s="76">
        <v>168</v>
      </c>
      <c r="O16" s="85">
        <v>2.8</v>
      </c>
      <c r="P16" s="86">
        <v>45782</v>
      </c>
      <c r="Q16" s="87">
        <v>0.58333333333333337</v>
      </c>
      <c r="R16" s="22"/>
      <c r="S16" s="77"/>
      <c r="T16" s="77"/>
      <c r="U16" s="77"/>
      <c r="V16" s="22"/>
      <c r="W16" s="22"/>
      <c r="X16" s="22"/>
    </row>
    <row r="17" spans="1:24" ht="54" customHeight="1">
      <c r="A17" s="88">
        <v>10</v>
      </c>
      <c r="B17" s="89" t="s">
        <v>52</v>
      </c>
      <c r="C17" s="90" t="s">
        <v>53</v>
      </c>
      <c r="D17" s="91">
        <v>586.07500000000005</v>
      </c>
      <c r="E17" s="92">
        <v>578.47199999999998</v>
      </c>
      <c r="F17" s="93">
        <f t="shared" si="1"/>
        <v>7.6030000000000655</v>
      </c>
      <c r="G17" s="94">
        <v>40000</v>
      </c>
      <c r="H17" s="93">
        <f t="shared" si="2"/>
        <v>304120.00000000262</v>
      </c>
      <c r="I17" s="95">
        <f>H17+H18</f>
        <v>324320.00000000262</v>
      </c>
      <c r="J17" s="96" t="s">
        <v>28</v>
      </c>
      <c r="K17" s="96" t="s">
        <v>47</v>
      </c>
      <c r="L17" s="97" t="s">
        <v>54</v>
      </c>
      <c r="M17" s="97" t="s">
        <v>44</v>
      </c>
      <c r="N17" s="98">
        <v>288</v>
      </c>
      <c r="O17" s="99">
        <v>4.8</v>
      </c>
      <c r="P17" s="100">
        <v>45783</v>
      </c>
      <c r="Q17" s="101">
        <v>0.58333333333333337</v>
      </c>
      <c r="R17" s="22"/>
      <c r="S17" s="77"/>
      <c r="T17" s="77"/>
      <c r="U17" s="77"/>
      <c r="V17" s="22"/>
      <c r="W17" s="22"/>
      <c r="X17" s="22"/>
    </row>
    <row r="18" spans="1:24" ht="54" customHeight="1">
      <c r="A18" s="102"/>
      <c r="B18" s="103"/>
      <c r="C18" s="90" t="s">
        <v>55</v>
      </c>
      <c r="D18" s="91">
        <v>190.6</v>
      </c>
      <c r="E18" s="92">
        <v>170.4</v>
      </c>
      <c r="F18" s="93">
        <f t="shared" si="1"/>
        <v>20.199999999999989</v>
      </c>
      <c r="G18" s="94">
        <v>1000</v>
      </c>
      <c r="H18" s="93">
        <f t="shared" si="2"/>
        <v>20199.999999999989</v>
      </c>
      <c r="I18" s="104"/>
      <c r="J18" s="105"/>
      <c r="K18" s="105"/>
      <c r="L18" s="97">
        <v>15199662</v>
      </c>
      <c r="M18" s="97" t="s">
        <v>56</v>
      </c>
      <c r="N18" s="106"/>
      <c r="O18" s="107"/>
      <c r="P18" s="108"/>
      <c r="Q18" s="109"/>
      <c r="R18" s="22"/>
      <c r="S18" s="77"/>
      <c r="T18" s="77"/>
      <c r="U18" s="77"/>
      <c r="V18" s="22"/>
      <c r="W18" s="22"/>
      <c r="X18" s="22"/>
    </row>
    <row r="19" spans="1:24" ht="42" customHeight="1">
      <c r="A19" s="70">
        <v>11</v>
      </c>
      <c r="B19" s="71" t="s">
        <v>57</v>
      </c>
      <c r="C19" s="72" t="s">
        <v>58</v>
      </c>
      <c r="D19" s="37">
        <v>425.61200000000002</v>
      </c>
      <c r="E19" s="38">
        <v>422.24900000000002</v>
      </c>
      <c r="F19" s="14">
        <f t="shared" si="1"/>
        <v>3.3629999999999995</v>
      </c>
      <c r="G19" s="39">
        <v>20000</v>
      </c>
      <c r="H19" s="14">
        <f t="shared" si="2"/>
        <v>67259.999999999985</v>
      </c>
      <c r="I19" s="59"/>
      <c r="J19" s="79" t="s">
        <v>36</v>
      </c>
      <c r="K19" s="79" t="s">
        <v>47</v>
      </c>
      <c r="L19" s="80" t="s">
        <v>59</v>
      </c>
      <c r="M19" s="80" t="s">
        <v>44</v>
      </c>
      <c r="N19" s="64">
        <v>54</v>
      </c>
      <c r="O19" s="81">
        <v>0.9</v>
      </c>
      <c r="P19" s="66">
        <v>45785</v>
      </c>
      <c r="Q19" s="82">
        <v>0.375</v>
      </c>
      <c r="R19" s="22"/>
      <c r="S19" s="77"/>
      <c r="T19" s="77"/>
      <c r="U19" s="77"/>
      <c r="V19" s="22"/>
      <c r="W19" s="22"/>
      <c r="X19" s="22"/>
    </row>
    <row r="20" spans="1:24" ht="62.25" customHeight="1">
      <c r="A20" s="88">
        <v>12</v>
      </c>
      <c r="B20" s="89" t="s">
        <v>60</v>
      </c>
      <c r="C20" s="90" t="s">
        <v>61</v>
      </c>
      <c r="D20" s="110">
        <v>2008.864</v>
      </c>
      <c r="E20" s="111">
        <v>1990.67</v>
      </c>
      <c r="F20" s="93">
        <f t="shared" si="1"/>
        <v>18.19399999999996</v>
      </c>
      <c r="G20" s="94">
        <v>40000</v>
      </c>
      <c r="H20" s="93">
        <f t="shared" si="2"/>
        <v>727759.99999999837</v>
      </c>
      <c r="I20" s="95">
        <f>H20+H21</f>
        <v>1354959.9999999984</v>
      </c>
      <c r="J20" s="112" t="s">
        <v>28</v>
      </c>
      <c r="K20" s="112" t="s">
        <v>62</v>
      </c>
      <c r="L20" s="97" t="s">
        <v>63</v>
      </c>
      <c r="M20" s="113" t="s">
        <v>44</v>
      </c>
      <c r="N20" s="98">
        <v>210</v>
      </c>
      <c r="O20" s="99">
        <v>3.5</v>
      </c>
      <c r="P20" s="100">
        <v>45794</v>
      </c>
      <c r="Q20" s="101">
        <v>0.45833333333333331</v>
      </c>
      <c r="R20" s="22"/>
      <c r="S20" s="77"/>
      <c r="T20" s="77"/>
      <c r="U20" s="77" t="s">
        <v>64</v>
      </c>
      <c r="V20" s="22"/>
      <c r="W20" s="22"/>
      <c r="X20" s="22"/>
    </row>
    <row r="21" spans="1:24" ht="60.6" customHeight="1">
      <c r="A21" s="102"/>
      <c r="B21" s="103"/>
      <c r="C21" s="90" t="s">
        <v>65</v>
      </c>
      <c r="D21" s="110">
        <v>627.20000000000005</v>
      </c>
      <c r="E21" s="114">
        <v>0</v>
      </c>
      <c r="F21" s="115">
        <f t="shared" si="1"/>
        <v>627.20000000000005</v>
      </c>
      <c r="G21" s="116">
        <v>1000</v>
      </c>
      <c r="H21" s="115">
        <f t="shared" si="2"/>
        <v>627200</v>
      </c>
      <c r="I21" s="104"/>
      <c r="J21" s="105"/>
      <c r="K21" s="105"/>
      <c r="L21" s="97" t="s">
        <v>66</v>
      </c>
      <c r="M21" s="117"/>
      <c r="N21" s="106"/>
      <c r="O21" s="107"/>
      <c r="P21" s="108"/>
      <c r="Q21" s="109"/>
      <c r="R21" s="22"/>
      <c r="S21" s="77"/>
      <c r="T21" s="77"/>
      <c r="U21" s="77"/>
      <c r="V21" s="22"/>
      <c r="W21" s="22"/>
      <c r="X21" s="22"/>
    </row>
    <row r="22" spans="1:24" ht="48.75" customHeight="1">
      <c r="A22" s="34">
        <v>13</v>
      </c>
      <c r="B22" s="11" t="s">
        <v>67</v>
      </c>
      <c r="C22" s="118" t="s">
        <v>68</v>
      </c>
      <c r="D22" s="46">
        <v>6.6520000000000001</v>
      </c>
      <c r="E22" s="119">
        <v>6.4779999999999998</v>
      </c>
      <c r="F22" s="120">
        <f t="shared" si="1"/>
        <v>0.17400000000000038</v>
      </c>
      <c r="G22" s="121">
        <v>10000</v>
      </c>
      <c r="H22" s="120">
        <f>F22*G22</f>
        <v>1740.0000000000039</v>
      </c>
      <c r="I22" s="59"/>
      <c r="J22" s="122" t="s">
        <v>69</v>
      </c>
      <c r="K22" s="123" t="s">
        <v>70</v>
      </c>
      <c r="L22" s="124" t="s">
        <v>71</v>
      </c>
      <c r="M22" s="124" t="s">
        <v>44</v>
      </c>
      <c r="N22" s="44">
        <v>2</v>
      </c>
      <c r="O22" s="125">
        <v>0.02</v>
      </c>
      <c r="P22" s="66">
        <v>45778</v>
      </c>
      <c r="Q22" s="82">
        <v>4.1666666666666664E-2</v>
      </c>
      <c r="R22" s="22" t="s">
        <v>72</v>
      </c>
      <c r="S22" s="22">
        <f>H10+H11</f>
        <v>7047600.000000013</v>
      </c>
      <c r="T22" s="22"/>
      <c r="U22" s="22">
        <f>S27-I12</f>
        <v>-8099.9999999906868</v>
      </c>
      <c r="V22" s="22"/>
      <c r="W22" s="22"/>
      <c r="X22" s="22"/>
    </row>
    <row r="23" spans="1:24" ht="38.4" customHeight="1">
      <c r="A23" s="70">
        <v>14</v>
      </c>
      <c r="B23" s="126" t="s">
        <v>73</v>
      </c>
      <c r="C23" s="72" t="s">
        <v>74</v>
      </c>
      <c r="D23" s="46">
        <v>1890.4090000000001</v>
      </c>
      <c r="E23" s="78">
        <v>1854.7539999999999</v>
      </c>
      <c r="F23" s="14">
        <f t="shared" si="1"/>
        <v>35.6550000000002</v>
      </c>
      <c r="G23" s="39">
        <v>10000</v>
      </c>
      <c r="H23" s="14">
        <f>F23*G23</f>
        <v>356550.00000000198</v>
      </c>
      <c r="I23" s="59"/>
      <c r="J23" s="79" t="s">
        <v>69</v>
      </c>
      <c r="K23" s="79" t="s">
        <v>75</v>
      </c>
      <c r="L23" s="80" t="s">
        <v>76</v>
      </c>
      <c r="M23" s="80" t="s">
        <v>44</v>
      </c>
      <c r="N23" s="64">
        <v>42</v>
      </c>
      <c r="O23" s="81">
        <v>0.7</v>
      </c>
      <c r="P23" s="66">
        <v>45780</v>
      </c>
      <c r="Q23" s="82">
        <v>0.75</v>
      </c>
      <c r="R23" s="22"/>
      <c r="S23" s="22"/>
      <c r="T23" s="22"/>
      <c r="U23" s="22"/>
      <c r="V23" s="22"/>
      <c r="W23" s="22"/>
      <c r="X23" s="22"/>
    </row>
    <row r="24" spans="1:24" ht="38.4" customHeight="1">
      <c r="A24" s="70">
        <v>15</v>
      </c>
      <c r="B24" s="126" t="s">
        <v>77</v>
      </c>
      <c r="C24" s="72" t="s">
        <v>78</v>
      </c>
      <c r="D24" s="46">
        <v>1610.511</v>
      </c>
      <c r="E24" s="38">
        <v>1575.482</v>
      </c>
      <c r="F24" s="14">
        <f t="shared" si="1"/>
        <v>35.028999999999996</v>
      </c>
      <c r="G24" s="39">
        <v>20000</v>
      </c>
      <c r="H24" s="14">
        <f>F24*G24</f>
        <v>700579.99999999988</v>
      </c>
      <c r="I24" s="59"/>
      <c r="J24" s="79" t="s">
        <v>36</v>
      </c>
      <c r="K24" s="79" t="s">
        <v>62</v>
      </c>
      <c r="L24" s="80" t="s">
        <v>79</v>
      </c>
      <c r="M24" s="80" t="s">
        <v>44</v>
      </c>
      <c r="N24" s="64">
        <v>132</v>
      </c>
      <c r="O24" s="81">
        <v>2.2000000000000002</v>
      </c>
      <c r="P24" s="66">
        <v>45794</v>
      </c>
      <c r="Q24" s="82">
        <v>4.1666666666666664E-2</v>
      </c>
      <c r="R24" s="22"/>
      <c r="S24" s="22"/>
      <c r="T24" s="22"/>
      <c r="U24" s="22"/>
      <c r="V24" s="22"/>
      <c r="W24" s="22"/>
      <c r="X24" s="22"/>
    </row>
    <row r="25" spans="1:24" ht="38.4" customHeight="1">
      <c r="A25" s="70">
        <v>16</v>
      </c>
      <c r="B25" s="71" t="s">
        <v>80</v>
      </c>
      <c r="C25" s="72" t="s">
        <v>81</v>
      </c>
      <c r="D25" s="46">
        <v>1375.91</v>
      </c>
      <c r="E25" s="38">
        <v>1360.7190000000001</v>
      </c>
      <c r="F25" s="14">
        <f t="shared" si="1"/>
        <v>15.191000000000031</v>
      </c>
      <c r="G25" s="39">
        <v>120000</v>
      </c>
      <c r="H25" s="14">
        <f>F25*G25</f>
        <v>1822920.0000000037</v>
      </c>
      <c r="I25" s="59"/>
      <c r="J25" s="74" t="s">
        <v>42</v>
      </c>
      <c r="K25" s="74"/>
      <c r="L25" s="127" t="s">
        <v>82</v>
      </c>
      <c r="M25" s="80" t="s">
        <v>44</v>
      </c>
      <c r="N25" s="64">
        <v>662</v>
      </c>
      <c r="O25" s="65">
        <v>11</v>
      </c>
      <c r="P25" s="66">
        <v>45786</v>
      </c>
      <c r="Q25" s="58">
        <v>0.45833333333333331</v>
      </c>
      <c r="R25" s="22"/>
      <c r="S25" s="77"/>
      <c r="T25" s="77"/>
      <c r="U25" s="77"/>
      <c r="V25" s="22"/>
      <c r="W25" s="22"/>
      <c r="X25" s="22"/>
    </row>
    <row r="26" spans="1:24" ht="38.4" customHeight="1">
      <c r="A26" s="70">
        <v>17</v>
      </c>
      <c r="B26" s="71" t="s">
        <v>83</v>
      </c>
      <c r="C26" s="72" t="s">
        <v>84</v>
      </c>
      <c r="D26" s="46">
        <v>783.827</v>
      </c>
      <c r="E26" s="38">
        <v>776.85599999999999</v>
      </c>
      <c r="F26" s="14">
        <f t="shared" si="1"/>
        <v>6.9710000000000036</v>
      </c>
      <c r="G26" s="39">
        <v>20000</v>
      </c>
      <c r="H26" s="14">
        <f t="shared" si="2"/>
        <v>139420.00000000006</v>
      </c>
      <c r="I26" s="59"/>
      <c r="J26" s="79" t="s">
        <v>36</v>
      </c>
      <c r="K26" s="79" t="s">
        <v>47</v>
      </c>
      <c r="L26" s="80" t="s">
        <v>85</v>
      </c>
      <c r="M26" s="80" t="s">
        <v>44</v>
      </c>
      <c r="N26" s="64">
        <v>126</v>
      </c>
      <c r="O26" s="81">
        <v>2.1</v>
      </c>
      <c r="P26" s="66">
        <v>45784</v>
      </c>
      <c r="Q26" s="82">
        <v>0.58333333333333337</v>
      </c>
      <c r="R26" s="22" t="s">
        <v>86</v>
      </c>
      <c r="S26" s="22">
        <f>H9+H8</f>
        <v>1815600.000000013</v>
      </c>
      <c r="T26" s="22"/>
      <c r="U26" s="22">
        <f>U22/S27</f>
        <v>-1.5481651376128989E-3</v>
      </c>
      <c r="V26" s="22"/>
      <c r="W26" s="22"/>
      <c r="X26" s="22"/>
    </row>
    <row r="27" spans="1:24" ht="38.4" customHeight="1">
      <c r="A27" s="70">
        <v>18</v>
      </c>
      <c r="B27" s="126" t="s">
        <v>87</v>
      </c>
      <c r="C27" s="72" t="s">
        <v>88</v>
      </c>
      <c r="D27" s="46">
        <v>730.61699999999996</v>
      </c>
      <c r="E27" s="38">
        <v>722.21799999999996</v>
      </c>
      <c r="F27" s="14">
        <f t="shared" si="1"/>
        <v>8.3990000000000009</v>
      </c>
      <c r="G27" s="39">
        <v>20000</v>
      </c>
      <c r="H27" s="14">
        <f t="shared" si="2"/>
        <v>167980.00000000003</v>
      </c>
      <c r="I27" s="59"/>
      <c r="J27" s="79" t="s">
        <v>36</v>
      </c>
      <c r="K27" s="79" t="s">
        <v>47</v>
      </c>
      <c r="L27" s="80" t="s">
        <v>89</v>
      </c>
      <c r="M27" s="80" t="s">
        <v>44</v>
      </c>
      <c r="N27" s="64">
        <v>168</v>
      </c>
      <c r="O27" s="81">
        <v>2.8</v>
      </c>
      <c r="P27" s="66">
        <v>45785</v>
      </c>
      <c r="Q27" s="82">
        <v>0.41666666666666669</v>
      </c>
      <c r="R27" s="22"/>
      <c r="S27" s="22">
        <f>S22-S26</f>
        <v>5232000</v>
      </c>
      <c r="T27" s="22"/>
      <c r="U27" s="22">
        <f>U26*100</f>
        <v>-0.15481651376128988</v>
      </c>
      <c r="V27" s="22"/>
      <c r="W27" s="22"/>
      <c r="X27" s="22"/>
    </row>
    <row r="28" spans="1:24" ht="38.4" customHeight="1">
      <c r="A28" s="70">
        <v>19</v>
      </c>
      <c r="B28" s="126" t="s">
        <v>90</v>
      </c>
      <c r="C28" s="72" t="s">
        <v>91</v>
      </c>
      <c r="D28" s="46">
        <v>559.23500000000001</v>
      </c>
      <c r="E28" s="78">
        <v>553.00400000000002</v>
      </c>
      <c r="F28" s="14">
        <f t="shared" si="1"/>
        <v>6.2309999999999945</v>
      </c>
      <c r="G28" s="39">
        <v>20000</v>
      </c>
      <c r="H28" s="14">
        <f t="shared" si="2"/>
        <v>124619.99999999988</v>
      </c>
      <c r="I28" s="59"/>
      <c r="J28" s="79" t="s">
        <v>36</v>
      </c>
      <c r="K28" s="79" t="s">
        <v>47</v>
      </c>
      <c r="L28" s="80" t="s">
        <v>92</v>
      </c>
      <c r="M28" s="80" t="s">
        <v>44</v>
      </c>
      <c r="N28" s="64">
        <v>120</v>
      </c>
      <c r="O28" s="81">
        <v>2</v>
      </c>
      <c r="P28" s="66">
        <v>45786</v>
      </c>
      <c r="Q28" s="82">
        <v>0.45833333333333331</v>
      </c>
      <c r="R28" s="22"/>
      <c r="S28" s="22"/>
      <c r="T28" s="22"/>
      <c r="U28" s="22"/>
      <c r="V28" s="22"/>
      <c r="W28" s="22"/>
      <c r="X28" s="22"/>
    </row>
    <row r="29" spans="1:24" ht="38.4" customHeight="1">
      <c r="A29" s="70">
        <v>20</v>
      </c>
      <c r="B29" s="126" t="s">
        <v>93</v>
      </c>
      <c r="C29" s="72" t="s">
        <v>94</v>
      </c>
      <c r="D29" s="46">
        <v>633.95600000000002</v>
      </c>
      <c r="E29" s="78">
        <v>626.04999999999995</v>
      </c>
      <c r="F29" s="14">
        <f t="shared" si="1"/>
        <v>7.9060000000000628</v>
      </c>
      <c r="G29" s="39">
        <v>40000</v>
      </c>
      <c r="H29" s="14">
        <f t="shared" si="2"/>
        <v>316240.0000000025</v>
      </c>
      <c r="I29" s="59"/>
      <c r="J29" s="79" t="s">
        <v>28</v>
      </c>
      <c r="K29" s="79" t="s">
        <v>47</v>
      </c>
      <c r="L29" s="80" t="s">
        <v>95</v>
      </c>
      <c r="M29" s="80" t="s">
        <v>44</v>
      </c>
      <c r="N29" s="64">
        <v>240</v>
      </c>
      <c r="O29" s="81">
        <v>4</v>
      </c>
      <c r="P29" s="66">
        <v>45785</v>
      </c>
      <c r="Q29" s="82">
        <v>0.45833333333333331</v>
      </c>
      <c r="R29" s="22"/>
      <c r="S29" s="22"/>
      <c r="T29" s="22"/>
      <c r="U29" s="22"/>
      <c r="V29" s="22"/>
      <c r="W29" s="22"/>
      <c r="X29" s="22"/>
    </row>
    <row r="30" spans="1:24" ht="38.4" customHeight="1">
      <c r="A30" s="70">
        <v>21</v>
      </c>
      <c r="B30" s="126" t="s">
        <v>96</v>
      </c>
      <c r="C30" s="72" t="s">
        <v>97</v>
      </c>
      <c r="D30" s="46">
        <v>1222.6669999999999</v>
      </c>
      <c r="E30" s="38">
        <v>1195.982</v>
      </c>
      <c r="F30" s="14">
        <f t="shared" si="1"/>
        <v>26.684999999999945</v>
      </c>
      <c r="G30" s="39">
        <v>20000</v>
      </c>
      <c r="H30" s="14">
        <f t="shared" si="2"/>
        <v>533699.99999999895</v>
      </c>
      <c r="I30" s="59"/>
      <c r="J30" s="79" t="s">
        <v>36</v>
      </c>
      <c r="K30" s="79" t="s">
        <v>75</v>
      </c>
      <c r="L30" s="80" t="s">
        <v>98</v>
      </c>
      <c r="M30" s="80" t="s">
        <v>44</v>
      </c>
      <c r="N30" s="64">
        <v>80</v>
      </c>
      <c r="O30" s="81">
        <v>1.3</v>
      </c>
      <c r="P30" s="66">
        <v>45799</v>
      </c>
      <c r="Q30" s="82">
        <v>0.45833333333333331</v>
      </c>
      <c r="R30" s="22"/>
      <c r="S30" s="22"/>
      <c r="T30" s="22"/>
      <c r="U30" s="22"/>
      <c r="V30" s="22"/>
      <c r="W30" s="22"/>
      <c r="X30" s="22"/>
    </row>
    <row r="31" spans="1:24" ht="38.4" customHeight="1">
      <c r="A31" s="70">
        <v>22</v>
      </c>
      <c r="B31" s="126" t="s">
        <v>99</v>
      </c>
      <c r="C31" s="72" t="s">
        <v>100</v>
      </c>
      <c r="D31" s="46">
        <v>610.83799999999997</v>
      </c>
      <c r="E31" s="38">
        <v>594.14300000000003</v>
      </c>
      <c r="F31" s="14">
        <f t="shared" si="1"/>
        <v>16.694999999999936</v>
      </c>
      <c r="G31" s="39">
        <v>20000</v>
      </c>
      <c r="H31" s="14">
        <f t="shared" si="2"/>
        <v>333899.99999999872</v>
      </c>
      <c r="I31" s="59"/>
      <c r="J31" s="79" t="s">
        <v>36</v>
      </c>
      <c r="K31" s="79" t="s">
        <v>75</v>
      </c>
      <c r="L31" s="80" t="s">
        <v>101</v>
      </c>
      <c r="M31" s="80" t="s">
        <v>44</v>
      </c>
      <c r="N31" s="64">
        <v>60</v>
      </c>
      <c r="O31" s="81">
        <v>1</v>
      </c>
      <c r="P31" s="66">
        <v>45778</v>
      </c>
      <c r="Q31" s="82">
        <v>0.375</v>
      </c>
      <c r="R31" s="22"/>
      <c r="S31" s="22"/>
      <c r="T31" s="22"/>
      <c r="U31" s="22"/>
      <c r="V31" s="22"/>
      <c r="W31" s="22"/>
      <c r="X31" s="22"/>
    </row>
    <row r="32" spans="1:24" ht="38.4" customHeight="1">
      <c r="A32" s="70">
        <v>23</v>
      </c>
      <c r="B32" s="126" t="s">
        <v>102</v>
      </c>
      <c r="C32" s="72" t="s">
        <v>103</v>
      </c>
      <c r="D32" s="46">
        <v>921.68899999999996</v>
      </c>
      <c r="E32" s="38">
        <v>915.09900000000005</v>
      </c>
      <c r="F32" s="14">
        <f t="shared" si="1"/>
        <v>6.5899999999999181</v>
      </c>
      <c r="G32" s="39">
        <v>20000</v>
      </c>
      <c r="H32" s="14">
        <f t="shared" si="2"/>
        <v>131799.99999999837</v>
      </c>
      <c r="I32" s="59"/>
      <c r="J32" s="79" t="s">
        <v>36</v>
      </c>
      <c r="K32" s="79" t="s">
        <v>47</v>
      </c>
      <c r="L32" s="80" t="s">
        <v>104</v>
      </c>
      <c r="M32" s="80" t="s">
        <v>44</v>
      </c>
      <c r="N32" s="64">
        <v>120</v>
      </c>
      <c r="O32" s="81">
        <v>2</v>
      </c>
      <c r="P32" s="66">
        <v>45782</v>
      </c>
      <c r="Q32" s="82">
        <v>0.54166666666666663</v>
      </c>
      <c r="R32" s="22"/>
      <c r="S32" s="22"/>
      <c r="T32" s="22"/>
      <c r="U32" s="22"/>
      <c r="V32" s="22"/>
      <c r="W32" s="22"/>
      <c r="X32" s="22"/>
    </row>
    <row r="33" spans="1:24" ht="38.4" customHeight="1">
      <c r="A33" s="128">
        <v>24</v>
      </c>
      <c r="B33" s="129" t="s">
        <v>105</v>
      </c>
      <c r="C33" s="72" t="s">
        <v>106</v>
      </c>
      <c r="D33" s="130">
        <v>324.68400000000003</v>
      </c>
      <c r="E33" s="119">
        <v>320.32499999999999</v>
      </c>
      <c r="F33" s="120">
        <f t="shared" si="1"/>
        <v>4.3590000000000373</v>
      </c>
      <c r="G33" s="121">
        <v>20000</v>
      </c>
      <c r="H33" s="120">
        <f t="shared" si="2"/>
        <v>87180.000000000742</v>
      </c>
      <c r="I33" s="48"/>
      <c r="J33" s="33" t="s">
        <v>36</v>
      </c>
      <c r="K33" s="33" t="s">
        <v>62</v>
      </c>
      <c r="L33" s="131" t="s">
        <v>107</v>
      </c>
      <c r="M33" s="131" t="s">
        <v>44</v>
      </c>
      <c r="N33" s="44">
        <v>42</v>
      </c>
      <c r="O33" s="125">
        <v>0.7</v>
      </c>
      <c r="P33" s="50">
        <v>45806</v>
      </c>
      <c r="Q33" s="51">
        <v>0.16666666666666666</v>
      </c>
      <c r="R33" s="22"/>
      <c r="S33" s="22"/>
      <c r="T33" s="22"/>
      <c r="U33" s="22"/>
      <c r="V33" s="22"/>
      <c r="W33" s="22"/>
      <c r="X33" s="22"/>
    </row>
    <row r="34" spans="1:24" s="134" customFormat="1" ht="38.4" customHeight="1">
      <c r="A34" s="34">
        <v>25</v>
      </c>
      <c r="B34" s="34" t="s">
        <v>108</v>
      </c>
      <c r="C34" s="132" t="s">
        <v>109</v>
      </c>
      <c r="D34" s="46">
        <v>667.2</v>
      </c>
      <c r="E34" s="37">
        <v>652.1</v>
      </c>
      <c r="F34" s="14">
        <f>D34-E34</f>
        <v>15.100000000000023</v>
      </c>
      <c r="G34" s="39">
        <v>2000</v>
      </c>
      <c r="H34" s="14">
        <f>F34*G34</f>
        <v>30200.000000000044</v>
      </c>
      <c r="I34" s="16"/>
      <c r="J34" s="123" t="s">
        <v>36</v>
      </c>
      <c r="K34" s="123" t="s">
        <v>47</v>
      </c>
      <c r="L34" s="133">
        <v>13193281</v>
      </c>
      <c r="M34" s="124" t="s">
        <v>56</v>
      </c>
      <c r="N34" s="64">
        <v>132</v>
      </c>
      <c r="O34" s="81">
        <v>2.2000000000000002</v>
      </c>
      <c r="P34" s="66">
        <v>45794</v>
      </c>
      <c r="Q34" s="82">
        <v>4.1666666666666664E-2</v>
      </c>
      <c r="R34" s="122"/>
      <c r="S34" s="122"/>
      <c r="T34" s="122"/>
      <c r="U34" s="122"/>
      <c r="V34" s="122"/>
      <c r="W34" s="122"/>
      <c r="X34" s="122"/>
    </row>
    <row r="35" spans="1:24" ht="16.8" customHeight="1">
      <c r="A35" s="70"/>
      <c r="B35" s="70"/>
      <c r="C35" s="135"/>
      <c r="D35" s="136"/>
      <c r="E35" s="137"/>
      <c r="F35" s="138"/>
      <c r="G35" s="139"/>
      <c r="H35" s="138"/>
      <c r="I35" s="59"/>
      <c r="J35" s="140"/>
      <c r="K35" s="140"/>
      <c r="L35" s="141"/>
      <c r="M35" s="142"/>
      <c r="N35" s="76"/>
      <c r="O35" s="85"/>
      <c r="P35" s="86"/>
      <c r="Q35" s="87"/>
      <c r="R35" s="22"/>
      <c r="S35" s="22"/>
      <c r="T35" s="22"/>
      <c r="U35" s="22"/>
      <c r="V35" s="22"/>
      <c r="W35" s="22"/>
      <c r="X35" s="22"/>
    </row>
    <row r="36" spans="1:24" ht="30" customHeight="1">
      <c r="A36" s="134">
        <v>26</v>
      </c>
      <c r="B36" s="143" t="s">
        <v>110</v>
      </c>
      <c r="C36" s="144"/>
      <c r="D36" s="145"/>
      <c r="E36" s="37"/>
      <c r="F36" s="146"/>
      <c r="G36" s="146"/>
      <c r="H36" s="146"/>
      <c r="I36" s="122">
        <f>H15+H16+H17+H18+H19+H20+H21+H22+H23+H24</f>
        <v>3329630.0000000028</v>
      </c>
      <c r="J36" s="22"/>
      <c r="K36" s="22"/>
      <c r="L36" s="147"/>
      <c r="M36" s="147"/>
      <c r="N36" s="148"/>
      <c r="O36" s="148"/>
      <c r="P36" s="149"/>
      <c r="Q36" s="22"/>
      <c r="R36" s="22"/>
      <c r="S36" s="22"/>
      <c r="T36" s="22"/>
      <c r="U36" s="22"/>
      <c r="V36" s="22"/>
      <c r="W36" s="22"/>
      <c r="X36" s="22"/>
    </row>
    <row r="37" spans="1:24" ht="30.75" customHeight="1">
      <c r="A37" s="134">
        <v>27</v>
      </c>
      <c r="B37" s="150" t="s">
        <v>111</v>
      </c>
      <c r="C37" s="151"/>
      <c r="D37" s="152"/>
      <c r="E37" s="153"/>
      <c r="F37" s="154"/>
      <c r="G37" s="154"/>
      <c r="H37" s="154"/>
      <c r="I37" s="134">
        <f>H26+H27+H28+H29+H30+H31+H32+H33+H34</f>
        <v>1865039.9999999991</v>
      </c>
    </row>
    <row r="38" spans="1:24" ht="39.75" customHeight="1">
      <c r="A38" s="157" t="s">
        <v>112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</row>
    <row r="39" spans="1:24" ht="30.75" customHeight="1">
      <c r="C39" s="158" t="s">
        <v>113</v>
      </c>
      <c r="D39" s="159"/>
      <c r="E39" s="160"/>
      <c r="P39" s="162"/>
    </row>
    <row r="40" spans="1:24" ht="30.75" customHeight="1">
      <c r="C40" s="163" t="s">
        <v>114</v>
      </c>
      <c r="D40" s="153"/>
      <c r="E40" s="153">
        <v>1212</v>
      </c>
      <c r="J40" s="164"/>
      <c r="K40" s="164"/>
      <c r="L40" s="165"/>
      <c r="M40" s="165"/>
      <c r="N40" s="166"/>
    </row>
    <row r="41" spans="1:24" ht="30.75" customHeight="1">
      <c r="C41" s="163" t="s">
        <v>115</v>
      </c>
      <c r="D41" s="153"/>
      <c r="E41" s="153">
        <v>20.2</v>
      </c>
      <c r="J41" s="164"/>
      <c r="K41" s="164"/>
      <c r="L41" s="165"/>
      <c r="M41" s="165"/>
      <c r="N41" s="166"/>
      <c r="O41" s="166"/>
      <c r="P41" s="164"/>
    </row>
    <row r="42" spans="1:24" ht="30.75" customHeight="1">
      <c r="C42" s="163" t="s">
        <v>116</v>
      </c>
      <c r="D42" s="167"/>
      <c r="E42" s="167">
        <v>0.41666666666666669</v>
      </c>
      <c r="J42" s="164"/>
      <c r="K42" s="164"/>
      <c r="L42" s="165"/>
      <c r="M42" s="165"/>
      <c r="N42" s="166" t="s">
        <v>117</v>
      </c>
      <c r="O42" s="166"/>
      <c r="P42" s="164"/>
      <c r="Q42" s="164"/>
    </row>
    <row r="43" spans="1:24" ht="24.75" customHeight="1">
      <c r="C43" s="163" t="s">
        <v>118</v>
      </c>
      <c r="D43" s="168"/>
      <c r="E43" s="168">
        <v>45785</v>
      </c>
      <c r="N43" s="166" t="s">
        <v>119</v>
      </c>
      <c r="O43" s="166"/>
      <c r="P43" s="164"/>
      <c r="Q43" s="164"/>
    </row>
    <row r="44" spans="1:24" ht="23.25" customHeight="1">
      <c r="N44" s="166" t="s">
        <v>120</v>
      </c>
      <c r="O44" s="166"/>
      <c r="P44" s="164"/>
      <c r="Q44" s="164"/>
    </row>
    <row r="45" spans="1:24" ht="23.25" customHeight="1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</row>
    <row r="46" spans="1:24" ht="26.25" customHeight="1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</row>
    <row r="47" spans="1:24" ht="25.5" customHeight="1"/>
    <row r="48" spans="1:24" ht="30" customHeight="1"/>
    <row r="49" ht="24" customHeight="1"/>
    <row r="50" ht="13.5" customHeight="1"/>
    <row r="54" ht="18.75" customHeight="1"/>
  </sheetData>
  <mergeCells count="28">
    <mergeCell ref="C39:E39"/>
    <mergeCell ref="A45:Q46"/>
    <mergeCell ref="O20:O21"/>
    <mergeCell ref="P20:P21"/>
    <mergeCell ref="Q20:Q21"/>
    <mergeCell ref="B36:D36"/>
    <mergeCell ref="B37:D37"/>
    <mergeCell ref="A38:R38"/>
    <mergeCell ref="O17:O18"/>
    <mergeCell ref="P17:P18"/>
    <mergeCell ref="Q17:Q18"/>
    <mergeCell ref="A20:A21"/>
    <mergeCell ref="B20:B21"/>
    <mergeCell ref="I20:I21"/>
    <mergeCell ref="J20:J21"/>
    <mergeCell ref="K20:K21"/>
    <mergeCell ref="M20:M21"/>
    <mergeCell ref="N20:N21"/>
    <mergeCell ref="A2:Q2"/>
    <mergeCell ref="A4:Q4"/>
    <mergeCell ref="N6:Q6"/>
    <mergeCell ref="I12:I13"/>
    <mergeCell ref="A17:A18"/>
    <mergeCell ref="B17:B18"/>
    <mergeCell ref="I17:I18"/>
    <mergeCell ref="J17:J18"/>
    <mergeCell ref="K17:K18"/>
    <mergeCell ref="N17:N18"/>
  </mergeCells>
  <pageMargins left="0.2" right="0.70866141732283472" top="0.31" bottom="0.23" header="0.31496062992125984" footer="0.31496062992125984"/>
  <pageSetup paperSize="9" scale="33" orientation="landscape" r:id="rId1"/>
  <rowBreaks count="1" manualBreakCount="1">
    <brk id="43" max="16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Consumption</vt:lpstr>
      <vt:lpstr>Consumption!Print_Area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2025-06-10T06:05:57Z</dcterms:created>
  <dcterms:modified xsi:type="dcterms:W3CDTF">2025-06-10T06:07:02Z</dcterms:modified>
</cp:coreProperties>
</file>