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76A711BA-E43C-46CE-9356-7EBC4EC58583}" xr6:coauthVersionLast="47" xr6:coauthVersionMax="47" xr10:uidLastSave="{00000000-0000-0000-0000-000000000000}"/>
  <bookViews>
    <workbookView xWindow="-120" yWindow="-120" windowWidth="29040" windowHeight="15720" xr2:uid="{950B3EA6-D7FE-4ABE-88D1-8B539E37856E}"/>
  </bookViews>
  <sheets>
    <sheet name="Sheet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I23" i="1"/>
  <c r="H23" i="1"/>
  <c r="I22" i="1"/>
  <c r="H22" i="1"/>
  <c r="H21" i="1"/>
  <c r="I21" i="1" s="1"/>
  <c r="I20" i="1"/>
  <c r="H20" i="1"/>
  <c r="I19" i="1"/>
  <c r="H19" i="1"/>
  <c r="H18" i="1"/>
  <c r="I18" i="1" s="1"/>
  <c r="I17" i="1"/>
  <c r="H17" i="1"/>
  <c r="I16" i="1"/>
  <c r="H16" i="1"/>
  <c r="H15" i="1"/>
  <c r="I15" i="1" s="1"/>
  <c r="I14" i="1"/>
  <c r="H14" i="1"/>
  <c r="I13" i="1"/>
  <c r="H13" i="1"/>
  <c r="H12" i="1"/>
  <c r="I12" i="1" s="1"/>
  <c r="I11" i="1"/>
  <c r="H11" i="1"/>
  <c r="I10" i="1"/>
  <c r="H10" i="1"/>
  <c r="H9" i="1"/>
  <c r="I9" i="1" s="1"/>
  <c r="I8" i="1"/>
  <c r="H8" i="1"/>
  <c r="I7" i="1"/>
  <c r="H7" i="1"/>
  <c r="H6" i="1"/>
  <c r="I6" i="1" s="1"/>
  <c r="I5" i="1"/>
  <c r="H5" i="1"/>
  <c r="I24" i="1" l="1"/>
  <c r="H24" i="1"/>
</calcChain>
</file>

<file path=xl/sharedStrings.xml><?xml version="1.0" encoding="utf-8"?>
<sst xmlns="http://schemas.openxmlformats.org/spreadsheetml/2006/main" count="29" uniqueCount="29">
  <si>
    <t xml:space="preserve"> </t>
  </si>
  <si>
    <t>Count of RR No</t>
  </si>
  <si>
    <t>Sum of O B</t>
  </si>
  <si>
    <t xml:space="preserve"> DEMAND</t>
  </si>
  <si>
    <t>Sum of grand coll</t>
  </si>
  <si>
    <t>Sum of total adj</t>
  </si>
  <si>
    <t>CB AS PER DCB</t>
  </si>
  <si>
    <t xml:space="preserve">CB AS PER FORMULA </t>
  </si>
  <si>
    <t>DIFFERENCE</t>
  </si>
  <si>
    <t>HT1 - Water Supply, Sewerage Pumping CMC/TMC</t>
  </si>
  <si>
    <t>HT2A(i) - Industrial - other than under BMA - 66 KV</t>
  </si>
  <si>
    <t>HT2C(i) - Govt., Chartable, Univercity &amp; ESI Hospital &amp; Hostels</t>
  </si>
  <si>
    <t>HT3A(i) - Lift Irrigation Govt. Dept-11 KV</t>
  </si>
  <si>
    <t>HT5 - Temporary Supply  (67 HP and above)</t>
  </si>
  <si>
    <t>HT7 - Lift Irrigation Govt. Dept-11 KV</t>
  </si>
  <si>
    <t>LT1 - Ltng. ,heating &amp; Motive Power , Rural Local  Bodies</t>
  </si>
  <si>
    <t>LT2 - Ltng ,heating &amp; Motive Power , Pvt. Institu. in Village Pan.</t>
  </si>
  <si>
    <t>LT3A - Comme. Ltng ,heating &amp; Motive Power , in ULB's &amp; CC</t>
  </si>
  <si>
    <t xml:space="preserve">LT3A - Comme. Ltng ,heating &amp; Motive Power , in Village Pan. </t>
  </si>
  <si>
    <t>LT3A - Comme. Ltng ,heating &amp; Motive Power , in Village Pan. ( Office Lighting)</t>
  </si>
  <si>
    <t>LT4(a) - IP Sets - &lt;=10Hp,    Rural Feeder  (Un-Metered)</t>
  </si>
  <si>
    <t>LT4B - IP Sets - Above 10 HP</t>
  </si>
  <si>
    <t>LT4C(i) - IP Sets - Pvt Horticu. Nurseries,Coffee &amp; Tea 10 HP &amp; below</t>
  </si>
  <si>
    <t>LT5 - Heating &amp; Motive Power 100 HP &amp; Above</t>
  </si>
  <si>
    <t>LT5 - Heating &amp; Motive Power below 100 HP</t>
  </si>
  <si>
    <t>LT6A - Water Supply ( Others )</t>
  </si>
  <si>
    <t>LT6B - Public Lighting  (Others)</t>
  </si>
  <si>
    <t>LT7(A) - Temporary Supply (28 days &amp; above renewal)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</si>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</sst>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93CB-FE36-425B-A97C-795DD2861E4A}">
  <dimension ref="A4:I31"/>
  <sheetViews>
    <sheetView tabSelected="1" workbookViewId="0">
      <selection activeCell="A4" sqref="A4:I24"/>
    </sheetView>
  </sheetViews>
  <sheetFormatPr defaultRowHeight="15" x14ac:dyDescent="0.25"/>
  <cols>
    <col min="1" max="1" width="44.7109375" customWidth="1"/>
    <col min="2" max="2" width="19.28515625" style="8" customWidth="1"/>
    <col min="3" max="3" width="20.42578125" style="8" customWidth="1"/>
    <col min="4" max="4" width="16.85546875" style="8" customWidth="1"/>
    <col min="5" max="5" width="18.5703125" style="8" customWidth="1"/>
    <col min="6" max="6" width="16.28515625" style="8" customWidth="1"/>
    <col min="7" max="7" width="18.85546875" style="8" customWidth="1"/>
    <col min="8" max="8" width="12" style="8" bestFit="1" customWidth="1"/>
    <col min="9" max="9" width="16" style="8" customWidth="1"/>
  </cols>
  <sheetData>
    <row r="4" spans="1:9" s="4" customFormat="1" ht="53.25" customHeight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2" t="s">
        <v>8</v>
      </c>
    </row>
    <row r="5" spans="1:9" x14ac:dyDescent="0.25">
      <c r="A5" s="5" t="s">
        <v>9</v>
      </c>
      <c r="B5" s="6">
        <v>8</v>
      </c>
      <c r="C5" s="6">
        <v>2158284</v>
      </c>
      <c r="D5" s="6">
        <v>3476438.1300000008</v>
      </c>
      <c r="E5" s="6">
        <v>0</v>
      </c>
      <c r="F5" s="6">
        <v>0</v>
      </c>
      <c r="G5" s="6">
        <v>5774856</v>
      </c>
      <c r="H5" s="6">
        <f>+C5+D5-E5-F5</f>
        <v>5634722.1300000008</v>
      </c>
      <c r="I5" s="6">
        <f>+G5-H5</f>
        <v>140133.86999999918</v>
      </c>
    </row>
    <row r="6" spans="1:9" x14ac:dyDescent="0.25">
      <c r="A6" s="5" t="s">
        <v>10</v>
      </c>
      <c r="B6" s="6">
        <v>36</v>
      </c>
      <c r="C6" s="6">
        <v>11811015</v>
      </c>
      <c r="D6" s="6">
        <v>13781437.949999999</v>
      </c>
      <c r="E6" s="6">
        <v>12097175</v>
      </c>
      <c r="F6" s="6">
        <v>606600</v>
      </c>
      <c r="G6" s="6">
        <v>13830572</v>
      </c>
      <c r="H6" s="6">
        <f t="shared" ref="H6:H23" si="0">+C6+D6-E6-F6</f>
        <v>12888677.949999999</v>
      </c>
      <c r="I6" s="6">
        <f t="shared" ref="I6:I23" si="1">+G6-H6</f>
        <v>941894.05000000075</v>
      </c>
    </row>
    <row r="7" spans="1:9" x14ac:dyDescent="0.25">
      <c r="A7" s="5" t="s">
        <v>11</v>
      </c>
      <c r="B7" s="6">
        <v>5</v>
      </c>
      <c r="C7" s="6">
        <v>1830229</v>
      </c>
      <c r="D7" s="6">
        <v>359263.23</v>
      </c>
      <c r="E7" s="6">
        <v>0</v>
      </c>
      <c r="F7" s="6">
        <v>0</v>
      </c>
      <c r="G7" s="6">
        <v>2194096</v>
      </c>
      <c r="H7" s="6">
        <f t="shared" si="0"/>
        <v>2189492.23</v>
      </c>
      <c r="I7" s="6">
        <f t="shared" si="1"/>
        <v>4603.7700000000186</v>
      </c>
    </row>
    <row r="8" spans="1:9" x14ac:dyDescent="0.25">
      <c r="A8" s="5" t="s">
        <v>12</v>
      </c>
      <c r="B8" s="6">
        <v>2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f t="shared" si="0"/>
        <v>0</v>
      </c>
      <c r="I8" s="6">
        <f t="shared" si="1"/>
        <v>0</v>
      </c>
    </row>
    <row r="9" spans="1:9" x14ac:dyDescent="0.25">
      <c r="A9" s="5" t="s">
        <v>13</v>
      </c>
      <c r="B9" s="6">
        <v>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f t="shared" si="0"/>
        <v>0</v>
      </c>
      <c r="I9" s="6">
        <f t="shared" si="1"/>
        <v>0</v>
      </c>
    </row>
    <row r="10" spans="1:9" x14ac:dyDescent="0.25">
      <c r="A10" s="5" t="s">
        <v>14</v>
      </c>
      <c r="B10" s="6">
        <v>2</v>
      </c>
      <c r="C10" s="6">
        <v>98503445</v>
      </c>
      <c r="D10" s="6">
        <v>2287306.6800000002</v>
      </c>
      <c r="E10" s="6">
        <v>0</v>
      </c>
      <c r="F10" s="6">
        <v>0</v>
      </c>
      <c r="G10" s="6">
        <v>100806200</v>
      </c>
      <c r="H10" s="6">
        <f t="shared" si="0"/>
        <v>100790751.68000001</v>
      </c>
      <c r="I10" s="6">
        <f t="shared" si="1"/>
        <v>15448.319999992847</v>
      </c>
    </row>
    <row r="11" spans="1:9" x14ac:dyDescent="0.25">
      <c r="A11" s="5" t="s">
        <v>15</v>
      </c>
      <c r="B11" s="6">
        <v>40118</v>
      </c>
      <c r="C11" s="6">
        <v>163072975.58999169</v>
      </c>
      <c r="D11" s="6">
        <v>15652139.010000041</v>
      </c>
      <c r="E11" s="6">
        <v>14270382.310001433</v>
      </c>
      <c r="F11" s="6">
        <v>12547558.310001297</v>
      </c>
      <c r="G11" s="6">
        <v>164981774.44</v>
      </c>
      <c r="H11" s="6">
        <f t="shared" si="0"/>
        <v>151907173.97998902</v>
      </c>
      <c r="I11" s="6">
        <f t="shared" si="1"/>
        <v>13074600.460010976</v>
      </c>
    </row>
    <row r="12" spans="1:9" x14ac:dyDescent="0.25">
      <c r="A12" s="5" t="s">
        <v>16</v>
      </c>
      <c r="B12" s="6">
        <v>26</v>
      </c>
      <c r="C12" s="6">
        <v>41925</v>
      </c>
      <c r="D12" s="6">
        <v>19494.490000000002</v>
      </c>
      <c r="E12" s="6">
        <v>20449</v>
      </c>
      <c r="F12" s="6">
        <v>0</v>
      </c>
      <c r="G12" s="6">
        <v>41388</v>
      </c>
      <c r="H12" s="6">
        <f t="shared" si="0"/>
        <v>40970.490000000005</v>
      </c>
      <c r="I12" s="6">
        <f t="shared" si="1"/>
        <v>417.50999999999476</v>
      </c>
    </row>
    <row r="13" spans="1:9" x14ac:dyDescent="0.25">
      <c r="A13" s="5" t="s">
        <v>17</v>
      </c>
      <c r="B13" s="6">
        <v>2</v>
      </c>
      <c r="C13" s="6">
        <v>631</v>
      </c>
      <c r="D13" s="6">
        <v>15921.24</v>
      </c>
      <c r="E13" s="6">
        <v>15804.69</v>
      </c>
      <c r="F13" s="6">
        <v>15804.69</v>
      </c>
      <c r="G13" s="6">
        <v>871</v>
      </c>
      <c r="H13" s="6">
        <f t="shared" si="0"/>
        <v>-15057.140000000003</v>
      </c>
      <c r="I13" s="6">
        <f t="shared" si="1"/>
        <v>15928.140000000003</v>
      </c>
    </row>
    <row r="14" spans="1:9" x14ac:dyDescent="0.25">
      <c r="A14" s="5" t="s">
        <v>18</v>
      </c>
      <c r="B14" s="6">
        <v>1856</v>
      </c>
      <c r="C14" s="6">
        <v>1074953</v>
      </c>
      <c r="D14" s="6">
        <v>2383086.2299999977</v>
      </c>
      <c r="E14" s="6">
        <v>2541355</v>
      </c>
      <c r="F14" s="6">
        <v>0</v>
      </c>
      <c r="G14" s="6">
        <v>993607</v>
      </c>
      <c r="H14" s="6">
        <f t="shared" si="0"/>
        <v>916684.22999999765</v>
      </c>
      <c r="I14" s="6">
        <f t="shared" si="1"/>
        <v>76922.770000002347</v>
      </c>
    </row>
    <row r="15" spans="1:9" x14ac:dyDescent="0.25">
      <c r="A15" s="5" t="s">
        <v>19</v>
      </c>
      <c r="B15" s="6">
        <v>6</v>
      </c>
      <c r="C15" s="6">
        <v>1371.06</v>
      </c>
      <c r="D15" s="6">
        <v>6633.5</v>
      </c>
      <c r="E15" s="6">
        <v>6675.7199999999993</v>
      </c>
      <c r="F15" s="6">
        <v>6675.7199999999993</v>
      </c>
      <c r="G15" s="6">
        <v>1583</v>
      </c>
      <c r="H15" s="6">
        <f t="shared" si="0"/>
        <v>-5346.8799999999992</v>
      </c>
      <c r="I15" s="6">
        <f t="shared" si="1"/>
        <v>6929.8799999999992</v>
      </c>
    </row>
    <row r="16" spans="1:9" x14ac:dyDescent="0.25">
      <c r="A16" s="5" t="s">
        <v>20</v>
      </c>
      <c r="B16" s="6">
        <v>17198</v>
      </c>
      <c r="C16" s="6">
        <v>-21568972.410000395</v>
      </c>
      <c r="D16" s="6">
        <v>112089549.71999492</v>
      </c>
      <c r="E16" s="6">
        <v>0</v>
      </c>
      <c r="F16" s="6">
        <v>121883786.65999693</v>
      </c>
      <c r="G16" s="6">
        <v>-26466090.502999097</v>
      </c>
      <c r="H16" s="6">
        <f>+C16+D16-F16</f>
        <v>-31363209.350002408</v>
      </c>
      <c r="I16" s="6">
        <f t="shared" si="1"/>
        <v>4897118.8470033109</v>
      </c>
    </row>
    <row r="17" spans="1:9" x14ac:dyDescent="0.25">
      <c r="A17" s="5" t="s">
        <v>21</v>
      </c>
      <c r="B17" s="6">
        <v>7</v>
      </c>
      <c r="C17" s="6">
        <v>1568</v>
      </c>
      <c r="D17" s="6">
        <v>0</v>
      </c>
      <c r="E17" s="6">
        <v>0</v>
      </c>
      <c r="F17" s="6">
        <v>0</v>
      </c>
      <c r="G17" s="6">
        <v>1568</v>
      </c>
      <c r="H17" s="6">
        <f t="shared" si="0"/>
        <v>1568</v>
      </c>
      <c r="I17" s="6">
        <f t="shared" si="1"/>
        <v>0</v>
      </c>
    </row>
    <row r="18" spans="1:9" x14ac:dyDescent="0.25">
      <c r="A18" s="5" t="s">
        <v>22</v>
      </c>
      <c r="B18" s="6">
        <v>4</v>
      </c>
      <c r="C18" s="6">
        <v>3634</v>
      </c>
      <c r="D18" s="6">
        <v>6584</v>
      </c>
      <c r="E18" s="6">
        <v>18958</v>
      </c>
      <c r="F18" s="6">
        <v>0</v>
      </c>
      <c r="G18" s="6">
        <v>-8740</v>
      </c>
      <c r="H18" s="6">
        <f>+C18+D18-E18</f>
        <v>-8740</v>
      </c>
      <c r="I18" s="6">
        <f t="shared" si="1"/>
        <v>0</v>
      </c>
    </row>
    <row r="19" spans="1:9" x14ac:dyDescent="0.25">
      <c r="A19" s="5" t="s">
        <v>23</v>
      </c>
      <c r="B19" s="6">
        <v>5</v>
      </c>
      <c r="C19" s="6">
        <v>428778</v>
      </c>
      <c r="D19" s="6">
        <v>694796.67999999993</v>
      </c>
      <c r="E19" s="6">
        <v>419988</v>
      </c>
      <c r="F19" s="6">
        <v>0</v>
      </c>
      <c r="G19" s="6">
        <v>713644</v>
      </c>
      <c r="H19" s="6">
        <f>+C19+D19-E19-F19</f>
        <v>703586.67999999993</v>
      </c>
      <c r="I19" s="6">
        <f t="shared" si="1"/>
        <v>10057.320000000065</v>
      </c>
    </row>
    <row r="20" spans="1:9" x14ac:dyDescent="0.25">
      <c r="A20" s="5" t="s">
        <v>24</v>
      </c>
      <c r="B20" s="6">
        <v>758</v>
      </c>
      <c r="C20" s="6">
        <v>1658330</v>
      </c>
      <c r="D20" s="6">
        <v>1298882.2199999995</v>
      </c>
      <c r="E20" s="6">
        <v>1820956</v>
      </c>
      <c r="F20" s="6">
        <v>394000</v>
      </c>
      <c r="G20" s="6">
        <v>1177321</v>
      </c>
      <c r="H20" s="6">
        <f>+C20+D20-E20-F20</f>
        <v>742256.21999999974</v>
      </c>
      <c r="I20" s="6">
        <f t="shared" si="1"/>
        <v>435064.78000000026</v>
      </c>
    </row>
    <row r="21" spans="1:9" x14ac:dyDescent="0.25">
      <c r="A21" s="5" t="s">
        <v>25</v>
      </c>
      <c r="B21" s="6">
        <v>943</v>
      </c>
      <c r="C21" s="6">
        <v>164630926</v>
      </c>
      <c r="D21" s="6">
        <v>7252278.3099999931</v>
      </c>
      <c r="E21" s="6">
        <v>135709</v>
      </c>
      <c r="F21" s="6">
        <v>0</v>
      </c>
      <c r="G21" s="6">
        <v>172016255</v>
      </c>
      <c r="H21" s="6">
        <f>+C21+D21-E21</f>
        <v>171747495.31</v>
      </c>
      <c r="I21" s="6">
        <f t="shared" si="1"/>
        <v>268759.68999999762</v>
      </c>
    </row>
    <row r="22" spans="1:9" x14ac:dyDescent="0.25">
      <c r="A22" s="5" t="s">
        <v>26</v>
      </c>
      <c r="B22" s="6">
        <v>477</v>
      </c>
      <c r="C22" s="6">
        <v>23581363</v>
      </c>
      <c r="D22" s="6">
        <v>1154810.9999999991</v>
      </c>
      <c r="E22" s="6">
        <v>71520</v>
      </c>
      <c r="F22" s="6">
        <v>0</v>
      </c>
      <c r="G22" s="6">
        <v>24698701</v>
      </c>
      <c r="H22" s="6">
        <f>+C22+D22-E22-F22</f>
        <v>24664654</v>
      </c>
      <c r="I22" s="6">
        <f t="shared" si="1"/>
        <v>34047</v>
      </c>
    </row>
    <row r="23" spans="1:9" x14ac:dyDescent="0.25">
      <c r="A23" s="5" t="s">
        <v>27</v>
      </c>
      <c r="B23" s="6">
        <v>269</v>
      </c>
      <c r="C23" s="6">
        <v>-360765</v>
      </c>
      <c r="D23" s="6">
        <v>199963.89</v>
      </c>
      <c r="E23" s="6">
        <v>150758</v>
      </c>
      <c r="F23" s="6">
        <v>13986</v>
      </c>
      <c r="G23" s="6">
        <v>-307740</v>
      </c>
      <c r="H23" s="6">
        <f>+C23+D23-E23-F23</f>
        <v>-325545.11</v>
      </c>
      <c r="I23" s="6">
        <f t="shared" si="1"/>
        <v>17805.109999999986</v>
      </c>
    </row>
    <row r="24" spans="1:9" x14ac:dyDescent="0.25">
      <c r="A24" s="5" t="s">
        <v>28</v>
      </c>
      <c r="B24" s="6">
        <v>61724</v>
      </c>
      <c r="C24" s="6">
        <v>446869690.24000257</v>
      </c>
      <c r="D24" s="6">
        <v>160678586.27998692</v>
      </c>
      <c r="E24" s="6">
        <v>153453517.38000163</v>
      </c>
      <c r="F24" s="6">
        <v>135468411.37999743</v>
      </c>
      <c r="G24" s="6">
        <v>460449865.93700612</v>
      </c>
      <c r="H24" s="7">
        <f>SUM(H5:H23)</f>
        <v>440510134.41998672</v>
      </c>
      <c r="I24" s="7">
        <f>SUM(I5:I23)</f>
        <v>19939731.51701428</v>
      </c>
    </row>
    <row r="28" spans="1:9" x14ac:dyDescent="0.25">
      <c r="H28" s="8">
        <f>+D23-E23</f>
        <v>49205.890000000014</v>
      </c>
    </row>
    <row r="29" spans="1:9" x14ac:dyDescent="0.25">
      <c r="H29" s="8">
        <f>+H28+C23</f>
        <v>-311559.11</v>
      </c>
    </row>
    <row r="30" spans="1:9" x14ac:dyDescent="0.25">
      <c r="H30" s="8">
        <f>+F23</f>
        <v>13986</v>
      </c>
    </row>
    <row r="31" spans="1:9" x14ac:dyDescent="0.25">
      <c r="H31" s="8">
        <f>+H29+H30</f>
        <v>-297573.11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2025-06-09T07:57:32Z</dcterms:created>
  <dcterms:modified xsi:type="dcterms:W3CDTF">2025-06-09T07:57:45Z</dcterms:modified>
</cp:coreProperties>
</file>