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240" windowWidth="20730" windowHeight="6090" tabRatio="665" firstSheet="18" activeTab="18"/>
  </bookViews>
  <sheets>
    <sheet name="Annexure II" sheetId="1" state="hidden" r:id="rId1"/>
    <sheet name="Annexure I-SEP-24 " sheetId="8" state="hidden" r:id="rId2"/>
    <sheet name="Annexure II Oct" sheetId="11" state="hidden" r:id="rId3"/>
    <sheet name="Annexure I-Oct-24" sheetId="10" state="hidden" r:id="rId4"/>
    <sheet name="Annexure I-Feb-25 " sheetId="13" state="hidden" r:id="rId5"/>
    <sheet name="Annexure II Feb" sheetId="14" state="hidden" r:id="rId6"/>
    <sheet name="Annexure III-Jan-25 " sheetId="16" state="hidden" r:id="rId7"/>
    <sheet name="Annexure I-Apr-25" sheetId="18" state="hidden" r:id="rId8"/>
    <sheet name="Annexure II Apr" sheetId="19" state="hidden" r:id="rId9"/>
    <sheet name="Annexure III-Apr-25" sheetId="20" state="hidden" r:id="rId10"/>
    <sheet name="Sheet1" sheetId="17" state="hidden" r:id="rId11"/>
    <sheet name="Sheet2" sheetId="21" state="hidden" r:id="rId12"/>
    <sheet name="Sheet3" sheetId="22" state="hidden" r:id="rId13"/>
    <sheet name="Annexure I-Apr-25 (2)" sheetId="23" state="hidden" r:id="rId14"/>
    <sheet name="Annexure I-May-25 " sheetId="32" state="hidden" r:id="rId15"/>
    <sheet name="sheet1 (2)" sheetId="35" state="hidden" r:id="rId16"/>
    <sheet name="Annexure II Mat" sheetId="33" state="hidden" r:id="rId17"/>
    <sheet name="Annexure III-May-25" sheetId="34" state="hidden" r:id="rId18"/>
    <sheet name="NOT BILL" sheetId="40" r:id="rId19"/>
    <sheet name="Sheet4" sheetId="24" state="hidden" r:id="rId20"/>
    <sheet name="Sheet5" sheetId="25" state="hidden" r:id="rId21"/>
    <sheet name="Sheet5 (2)" sheetId="26" state="hidden" r:id="rId22"/>
    <sheet name="Sheet5 (3)" sheetId="27" state="hidden" r:id="rId23"/>
    <sheet name="Sheet5 (5)" sheetId="29" state="hidden" r:id="rId24"/>
    <sheet name="Annexure I-Apr-25 (3)" sheetId="30" state="hidden" r:id="rId25"/>
    <sheet name="Sheet9" sheetId="39" state="hidden" r:id="rId26"/>
  </sheets>
  <externalReferences>
    <externalReference r:id="rId27"/>
    <externalReference r:id="rId28"/>
  </externalReferences>
  <definedNames>
    <definedName name="_xlnm._FilterDatabase" localSheetId="7" hidden="1">'Annexure I-Apr-25'!$P$5:$P$203</definedName>
    <definedName name="_xlnm._FilterDatabase" localSheetId="13" hidden="1">'Annexure I-Apr-25 (2)'!$P$5:$P$23</definedName>
    <definedName name="_xlnm._FilterDatabase" localSheetId="24" hidden="1">'Annexure I-Apr-25 (3)'!$P$5:$P$203</definedName>
    <definedName name="_xlnm._FilterDatabase" localSheetId="4" hidden="1">'Annexure I-Feb-25 '!$P$5:$P$188</definedName>
    <definedName name="_xlnm._FilterDatabase" localSheetId="0" hidden="1">'Annexure II'!$A$4:$R$6</definedName>
    <definedName name="_xlnm._FilterDatabase" localSheetId="8" hidden="1">'Annexure II Apr'!$A$4:$R$6</definedName>
    <definedName name="_xlnm._FilterDatabase" localSheetId="5" hidden="1">'Annexure II Feb'!$A$4:$R$6</definedName>
    <definedName name="_xlnm._FilterDatabase" localSheetId="16" hidden="1">'Annexure II Mat'!$A$4:$R$6</definedName>
    <definedName name="_xlnm._FilterDatabase" localSheetId="2" hidden="1">'Annexure II Oct'!$A$4:$R$6</definedName>
    <definedName name="_xlnm._FilterDatabase" localSheetId="14" hidden="1">'Annexure I-May-25 '!$P$5:$P$214</definedName>
    <definedName name="_xlnm._FilterDatabase" localSheetId="3" hidden="1">'Annexure I-Oct-24'!$T$6:$T$169</definedName>
    <definedName name="_xlnm._FilterDatabase" localSheetId="1" hidden="1">'Annexure I-SEP-24 '!$A$5:$V$145</definedName>
    <definedName name="_xlnm._FilterDatabase" localSheetId="18" hidden="1">'NOT BILL'!$A$2:$AC$2</definedName>
    <definedName name="_xlnm.Print_Area" localSheetId="7">'Annexure I-Apr-25'!$A$2:$V$203</definedName>
    <definedName name="_xlnm.Print_Area" localSheetId="13">'Annexure I-Apr-25 (2)'!$A$2:$V$23</definedName>
    <definedName name="_xlnm.Print_Area" localSheetId="24">'Annexure I-Apr-25 (3)'!$A$2:$V$203</definedName>
    <definedName name="_xlnm.Print_Area" localSheetId="4">'Annexure I-Feb-25 '!$A$2:$V$188</definedName>
    <definedName name="_xlnm.Print_Area" localSheetId="14">'Annexure I-May-25 '!$A$2:$V$214</definedName>
    <definedName name="_xlnm.Print_Area" localSheetId="3">'Annexure I-Oct-24'!$A$2:$V$168</definedName>
    <definedName name="_xlnm.Print_Area" localSheetId="1">'Annexure I-SEP-24 '!$A$1:$V$162</definedName>
    <definedName name="_xlnm.Print_Area" localSheetId="18">'NOT BILL'!$A$1:$F$42</definedName>
    <definedName name="_xlnm.Print_Titles" localSheetId="7">'Annexure I-Apr-25'!$4:$4</definedName>
    <definedName name="_xlnm.Print_Titles" localSheetId="13">'Annexure I-Apr-25 (2)'!$4:$4</definedName>
    <definedName name="_xlnm.Print_Titles" localSheetId="24">'Annexure I-Apr-25 (3)'!$4:$4</definedName>
    <definedName name="_xlnm.Print_Titles" localSheetId="4">'Annexure I-Feb-25 '!$4:$4</definedName>
    <definedName name="_xlnm.Print_Titles" localSheetId="14">'Annexure I-May-25 '!$4:$4</definedName>
    <definedName name="_xlnm.Print_Titles" localSheetId="3">'Annexure I-Oct-24'!$4:$4</definedName>
    <definedName name="_xlnm.Print_Titles" localSheetId="1">'Annexure I-SEP-24 '!$4:$4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0" l="1"/>
  <c r="G19" i="40"/>
  <c r="G39" i="40"/>
  <c r="G14" i="40"/>
  <c r="G38" i="40"/>
  <c r="G7" i="40"/>
  <c r="G16" i="40"/>
  <c r="G17" i="40"/>
  <c r="G36" i="40"/>
  <c r="G25" i="40"/>
  <c r="G18" i="40"/>
  <c r="G37" i="40"/>
  <c r="G26" i="40"/>
  <c r="G23" i="40"/>
  <c r="G13" i="40"/>
  <c r="G12" i="40"/>
  <c r="G41" i="40"/>
  <c r="G20" i="40"/>
  <c r="G27" i="40"/>
  <c r="G24" i="40"/>
  <c r="G9" i="40"/>
  <c r="G28" i="40"/>
  <c r="G29" i="40"/>
  <c r="G30" i="40"/>
  <c r="G42" i="40"/>
  <c r="G3" i="40"/>
  <c r="G35" i="40"/>
  <c r="G40" i="40"/>
  <c r="G4" i="40"/>
  <c r="G11" i="40"/>
  <c r="G31" i="40"/>
  <c r="G8" i="40"/>
  <c r="G6" i="40"/>
  <c r="G21" i="40"/>
  <c r="G5" i="40"/>
  <c r="G34" i="40"/>
  <c r="G33" i="40"/>
  <c r="G10" i="40"/>
  <c r="G22" i="40"/>
  <c r="G32" i="40"/>
  <c r="M151" i="34" l="1"/>
  <c r="M154" i="34"/>
  <c r="M155" i="34"/>
  <c r="M156" i="34"/>
  <c r="M157" i="34"/>
  <c r="M158" i="34"/>
  <c r="M159" i="34"/>
  <c r="M160" i="34"/>
  <c r="M161" i="34"/>
  <c r="M162" i="34"/>
  <c r="M163" i="34"/>
  <c r="M164" i="34"/>
  <c r="M165" i="34"/>
  <c r="U141" i="32"/>
  <c r="U160" i="32"/>
  <c r="U157" i="32"/>
  <c r="S154" i="32" l="1"/>
  <c r="T154" i="32"/>
  <c r="S155" i="32"/>
  <c r="T155" i="32"/>
  <c r="S156" i="32"/>
  <c r="T156" i="32"/>
  <c r="S157" i="32"/>
  <c r="S158" i="32"/>
  <c r="T158" i="32"/>
  <c r="S159" i="32"/>
  <c r="T159" i="32"/>
  <c r="S160" i="32"/>
  <c r="S161" i="32"/>
  <c r="T161" i="32"/>
  <c r="S162" i="32"/>
  <c r="T162" i="32"/>
  <c r="S163" i="32"/>
  <c r="T163" i="32"/>
  <c r="S164" i="32"/>
  <c r="T164" i="32"/>
  <c r="T153" i="32" l="1"/>
  <c r="S153" i="32"/>
  <c r="U200" i="32" l="1"/>
  <c r="U189" i="32"/>
  <c r="U177" i="32"/>
  <c r="U117" i="32"/>
  <c r="U113" i="32"/>
  <c r="U110" i="32"/>
  <c r="U109" i="32"/>
  <c r="T108" i="32"/>
  <c r="T107" i="32"/>
  <c r="U106" i="32"/>
  <c r="U105" i="32"/>
  <c r="T102" i="32"/>
  <c r="T101" i="32"/>
  <c r="U100" i="32"/>
  <c r="T98" i="32"/>
  <c r="T97" i="32"/>
  <c r="U96" i="32"/>
  <c r="U95" i="32"/>
  <c r="U93" i="32"/>
  <c r="T92" i="32"/>
  <c r="U91" i="32"/>
  <c r="U89" i="32"/>
  <c r="U88" i="32"/>
  <c r="T87" i="32"/>
  <c r="T86" i="32"/>
  <c r="U82" i="32"/>
  <c r="U80" i="32"/>
  <c r="T78" i="32"/>
  <c r="T77" i="32"/>
  <c r="T76" i="32"/>
  <c r="T75" i="32"/>
  <c r="T74" i="32"/>
  <c r="T73" i="32"/>
  <c r="T72" i="32"/>
  <c r="U71" i="32"/>
  <c r="U69" i="32"/>
  <c r="T51" i="32"/>
  <c r="T50" i="32"/>
  <c r="T47" i="32"/>
  <c r="T44" i="32"/>
  <c r="U43" i="32"/>
  <c r="U41" i="32"/>
  <c r="U34" i="32"/>
  <c r="T143" i="32"/>
  <c r="T133" i="32"/>
  <c r="U132" i="32"/>
  <c r="T131" i="32"/>
  <c r="U129" i="32"/>
  <c r="T125" i="32"/>
  <c r="U124" i="32"/>
  <c r="U123" i="32"/>
  <c r="U122" i="32"/>
  <c r="T116" i="32"/>
  <c r="U67" i="32"/>
  <c r="T65" i="32"/>
  <c r="T64" i="32"/>
  <c r="T63" i="32"/>
  <c r="T62" i="32"/>
  <c r="T61" i="32"/>
  <c r="T60" i="32"/>
  <c r="T59" i="32"/>
  <c r="T58" i="32"/>
  <c r="T57" i="32"/>
  <c r="T56" i="32"/>
  <c r="T55" i="32"/>
  <c r="T39" i="32"/>
  <c r="T37" i="32"/>
  <c r="T33" i="32"/>
  <c r="T32" i="32"/>
  <c r="T31" i="32"/>
  <c r="U28" i="32"/>
  <c r="U25" i="32"/>
  <c r="T24" i="32"/>
  <c r="T23" i="32"/>
  <c r="T19" i="32"/>
  <c r="U18" i="32"/>
  <c r="U15" i="32"/>
  <c r="P214" i="32"/>
  <c r="Q214" i="32"/>
  <c r="R214" i="32"/>
  <c r="V214" i="32"/>
  <c r="N215" i="34" l="1"/>
  <c r="L215" i="34"/>
  <c r="K215" i="34"/>
  <c r="J215" i="34"/>
  <c r="I215" i="34"/>
  <c r="H215" i="34"/>
  <c r="G215" i="34"/>
  <c r="M214" i="34"/>
  <c r="M213" i="34"/>
  <c r="M212" i="34"/>
  <c r="M211" i="34"/>
  <c r="M210" i="34"/>
  <c r="M209" i="34"/>
  <c r="M208" i="34"/>
  <c r="M207" i="34"/>
  <c r="M206" i="34"/>
  <c r="M205" i="34"/>
  <c r="M204" i="34"/>
  <c r="M203" i="34"/>
  <c r="M202" i="34"/>
  <c r="M201" i="34"/>
  <c r="M200" i="34"/>
  <c r="M199" i="34"/>
  <c r="M198" i="34"/>
  <c r="M197" i="34"/>
  <c r="M196" i="34"/>
  <c r="M195" i="34"/>
  <c r="M194" i="34"/>
  <c r="M193" i="34"/>
  <c r="M192" i="34"/>
  <c r="M191" i="34"/>
  <c r="M190" i="34"/>
  <c r="M189" i="34"/>
  <c r="M188" i="34"/>
  <c r="M187" i="34"/>
  <c r="M186" i="34"/>
  <c r="M185" i="34"/>
  <c r="M184" i="34"/>
  <c r="M183" i="34"/>
  <c r="M181" i="34"/>
  <c r="M180" i="34"/>
  <c r="M179" i="34"/>
  <c r="M178" i="34"/>
  <c r="M177" i="34"/>
  <c r="M176" i="34"/>
  <c r="M175" i="34"/>
  <c r="M174" i="34"/>
  <c r="M173" i="34"/>
  <c r="M172" i="34"/>
  <c r="M171" i="34"/>
  <c r="M170" i="34"/>
  <c r="M169" i="34"/>
  <c r="M168" i="34"/>
  <c r="M167" i="34"/>
  <c r="M166" i="34"/>
  <c r="M153" i="34"/>
  <c r="M152" i="34"/>
  <c r="M150" i="34"/>
  <c r="M149" i="34"/>
  <c r="M148" i="34"/>
  <c r="M147" i="34"/>
  <c r="M146" i="34"/>
  <c r="M145" i="34"/>
  <c r="M144" i="34"/>
  <c r="M143" i="34"/>
  <c r="M142" i="34"/>
  <c r="M141" i="34"/>
  <c r="M140" i="34"/>
  <c r="M139" i="34"/>
  <c r="M138" i="34"/>
  <c r="M137" i="34"/>
  <c r="M136" i="34"/>
  <c r="M135" i="34"/>
  <c r="M134" i="34"/>
  <c r="M133" i="34"/>
  <c r="M132" i="34"/>
  <c r="M131" i="34"/>
  <c r="M130" i="34"/>
  <c r="M129" i="34"/>
  <c r="M128" i="34"/>
  <c r="M127" i="34"/>
  <c r="M126" i="34"/>
  <c r="M125" i="34"/>
  <c r="M124" i="34"/>
  <c r="M123" i="34"/>
  <c r="M122" i="34"/>
  <c r="M121" i="34"/>
  <c r="M120" i="34"/>
  <c r="M119" i="34"/>
  <c r="M118" i="34"/>
  <c r="M117" i="34"/>
  <c r="M116" i="34"/>
  <c r="M115" i="34"/>
  <c r="M114" i="34"/>
  <c r="M113" i="34"/>
  <c r="M112" i="34"/>
  <c r="M111" i="34"/>
  <c r="M110" i="34"/>
  <c r="M109" i="34"/>
  <c r="M108" i="34"/>
  <c r="M107" i="34"/>
  <c r="M106" i="34"/>
  <c r="M105" i="34"/>
  <c r="M104" i="34"/>
  <c r="M103" i="34"/>
  <c r="M102" i="34"/>
  <c r="M101" i="34"/>
  <c r="M100" i="34"/>
  <c r="M99" i="34"/>
  <c r="M98" i="34"/>
  <c r="M97" i="34"/>
  <c r="M96" i="34"/>
  <c r="M95" i="34"/>
  <c r="M94" i="34"/>
  <c r="M93" i="34"/>
  <c r="M92" i="34"/>
  <c r="M91" i="34"/>
  <c r="M90" i="34"/>
  <c r="M89" i="34"/>
  <c r="M88" i="34"/>
  <c r="M87" i="34"/>
  <c r="M86" i="34"/>
  <c r="M85" i="34"/>
  <c r="M84" i="34"/>
  <c r="M83" i="34"/>
  <c r="M82" i="34"/>
  <c r="M81" i="34"/>
  <c r="M80" i="34"/>
  <c r="M79" i="34"/>
  <c r="M78" i="34"/>
  <c r="M77" i="34"/>
  <c r="M76" i="34"/>
  <c r="M75" i="34"/>
  <c r="M74" i="34"/>
  <c r="M73" i="34"/>
  <c r="M72" i="34"/>
  <c r="M71" i="34"/>
  <c r="M70" i="34"/>
  <c r="M69" i="34"/>
  <c r="M68" i="34"/>
  <c r="M67" i="34"/>
  <c r="M66" i="34"/>
  <c r="M65" i="34"/>
  <c r="M64" i="34"/>
  <c r="M63" i="34"/>
  <c r="M62" i="34"/>
  <c r="M61" i="34"/>
  <c r="M60" i="34"/>
  <c r="M59" i="34"/>
  <c r="M58" i="34"/>
  <c r="M57" i="34"/>
  <c r="M56" i="34"/>
  <c r="M55" i="34"/>
  <c r="M54" i="34"/>
  <c r="M51" i="34"/>
  <c r="M50" i="34"/>
  <c r="M49" i="34"/>
  <c r="M48" i="34"/>
  <c r="M47" i="34"/>
  <c r="M46" i="34"/>
  <c r="M45" i="34"/>
  <c r="M44" i="34"/>
  <c r="M43" i="34"/>
  <c r="M42" i="34"/>
  <c r="M41" i="34"/>
  <c r="M40" i="34"/>
  <c r="M39" i="34"/>
  <c r="M38" i="34"/>
  <c r="M37" i="34"/>
  <c r="M36" i="34"/>
  <c r="M35" i="34"/>
  <c r="M34" i="34"/>
  <c r="M33" i="34"/>
  <c r="M32" i="34"/>
  <c r="M31" i="34"/>
  <c r="M30" i="34"/>
  <c r="M29" i="34"/>
  <c r="M28" i="34"/>
  <c r="M27" i="34"/>
  <c r="M26" i="34"/>
  <c r="M25" i="34"/>
  <c r="M24" i="34"/>
  <c r="M23" i="34"/>
  <c r="M22" i="34"/>
  <c r="M21" i="34"/>
  <c r="M20" i="34"/>
  <c r="M19" i="34"/>
  <c r="M18" i="34"/>
  <c r="M17" i="34"/>
  <c r="M16" i="34"/>
  <c r="M15" i="34"/>
  <c r="M14" i="34"/>
  <c r="M13" i="34"/>
  <c r="M12" i="34"/>
  <c r="M11" i="34"/>
  <c r="M10" i="34"/>
  <c r="M9" i="34"/>
  <c r="M8" i="34"/>
  <c r="M7" i="34"/>
  <c r="K6" i="33"/>
  <c r="J6" i="33"/>
  <c r="I6" i="33"/>
  <c r="H6" i="33" s="1"/>
  <c r="G6" i="33"/>
  <c r="L5" i="33"/>
  <c r="L6" i="33" s="1"/>
  <c r="P5" i="33"/>
  <c r="P6" i="33" s="1"/>
  <c r="O6" i="33"/>
  <c r="O214" i="32"/>
  <c r="M5" i="33" s="1"/>
  <c r="M6" i="33" s="1"/>
  <c r="U213" i="32"/>
  <c r="S213" i="32"/>
  <c r="U212" i="32"/>
  <c r="S212" i="32"/>
  <c r="T211" i="32"/>
  <c r="S211" i="32"/>
  <c r="U210" i="32"/>
  <c r="S210" i="32"/>
  <c r="U209" i="32"/>
  <c r="S209" i="32"/>
  <c r="U208" i="32"/>
  <c r="S208" i="32"/>
  <c r="T207" i="32"/>
  <c r="S207" i="32"/>
  <c r="U206" i="32"/>
  <c r="S206" i="32"/>
  <c r="U205" i="32"/>
  <c r="S205" i="32"/>
  <c r="U204" i="32"/>
  <c r="S204" i="32"/>
  <c r="T203" i="32"/>
  <c r="S203" i="32"/>
  <c r="U202" i="32"/>
  <c r="S202" i="32"/>
  <c r="U201" i="32"/>
  <c r="S201" i="32"/>
  <c r="S200" i="32"/>
  <c r="U199" i="32"/>
  <c r="S199" i="32"/>
  <c r="U198" i="32"/>
  <c r="S198" i="32"/>
  <c r="U197" i="32"/>
  <c r="S197" i="32"/>
  <c r="T196" i="32"/>
  <c r="S196" i="32"/>
  <c r="U195" i="32"/>
  <c r="S195" i="32"/>
  <c r="T194" i="32"/>
  <c r="S194" i="32"/>
  <c r="U193" i="32"/>
  <c r="S193" i="32"/>
  <c r="U192" i="32"/>
  <c r="S192" i="32"/>
  <c r="U191" i="32"/>
  <c r="S191" i="32"/>
  <c r="U190" i="32"/>
  <c r="S190" i="32"/>
  <c r="S189" i="32"/>
  <c r="U188" i="32"/>
  <c r="S188" i="32"/>
  <c r="U187" i="32"/>
  <c r="S187" i="32"/>
  <c r="U186" i="32"/>
  <c r="S186" i="32"/>
  <c r="U185" i="32"/>
  <c r="S185" i="32"/>
  <c r="U184" i="32"/>
  <c r="S184" i="32"/>
  <c r="T183" i="32"/>
  <c r="S183" i="32"/>
  <c r="T182" i="32"/>
  <c r="S182" i="32"/>
  <c r="U181" i="32"/>
  <c r="S181" i="32"/>
  <c r="U180" i="32"/>
  <c r="S180" i="32"/>
  <c r="U179" i="32"/>
  <c r="S179" i="32"/>
  <c r="U178" i="32"/>
  <c r="S178" i="32"/>
  <c r="S177" i="32"/>
  <c r="T176" i="32"/>
  <c r="S176" i="32"/>
  <c r="U175" i="32"/>
  <c r="S175" i="32"/>
  <c r="U174" i="32"/>
  <c r="S174" i="32"/>
  <c r="U173" i="32"/>
  <c r="S173" i="32"/>
  <c r="U172" i="32"/>
  <c r="S172" i="32"/>
  <c r="T171" i="32"/>
  <c r="S171" i="32"/>
  <c r="U170" i="32"/>
  <c r="S170" i="32"/>
  <c r="U169" i="32"/>
  <c r="S169" i="32"/>
  <c r="U168" i="32"/>
  <c r="S168" i="32"/>
  <c r="T167" i="32"/>
  <c r="S167" i="32"/>
  <c r="T166" i="32"/>
  <c r="S166" i="32"/>
  <c r="U165" i="32"/>
  <c r="S165" i="32"/>
  <c r="S152" i="32"/>
  <c r="U152" i="32" s="1"/>
  <c r="T151" i="32"/>
  <c r="S151" i="32"/>
  <c r="S150" i="32"/>
  <c r="U150" i="32" s="1"/>
  <c r="S149" i="32"/>
  <c r="U149" i="32" s="1"/>
  <c r="S148" i="32"/>
  <c r="U148" i="32" s="1"/>
  <c r="S147" i="32"/>
  <c r="U147" i="32" s="1"/>
  <c r="T146" i="32"/>
  <c r="S146" i="32"/>
  <c r="S145" i="32"/>
  <c r="U145" i="32" s="1"/>
  <c r="S144" i="32"/>
  <c r="U144" i="32" s="1"/>
  <c r="S143" i="32"/>
  <c r="T142" i="32"/>
  <c r="S142" i="32"/>
  <c r="S141" i="32"/>
  <c r="T140" i="32"/>
  <c r="S140" i="32"/>
  <c r="T139" i="32"/>
  <c r="S139" i="32"/>
  <c r="T138" i="32"/>
  <c r="S138" i="32"/>
  <c r="S137" i="32"/>
  <c r="U137" i="32" s="1"/>
  <c r="S136" i="32"/>
  <c r="U136" i="32" s="1"/>
  <c r="S135" i="32"/>
  <c r="U135" i="32" s="1"/>
  <c r="S134" i="32"/>
  <c r="U134" i="32" s="1"/>
  <c r="S133" i="32"/>
  <c r="S132" i="32"/>
  <c r="S131" i="32"/>
  <c r="T130" i="32"/>
  <c r="S130" i="32"/>
  <c r="S129" i="32"/>
  <c r="T128" i="32"/>
  <c r="S128" i="32"/>
  <c r="T127" i="32"/>
  <c r="S127" i="32"/>
  <c r="T126" i="32"/>
  <c r="S126" i="32"/>
  <c r="S125" i="32"/>
  <c r="S124" i="32"/>
  <c r="S123" i="32"/>
  <c r="S122" i="32"/>
  <c r="T121" i="32"/>
  <c r="S121" i="32"/>
  <c r="U120" i="32"/>
  <c r="S120" i="32"/>
  <c r="U119" i="32"/>
  <c r="S119" i="32"/>
  <c r="T118" i="32"/>
  <c r="S118" i="32"/>
  <c r="S117" i="32"/>
  <c r="S116" i="32"/>
  <c r="S115" i="32"/>
  <c r="U115" i="32" s="1"/>
  <c r="S114" i="32"/>
  <c r="U114" i="32" s="1"/>
  <c r="S113" i="32"/>
  <c r="T112" i="32"/>
  <c r="S112" i="32"/>
  <c r="T111" i="32"/>
  <c r="S111" i="32"/>
  <c r="S110" i="32"/>
  <c r="S109" i="32"/>
  <c r="S108" i="32"/>
  <c r="S107" i="32"/>
  <c r="S106" i="32"/>
  <c r="S105" i="32"/>
  <c r="U104" i="32"/>
  <c r="S104" i="32"/>
  <c r="T103" i="32"/>
  <c r="S103" i="32"/>
  <c r="S102" i="32"/>
  <c r="S101" i="32"/>
  <c r="S100" i="32"/>
  <c r="U99" i="32"/>
  <c r="S99" i="32"/>
  <c r="S98" i="32"/>
  <c r="S97" i="32"/>
  <c r="S96" i="32"/>
  <c r="S95" i="32"/>
  <c r="T94" i="32"/>
  <c r="S94" i="32"/>
  <c r="T93" i="32"/>
  <c r="S93" i="32"/>
  <c r="S92" i="32"/>
  <c r="S91" i="32"/>
  <c r="T90" i="32"/>
  <c r="S90" i="32"/>
  <c r="S89" i="32"/>
  <c r="S88" i="32"/>
  <c r="S87" i="32"/>
  <c r="S86" i="32"/>
  <c r="U85" i="32"/>
  <c r="S85" i="32"/>
  <c r="T84" i="32"/>
  <c r="S84" i="32"/>
  <c r="U83" i="32"/>
  <c r="S83" i="32"/>
  <c r="S82" i="32"/>
  <c r="U81" i="32"/>
  <c r="S81" i="32"/>
  <c r="S80" i="32"/>
  <c r="T79" i="32"/>
  <c r="S79" i="32"/>
  <c r="S78" i="32"/>
  <c r="S77" i="32"/>
  <c r="S76" i="32"/>
  <c r="S75" i="32"/>
  <c r="S74" i="32"/>
  <c r="S73" i="32"/>
  <c r="S72" i="32"/>
  <c r="S71" i="32"/>
  <c r="S70" i="32"/>
  <c r="S69" i="32"/>
  <c r="T68" i="32"/>
  <c r="S68" i="32"/>
  <c r="S67" i="32"/>
  <c r="S66" i="32"/>
  <c r="S65" i="32"/>
  <c r="S64" i="32"/>
  <c r="S63" i="32"/>
  <c r="S62" i="32"/>
  <c r="S61" i="32"/>
  <c r="S60" i="32"/>
  <c r="S59" i="32"/>
  <c r="U58" i="32"/>
  <c r="S58" i="32"/>
  <c r="S57" i="32"/>
  <c r="S56" i="32"/>
  <c r="S55" i="32"/>
  <c r="S54" i="32"/>
  <c r="U54" i="32" s="1"/>
  <c r="S53" i="32"/>
  <c r="U53" i="32" s="1"/>
  <c r="U52" i="32"/>
  <c r="S52" i="32"/>
  <c r="S51" i="32"/>
  <c r="S50" i="32"/>
  <c r="S49" i="32"/>
  <c r="U49" i="32" s="1"/>
  <c r="S48" i="32"/>
  <c r="U48" i="32" s="1"/>
  <c r="S47" i="32"/>
  <c r="U47" i="32" s="1"/>
  <c r="S46" i="32"/>
  <c r="U46" i="32" s="1"/>
  <c r="S45" i="32"/>
  <c r="U45" i="32" s="1"/>
  <c r="S44" i="32"/>
  <c r="S43" i="32"/>
  <c r="S42" i="32"/>
  <c r="S41" i="32"/>
  <c r="T40" i="32"/>
  <c r="S40" i="32"/>
  <c r="S39" i="32"/>
  <c r="U38" i="32"/>
  <c r="S38" i="32"/>
  <c r="S37" i="32"/>
  <c r="U36" i="32"/>
  <c r="S36" i="32"/>
  <c r="U35" i="32"/>
  <c r="S35" i="32"/>
  <c r="S34" i="32"/>
  <c r="S33" i="32"/>
  <c r="S32" i="32"/>
  <c r="S31" i="32"/>
  <c r="U30" i="32"/>
  <c r="S30" i="32"/>
  <c r="U29" i="32"/>
  <c r="S29" i="32"/>
  <c r="S28" i="32"/>
  <c r="U27" i="32"/>
  <c r="S27" i="32"/>
  <c r="U26" i="32"/>
  <c r="S26" i="32"/>
  <c r="S25" i="32"/>
  <c r="S24" i="32"/>
  <c r="S23" i="32"/>
  <c r="U22" i="32"/>
  <c r="S22" i="32"/>
  <c r="U21" i="32"/>
  <c r="S21" i="32"/>
  <c r="T20" i="32"/>
  <c r="S20" i="32"/>
  <c r="S19" i="32"/>
  <c r="S18" i="32"/>
  <c r="U17" i="32"/>
  <c r="S17" i="32"/>
  <c r="T16" i="32"/>
  <c r="S16" i="32"/>
  <c r="S15" i="32"/>
  <c r="U14" i="32"/>
  <c r="S14" i="32"/>
  <c r="T13" i="32"/>
  <c r="S13" i="32"/>
  <c r="T12" i="32"/>
  <c r="S12" i="32"/>
  <c r="T11" i="32"/>
  <c r="S11" i="32"/>
  <c r="T10" i="32"/>
  <c r="S10" i="32"/>
  <c r="T9" i="32"/>
  <c r="S9" i="32"/>
  <c r="T8" i="32"/>
  <c r="S8" i="32"/>
  <c r="T7" i="32"/>
  <c r="S7" i="32"/>
  <c r="M215" i="34" l="1"/>
  <c r="S214" i="32"/>
  <c r="Q5" i="33" s="1"/>
  <c r="Q6" i="33" s="1"/>
  <c r="U214" i="32"/>
  <c r="T214" i="32"/>
  <c r="R5" i="33" s="1"/>
  <c r="R6" i="33" s="1"/>
  <c r="N5" i="33"/>
  <c r="N6" i="33" s="1"/>
  <c r="O5" i="33"/>
  <c r="S7" i="30" l="1"/>
  <c r="V203" i="30"/>
  <c r="R203" i="30"/>
  <c r="Q203" i="30"/>
  <c r="P203" i="30"/>
  <c r="O203" i="30"/>
  <c r="U202" i="30"/>
  <c r="S202" i="30"/>
  <c r="U201" i="30"/>
  <c r="S201" i="30"/>
  <c r="T200" i="30"/>
  <c r="S200" i="30"/>
  <c r="U199" i="30"/>
  <c r="S199" i="30"/>
  <c r="U198" i="30"/>
  <c r="S198" i="30"/>
  <c r="U197" i="30"/>
  <c r="S197" i="30"/>
  <c r="T196" i="30"/>
  <c r="S196" i="30"/>
  <c r="U195" i="30"/>
  <c r="S195" i="30"/>
  <c r="U194" i="30"/>
  <c r="S194" i="30"/>
  <c r="U193" i="30"/>
  <c r="S193" i="30"/>
  <c r="T192" i="30"/>
  <c r="S192" i="30"/>
  <c r="U191" i="30"/>
  <c r="S191" i="30"/>
  <c r="U190" i="30"/>
  <c r="S190" i="30"/>
  <c r="T189" i="30"/>
  <c r="S189" i="30"/>
  <c r="U188" i="30"/>
  <c r="S188" i="30"/>
  <c r="U187" i="30"/>
  <c r="S187" i="30"/>
  <c r="U186" i="30"/>
  <c r="S186" i="30"/>
  <c r="T185" i="30"/>
  <c r="S185" i="30"/>
  <c r="U184" i="30"/>
  <c r="S184" i="30"/>
  <c r="T183" i="30"/>
  <c r="S183" i="30"/>
  <c r="U182" i="30"/>
  <c r="S182" i="30"/>
  <c r="U181" i="30"/>
  <c r="S181" i="30"/>
  <c r="U180" i="30"/>
  <c r="S180" i="30"/>
  <c r="U179" i="30"/>
  <c r="S179" i="30"/>
  <c r="T178" i="30"/>
  <c r="S178" i="30"/>
  <c r="U177" i="30"/>
  <c r="S177" i="30"/>
  <c r="U176" i="30"/>
  <c r="S176" i="30"/>
  <c r="U175" i="30"/>
  <c r="S175" i="30"/>
  <c r="U174" i="30"/>
  <c r="S174" i="30"/>
  <c r="U173" i="30"/>
  <c r="S173" i="30"/>
  <c r="T172" i="30"/>
  <c r="S172" i="30"/>
  <c r="T171" i="30"/>
  <c r="S171" i="30"/>
  <c r="U170" i="30"/>
  <c r="S170" i="30"/>
  <c r="U169" i="30"/>
  <c r="S169" i="30"/>
  <c r="U168" i="30"/>
  <c r="S168" i="30"/>
  <c r="U167" i="30"/>
  <c r="S167" i="30"/>
  <c r="T166" i="30"/>
  <c r="S166" i="30"/>
  <c r="T165" i="30"/>
  <c r="S165" i="30"/>
  <c r="U164" i="30"/>
  <c r="S164" i="30"/>
  <c r="U163" i="30"/>
  <c r="S163" i="30"/>
  <c r="U162" i="30"/>
  <c r="S162" i="30"/>
  <c r="U161" i="30"/>
  <c r="S161" i="30"/>
  <c r="T160" i="30"/>
  <c r="S160" i="30"/>
  <c r="U159" i="30"/>
  <c r="S159" i="30"/>
  <c r="U158" i="30"/>
  <c r="S158" i="30"/>
  <c r="U157" i="30"/>
  <c r="S157" i="30"/>
  <c r="T156" i="30"/>
  <c r="S156" i="30"/>
  <c r="T155" i="30"/>
  <c r="S155" i="30"/>
  <c r="U154" i="30"/>
  <c r="S154" i="30"/>
  <c r="T153" i="30"/>
  <c r="S153" i="30"/>
  <c r="T152" i="30"/>
  <c r="S152" i="30"/>
  <c r="T151" i="30"/>
  <c r="S151" i="30"/>
  <c r="T150" i="30"/>
  <c r="S150" i="30"/>
  <c r="S149" i="30"/>
  <c r="U149" i="30" s="1"/>
  <c r="S148" i="30"/>
  <c r="U148" i="30" s="1"/>
  <c r="T147" i="30"/>
  <c r="S147" i="30"/>
  <c r="T146" i="30"/>
  <c r="S146" i="30"/>
  <c r="T145" i="30"/>
  <c r="S145" i="30"/>
  <c r="S144" i="30"/>
  <c r="U144" i="30" s="1"/>
  <c r="T143" i="30"/>
  <c r="S143" i="30"/>
  <c r="T142" i="30"/>
  <c r="S142" i="30"/>
  <c r="T141" i="30"/>
  <c r="S141" i="30"/>
  <c r="T140" i="30"/>
  <c r="S140" i="30"/>
  <c r="T139" i="30"/>
  <c r="S139" i="30"/>
  <c r="S138" i="30"/>
  <c r="U138" i="30" s="1"/>
  <c r="U137" i="30"/>
  <c r="S137" i="30"/>
  <c r="T136" i="30"/>
  <c r="S136" i="30"/>
  <c r="T135" i="30"/>
  <c r="S135" i="30"/>
  <c r="U134" i="30"/>
  <c r="S134" i="30"/>
  <c r="T133" i="30"/>
  <c r="S133" i="30"/>
  <c r="S132" i="30"/>
  <c r="U132" i="30" s="1"/>
  <c r="T131" i="30"/>
  <c r="S131" i="30"/>
  <c r="T130" i="30"/>
  <c r="S130" i="30"/>
  <c r="T129" i="30"/>
  <c r="S129" i="30"/>
  <c r="T128" i="30"/>
  <c r="S128" i="30"/>
  <c r="T127" i="30"/>
  <c r="S127" i="30"/>
  <c r="U126" i="30"/>
  <c r="S126" i="30"/>
  <c r="T125" i="30"/>
  <c r="S125" i="30"/>
  <c r="T124" i="30"/>
  <c r="S124" i="30"/>
  <c r="T123" i="30"/>
  <c r="S123" i="30"/>
  <c r="T122" i="30"/>
  <c r="S122" i="30"/>
  <c r="U121" i="30"/>
  <c r="S121" i="30"/>
  <c r="U120" i="30"/>
  <c r="S120" i="30"/>
  <c r="T119" i="30"/>
  <c r="S119" i="30"/>
  <c r="T118" i="30"/>
  <c r="S118" i="30"/>
  <c r="U117" i="30"/>
  <c r="S117" i="30"/>
  <c r="T116" i="30"/>
  <c r="S116" i="30"/>
  <c r="S115" i="30"/>
  <c r="U115" i="30" s="1"/>
  <c r="T114" i="30"/>
  <c r="S114" i="30"/>
  <c r="T113" i="30"/>
  <c r="S113" i="30"/>
  <c r="T112" i="30"/>
  <c r="S112" i="30"/>
  <c r="T111" i="30"/>
  <c r="S111" i="30"/>
  <c r="T110" i="30"/>
  <c r="S110" i="30"/>
  <c r="U109" i="30"/>
  <c r="S109" i="30"/>
  <c r="U108" i="30"/>
  <c r="S108" i="30"/>
  <c r="T107" i="30"/>
  <c r="S107" i="30"/>
  <c r="T106" i="30"/>
  <c r="S106" i="30"/>
  <c r="U105" i="30"/>
  <c r="S105" i="30"/>
  <c r="T104" i="30"/>
  <c r="S104" i="30"/>
  <c r="U103" i="30"/>
  <c r="S103" i="30"/>
  <c r="U102" i="30"/>
  <c r="S102" i="30"/>
  <c r="T101" i="30"/>
  <c r="S101" i="30"/>
  <c r="U100" i="30"/>
  <c r="S100" i="30"/>
  <c r="U99" i="30"/>
  <c r="S99" i="30"/>
  <c r="U98" i="30"/>
  <c r="S98" i="30"/>
  <c r="T97" i="30"/>
  <c r="S97" i="30"/>
  <c r="T96" i="30"/>
  <c r="S96" i="30"/>
  <c r="T95" i="30"/>
  <c r="S95" i="30"/>
  <c r="T94" i="30"/>
  <c r="S94" i="30"/>
  <c r="U93" i="30"/>
  <c r="S93" i="30"/>
  <c r="T92" i="30"/>
  <c r="S92" i="30"/>
  <c r="T91" i="30"/>
  <c r="S91" i="30"/>
  <c r="T90" i="30"/>
  <c r="S90" i="30"/>
  <c r="T89" i="30"/>
  <c r="S89" i="30"/>
  <c r="U88" i="30"/>
  <c r="S88" i="30"/>
  <c r="U87" i="30"/>
  <c r="S87" i="30"/>
  <c r="U86" i="30"/>
  <c r="S86" i="30"/>
  <c r="T85" i="30"/>
  <c r="S85" i="30"/>
  <c r="U84" i="30"/>
  <c r="S84" i="30"/>
  <c r="T83" i="30"/>
  <c r="S83" i="30"/>
  <c r="U82" i="30"/>
  <c r="S82" i="30"/>
  <c r="T81" i="30"/>
  <c r="S81" i="30"/>
  <c r="T80" i="30"/>
  <c r="S80" i="30"/>
  <c r="U79" i="30"/>
  <c r="S79" i="30"/>
  <c r="U78" i="30"/>
  <c r="S78" i="30"/>
  <c r="U77" i="30"/>
  <c r="S77" i="30"/>
  <c r="U76" i="30"/>
  <c r="S76" i="30"/>
  <c r="U75" i="30"/>
  <c r="S75" i="30"/>
  <c r="U74" i="30"/>
  <c r="S74" i="30"/>
  <c r="U73" i="30"/>
  <c r="S73" i="30"/>
  <c r="U72" i="30"/>
  <c r="S72" i="30"/>
  <c r="T71" i="30"/>
  <c r="S71" i="30"/>
  <c r="S70" i="30"/>
  <c r="T69" i="30"/>
  <c r="S69" i="30"/>
  <c r="T68" i="30"/>
  <c r="S68" i="30"/>
  <c r="T67" i="30"/>
  <c r="S67" i="30"/>
  <c r="S66" i="30"/>
  <c r="U65" i="30"/>
  <c r="S65" i="30"/>
  <c r="U64" i="30"/>
  <c r="S64" i="30"/>
  <c r="U63" i="30"/>
  <c r="S63" i="30"/>
  <c r="U62" i="30"/>
  <c r="S62" i="30"/>
  <c r="U61" i="30"/>
  <c r="S61" i="30"/>
  <c r="U60" i="30"/>
  <c r="S60" i="30"/>
  <c r="U59" i="30"/>
  <c r="S59" i="30"/>
  <c r="U58" i="30"/>
  <c r="S58" i="30"/>
  <c r="U57" i="30"/>
  <c r="S57" i="30"/>
  <c r="U56" i="30"/>
  <c r="S56" i="30"/>
  <c r="U55" i="30"/>
  <c r="S55" i="30"/>
  <c r="T54" i="30"/>
  <c r="S54" i="30"/>
  <c r="T53" i="30"/>
  <c r="S53" i="30"/>
  <c r="U52" i="30"/>
  <c r="S52" i="30"/>
  <c r="U51" i="30"/>
  <c r="S51" i="30"/>
  <c r="U50" i="30"/>
  <c r="S50" i="30"/>
  <c r="T49" i="30"/>
  <c r="S49" i="30"/>
  <c r="T48" i="30"/>
  <c r="S48" i="30"/>
  <c r="S47" i="30"/>
  <c r="U47" i="30" s="1"/>
  <c r="T46" i="30"/>
  <c r="S46" i="30"/>
  <c r="S45" i="30"/>
  <c r="U45" i="30" s="1"/>
  <c r="U44" i="30"/>
  <c r="S44" i="30"/>
  <c r="T43" i="30"/>
  <c r="S43" i="30"/>
  <c r="S42" i="30"/>
  <c r="T41" i="30"/>
  <c r="S41" i="30"/>
  <c r="T40" i="30"/>
  <c r="S40" i="30"/>
  <c r="U39" i="30"/>
  <c r="S39" i="30"/>
  <c r="U38" i="30"/>
  <c r="S38" i="30"/>
  <c r="U37" i="30"/>
  <c r="S37" i="30"/>
  <c r="U36" i="30"/>
  <c r="S36" i="30"/>
  <c r="U35" i="30"/>
  <c r="S35" i="30"/>
  <c r="T34" i="30"/>
  <c r="S34" i="30"/>
  <c r="U33" i="30"/>
  <c r="S33" i="30"/>
  <c r="U32" i="30"/>
  <c r="S32" i="30"/>
  <c r="U31" i="30"/>
  <c r="S31" i="30"/>
  <c r="U30" i="30"/>
  <c r="S30" i="30"/>
  <c r="U29" i="30"/>
  <c r="S29" i="30"/>
  <c r="T28" i="30"/>
  <c r="S28" i="30"/>
  <c r="U27" i="30"/>
  <c r="S27" i="30"/>
  <c r="U26" i="30"/>
  <c r="S26" i="30"/>
  <c r="T25" i="30"/>
  <c r="S25" i="30"/>
  <c r="U24" i="30"/>
  <c r="S24" i="30"/>
  <c r="U23" i="30"/>
  <c r="S23" i="30"/>
  <c r="U22" i="30"/>
  <c r="S22" i="30"/>
  <c r="U21" i="30"/>
  <c r="S21" i="30"/>
  <c r="T20" i="30"/>
  <c r="S20" i="30"/>
  <c r="U19" i="30"/>
  <c r="S19" i="30"/>
  <c r="T18" i="30"/>
  <c r="S18" i="30"/>
  <c r="U17" i="30"/>
  <c r="S17" i="30"/>
  <c r="T16" i="30"/>
  <c r="S16" i="30"/>
  <c r="T15" i="30"/>
  <c r="S15" i="30"/>
  <c r="U14" i="30"/>
  <c r="S14" i="30"/>
  <c r="T13" i="30"/>
  <c r="S13" i="30"/>
  <c r="T12" i="30"/>
  <c r="S12" i="30"/>
  <c r="T11" i="30"/>
  <c r="S11" i="30"/>
  <c r="T10" i="30"/>
  <c r="S10" i="30"/>
  <c r="T9" i="30"/>
  <c r="S9" i="30"/>
  <c r="T8" i="30"/>
  <c r="S8" i="30"/>
  <c r="T7" i="30"/>
  <c r="S203" i="30" l="1"/>
  <c r="T203" i="30"/>
  <c r="U203" i="30"/>
  <c r="N6" i="27"/>
  <c r="O49" i="24" l="1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64" i="24"/>
  <c r="E65" i="24"/>
  <c r="E66" i="24"/>
  <c r="E67" i="24"/>
  <c r="E68" i="24"/>
  <c r="E69" i="24"/>
  <c r="E70" i="24"/>
  <c r="E71" i="24"/>
  <c r="E72" i="24"/>
  <c r="E73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4" i="24"/>
  <c r="E5" i="24"/>
  <c r="E6" i="24"/>
  <c r="E3" i="24"/>
  <c r="Q5" i="19" l="1"/>
  <c r="P5" i="19"/>
  <c r="O5" i="19"/>
  <c r="N5" i="19"/>
  <c r="M5" i="19"/>
  <c r="L5" i="19"/>
  <c r="G203" i="20"/>
  <c r="M202" i="20"/>
  <c r="I203" i="20"/>
  <c r="J203" i="20"/>
  <c r="K203" i="20"/>
  <c r="L203" i="20"/>
  <c r="N203" i="20"/>
  <c r="H203" i="20"/>
  <c r="U195" i="18"/>
  <c r="U188" i="18"/>
  <c r="T178" i="18"/>
  <c r="U170" i="18"/>
  <c r="U163" i="18"/>
  <c r="T147" i="18"/>
  <c r="U138" i="18"/>
  <c r="T136" i="18"/>
  <c r="T122" i="18"/>
  <c r="U115" i="18"/>
  <c r="T113" i="18"/>
  <c r="U88" i="18"/>
  <c r="T53" i="18"/>
  <c r="U47" i="18"/>
  <c r="U45" i="18"/>
  <c r="U32" i="18"/>
  <c r="U29" i="18"/>
  <c r="U202" i="18" l="1"/>
  <c r="R203" i="18"/>
  <c r="Q203" i="18"/>
  <c r="S202" i="18"/>
  <c r="P203" i="18"/>
  <c r="O203" i="18"/>
  <c r="V23" i="23" l="1"/>
  <c r="R23" i="23"/>
  <c r="Q23" i="23"/>
  <c r="P23" i="23"/>
  <c r="O23" i="23"/>
  <c r="T22" i="23"/>
  <c r="S22" i="23"/>
  <c r="T21" i="23"/>
  <c r="S21" i="23"/>
  <c r="T20" i="23"/>
  <c r="S20" i="23"/>
  <c r="T19" i="23"/>
  <c r="S19" i="23"/>
  <c r="S18" i="23"/>
  <c r="U17" i="23"/>
  <c r="S17" i="23"/>
  <c r="U16" i="23"/>
  <c r="S16" i="23"/>
  <c r="U15" i="23"/>
  <c r="S15" i="23"/>
  <c r="U14" i="23"/>
  <c r="S14" i="23"/>
  <c r="T13" i="23"/>
  <c r="S13" i="23"/>
  <c r="U12" i="23"/>
  <c r="S12" i="23"/>
  <c r="T11" i="23"/>
  <c r="S11" i="23"/>
  <c r="U10" i="23"/>
  <c r="S10" i="23"/>
  <c r="U9" i="23"/>
  <c r="S9" i="23"/>
  <c r="T8" i="23"/>
  <c r="S8" i="23"/>
  <c r="U7" i="23"/>
  <c r="S7" i="23"/>
  <c r="S23" i="23" l="1"/>
  <c r="T23" i="23"/>
  <c r="U23" i="23"/>
  <c r="U79" i="18" l="1"/>
  <c r="E92" i="21" l="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47" i="21"/>
  <c r="E48" i="21"/>
  <c r="E49" i="21"/>
  <c r="E50" i="21"/>
  <c r="E51" i="21"/>
  <c r="E52" i="21"/>
  <c r="E53" i="21"/>
  <c r="E54" i="21"/>
  <c r="E55" i="21"/>
  <c r="E56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4" i="21"/>
  <c r="T111" i="18" l="1"/>
  <c r="U87" i="18"/>
  <c r="T68" i="18"/>
  <c r="U35" i="18"/>
  <c r="U26" i="18"/>
  <c r="T48" i="18"/>
  <c r="U14" i="18"/>
  <c r="M153" i="20" l="1"/>
  <c r="M154" i="20"/>
  <c r="M155" i="20"/>
  <c r="M140" i="20"/>
  <c r="M141" i="20"/>
  <c r="M142" i="20"/>
  <c r="M143" i="20"/>
  <c r="M144" i="20"/>
  <c r="M145" i="20"/>
  <c r="M146" i="20"/>
  <c r="M147" i="20"/>
  <c r="M148" i="20"/>
  <c r="M149" i="20"/>
  <c r="M150" i="20"/>
  <c r="M151" i="20"/>
  <c r="M152" i="20"/>
  <c r="S153" i="18"/>
  <c r="S152" i="18"/>
  <c r="S151" i="18"/>
  <c r="T153" i="18"/>
  <c r="T152" i="18"/>
  <c r="T151" i="18"/>
  <c r="T150" i="18"/>
  <c r="S150" i="18" l="1"/>
  <c r="S149" i="18"/>
  <c r="S148" i="18"/>
  <c r="U148" i="18" s="1"/>
  <c r="S147" i="18"/>
  <c r="S146" i="18"/>
  <c r="S145" i="18"/>
  <c r="S144" i="18"/>
  <c r="U144" i="18" s="1"/>
  <c r="S143" i="18"/>
  <c r="S142" i="18"/>
  <c r="U149" i="18"/>
  <c r="T141" i="18"/>
  <c r="T142" i="18"/>
  <c r="T143" i="18"/>
  <c r="T145" i="18"/>
  <c r="T146" i="18"/>
  <c r="S141" i="18"/>
  <c r="T140" i="18"/>
  <c r="S140" i="18"/>
  <c r="U84" i="18" l="1"/>
  <c r="S84" i="18"/>
  <c r="U182" i="18" l="1"/>
  <c r="U197" i="18"/>
  <c r="M201" i="20" l="1"/>
  <c r="M200" i="20"/>
  <c r="M199" i="20"/>
  <c r="M198" i="20"/>
  <c r="M197" i="20"/>
  <c r="M196" i="20"/>
  <c r="M195" i="20"/>
  <c r="M194" i="20"/>
  <c r="M193" i="20"/>
  <c r="M192" i="20"/>
  <c r="M191" i="20"/>
  <c r="M190" i="20"/>
  <c r="M189" i="20"/>
  <c r="M188" i="20"/>
  <c r="M187" i="20"/>
  <c r="M186" i="20"/>
  <c r="M185" i="20"/>
  <c r="M184" i="20"/>
  <c r="M183" i="20"/>
  <c r="M182" i="20"/>
  <c r="M181" i="20"/>
  <c r="M180" i="20"/>
  <c r="M179" i="20"/>
  <c r="M178" i="20"/>
  <c r="M177" i="20"/>
  <c r="M176" i="20"/>
  <c r="M175" i="20"/>
  <c r="M174" i="20"/>
  <c r="M173" i="20"/>
  <c r="M172" i="20"/>
  <c r="M171" i="20"/>
  <c r="M170" i="20"/>
  <c r="M169" i="20"/>
  <c r="M168" i="20"/>
  <c r="M167" i="20"/>
  <c r="M166" i="20"/>
  <c r="M165" i="20"/>
  <c r="M164" i="20"/>
  <c r="M163" i="20"/>
  <c r="M162" i="20"/>
  <c r="M161" i="20"/>
  <c r="M160" i="20"/>
  <c r="M159" i="20"/>
  <c r="M158" i="20"/>
  <c r="M157" i="20"/>
  <c r="M156" i="20"/>
  <c r="M139" i="20"/>
  <c r="M138" i="20"/>
  <c r="M137" i="20"/>
  <c r="M136" i="20"/>
  <c r="M135" i="20"/>
  <c r="M134" i="20"/>
  <c r="M133" i="20"/>
  <c r="M132" i="20"/>
  <c r="M131" i="20"/>
  <c r="M130" i="20"/>
  <c r="M129" i="20"/>
  <c r="M128" i="20"/>
  <c r="M127" i="20"/>
  <c r="M126" i="20"/>
  <c r="M125" i="20"/>
  <c r="M124" i="20"/>
  <c r="M123" i="20"/>
  <c r="M122" i="20"/>
  <c r="M121" i="20"/>
  <c r="M120" i="20"/>
  <c r="M119" i="20"/>
  <c r="M118" i="20"/>
  <c r="M117" i="20"/>
  <c r="M116" i="20"/>
  <c r="M115" i="20"/>
  <c r="M114" i="20"/>
  <c r="M113" i="20"/>
  <c r="M112" i="20"/>
  <c r="M111" i="20"/>
  <c r="M110" i="20"/>
  <c r="M109" i="20"/>
  <c r="M108" i="20"/>
  <c r="M107" i="20"/>
  <c r="M106" i="20"/>
  <c r="M105" i="20"/>
  <c r="M104" i="20"/>
  <c r="M103" i="20"/>
  <c r="M102" i="20"/>
  <c r="M101" i="20"/>
  <c r="M100" i="20"/>
  <c r="M99" i="20"/>
  <c r="M98" i="20"/>
  <c r="M97" i="20"/>
  <c r="M96" i="20"/>
  <c r="M95" i="20"/>
  <c r="M94" i="20"/>
  <c r="M93" i="20"/>
  <c r="M92" i="20"/>
  <c r="M91" i="20"/>
  <c r="M90" i="20"/>
  <c r="M89" i="20"/>
  <c r="M88" i="20"/>
  <c r="M87" i="20"/>
  <c r="M86" i="20"/>
  <c r="M85" i="20"/>
  <c r="M84" i="20"/>
  <c r="M83" i="20"/>
  <c r="M82" i="20"/>
  <c r="M81" i="20"/>
  <c r="M80" i="20"/>
  <c r="M79" i="20"/>
  <c r="M78" i="20"/>
  <c r="M77" i="20"/>
  <c r="M76" i="20"/>
  <c r="M75" i="20"/>
  <c r="M74" i="20"/>
  <c r="M73" i="20"/>
  <c r="M72" i="20"/>
  <c r="M71" i="20"/>
  <c r="M70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19"/>
  <c r="K6" i="19"/>
  <c r="J6" i="19"/>
  <c r="I6" i="19"/>
  <c r="H6" i="19"/>
  <c r="G6" i="19"/>
  <c r="L6" i="19"/>
  <c r="V203" i="18"/>
  <c r="P6" i="19"/>
  <c r="O6" i="19"/>
  <c r="N6" i="19"/>
  <c r="U201" i="18"/>
  <c r="S201" i="18"/>
  <c r="T200" i="18"/>
  <c r="S200" i="18"/>
  <c r="U199" i="18"/>
  <c r="S199" i="18"/>
  <c r="U198" i="18"/>
  <c r="S198" i="18"/>
  <c r="S197" i="18"/>
  <c r="T196" i="18"/>
  <c r="S196" i="18"/>
  <c r="S195" i="18"/>
  <c r="U194" i="18"/>
  <c r="S194" i="18"/>
  <c r="U193" i="18"/>
  <c r="S193" i="18"/>
  <c r="T192" i="18"/>
  <c r="S192" i="18"/>
  <c r="U191" i="18"/>
  <c r="S191" i="18"/>
  <c r="U190" i="18"/>
  <c r="S190" i="18"/>
  <c r="T189" i="18"/>
  <c r="S189" i="18"/>
  <c r="S188" i="18"/>
  <c r="U187" i="18"/>
  <c r="S187" i="18"/>
  <c r="U186" i="18"/>
  <c r="S186" i="18"/>
  <c r="T185" i="18"/>
  <c r="S185" i="18"/>
  <c r="U184" i="18"/>
  <c r="S184" i="18"/>
  <c r="T183" i="18"/>
  <c r="S183" i="18"/>
  <c r="S182" i="18"/>
  <c r="U181" i="18"/>
  <c r="S181" i="18"/>
  <c r="U180" i="18"/>
  <c r="S180" i="18"/>
  <c r="U179" i="18"/>
  <c r="S179" i="18"/>
  <c r="S178" i="18"/>
  <c r="U177" i="18"/>
  <c r="S177" i="18"/>
  <c r="U176" i="18"/>
  <c r="S176" i="18"/>
  <c r="U175" i="18"/>
  <c r="S175" i="18"/>
  <c r="U174" i="18"/>
  <c r="S174" i="18"/>
  <c r="U173" i="18"/>
  <c r="S173" i="18"/>
  <c r="T172" i="18"/>
  <c r="S172" i="18"/>
  <c r="T171" i="18"/>
  <c r="S171" i="18"/>
  <c r="S170" i="18"/>
  <c r="U169" i="18"/>
  <c r="S169" i="18"/>
  <c r="U168" i="18"/>
  <c r="S168" i="18"/>
  <c r="U167" i="18"/>
  <c r="S167" i="18"/>
  <c r="T166" i="18"/>
  <c r="S166" i="18"/>
  <c r="T165" i="18"/>
  <c r="S165" i="18"/>
  <c r="U164" i="18"/>
  <c r="S164" i="18"/>
  <c r="S163" i="18"/>
  <c r="U162" i="18"/>
  <c r="S162" i="18"/>
  <c r="U161" i="18"/>
  <c r="S161" i="18"/>
  <c r="T160" i="18"/>
  <c r="S160" i="18"/>
  <c r="U159" i="18"/>
  <c r="S159" i="18"/>
  <c r="U158" i="18"/>
  <c r="S158" i="18"/>
  <c r="U157" i="18"/>
  <c r="S157" i="18"/>
  <c r="T156" i="18"/>
  <c r="S156" i="18"/>
  <c r="T155" i="18"/>
  <c r="S155" i="18"/>
  <c r="U154" i="18"/>
  <c r="S154" i="18"/>
  <c r="T139" i="18"/>
  <c r="S139" i="18"/>
  <c r="S138" i="18"/>
  <c r="S137" i="18"/>
  <c r="U137" i="18" s="1"/>
  <c r="S136" i="18"/>
  <c r="T135" i="18"/>
  <c r="S135" i="18"/>
  <c r="S134" i="18"/>
  <c r="U134" i="18" s="1"/>
  <c r="T133" i="18"/>
  <c r="S133" i="18"/>
  <c r="S132" i="18"/>
  <c r="U132" i="18" s="1"/>
  <c r="T131" i="18"/>
  <c r="S131" i="18"/>
  <c r="T130" i="18"/>
  <c r="S130" i="18"/>
  <c r="T129" i="18"/>
  <c r="S129" i="18"/>
  <c r="T128" i="18"/>
  <c r="S128" i="18"/>
  <c r="T127" i="18"/>
  <c r="S127" i="18"/>
  <c r="U126" i="18"/>
  <c r="S126" i="18"/>
  <c r="T125" i="18"/>
  <c r="S125" i="18"/>
  <c r="T124" i="18"/>
  <c r="S124" i="18"/>
  <c r="T123" i="18"/>
  <c r="S123" i="18"/>
  <c r="S122" i="18"/>
  <c r="U121" i="18"/>
  <c r="S121" i="18"/>
  <c r="U120" i="18"/>
  <c r="S120" i="18"/>
  <c r="T119" i="18"/>
  <c r="S119" i="18"/>
  <c r="T118" i="18"/>
  <c r="S118" i="18"/>
  <c r="U117" i="18"/>
  <c r="S117" i="18"/>
  <c r="T116" i="18"/>
  <c r="S116" i="18"/>
  <c r="S115" i="18"/>
  <c r="T114" i="18"/>
  <c r="S114" i="18"/>
  <c r="S113" i="18"/>
  <c r="T112" i="18"/>
  <c r="S112" i="18"/>
  <c r="S111" i="18"/>
  <c r="T110" i="18"/>
  <c r="S110" i="18"/>
  <c r="U109" i="18"/>
  <c r="S109" i="18"/>
  <c r="U108" i="18"/>
  <c r="S108" i="18"/>
  <c r="T107" i="18"/>
  <c r="S107" i="18"/>
  <c r="T106" i="18"/>
  <c r="S106" i="18"/>
  <c r="U105" i="18"/>
  <c r="S105" i="18"/>
  <c r="T104" i="18"/>
  <c r="S104" i="18"/>
  <c r="U103" i="18"/>
  <c r="S103" i="18"/>
  <c r="U102" i="18"/>
  <c r="S102" i="18"/>
  <c r="T101" i="18"/>
  <c r="S101" i="18"/>
  <c r="U100" i="18"/>
  <c r="S100" i="18"/>
  <c r="U99" i="18"/>
  <c r="S99" i="18"/>
  <c r="U98" i="18"/>
  <c r="S98" i="18"/>
  <c r="T97" i="18"/>
  <c r="S97" i="18"/>
  <c r="T96" i="18"/>
  <c r="S96" i="18"/>
  <c r="T95" i="18"/>
  <c r="S95" i="18"/>
  <c r="T94" i="18"/>
  <c r="S94" i="18"/>
  <c r="U93" i="18"/>
  <c r="S93" i="18"/>
  <c r="T92" i="18"/>
  <c r="S92" i="18"/>
  <c r="T91" i="18"/>
  <c r="S91" i="18"/>
  <c r="T90" i="18"/>
  <c r="S90" i="18"/>
  <c r="T89" i="18"/>
  <c r="S89" i="18"/>
  <c r="S88" i="18"/>
  <c r="S87" i="18"/>
  <c r="U86" i="18"/>
  <c r="S86" i="18"/>
  <c r="T85" i="18"/>
  <c r="S85" i="18"/>
  <c r="T83" i="18"/>
  <c r="S83" i="18"/>
  <c r="U82" i="18"/>
  <c r="S82" i="18"/>
  <c r="T81" i="18"/>
  <c r="S81" i="18"/>
  <c r="T80" i="18"/>
  <c r="S80" i="18"/>
  <c r="S79" i="18"/>
  <c r="U78" i="18"/>
  <c r="S78" i="18"/>
  <c r="U77" i="18"/>
  <c r="S77" i="18"/>
  <c r="U76" i="18"/>
  <c r="S76" i="18"/>
  <c r="U75" i="18"/>
  <c r="S75" i="18"/>
  <c r="U74" i="18"/>
  <c r="S74" i="18"/>
  <c r="U73" i="18"/>
  <c r="S73" i="18"/>
  <c r="U72" i="18"/>
  <c r="S72" i="18"/>
  <c r="T71" i="18"/>
  <c r="S71" i="18"/>
  <c r="S70" i="18"/>
  <c r="T69" i="18"/>
  <c r="S69" i="18"/>
  <c r="S68" i="18"/>
  <c r="T67" i="18"/>
  <c r="S67" i="18"/>
  <c r="S66" i="18"/>
  <c r="U65" i="18"/>
  <c r="S65" i="18"/>
  <c r="U64" i="18"/>
  <c r="S64" i="18"/>
  <c r="U63" i="18"/>
  <c r="S63" i="18"/>
  <c r="U62" i="18"/>
  <c r="S62" i="18"/>
  <c r="U61" i="18"/>
  <c r="S61" i="18"/>
  <c r="U60" i="18"/>
  <c r="S60" i="18"/>
  <c r="U59" i="18"/>
  <c r="S59" i="18"/>
  <c r="U58" i="18"/>
  <c r="S58" i="18"/>
  <c r="U57" i="18"/>
  <c r="S57" i="18"/>
  <c r="U56" i="18"/>
  <c r="S56" i="18"/>
  <c r="U55" i="18"/>
  <c r="S55" i="18"/>
  <c r="T54" i="18"/>
  <c r="S54" i="18"/>
  <c r="S53" i="18"/>
  <c r="U52" i="18"/>
  <c r="S52" i="18"/>
  <c r="U51" i="18"/>
  <c r="S51" i="18"/>
  <c r="U50" i="18"/>
  <c r="S50" i="18"/>
  <c r="T49" i="18"/>
  <c r="S49" i="18"/>
  <c r="S48" i="18"/>
  <c r="S47" i="18"/>
  <c r="T46" i="18"/>
  <c r="S46" i="18"/>
  <c r="S45" i="18"/>
  <c r="U44" i="18"/>
  <c r="S44" i="18"/>
  <c r="T43" i="18"/>
  <c r="S43" i="18"/>
  <c r="S42" i="18"/>
  <c r="T41" i="18"/>
  <c r="S41" i="18"/>
  <c r="T40" i="18"/>
  <c r="S40" i="18"/>
  <c r="U39" i="18"/>
  <c r="S39" i="18"/>
  <c r="U38" i="18"/>
  <c r="S38" i="18"/>
  <c r="U37" i="18"/>
  <c r="S37" i="18"/>
  <c r="U36" i="18"/>
  <c r="S36" i="18"/>
  <c r="S35" i="18"/>
  <c r="T34" i="18"/>
  <c r="S34" i="18"/>
  <c r="U33" i="18"/>
  <c r="S33" i="18"/>
  <c r="S32" i="18"/>
  <c r="U31" i="18"/>
  <c r="S31" i="18"/>
  <c r="U30" i="18"/>
  <c r="S30" i="18"/>
  <c r="S29" i="18"/>
  <c r="T28" i="18"/>
  <c r="S28" i="18"/>
  <c r="U27" i="18"/>
  <c r="S27" i="18"/>
  <c r="S26" i="18"/>
  <c r="T25" i="18"/>
  <c r="S25" i="18"/>
  <c r="U24" i="18"/>
  <c r="S24" i="18"/>
  <c r="U23" i="18"/>
  <c r="S23" i="18"/>
  <c r="U22" i="18"/>
  <c r="S22" i="18"/>
  <c r="U21" i="18"/>
  <c r="S21" i="18"/>
  <c r="T20" i="18"/>
  <c r="S20" i="18"/>
  <c r="U19" i="18"/>
  <c r="S19" i="18"/>
  <c r="T18" i="18"/>
  <c r="S18" i="18"/>
  <c r="U17" i="18"/>
  <c r="S17" i="18"/>
  <c r="T16" i="18"/>
  <c r="S16" i="18"/>
  <c r="T15" i="18"/>
  <c r="S15" i="18"/>
  <c r="S14" i="18"/>
  <c r="T13" i="18"/>
  <c r="S13" i="18"/>
  <c r="T12" i="18"/>
  <c r="S12" i="18"/>
  <c r="T11" i="18"/>
  <c r="S11" i="18"/>
  <c r="T10" i="18"/>
  <c r="S10" i="18"/>
  <c r="T9" i="18"/>
  <c r="S9" i="18"/>
  <c r="T8" i="18"/>
  <c r="S8" i="18"/>
  <c r="T7" i="18"/>
  <c r="S7" i="18"/>
  <c r="M203" i="20" l="1"/>
  <c r="S203" i="18"/>
  <c r="Q6" i="19" s="1"/>
  <c r="T203" i="18"/>
  <c r="R5" i="19" s="1"/>
  <c r="R6" i="19" s="1"/>
  <c r="U203" i="18"/>
  <c r="T178" i="13"/>
  <c r="U156" i="13"/>
  <c r="U149" i="13"/>
  <c r="T125" i="13"/>
  <c r="T115" i="13"/>
  <c r="T113" i="13"/>
  <c r="T112" i="13"/>
  <c r="T87" i="13"/>
  <c r="U50" i="13" l="1"/>
  <c r="U48" i="13"/>
  <c r="T43" i="13"/>
  <c r="U37" i="13"/>
  <c r="T28" i="13"/>
  <c r="U17" i="13"/>
  <c r="S117" i="13" l="1"/>
  <c r="S110" i="13"/>
  <c r="M185" i="16" l="1"/>
  <c r="M186" i="16"/>
  <c r="M187" i="16"/>
  <c r="H188" i="16"/>
  <c r="I188" i="16"/>
  <c r="J188" i="16"/>
  <c r="K188" i="16"/>
  <c r="L188" i="16"/>
  <c r="N188" i="16"/>
  <c r="G188" i="16"/>
  <c r="C4" i="17" l="1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3" i="17"/>
  <c r="U103" i="13"/>
  <c r="T174" i="13"/>
  <c r="T168" i="13"/>
  <c r="T157" i="13"/>
  <c r="T139" i="13"/>
  <c r="T124" i="13"/>
  <c r="T122" i="13"/>
  <c r="T69" i="13"/>
  <c r="T49" i="13"/>
  <c r="T35" i="13"/>
  <c r="T34" i="13"/>
  <c r="T32" i="13"/>
  <c r="T20" i="13"/>
  <c r="T14" i="13"/>
  <c r="P188" i="13"/>
  <c r="Q188" i="13"/>
  <c r="R188" i="13"/>
  <c r="V188" i="13"/>
  <c r="L5" i="14"/>
  <c r="S187" i="13" l="1"/>
  <c r="O188" i="13"/>
  <c r="T186" i="13"/>
  <c r="T183" i="13"/>
  <c r="T182" i="13"/>
  <c r="T181" i="13"/>
  <c r="U187" i="13"/>
  <c r="S186" i="13"/>
  <c r="M172" i="16" l="1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82" i="16" l="1"/>
  <c r="M86" i="16"/>
  <c r="M87" i="16"/>
  <c r="M90" i="16"/>
  <c r="M92" i="16"/>
  <c r="M93" i="16"/>
  <c r="M94" i="16"/>
  <c r="M97" i="16"/>
  <c r="M98" i="16"/>
  <c r="M101" i="16"/>
  <c r="M102" i="16"/>
  <c r="M107" i="16"/>
  <c r="M111" i="16"/>
  <c r="M114" i="16"/>
  <c r="M115" i="16"/>
  <c r="M117" i="16"/>
  <c r="M118" i="16"/>
  <c r="M119" i="16"/>
  <c r="M120" i="16"/>
  <c r="M121" i="16"/>
  <c r="M122" i="16"/>
  <c r="M123" i="16"/>
  <c r="M124" i="16"/>
  <c r="M125" i="16"/>
  <c r="M126" i="16"/>
  <c r="M127" i="16"/>
  <c r="M129" i="16"/>
  <c r="M130" i="16"/>
  <c r="M131" i="16"/>
  <c r="M132" i="16"/>
  <c r="M133" i="16"/>
  <c r="M134" i="16"/>
  <c r="M135" i="16"/>
  <c r="M136" i="16"/>
  <c r="M137" i="16"/>
  <c r="M138" i="16"/>
  <c r="M139" i="16"/>
  <c r="M15" i="16"/>
  <c r="M17" i="16"/>
  <c r="M20" i="16"/>
  <c r="M21" i="16"/>
  <c r="M24" i="16"/>
  <c r="M25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4" i="16"/>
  <c r="M55" i="16"/>
  <c r="M56" i="16"/>
  <c r="M57" i="16"/>
  <c r="M58" i="16"/>
  <c r="M59" i="16"/>
  <c r="M60" i="16"/>
  <c r="M61" i="16"/>
  <c r="M62" i="16"/>
  <c r="M63" i="16"/>
  <c r="M64" i="16"/>
  <c r="M66" i="16"/>
  <c r="M68" i="16"/>
  <c r="M69" i="16"/>
  <c r="M70" i="16"/>
  <c r="M73" i="16"/>
  <c r="M74" i="16"/>
  <c r="M75" i="16"/>
  <c r="M76" i="16"/>
  <c r="M77" i="16"/>
  <c r="M78" i="16"/>
  <c r="M79" i="16"/>
  <c r="M80" i="16"/>
  <c r="M83" i="16"/>
  <c r="M84" i="16"/>
  <c r="M85" i="16"/>
  <c r="M88" i="16"/>
  <c r="M89" i="16"/>
  <c r="M91" i="16"/>
  <c r="M95" i="16"/>
  <c r="M96" i="16"/>
  <c r="M99" i="16"/>
  <c r="M100" i="16"/>
  <c r="M103" i="16"/>
  <c r="M104" i="16"/>
  <c r="M105" i="16"/>
  <c r="M106" i="16"/>
  <c r="M108" i="16"/>
  <c r="M109" i="16"/>
  <c r="M110" i="16"/>
  <c r="M112" i="16"/>
  <c r="M113" i="16"/>
  <c r="M116" i="16"/>
  <c r="M128" i="16"/>
  <c r="M8" i="16"/>
  <c r="M9" i="16"/>
  <c r="M10" i="16"/>
  <c r="M11" i="16"/>
  <c r="M12" i="16"/>
  <c r="M13" i="16"/>
  <c r="M14" i="16"/>
  <c r="M16" i="16"/>
  <c r="M18" i="16"/>
  <c r="M19" i="16"/>
  <c r="M22" i="16"/>
  <c r="M23" i="16"/>
  <c r="M26" i="16"/>
  <c r="M65" i="16"/>
  <c r="M67" i="16"/>
  <c r="M71" i="16"/>
  <c r="M72" i="16"/>
  <c r="M81" i="16"/>
  <c r="M171" i="16" l="1"/>
  <c r="M170" i="16"/>
  <c r="M169" i="16"/>
  <c r="M168" i="16"/>
  <c r="M167" i="16"/>
  <c r="M166" i="16"/>
  <c r="M165" i="16"/>
  <c r="M164" i="16"/>
  <c r="M163" i="16"/>
  <c r="M162" i="16"/>
  <c r="M161" i="16"/>
  <c r="M160" i="16"/>
  <c r="M159" i="16"/>
  <c r="M158" i="16"/>
  <c r="M157" i="16"/>
  <c r="M156" i="16"/>
  <c r="M155" i="16"/>
  <c r="M154" i="16"/>
  <c r="M153" i="16"/>
  <c r="M152" i="16"/>
  <c r="M151" i="16"/>
  <c r="M150" i="16"/>
  <c r="M149" i="16"/>
  <c r="M148" i="16"/>
  <c r="M147" i="16"/>
  <c r="M146" i="16"/>
  <c r="M145" i="16"/>
  <c r="M144" i="16"/>
  <c r="M143" i="16"/>
  <c r="M142" i="16"/>
  <c r="M140" i="16"/>
  <c r="M7" i="16"/>
  <c r="M188" i="16" l="1"/>
  <c r="M141" i="16"/>
  <c r="U185" i="13"/>
  <c r="U111" i="13"/>
  <c r="T29" i="13"/>
  <c r="T18" i="13"/>
  <c r="S139" i="13" l="1"/>
  <c r="S138" i="13"/>
  <c r="U138" i="13" s="1"/>
  <c r="T137" i="13"/>
  <c r="S137" i="13"/>
  <c r="T136" i="13"/>
  <c r="S136" i="13"/>
  <c r="T135" i="13" l="1"/>
  <c r="S135" i="13"/>
  <c r="S134" i="13"/>
  <c r="U134" i="13" s="1"/>
  <c r="T133" i="13" l="1"/>
  <c r="S133" i="13"/>
  <c r="S132" i="13" l="1"/>
  <c r="U132" i="13" s="1"/>
  <c r="T131" i="13"/>
  <c r="S131" i="13"/>
  <c r="S130" i="13"/>
  <c r="T130" i="13"/>
  <c r="T129" i="13"/>
  <c r="T128" i="13"/>
  <c r="T127" i="13"/>
  <c r="T123" i="13"/>
  <c r="S129" i="13"/>
  <c r="S128" i="13" l="1"/>
  <c r="T80" i="13"/>
  <c r="U184" i="13" l="1"/>
  <c r="T171" i="13"/>
  <c r="T40" i="13"/>
  <c r="U23" i="13"/>
  <c r="N5" i="14"/>
  <c r="O5" i="14"/>
  <c r="P5" i="14"/>
  <c r="S185" i="13"/>
  <c r="M5" i="14"/>
  <c r="S184" i="13"/>
  <c r="S183" i="13"/>
  <c r="S127" i="13" l="1"/>
  <c r="U126" i="13" l="1"/>
  <c r="S126" i="13"/>
  <c r="S125" i="13" l="1"/>
  <c r="K6" i="14" l="1"/>
  <c r="J6" i="14"/>
  <c r="I6" i="14"/>
  <c r="H6" i="14"/>
  <c r="G6" i="14"/>
  <c r="P6" i="14"/>
  <c r="O6" i="14"/>
  <c r="N6" i="14"/>
  <c r="M6" i="14"/>
  <c r="L6" i="14"/>
  <c r="S182" i="13" l="1"/>
  <c r="S181" i="13"/>
  <c r="U180" i="13"/>
  <c r="S180" i="13"/>
  <c r="U179" i="13"/>
  <c r="S179" i="13"/>
  <c r="S178" i="13"/>
  <c r="U177" i="13"/>
  <c r="S177" i="13"/>
  <c r="U176" i="13"/>
  <c r="S176" i="13"/>
  <c r="T175" i="13"/>
  <c r="S175" i="13"/>
  <c r="S174" i="13"/>
  <c r="U173" i="13"/>
  <c r="S173" i="13"/>
  <c r="U172" i="13"/>
  <c r="S172" i="13"/>
  <c r="S171" i="13"/>
  <c r="U170" i="13"/>
  <c r="S170" i="13"/>
  <c r="T169" i="13"/>
  <c r="S169" i="13"/>
  <c r="S168" i="13"/>
  <c r="U167" i="13"/>
  <c r="S167" i="13"/>
  <c r="U166" i="13"/>
  <c r="S166" i="13"/>
  <c r="U165" i="13"/>
  <c r="S165" i="13"/>
  <c r="U164" i="13"/>
  <c r="S164" i="13"/>
  <c r="U163" i="13"/>
  <c r="S163" i="13"/>
  <c r="U162" i="13"/>
  <c r="S162" i="13"/>
  <c r="U161" i="13"/>
  <c r="S161" i="13"/>
  <c r="U160" i="13"/>
  <c r="S160" i="13"/>
  <c r="U159" i="13"/>
  <c r="S159" i="13"/>
  <c r="T158" i="13"/>
  <c r="S158" i="13"/>
  <c r="S157" i="13"/>
  <c r="S156" i="13"/>
  <c r="U155" i="13"/>
  <c r="S155" i="13"/>
  <c r="U154" i="13"/>
  <c r="S154" i="13"/>
  <c r="U153" i="13"/>
  <c r="S153" i="13"/>
  <c r="T152" i="13"/>
  <c r="S152" i="13"/>
  <c r="T151" i="13"/>
  <c r="S151" i="13"/>
  <c r="U150" i="13"/>
  <c r="S150" i="13"/>
  <c r="S149" i="13"/>
  <c r="U148" i="13"/>
  <c r="S148" i="13"/>
  <c r="U147" i="13"/>
  <c r="S147" i="13"/>
  <c r="T146" i="13"/>
  <c r="S146" i="13"/>
  <c r="U145" i="13"/>
  <c r="S145" i="13"/>
  <c r="U144" i="13"/>
  <c r="S144" i="13"/>
  <c r="U143" i="13"/>
  <c r="S143" i="13"/>
  <c r="T142" i="13"/>
  <c r="S142" i="13"/>
  <c r="T141" i="13"/>
  <c r="S141" i="13"/>
  <c r="U140" i="13"/>
  <c r="S140" i="13"/>
  <c r="S124" i="13"/>
  <c r="S123" i="13"/>
  <c r="S122" i="13"/>
  <c r="U121" i="13"/>
  <c r="S121" i="13"/>
  <c r="U120" i="13"/>
  <c r="S120" i="13"/>
  <c r="T119" i="13"/>
  <c r="S119" i="13"/>
  <c r="T118" i="13"/>
  <c r="S118" i="13"/>
  <c r="U117" i="13"/>
  <c r="T116" i="13"/>
  <c r="S116" i="13"/>
  <c r="S115" i="13"/>
  <c r="T114" i="13"/>
  <c r="S114" i="13"/>
  <c r="S113" i="13"/>
  <c r="S112" i="13"/>
  <c r="S111" i="13"/>
  <c r="T110" i="13"/>
  <c r="U109" i="13"/>
  <c r="S109" i="13"/>
  <c r="U108" i="13"/>
  <c r="S108" i="13"/>
  <c r="T107" i="13"/>
  <c r="S107" i="13"/>
  <c r="T106" i="13"/>
  <c r="S106" i="13"/>
  <c r="U105" i="13"/>
  <c r="S105" i="13"/>
  <c r="T104" i="13"/>
  <c r="S104" i="13"/>
  <c r="S103" i="13"/>
  <c r="U102" i="13"/>
  <c r="S102" i="13"/>
  <c r="T101" i="13"/>
  <c r="S101" i="13"/>
  <c r="U100" i="13"/>
  <c r="S100" i="13"/>
  <c r="U99" i="13"/>
  <c r="S99" i="13"/>
  <c r="U98" i="13"/>
  <c r="S98" i="13"/>
  <c r="T97" i="13"/>
  <c r="S97" i="13"/>
  <c r="T96" i="13"/>
  <c r="S96" i="13"/>
  <c r="T95" i="13"/>
  <c r="S95" i="13"/>
  <c r="T94" i="13"/>
  <c r="S94" i="13"/>
  <c r="U93" i="13"/>
  <c r="S93" i="13"/>
  <c r="T92" i="13"/>
  <c r="S92" i="13"/>
  <c r="T91" i="13"/>
  <c r="S91" i="13"/>
  <c r="T90" i="13"/>
  <c r="S90" i="13"/>
  <c r="T89" i="13"/>
  <c r="S89" i="13"/>
  <c r="T88" i="13"/>
  <c r="S88" i="13"/>
  <c r="S87" i="13"/>
  <c r="U86" i="13"/>
  <c r="S86" i="13"/>
  <c r="T85" i="13"/>
  <c r="S85" i="13"/>
  <c r="T84" i="13"/>
  <c r="S84" i="13"/>
  <c r="T83" i="13"/>
  <c r="S83" i="13"/>
  <c r="U82" i="13"/>
  <c r="S82" i="13"/>
  <c r="T81" i="13"/>
  <c r="S81" i="13"/>
  <c r="S80" i="13"/>
  <c r="U79" i="13"/>
  <c r="S79" i="13"/>
  <c r="U78" i="13"/>
  <c r="S78" i="13"/>
  <c r="U77" i="13"/>
  <c r="S77" i="13"/>
  <c r="U76" i="13"/>
  <c r="S76" i="13"/>
  <c r="U75" i="13"/>
  <c r="S75" i="13"/>
  <c r="U74" i="13"/>
  <c r="S74" i="13"/>
  <c r="U73" i="13"/>
  <c r="S73" i="13"/>
  <c r="U72" i="13"/>
  <c r="S72" i="13"/>
  <c r="T71" i="13"/>
  <c r="S71" i="13"/>
  <c r="S70" i="13"/>
  <c r="S69" i="13"/>
  <c r="U68" i="13"/>
  <c r="S68" i="13"/>
  <c r="T67" i="13"/>
  <c r="S67" i="13"/>
  <c r="S66" i="13"/>
  <c r="U65" i="13"/>
  <c r="S65" i="13"/>
  <c r="U64" i="13"/>
  <c r="S64" i="13"/>
  <c r="U63" i="13"/>
  <c r="S63" i="13"/>
  <c r="U62" i="13"/>
  <c r="S62" i="13"/>
  <c r="U61" i="13"/>
  <c r="S61" i="13"/>
  <c r="U60" i="13"/>
  <c r="S60" i="13"/>
  <c r="U59" i="13"/>
  <c r="S59" i="13"/>
  <c r="U58" i="13"/>
  <c r="S58" i="13"/>
  <c r="U57" i="13"/>
  <c r="S57" i="13"/>
  <c r="U56" i="13"/>
  <c r="S56" i="13"/>
  <c r="U55" i="13"/>
  <c r="S55" i="13"/>
  <c r="T54" i="13"/>
  <c r="S54" i="13"/>
  <c r="U53" i="13"/>
  <c r="S53" i="13"/>
  <c r="U52" i="13"/>
  <c r="S52" i="13"/>
  <c r="U51" i="13"/>
  <c r="S51" i="13"/>
  <c r="S50" i="13"/>
  <c r="S49" i="13"/>
  <c r="S48" i="13"/>
  <c r="T47" i="13"/>
  <c r="S47" i="13"/>
  <c r="T46" i="13"/>
  <c r="S46" i="13"/>
  <c r="T45" i="13"/>
  <c r="S45" i="13"/>
  <c r="U44" i="13"/>
  <c r="S44" i="13"/>
  <c r="S43" i="13"/>
  <c r="S42" i="13"/>
  <c r="T41" i="13"/>
  <c r="S41" i="13"/>
  <c r="S40" i="13"/>
  <c r="U39" i="13"/>
  <c r="S39" i="13"/>
  <c r="U38" i="13"/>
  <c r="S38" i="13"/>
  <c r="S37" i="13"/>
  <c r="U36" i="13"/>
  <c r="S36" i="13"/>
  <c r="S35" i="13"/>
  <c r="S34" i="13"/>
  <c r="U33" i="13"/>
  <c r="S33" i="13"/>
  <c r="S32" i="13"/>
  <c r="U31" i="13"/>
  <c r="S31" i="13"/>
  <c r="U30" i="13"/>
  <c r="S30" i="13"/>
  <c r="S29" i="13"/>
  <c r="S28" i="13"/>
  <c r="U27" i="13"/>
  <c r="S27" i="13"/>
  <c r="T26" i="13"/>
  <c r="S26" i="13"/>
  <c r="T25" i="13"/>
  <c r="S25" i="13"/>
  <c r="U24" i="13"/>
  <c r="S24" i="13"/>
  <c r="S23" i="13"/>
  <c r="U22" i="13"/>
  <c r="S22" i="13"/>
  <c r="U21" i="13"/>
  <c r="S21" i="13"/>
  <c r="S20" i="13"/>
  <c r="U19" i="13"/>
  <c r="S19" i="13"/>
  <c r="S18" i="13"/>
  <c r="S17" i="13"/>
  <c r="T16" i="13"/>
  <c r="S16" i="13"/>
  <c r="T15" i="13"/>
  <c r="S15" i="13"/>
  <c r="S14" i="13"/>
  <c r="T13" i="13"/>
  <c r="S13" i="13"/>
  <c r="T12" i="13"/>
  <c r="S12" i="13"/>
  <c r="T11" i="13"/>
  <c r="S11" i="13"/>
  <c r="T10" i="13"/>
  <c r="S10" i="13"/>
  <c r="T9" i="13"/>
  <c r="S9" i="13"/>
  <c r="T8" i="13"/>
  <c r="S8" i="13"/>
  <c r="T7" i="13"/>
  <c r="S7" i="13"/>
  <c r="U188" i="13" l="1"/>
  <c r="S188" i="13"/>
  <c r="Q5" i="14" s="1"/>
  <c r="Q6" i="14" s="1"/>
  <c r="T188" i="13"/>
  <c r="R5" i="14" s="1"/>
  <c r="R6" i="14" s="1"/>
  <c r="L5" i="11" l="1"/>
  <c r="U123" i="10"/>
  <c r="S123" i="10"/>
  <c r="X8" i="8" l="1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156" i="8"/>
  <c r="X157" i="8"/>
  <c r="X158" i="8"/>
  <c r="X159" i="8"/>
  <c r="X160" i="8"/>
  <c r="X161" i="8"/>
  <c r="X162" i="8"/>
  <c r="X163" i="8"/>
  <c r="X164" i="8"/>
  <c r="X165" i="8"/>
  <c r="X166" i="8"/>
  <c r="X167" i="8"/>
  <c r="X168" i="8"/>
  <c r="X169" i="8"/>
  <c r="X7" i="8"/>
  <c r="S7" i="10"/>
  <c r="O169" i="10" l="1"/>
  <c r="U122" i="10"/>
  <c r="S122" i="10"/>
  <c r="T125" i="10" l="1"/>
  <c r="S125" i="10"/>
  <c r="L6" i="11" l="1"/>
  <c r="K6" i="11"/>
  <c r="J6" i="11"/>
  <c r="I6" i="11"/>
  <c r="H6" i="11" s="1"/>
  <c r="G6" i="11"/>
  <c r="M5" i="11"/>
  <c r="M6" i="11" s="1"/>
  <c r="U142" i="10" l="1"/>
  <c r="U114" i="10"/>
  <c r="U113" i="10"/>
  <c r="T105" i="10"/>
  <c r="U80" i="10"/>
  <c r="U68" i="10"/>
  <c r="U48" i="10"/>
  <c r="U44" i="10"/>
  <c r="U20" i="10"/>
  <c r="U14" i="10"/>
  <c r="U29" i="10"/>
  <c r="U124" i="10" l="1"/>
  <c r="S124" i="10"/>
  <c r="U37" i="10"/>
  <c r="P169" i="10"/>
  <c r="N5" i="11" s="1"/>
  <c r="N6" i="11" s="1"/>
  <c r="Q169" i="10"/>
  <c r="O5" i="11" s="1"/>
  <c r="O6" i="11" s="1"/>
  <c r="R169" i="10"/>
  <c r="P5" i="11" s="1"/>
  <c r="P6" i="11" s="1"/>
  <c r="T168" i="10"/>
  <c r="S168" i="10"/>
  <c r="U167" i="10"/>
  <c r="S167" i="10"/>
  <c r="U166" i="10"/>
  <c r="S166" i="10"/>
  <c r="U160" i="10"/>
  <c r="U135" i="10"/>
  <c r="U165" i="10" l="1"/>
  <c r="S165" i="10"/>
  <c r="U164" i="10"/>
  <c r="S164" i="10"/>
  <c r="U163" i="10"/>
  <c r="S163" i="10"/>
  <c r="U162" i="10"/>
  <c r="S162" i="10"/>
  <c r="S160" i="10"/>
  <c r="T161" i="10"/>
  <c r="S161" i="10"/>
  <c r="U159" i="10"/>
  <c r="S159" i="10"/>
  <c r="U158" i="10"/>
  <c r="S158" i="10"/>
  <c r="U157" i="10"/>
  <c r="S157" i="10"/>
  <c r="U156" i="10"/>
  <c r="S156" i="10"/>
  <c r="T155" i="10"/>
  <c r="S155" i="10"/>
  <c r="U154" i="10"/>
  <c r="S154" i="10"/>
  <c r="U153" i="10"/>
  <c r="S153" i="10"/>
  <c r="U152" i="10"/>
  <c r="S152" i="10"/>
  <c r="U151" i="10"/>
  <c r="S151" i="10"/>
  <c r="U150" i="10"/>
  <c r="S150" i="10"/>
  <c r="U149" i="10"/>
  <c r="S149" i="10"/>
  <c r="U148" i="10"/>
  <c r="S148" i="10"/>
  <c r="U147" i="10"/>
  <c r="S147" i="10"/>
  <c r="U146" i="10"/>
  <c r="S146" i="10"/>
  <c r="U145" i="10"/>
  <c r="S145" i="10"/>
  <c r="T144" i="10"/>
  <c r="S144" i="10"/>
  <c r="T143" i="10"/>
  <c r="S143" i="10"/>
  <c r="S142" i="10"/>
  <c r="U141" i="10"/>
  <c r="S141" i="10"/>
  <c r="U140" i="10"/>
  <c r="S140" i="10"/>
  <c r="U139" i="10"/>
  <c r="S139" i="10"/>
  <c r="T138" i="10"/>
  <c r="S138" i="10"/>
  <c r="T137" i="10"/>
  <c r="S137" i="10"/>
  <c r="U136" i="10"/>
  <c r="S136" i="10"/>
  <c r="S135" i="10"/>
  <c r="U134" i="10"/>
  <c r="S134" i="10"/>
  <c r="U133" i="10"/>
  <c r="S133" i="10"/>
  <c r="T132" i="10"/>
  <c r="S132" i="10"/>
  <c r="U131" i="10"/>
  <c r="S131" i="10"/>
  <c r="U130" i="10"/>
  <c r="S130" i="10"/>
  <c r="U129" i="10"/>
  <c r="S129" i="10"/>
  <c r="T128" i="10"/>
  <c r="S128" i="10"/>
  <c r="T127" i="10"/>
  <c r="S127" i="10"/>
  <c r="U126" i="10"/>
  <c r="S126" i="10"/>
  <c r="U118" i="10"/>
  <c r="S118" i="10"/>
  <c r="T119" i="10"/>
  <c r="S119" i="10"/>
  <c r="T120" i="10"/>
  <c r="S120" i="10"/>
  <c r="U121" i="10"/>
  <c r="S121" i="10"/>
  <c r="T112" i="10"/>
  <c r="S112" i="10"/>
  <c r="T111" i="10"/>
  <c r="S111" i="10"/>
  <c r="U110" i="10"/>
  <c r="S110" i="10"/>
  <c r="U109" i="10"/>
  <c r="S109" i="10"/>
  <c r="T117" i="10"/>
  <c r="S117" i="10"/>
  <c r="U116" i="10"/>
  <c r="S116" i="10"/>
  <c r="T115" i="10"/>
  <c r="S115" i="10"/>
  <c r="S114" i="10"/>
  <c r="S113" i="10"/>
  <c r="T108" i="10"/>
  <c r="S108" i="10"/>
  <c r="T107" i="10"/>
  <c r="S107" i="10"/>
  <c r="U106" i="10"/>
  <c r="S106" i="10"/>
  <c r="S105" i="10"/>
  <c r="U104" i="10"/>
  <c r="S104" i="10"/>
  <c r="U101" i="10"/>
  <c r="S101" i="10"/>
  <c r="T102" i="10"/>
  <c r="S102" i="10"/>
  <c r="U100" i="10"/>
  <c r="S100" i="10"/>
  <c r="T98" i="10"/>
  <c r="S98" i="10"/>
  <c r="T97" i="10"/>
  <c r="S97" i="10"/>
  <c r="T95" i="10"/>
  <c r="S95" i="10"/>
  <c r="U99" i="10"/>
  <c r="S99" i="10"/>
  <c r="U103" i="10"/>
  <c r="S103" i="10"/>
  <c r="T96" i="10"/>
  <c r="S96" i="10"/>
  <c r="T92" i="10"/>
  <c r="S92" i="10"/>
  <c r="T93" i="10"/>
  <c r="S93" i="10"/>
  <c r="U94" i="10"/>
  <c r="S94" i="10"/>
  <c r="T91" i="10"/>
  <c r="S91" i="10"/>
  <c r="T90" i="10"/>
  <c r="S90" i="10"/>
  <c r="T88" i="10"/>
  <c r="S88" i="10"/>
  <c r="U89" i="10"/>
  <c r="S89" i="10"/>
  <c r="U87" i="10"/>
  <c r="S87" i="10"/>
  <c r="T83" i="10"/>
  <c r="S83" i="10"/>
  <c r="T84" i="10"/>
  <c r="S84" i="10"/>
  <c r="T85" i="10"/>
  <c r="S85" i="10"/>
  <c r="U86" i="10"/>
  <c r="S86" i="10"/>
  <c r="U82" i="10"/>
  <c r="S82" i="10"/>
  <c r="T81" i="10"/>
  <c r="S81" i="10"/>
  <c r="S80" i="10"/>
  <c r="U79" i="10"/>
  <c r="S79" i="10"/>
  <c r="U78" i="10"/>
  <c r="S78" i="10"/>
  <c r="U77" i="10"/>
  <c r="S77" i="10"/>
  <c r="U76" i="10"/>
  <c r="S76" i="10"/>
  <c r="U75" i="10"/>
  <c r="S75" i="10"/>
  <c r="U74" i="10"/>
  <c r="S74" i="10"/>
  <c r="U73" i="10"/>
  <c r="S73" i="10"/>
  <c r="U72" i="10"/>
  <c r="S72" i="10"/>
  <c r="T71" i="10"/>
  <c r="S71" i="10"/>
  <c r="T70" i="10"/>
  <c r="S70" i="10"/>
  <c r="U69" i="10"/>
  <c r="S69" i="10"/>
  <c r="S68" i="10"/>
  <c r="T67" i="10"/>
  <c r="S67" i="10"/>
  <c r="S66" i="10"/>
  <c r="U65" i="10"/>
  <c r="S65" i="10"/>
  <c r="U64" i="10"/>
  <c r="S64" i="10"/>
  <c r="U63" i="10"/>
  <c r="S63" i="10"/>
  <c r="U62" i="10"/>
  <c r="S62" i="10"/>
  <c r="U61" i="10"/>
  <c r="S61" i="10"/>
  <c r="U60" i="10"/>
  <c r="S60" i="10"/>
  <c r="U59" i="10"/>
  <c r="S59" i="10"/>
  <c r="U58" i="10"/>
  <c r="S58" i="10"/>
  <c r="U57" i="10"/>
  <c r="S57" i="10"/>
  <c r="U56" i="10"/>
  <c r="S56" i="10"/>
  <c r="U55" i="10"/>
  <c r="S55" i="10"/>
  <c r="T54" i="10"/>
  <c r="S54" i="10"/>
  <c r="U53" i="10"/>
  <c r="S53" i="10"/>
  <c r="U52" i="10"/>
  <c r="S52" i="10"/>
  <c r="U51" i="10"/>
  <c r="S51" i="10"/>
  <c r="U50" i="10"/>
  <c r="S50" i="10"/>
  <c r="T49" i="10"/>
  <c r="S49" i="10"/>
  <c r="S48" i="10"/>
  <c r="T47" i="10"/>
  <c r="S47" i="10"/>
  <c r="T46" i="10"/>
  <c r="S46" i="10"/>
  <c r="T45" i="10"/>
  <c r="S45" i="10"/>
  <c r="S44" i="10"/>
  <c r="U43" i="10"/>
  <c r="S43" i="10"/>
  <c r="U42" i="10"/>
  <c r="S42" i="10"/>
  <c r="T41" i="10"/>
  <c r="S41" i="10"/>
  <c r="U40" i="10"/>
  <c r="S40" i="10"/>
  <c r="U39" i="10"/>
  <c r="S39" i="10"/>
  <c r="U38" i="10"/>
  <c r="S38" i="10"/>
  <c r="S37" i="10"/>
  <c r="U36" i="10"/>
  <c r="S36" i="10"/>
  <c r="U35" i="10"/>
  <c r="S35" i="10"/>
  <c r="T34" i="10"/>
  <c r="S34" i="10"/>
  <c r="U33" i="10"/>
  <c r="S33" i="10"/>
  <c r="U32" i="10"/>
  <c r="S32" i="10"/>
  <c r="U31" i="10"/>
  <c r="S31" i="10"/>
  <c r="U30" i="10"/>
  <c r="S30" i="10"/>
  <c r="S29" i="10"/>
  <c r="T28" i="10"/>
  <c r="S28" i="10"/>
  <c r="U27" i="10"/>
  <c r="S27" i="10"/>
  <c r="T26" i="10"/>
  <c r="S26" i="10"/>
  <c r="T25" i="10"/>
  <c r="S25" i="10"/>
  <c r="U24" i="10"/>
  <c r="S24" i="10"/>
  <c r="T23" i="10"/>
  <c r="S23" i="10"/>
  <c r="U22" i="10"/>
  <c r="S22" i="10"/>
  <c r="U21" i="10"/>
  <c r="S21" i="10"/>
  <c r="S20" i="10"/>
  <c r="U19" i="10"/>
  <c r="S19" i="10"/>
  <c r="T18" i="10"/>
  <c r="S18" i="10"/>
  <c r="T17" i="10"/>
  <c r="S17" i="10"/>
  <c r="T16" i="10"/>
  <c r="S16" i="10"/>
  <c r="T15" i="10"/>
  <c r="S15" i="10"/>
  <c r="S14" i="10"/>
  <c r="T13" i="10"/>
  <c r="S13" i="10"/>
  <c r="T12" i="10"/>
  <c r="S12" i="10"/>
  <c r="T11" i="10"/>
  <c r="S11" i="10"/>
  <c r="T10" i="10"/>
  <c r="S10" i="10"/>
  <c r="T9" i="10"/>
  <c r="S9" i="10"/>
  <c r="T8" i="10"/>
  <c r="S8" i="10"/>
  <c r="T7" i="10"/>
  <c r="T169" i="10" l="1"/>
  <c r="R5" i="11" s="1"/>
  <c r="R6" i="11" s="1"/>
  <c r="U169" i="10"/>
  <c r="S169" i="10"/>
  <c r="Q5" i="11" s="1"/>
  <c r="Q6" i="11" s="1"/>
  <c r="T138" i="8"/>
  <c r="U105" i="8"/>
  <c r="U56" i="8"/>
  <c r="U24" i="8"/>
  <c r="U153" i="8" l="1"/>
  <c r="T131" i="8"/>
  <c r="T102" i="8"/>
  <c r="T14" i="8"/>
  <c r="T49" i="8" l="1"/>
  <c r="T20" i="8"/>
  <c r="T26" i="8"/>
  <c r="O162" i="8" l="1"/>
  <c r="P162" i="8" l="1"/>
  <c r="Q162" i="8"/>
  <c r="R162" i="8"/>
  <c r="S121" i="8"/>
  <c r="S120" i="8"/>
  <c r="S119" i="8"/>
  <c r="S118" i="8"/>
  <c r="S117" i="8"/>
  <c r="S116" i="8"/>
  <c r="S115" i="8"/>
  <c r="S114" i="8"/>
  <c r="S113" i="8"/>
  <c r="S112" i="8"/>
  <c r="S111" i="8"/>
  <c r="S110" i="8"/>
  <c r="U112" i="8"/>
  <c r="U114" i="8"/>
  <c r="U115" i="8"/>
  <c r="U118" i="8"/>
  <c r="U121" i="8"/>
  <c r="T109" i="8"/>
  <c r="T110" i="8"/>
  <c r="T111" i="8"/>
  <c r="T113" i="8"/>
  <c r="T116" i="8"/>
  <c r="T117" i="8"/>
  <c r="T119" i="8"/>
  <c r="T120" i="8"/>
  <c r="S109" i="8"/>
  <c r="T48" i="8"/>
  <c r="T94" i="8"/>
  <c r="T44" i="8"/>
  <c r="T67" i="8"/>
  <c r="T37" i="8"/>
  <c r="T23" i="8"/>
  <c r="T34" i="8"/>
  <c r="U43" i="8"/>
  <c r="U30" i="8"/>
  <c r="T29" i="8"/>
  <c r="U40" i="8"/>
  <c r="T157" i="8"/>
  <c r="T108" i="8" l="1"/>
  <c r="S108" i="8"/>
  <c r="M5" i="1" l="1"/>
  <c r="P5" i="1"/>
  <c r="O5" i="1"/>
  <c r="N5" i="1"/>
  <c r="U161" i="8"/>
  <c r="S161" i="8"/>
  <c r="U160" i="8"/>
  <c r="S160" i="8"/>
  <c r="U159" i="8"/>
  <c r="S159" i="8"/>
  <c r="U158" i="8"/>
  <c r="S158" i="8"/>
  <c r="S157" i="8"/>
  <c r="T156" i="8"/>
  <c r="S156" i="8"/>
  <c r="U155" i="8"/>
  <c r="S155" i="8"/>
  <c r="U154" i="8"/>
  <c r="S154" i="8"/>
  <c r="S153" i="8"/>
  <c r="U152" i="8"/>
  <c r="S152" i="8"/>
  <c r="T151" i="8"/>
  <c r="S151" i="8"/>
  <c r="U150" i="8"/>
  <c r="S150" i="8"/>
  <c r="U149" i="8"/>
  <c r="S149" i="8"/>
  <c r="U148" i="8"/>
  <c r="S148" i="8"/>
  <c r="U147" i="8"/>
  <c r="S147" i="8"/>
  <c r="U146" i="8"/>
  <c r="S146" i="8"/>
  <c r="U145" i="8"/>
  <c r="S145" i="8"/>
  <c r="U144" i="8"/>
  <c r="S144" i="8"/>
  <c r="U143" i="8"/>
  <c r="S143" i="8"/>
  <c r="U142" i="8"/>
  <c r="S142" i="8"/>
  <c r="U141" i="8"/>
  <c r="S141" i="8"/>
  <c r="T140" i="8"/>
  <c r="S140" i="8"/>
  <c r="T139" i="8"/>
  <c r="S139" i="8"/>
  <c r="S138" i="8"/>
  <c r="U137" i="8"/>
  <c r="S137" i="8"/>
  <c r="U136" i="8"/>
  <c r="S136" i="8"/>
  <c r="U135" i="8"/>
  <c r="S135" i="8"/>
  <c r="T134" i="8"/>
  <c r="S134" i="8"/>
  <c r="T133" i="8"/>
  <c r="S133" i="8"/>
  <c r="U132" i="8"/>
  <c r="S132" i="8"/>
  <c r="S131" i="8"/>
  <c r="U130" i="8"/>
  <c r="S130" i="8"/>
  <c r="U129" i="8"/>
  <c r="S129" i="8"/>
  <c r="T128" i="8"/>
  <c r="S128" i="8"/>
  <c r="U127" i="8"/>
  <c r="S127" i="8"/>
  <c r="U126" i="8"/>
  <c r="S126" i="8"/>
  <c r="U125" i="8"/>
  <c r="S125" i="8"/>
  <c r="T124" i="8"/>
  <c r="S124" i="8"/>
  <c r="T123" i="8"/>
  <c r="S123" i="8"/>
  <c r="U122" i="8"/>
  <c r="S122" i="8"/>
  <c r="T107" i="8"/>
  <c r="S107" i="8"/>
  <c r="U106" i="8"/>
  <c r="S106" i="8"/>
  <c r="S105" i="8"/>
  <c r="U104" i="8"/>
  <c r="S104" i="8"/>
  <c r="U103" i="8"/>
  <c r="S103" i="8"/>
  <c r="S102" i="8"/>
  <c r="U101" i="8"/>
  <c r="S101" i="8"/>
  <c r="T100" i="8"/>
  <c r="S100" i="8"/>
  <c r="T99" i="8"/>
  <c r="S99" i="8"/>
  <c r="T98" i="8"/>
  <c r="S98" i="8"/>
  <c r="U97" i="8"/>
  <c r="S97" i="8"/>
  <c r="U96" i="8"/>
  <c r="S96" i="8"/>
  <c r="T95" i="8"/>
  <c r="S95" i="8"/>
  <c r="S94" i="8"/>
  <c r="T93" i="8"/>
  <c r="S93" i="8"/>
  <c r="U92" i="8"/>
  <c r="S92" i="8"/>
  <c r="T91" i="8"/>
  <c r="S91" i="8"/>
  <c r="T90" i="8"/>
  <c r="S90" i="8"/>
  <c r="T89" i="8"/>
  <c r="S89" i="8"/>
  <c r="U88" i="8"/>
  <c r="S88" i="8"/>
  <c r="U87" i="8"/>
  <c r="S87" i="8"/>
  <c r="T86" i="8"/>
  <c r="S86" i="8"/>
  <c r="T85" i="8"/>
  <c r="S85" i="8"/>
  <c r="T84" i="8"/>
  <c r="S84" i="8"/>
  <c r="U83" i="8"/>
  <c r="S83" i="8"/>
  <c r="U82" i="8"/>
  <c r="S82" i="8"/>
  <c r="T81" i="8"/>
  <c r="S81" i="8"/>
  <c r="T80" i="8"/>
  <c r="S80" i="8"/>
  <c r="U79" i="8"/>
  <c r="S79" i="8"/>
  <c r="U78" i="8"/>
  <c r="S78" i="8"/>
  <c r="U77" i="8"/>
  <c r="S77" i="8"/>
  <c r="U76" i="8"/>
  <c r="S76" i="8"/>
  <c r="U75" i="8"/>
  <c r="S75" i="8"/>
  <c r="U74" i="8"/>
  <c r="S74" i="8"/>
  <c r="U73" i="8"/>
  <c r="S73" i="8"/>
  <c r="U72" i="8"/>
  <c r="S72" i="8"/>
  <c r="T71" i="8"/>
  <c r="S71" i="8"/>
  <c r="T70" i="8"/>
  <c r="S70" i="8"/>
  <c r="U69" i="8"/>
  <c r="S69" i="8"/>
  <c r="T68" i="8"/>
  <c r="S68" i="8"/>
  <c r="S67" i="8"/>
  <c r="S66" i="8"/>
  <c r="U65" i="8"/>
  <c r="S65" i="8"/>
  <c r="U64" i="8"/>
  <c r="S64" i="8"/>
  <c r="U63" i="8"/>
  <c r="S63" i="8"/>
  <c r="U62" i="8"/>
  <c r="S62" i="8"/>
  <c r="U61" i="8"/>
  <c r="S61" i="8"/>
  <c r="U60" i="8"/>
  <c r="S60" i="8"/>
  <c r="U59" i="8"/>
  <c r="S59" i="8"/>
  <c r="U58" i="8"/>
  <c r="S58" i="8"/>
  <c r="U57" i="8"/>
  <c r="S57" i="8"/>
  <c r="S56" i="8"/>
  <c r="U55" i="8"/>
  <c r="S55" i="8"/>
  <c r="T54" i="8"/>
  <c r="S54" i="8"/>
  <c r="U53" i="8"/>
  <c r="S53" i="8"/>
  <c r="U52" i="8"/>
  <c r="S52" i="8"/>
  <c r="U51" i="8"/>
  <c r="S51" i="8"/>
  <c r="U50" i="8"/>
  <c r="S50" i="8"/>
  <c r="S49" i="8"/>
  <c r="S48" i="8"/>
  <c r="T47" i="8"/>
  <c r="S47" i="8"/>
  <c r="T46" i="8"/>
  <c r="S46" i="8"/>
  <c r="T45" i="8"/>
  <c r="S45" i="8"/>
  <c r="S44" i="8"/>
  <c r="S43" i="8"/>
  <c r="U42" i="8"/>
  <c r="S42" i="8"/>
  <c r="T41" i="8"/>
  <c r="S41" i="8"/>
  <c r="S40" i="8"/>
  <c r="U39" i="8"/>
  <c r="S39" i="8"/>
  <c r="U38" i="8"/>
  <c r="S38" i="8"/>
  <c r="S37" i="8"/>
  <c r="U36" i="8"/>
  <c r="S36" i="8"/>
  <c r="U35" i="8"/>
  <c r="S35" i="8"/>
  <c r="S34" i="8"/>
  <c r="U33" i="8"/>
  <c r="S33" i="8"/>
  <c r="U32" i="8"/>
  <c r="S32" i="8"/>
  <c r="U31" i="8"/>
  <c r="S31" i="8"/>
  <c r="S30" i="8"/>
  <c r="S29" i="8"/>
  <c r="T28" i="8"/>
  <c r="S28" i="8"/>
  <c r="U27" i="8"/>
  <c r="S27" i="8"/>
  <c r="S26" i="8"/>
  <c r="T25" i="8"/>
  <c r="S25" i="8"/>
  <c r="S24" i="8"/>
  <c r="S23" i="8"/>
  <c r="U22" i="8"/>
  <c r="S22" i="8"/>
  <c r="U21" i="8"/>
  <c r="S21" i="8"/>
  <c r="S20" i="8"/>
  <c r="U19" i="8"/>
  <c r="S19" i="8"/>
  <c r="T18" i="8"/>
  <c r="S18" i="8"/>
  <c r="T17" i="8"/>
  <c r="S17" i="8"/>
  <c r="T16" i="8"/>
  <c r="S16" i="8"/>
  <c r="T15" i="8"/>
  <c r="S15" i="8"/>
  <c r="S14" i="8"/>
  <c r="T13" i="8"/>
  <c r="S13" i="8"/>
  <c r="T12" i="8"/>
  <c r="S12" i="8"/>
  <c r="T11" i="8"/>
  <c r="S11" i="8"/>
  <c r="T10" i="8"/>
  <c r="S10" i="8"/>
  <c r="T9" i="8"/>
  <c r="S9" i="8"/>
  <c r="T8" i="8"/>
  <c r="S8" i="8"/>
  <c r="T7" i="8"/>
  <c r="S7" i="8"/>
  <c r="T162" i="8" l="1"/>
  <c r="R5" i="1" s="1"/>
  <c r="S162" i="8"/>
  <c r="Q5" i="1" s="1"/>
  <c r="U162" i="8"/>
  <c r="L6" i="1"/>
  <c r="N6" i="1" l="1"/>
  <c r="O6" i="1"/>
  <c r="P6" i="1"/>
  <c r="Q6" i="1"/>
  <c r="M6" i="1"/>
  <c r="K6" i="1" l="1"/>
  <c r="J6" i="1"/>
  <c r="I6" i="1"/>
  <c r="H6" i="1" s="1"/>
  <c r="G6" i="1"/>
  <c r="R6" i="1"/>
</calcChain>
</file>

<file path=xl/sharedStrings.xml><?xml version="1.0" encoding="utf-8"?>
<sst xmlns="http://schemas.openxmlformats.org/spreadsheetml/2006/main" count="13688" uniqueCount="1042">
  <si>
    <t>Sl No</t>
  </si>
  <si>
    <t>Zone</t>
  </si>
  <si>
    <t>Circle</t>
  </si>
  <si>
    <t>Division</t>
  </si>
  <si>
    <t>SubDivision</t>
  </si>
  <si>
    <t>Total 
Input 
Energy</t>
  </si>
  <si>
    <t>Installed Capacity</t>
  </si>
  <si>
    <t>Generated Units</t>
  </si>
  <si>
    <t>Energy Exported</t>
  </si>
  <si>
    <t>Energy Imported</t>
  </si>
  <si>
    <t>Input Energy</t>
  </si>
  <si>
    <t>Generated units</t>
  </si>
  <si>
    <t>BRAZ</t>
  </si>
  <si>
    <t>BRC</t>
  </si>
  <si>
    <t>NELAMANGALA</t>
  </si>
  <si>
    <t>Total</t>
  </si>
  <si>
    <t>Gross Metering</t>
  </si>
  <si>
    <t>Net Metering</t>
  </si>
  <si>
    <t>RR No</t>
  </si>
  <si>
    <t>Sub Division</t>
  </si>
  <si>
    <t>Sanctioned Load in KW</t>
  </si>
  <si>
    <t>Sanctioned Load in KVA</t>
  </si>
  <si>
    <t>Solar Installed In KWP</t>
  </si>
  <si>
    <t>Reading Date
DD/MM/YY</t>
  </si>
  <si>
    <t>Net Export</t>
  </si>
  <si>
    <t>Net Import</t>
  </si>
  <si>
    <t>PPA Rate</t>
  </si>
  <si>
    <r>
      <t>Tariff</t>
    </r>
    <r>
      <rPr>
        <b/>
        <sz val="10"/>
        <rFont val="Bookman Old Style"/>
        <family val="1"/>
      </rPr>
      <t xml:space="preserve">
LT2,3,5
HT2,3,4</t>
    </r>
  </si>
  <si>
    <t>Input
Considered</t>
  </si>
  <si>
    <t>Annexure I</t>
  </si>
  <si>
    <t>Annexure II</t>
  </si>
  <si>
    <t>Note :  1) RR No details submitted in Annexure I() should tally to the figures submitted in Annexure II</t>
  </si>
  <si>
    <t>No Of Installations</t>
  </si>
  <si>
    <t>Billing Type
(Gross/Net)</t>
  </si>
  <si>
    <t>NP3546</t>
  </si>
  <si>
    <t>LT3l</t>
  </si>
  <si>
    <t>24KW</t>
  </si>
  <si>
    <t>NP2636</t>
  </si>
  <si>
    <t>LT3ll</t>
  </si>
  <si>
    <t>5KW</t>
  </si>
  <si>
    <t>NP2637</t>
  </si>
  <si>
    <t>NL17950</t>
  </si>
  <si>
    <t>12KW</t>
  </si>
  <si>
    <t>MSNP5590</t>
  </si>
  <si>
    <t>20KW</t>
  </si>
  <si>
    <t>NP6080</t>
  </si>
  <si>
    <t>10KW</t>
  </si>
  <si>
    <t>NP6090</t>
  </si>
  <si>
    <t>NL869</t>
  </si>
  <si>
    <t>3KW</t>
  </si>
  <si>
    <t>NL5783</t>
  </si>
  <si>
    <t>2KW</t>
  </si>
  <si>
    <t>NL25</t>
  </si>
  <si>
    <t>AEH12580</t>
  </si>
  <si>
    <t>MSNP6034</t>
  </si>
  <si>
    <t>36KW</t>
  </si>
  <si>
    <t>NP1550</t>
  </si>
  <si>
    <t>15KW</t>
  </si>
  <si>
    <t>NL123082</t>
  </si>
  <si>
    <t>AEH13</t>
  </si>
  <si>
    <t>4.76KW</t>
  </si>
  <si>
    <t>NP3679</t>
  </si>
  <si>
    <t>50KW</t>
  </si>
  <si>
    <t>NL129196</t>
  </si>
  <si>
    <t>8KW</t>
  </si>
  <si>
    <t>NP5674</t>
  </si>
  <si>
    <t>LT5b(40-67HP)</t>
  </si>
  <si>
    <t>40HP</t>
  </si>
  <si>
    <t>NL96365</t>
  </si>
  <si>
    <t>3.48KW</t>
  </si>
  <si>
    <t>NL100455</t>
  </si>
  <si>
    <t>NP7108</t>
  </si>
  <si>
    <t>LT5B</t>
  </si>
  <si>
    <t>18HP</t>
  </si>
  <si>
    <t>NP3839</t>
  </si>
  <si>
    <t>60HP</t>
  </si>
  <si>
    <t>NP4618</t>
  </si>
  <si>
    <t>NP1356</t>
  </si>
  <si>
    <t>NL12869</t>
  </si>
  <si>
    <t>0.800W</t>
  </si>
  <si>
    <t>MSNP4841</t>
  </si>
  <si>
    <t>60KW</t>
  </si>
  <si>
    <t>NP7306</t>
  </si>
  <si>
    <t>10HP</t>
  </si>
  <si>
    <t>NL137926</t>
  </si>
  <si>
    <t>MSNP5169</t>
  </si>
  <si>
    <t>LT3I</t>
  </si>
  <si>
    <t>MSNP4614</t>
  </si>
  <si>
    <t>AEH13111</t>
  </si>
  <si>
    <t>6KW</t>
  </si>
  <si>
    <t>AEH13801</t>
  </si>
  <si>
    <t>NP668</t>
  </si>
  <si>
    <t>NP3114</t>
  </si>
  <si>
    <t>LT3(i)</t>
  </si>
  <si>
    <t>NP2531</t>
  </si>
  <si>
    <t>LT5b</t>
  </si>
  <si>
    <t>10.44KW/14hp</t>
  </si>
  <si>
    <t>AEH3502</t>
  </si>
  <si>
    <t>NL56881</t>
  </si>
  <si>
    <t>LT3(I)R</t>
  </si>
  <si>
    <t>NL153742</t>
  </si>
  <si>
    <t>NL147559</t>
  </si>
  <si>
    <t>NL140853</t>
  </si>
  <si>
    <t>NL112130</t>
  </si>
  <si>
    <t>NL100140</t>
  </si>
  <si>
    <t>NL152510</t>
  </si>
  <si>
    <t>LT3ii</t>
  </si>
  <si>
    <t>NL129205</t>
  </si>
  <si>
    <t>NL141234</t>
  </si>
  <si>
    <t>NL109587</t>
  </si>
  <si>
    <t>7.5KW</t>
  </si>
  <si>
    <t>NL109589</t>
  </si>
  <si>
    <t>NL162517</t>
  </si>
  <si>
    <t>3kW</t>
  </si>
  <si>
    <t>NCL164339</t>
  </si>
  <si>
    <t>17kw</t>
  </si>
  <si>
    <t>MSNL148999</t>
  </si>
  <si>
    <t>75kw</t>
  </si>
  <si>
    <t>MSNL149228</t>
  </si>
  <si>
    <t>50kw</t>
  </si>
  <si>
    <t>MSNL149458</t>
  </si>
  <si>
    <t>25kw</t>
  </si>
  <si>
    <t>MSNL150893</t>
  </si>
  <si>
    <t>40kw</t>
  </si>
  <si>
    <t>MSNL150558</t>
  </si>
  <si>
    <t>23kw</t>
  </si>
  <si>
    <t>MSNL150322</t>
  </si>
  <si>
    <t>42kw</t>
  </si>
  <si>
    <t>MSNL150145</t>
  </si>
  <si>
    <t>MSNL149916</t>
  </si>
  <si>
    <t>47kw</t>
  </si>
  <si>
    <t>MSNL149688</t>
  </si>
  <si>
    <t>NP5534</t>
  </si>
  <si>
    <t>LT-3</t>
  </si>
  <si>
    <t>NL165450</t>
  </si>
  <si>
    <t>3kw</t>
  </si>
  <si>
    <t>NL165076</t>
  </si>
  <si>
    <t>10kw</t>
  </si>
  <si>
    <t>NL53333</t>
  </si>
  <si>
    <t>NL165740</t>
  </si>
  <si>
    <t>NL164281</t>
  </si>
  <si>
    <t>NL156852</t>
  </si>
  <si>
    <t>NP5038</t>
  </si>
  <si>
    <t>RNHT385</t>
  </si>
  <si>
    <t>HT2All</t>
  </si>
  <si>
    <t>200KVA</t>
  </si>
  <si>
    <t>RNHT298</t>
  </si>
  <si>
    <t>HT2Bll</t>
  </si>
  <si>
    <t>90KVA</t>
  </si>
  <si>
    <t>RNHT368</t>
  </si>
  <si>
    <t>125KVA</t>
  </si>
  <si>
    <t>NELHT86</t>
  </si>
  <si>
    <t>550KVA</t>
  </si>
  <si>
    <t>RNHT157</t>
  </si>
  <si>
    <t>RNHT232</t>
  </si>
  <si>
    <t>400KVA</t>
  </si>
  <si>
    <t>RNHT80</t>
  </si>
  <si>
    <t>NHT485</t>
  </si>
  <si>
    <t>HT2©(ll)</t>
  </si>
  <si>
    <t>70KVA</t>
  </si>
  <si>
    <t>NHT512</t>
  </si>
  <si>
    <t>300KVA</t>
  </si>
  <si>
    <t>NHT502</t>
  </si>
  <si>
    <t>350KVA</t>
  </si>
  <si>
    <t>RNHT321</t>
  </si>
  <si>
    <t>100KVA</t>
  </si>
  <si>
    <t>RNHT269</t>
  </si>
  <si>
    <t>RNHT486</t>
  </si>
  <si>
    <t>NHT503</t>
  </si>
  <si>
    <t>RNHT70</t>
  </si>
  <si>
    <t>RNHT21</t>
  </si>
  <si>
    <t>1200KVA</t>
  </si>
  <si>
    <t>RNHT108</t>
  </si>
  <si>
    <t>80KVA</t>
  </si>
  <si>
    <t>NHT476</t>
  </si>
  <si>
    <t>NHT517</t>
  </si>
  <si>
    <t>NHT538</t>
  </si>
  <si>
    <t>RNHT34</t>
  </si>
  <si>
    <t>850KVA</t>
  </si>
  <si>
    <t>RNHT222</t>
  </si>
  <si>
    <t>950KVA</t>
  </si>
  <si>
    <t>NHT550</t>
  </si>
  <si>
    <t>150KVA</t>
  </si>
  <si>
    <t>NHT523</t>
  </si>
  <si>
    <t>NHT515</t>
  </si>
  <si>
    <t>170KVA</t>
  </si>
  <si>
    <t>NHT545</t>
  </si>
  <si>
    <t>HT2ACii</t>
  </si>
  <si>
    <t>RNHT427</t>
  </si>
  <si>
    <t>RNHT104</t>
  </si>
  <si>
    <t>RNHT397</t>
  </si>
  <si>
    <t>NHT558</t>
  </si>
  <si>
    <t>500KVA</t>
  </si>
  <si>
    <t>RNHT449</t>
  </si>
  <si>
    <t>1950KVA</t>
  </si>
  <si>
    <t>NET</t>
  </si>
  <si>
    <t>GROSS METERING</t>
  </si>
  <si>
    <t>NET METERING</t>
  </si>
  <si>
    <t>TOTAL</t>
  </si>
  <si>
    <t>99HP</t>
  </si>
  <si>
    <t>68KW</t>
  </si>
  <si>
    <t>MSNL163010</t>
  </si>
  <si>
    <t>MSNL163255</t>
  </si>
  <si>
    <t>43KW</t>
  </si>
  <si>
    <t>MSNL163499</t>
  </si>
  <si>
    <t>35KW</t>
  </si>
  <si>
    <t>MSNL163751</t>
  </si>
  <si>
    <t>MSNL163998</t>
  </si>
  <si>
    <t>MSNL164241</t>
  </si>
  <si>
    <t>48KW</t>
  </si>
  <si>
    <t>NP7370</t>
  </si>
  <si>
    <t>40KW</t>
  </si>
  <si>
    <t>2500KVA</t>
  </si>
  <si>
    <t>HT-2(a)</t>
  </si>
  <si>
    <t>710KVA</t>
  </si>
  <si>
    <t>1260KVA</t>
  </si>
  <si>
    <t>HT2A(b)i</t>
  </si>
  <si>
    <t>RNHT472</t>
  </si>
  <si>
    <t>75KVA</t>
  </si>
  <si>
    <t>Govt</t>
  </si>
  <si>
    <t>NHT549</t>
  </si>
  <si>
    <t>NL112024</t>
  </si>
  <si>
    <t>NP4010</t>
  </si>
  <si>
    <t>NL138843</t>
  </si>
  <si>
    <t>14KW</t>
  </si>
  <si>
    <t>21KW</t>
  </si>
  <si>
    <r>
      <rPr>
        <sz val="14"/>
        <color theme="0"/>
        <rFont val="Calibri"/>
        <family val="2"/>
        <scheme val="minor"/>
      </rPr>
      <t xml:space="preserve">Note : </t>
    </r>
    <r>
      <rPr>
        <sz val="14"/>
        <color theme="1"/>
        <rFont val="Calibri"/>
        <family val="2"/>
        <scheme val="minor"/>
      </rPr>
      <t xml:space="preserve"> 2) Sub Tariff details are not required</t>
    </r>
  </si>
  <si>
    <r>
      <rPr>
        <sz val="14"/>
        <color theme="0"/>
        <rFont val="Calibri"/>
        <family val="2"/>
        <scheme val="minor"/>
      </rPr>
      <t xml:space="preserve">Note : </t>
    </r>
    <r>
      <rPr>
        <sz val="14"/>
        <color theme="1"/>
        <rFont val="Calibri"/>
        <family val="2"/>
        <scheme val="minor"/>
      </rPr>
      <t xml:space="preserve"> 3) Separate Sheet Shall Be submitted for each Division</t>
    </r>
  </si>
  <si>
    <t>RNHT347</t>
  </si>
  <si>
    <t>NHT568</t>
  </si>
  <si>
    <t>NHT528</t>
  </si>
  <si>
    <t>NP1696</t>
  </si>
  <si>
    <t>NL121969</t>
  </si>
  <si>
    <t>NL132214</t>
  </si>
  <si>
    <t>AEH14819</t>
  </si>
  <si>
    <t>NL167000</t>
  </si>
  <si>
    <t>HT-2(b)</t>
  </si>
  <si>
    <t>275KVA</t>
  </si>
  <si>
    <t>1KW+12.5HP</t>
  </si>
  <si>
    <t>NL170981</t>
  </si>
  <si>
    <t>NL153580</t>
  </si>
  <si>
    <t>NHT567</t>
  </si>
  <si>
    <t>320KVA</t>
  </si>
  <si>
    <t>MSNL139208</t>
  </si>
  <si>
    <t>MSNL139209</t>
  </si>
  <si>
    <t>AEH16333</t>
  </si>
  <si>
    <t>AEH16332</t>
  </si>
  <si>
    <t>MSNL173080</t>
  </si>
  <si>
    <t>MSNL172689</t>
  </si>
  <si>
    <t>NL172950</t>
  </si>
  <si>
    <t>4KW</t>
  </si>
  <si>
    <t>AEH9639</t>
  </si>
  <si>
    <t>NP7808</t>
  </si>
  <si>
    <t>LT-5</t>
  </si>
  <si>
    <t>50HP</t>
  </si>
  <si>
    <t>LT1A(l)</t>
  </si>
  <si>
    <t>NL140448</t>
  </si>
  <si>
    <t>NL173107</t>
  </si>
  <si>
    <t>RNHT74</t>
  </si>
  <si>
    <t>450KVA</t>
  </si>
  <si>
    <t>NP8019</t>
  </si>
  <si>
    <t>LT6C</t>
  </si>
  <si>
    <t>149KW</t>
  </si>
  <si>
    <t>NL173326</t>
  </si>
  <si>
    <t>NP7011</t>
  </si>
  <si>
    <t>30HP</t>
  </si>
  <si>
    <t>NHT510</t>
  </si>
  <si>
    <t>150KAV</t>
  </si>
  <si>
    <t>NP2674</t>
  </si>
  <si>
    <t>66HP</t>
  </si>
  <si>
    <t>NL124554</t>
  </si>
  <si>
    <t>LT-1</t>
  </si>
  <si>
    <t>NHT507</t>
  </si>
  <si>
    <t>NL176861</t>
  </si>
  <si>
    <t>AEH14306</t>
  </si>
  <si>
    <t>NL20052</t>
  </si>
  <si>
    <t>LT-2</t>
  </si>
  <si>
    <t>NL172953</t>
  </si>
  <si>
    <t>AEH16284</t>
  </si>
  <si>
    <t>AEH16285</t>
  </si>
  <si>
    <t>NL166877</t>
  </si>
  <si>
    <t>NL156407</t>
  </si>
  <si>
    <t>AEH15774</t>
  </si>
  <si>
    <t>AEH1224</t>
  </si>
  <si>
    <t>AEH11615</t>
  </si>
  <si>
    <t>80KW</t>
  </si>
  <si>
    <t>NL140239</t>
  </si>
  <si>
    <t>AEH14251</t>
  </si>
  <si>
    <t>NL178766</t>
  </si>
  <si>
    <t>NL123062</t>
  </si>
  <si>
    <t>NL155413</t>
  </si>
  <si>
    <t>SRTPV Input Energy for the month FROM  AUG-24</t>
  </si>
  <si>
    <t>SRTPV Input Energy for the month of  Sep-2024</t>
  </si>
  <si>
    <t>HT2A</t>
  </si>
  <si>
    <t>RNHT110</t>
  </si>
  <si>
    <t>600KVA</t>
  </si>
  <si>
    <t>RNHT179</t>
  </si>
  <si>
    <t>NHT576</t>
  </si>
  <si>
    <t>NL162486</t>
  </si>
  <si>
    <t>SRTPV Input Energy for the month of  Oct-2024</t>
  </si>
  <si>
    <t>SRTPV Input Energy for the month FROM  Oct-24</t>
  </si>
  <si>
    <t>NL164343</t>
  </si>
  <si>
    <t>NL168291</t>
  </si>
  <si>
    <t>LT-1(a)-U</t>
  </si>
  <si>
    <t>NL126338</t>
  </si>
  <si>
    <t>NP777</t>
  </si>
  <si>
    <t xml:space="preserve">LT-3(a)-U </t>
  </si>
  <si>
    <t>14 KW</t>
  </si>
  <si>
    <t>AEH898</t>
  </si>
  <si>
    <t>nl166877</t>
  </si>
  <si>
    <t>NHT580</t>
  </si>
  <si>
    <t>HT2b</t>
  </si>
  <si>
    <t>NHT579</t>
  </si>
  <si>
    <t>NHT586</t>
  </si>
  <si>
    <t>250KVA</t>
  </si>
  <si>
    <t>200 KVA</t>
  </si>
  <si>
    <t>MSNL173032</t>
  </si>
  <si>
    <t>NHT486</t>
  </si>
  <si>
    <t>NL132198</t>
  </si>
  <si>
    <t>NL178869</t>
  </si>
  <si>
    <t>NL84111</t>
  </si>
  <si>
    <t>MSNL181499</t>
  </si>
  <si>
    <t>NL174452</t>
  </si>
  <si>
    <t>NP4866</t>
  </si>
  <si>
    <t xml:space="preserve">LT-3(a)-R </t>
  </si>
  <si>
    <t>NL129681</t>
  </si>
  <si>
    <t>AEH675</t>
  </si>
  <si>
    <t>NL181067</t>
  </si>
  <si>
    <t>NL182651</t>
  </si>
  <si>
    <t>NL183744</t>
  </si>
  <si>
    <t>Annexure  82-1</t>
  </si>
  <si>
    <t>R.R.No.</t>
  </si>
  <si>
    <t>Sanctioned Load
In KW/KVA</t>
  </si>
  <si>
    <t>Solar Installed
in KWP</t>
  </si>
  <si>
    <t>Total Energy Exported</t>
  </si>
  <si>
    <t>Total Energy Imported</t>
  </si>
  <si>
    <t>Net Energy Exported    (Export- Import)</t>
  </si>
  <si>
    <t>Rate</t>
  </si>
  <si>
    <t>Amount payable by BESCOM to Consumer(70.520)</t>
  </si>
  <si>
    <t>Sl.No.</t>
  </si>
  <si>
    <t>Tariff</t>
  </si>
  <si>
    <t xml:space="preserve">CONSUMER NAME </t>
  </si>
  <si>
    <t>SUB DIV</t>
  </si>
  <si>
    <t>Solar Gen</t>
  </si>
  <si>
    <t>9=7-8</t>
  </si>
  <si>
    <t>11=9*10</t>
  </si>
  <si>
    <t>Sri Srinivasgowda</t>
  </si>
  <si>
    <t>Sri shruthi suraksha</t>
  </si>
  <si>
    <t>Sri Mahadeva</t>
  </si>
  <si>
    <t xml:space="preserve">Smt JAYAMALA  D/O OMAIAH  NARAYANAPPANA PALYA   </t>
  </si>
  <si>
    <t>Smt Lalitha Prakash</t>
  </si>
  <si>
    <t>Sri Satheesha</t>
  </si>
  <si>
    <t xml:space="preserve">Sri Suresh.N </t>
  </si>
  <si>
    <t>B.R Prasanna</t>
  </si>
  <si>
    <t>B.K Anantharamu</t>
  </si>
  <si>
    <t>H.C Byeregowda,Danojipalya.</t>
  </si>
  <si>
    <t>M S MAHESH HARDWERPIAPAES PLD S/O RAJANNA V V PURA  NELAMANGALA TALUK - - - -   9686550519</t>
  </si>
  <si>
    <t>Sri Ravi.S , NNT, layout, Nelamangala Town.</t>
  </si>
  <si>
    <t>Nagaraju, Nelamangala Town</t>
  </si>
  <si>
    <t>CIVIL JUDGE JUNIOR, DIVISION, SONDEKOPPA.</t>
  </si>
  <si>
    <t>Gerald Stephen joseph,Chikkabidarakallu.</t>
  </si>
  <si>
    <t>R.jyothi, W/o B.Shemanth Kumar, Thotadaguddadahalli.</t>
  </si>
  <si>
    <t>C.D.P.O, Kuduregere, Colony, Alur Gramapanchayath</t>
  </si>
  <si>
    <t xml:space="preserve"> B.S Sathyanarayana Shetty, Pete beed Nelamangala Town.</t>
  </si>
  <si>
    <t>Raoul Chittiyappa, Bavikere.Nelamangala.</t>
  </si>
  <si>
    <t>NARASIMHAMURTHY,BOMMASHETTAHALLI</t>
  </si>
  <si>
    <t>MYSTICS APPEARALS INDIA LTD,BASAVANAHALLI.</t>
  </si>
  <si>
    <t xml:space="preserve"> HEAD MASTER GOVT PRIMARY SCHOOL, CHIKKABIDARAKALLU</t>
  </si>
  <si>
    <t>SUNIL R SHETTY, MAKALI.</t>
  </si>
  <si>
    <t>Jyothi.R w/o Hemanth Kumar BS  58 Thotadaguddada halli</t>
  </si>
  <si>
    <t>KARIVARADHAIAH B DODDAKARIYAPPA   BOODIHAL     NELAMANAGALA (T)  562123 9448273547</t>
  </si>
  <si>
    <t>SUNIL R.SHETTY MARUTHI SHOWROOM  BYPASS ROAD      0 9538965846</t>
  </si>
  <si>
    <t xml:space="preserve">SRI VIJAYAKUMAR PODDAR,MADANAYAKANAHALLI. BYPASS ROAD MARUTHI SHOWROOM </t>
  </si>
  <si>
    <t xml:space="preserve">SUMITHRA M, RAMACHANDRA H C  CHIKKABIDARAKALLU.  MARUTHI SHOWROOM ,BYPASS ROAD </t>
  </si>
  <si>
    <t xml:space="preserve">M S EXTENSION OFFICER BACKWARD CLASSESS,     PETE BEEDI, ELAMANGALA.BYPASS ROAD,      MARUTHI SHOWROOM  </t>
  </si>
  <si>
    <t>VIGNESWARA TRADERS PETROL BUNK ALUR POST  9900199103</t>
  </si>
  <si>
    <t>I O C LTDPVT, RAYAN NAGARA, NELMANGALA.</t>
  </si>
  <si>
    <t>N.R Thimmappa  s/o Late Rangappa Mallasandra</t>
  </si>
  <si>
    <t>MRUTHUNJAYA.K S  S/O RAMA LINGAIAH VIJAYANAGARA</t>
  </si>
  <si>
    <t xml:space="preserve">SECRECTORY  T.BEGURU PANCHAYTHI NELAMANGALA </t>
  </si>
  <si>
    <t>Sri  SHANTHARAMA NO:- 27 HANUMANTHASAGARA   DASANAPURA Hobli</t>
  </si>
  <si>
    <t xml:space="preserve">CHANDRASHEKAR D R &amp; VEENA B T CHIKKABIDRUKALLU     </t>
  </si>
  <si>
    <t xml:space="preserve">R CHANDRASHEKARA  RAMACHANDRAIAH R  SRIKANTHAPURA   </t>
  </si>
  <si>
    <t xml:space="preserve">GITANJALI BHUTANI ATUL SAROOP  CHIKKABIDARUKALLU   </t>
  </si>
  <si>
    <t xml:space="preserve">K.N.SRILAKSHMI SRIDHARA.Y.S  SIDDANAHOSAHALLI   </t>
  </si>
  <si>
    <t xml:space="preserve">SIDDESHWARA     DASANAPURA (H)   </t>
  </si>
  <si>
    <t xml:space="preserve">K. RADHAKRISHNAN NAMBIAR V.P R  CHIKKABIDARAKALLU   </t>
  </si>
  <si>
    <t>PANCHAYAT DEVELOPMENT OFFICER PRESIDENT  BOODIHAL</t>
  </si>
  <si>
    <t xml:space="preserve">ASST EXECUTIVE ENGINEER NELAMANGALA      0 </t>
  </si>
  <si>
    <t xml:space="preserve">ASST EXECUTIVE ENGINEER  NELAMANGALA      </t>
  </si>
  <si>
    <t xml:space="preserve">Girish.H C s/o H Chikkabyrappa No:17 Srikantapura </t>
  </si>
  <si>
    <t>M/S SREE ANNAPOORENESHWARI  SERVICES  MADANAYAKANAHALL</t>
  </si>
  <si>
    <t xml:space="preserve">JINDAL ALUMINIUM LIMITED GPA M/S PRESTIGE SOUTH CITY HOLDING CHIKKABIDARUKALLU </t>
  </si>
  <si>
    <t xml:space="preserve">  INDIAN OIL CORPORATION LTD NIL  BOODIHAL       9449889508</t>
  </si>
  <si>
    <t xml:space="preserve"> ARUNKUMAR S N SO NARASIMHAPPA S B  NO:29 MADANAYAKANAHALLI </t>
  </si>
  <si>
    <t xml:space="preserve"> M THIMMARASAIAH SO LATE MARIYAPPA   MADANAYAKANAHALLI</t>
  </si>
  <si>
    <t>S.BAGAYAVATHI   W/O ANANDARAMA UDUPA.ARISHINAKUNTE ADARASHANAGARA - - - -   7245256589</t>
  </si>
  <si>
    <t xml:space="preserve">PRAVEEN KUMAR K SO KARIYANNA GOWDA  NO:47 SHIVANAPURA   </t>
  </si>
  <si>
    <t xml:space="preserve">YAJNANARAYANA E N UDUPA  S/O NAGABHUDHANA UDUPA E S  NO:35 PILLAHALLI     </t>
  </si>
  <si>
    <t xml:space="preserve">SURESHA NARASIMHAN   BYRASANDRA   </t>
  </si>
  <si>
    <t xml:space="preserve">M S HINDUSTAN PETROLIUM CORPORATION LIMITED   MALLARABANAVADI     </t>
  </si>
  <si>
    <t>JINDAL ALUMINIUM LIMITED GPA M/S PRESTIGE SOUTH CITY HOLDING</t>
  </si>
  <si>
    <t>M/S SRI LAKSHMI VENKATESHWARA FUEL STASTION PVT LTD  MOHAN B   SY NO:09 MAKALI   DASANAPURA (H)    BANGALORE NORTH   562123 9886656981</t>
  </si>
  <si>
    <t>M/s LUWA INDIA PVT Ltd</t>
  </si>
  <si>
    <t>H.S Padmaraju</t>
  </si>
  <si>
    <t xml:space="preserve">H.M Ramachandra </t>
  </si>
  <si>
    <t>Sri S. Shailendrababu</t>
  </si>
  <si>
    <t>M/s Densokirloskar,VishweShwarapura</t>
  </si>
  <si>
    <t>Poornima Babu, Huskur</t>
  </si>
  <si>
    <t>S.ShailendraBabu, Aluru</t>
  </si>
  <si>
    <t>980KVA</t>
  </si>
  <si>
    <t>Smt Jayanti, Narayana, Dasanapura</t>
  </si>
  <si>
    <t xml:space="preserve">A V venugopal S/o Venkatappa Adakamaranahalli. </t>
  </si>
  <si>
    <t>H.B.CHETHAN, BOODHIHALL.</t>
  </si>
  <si>
    <t>NARASIMHAMURTHY,Hyadalu.</t>
  </si>
  <si>
    <t>M/s Prestress Steel PVT LTD , Kemapalinganahalli.</t>
  </si>
  <si>
    <t>Sankhla Vinyl Private Limited,  JODI HANUMANAPALYA .</t>
  </si>
  <si>
    <t xml:space="preserve">M S Lakshmi Ranganat Trust kalyanamantapa  COMMERCIAL COMPLEX   sadashivanagara </t>
  </si>
  <si>
    <t>M/S MANAGING DIRECTOR B.M.T.C DIVISIONAL WORK SHOP,DASANAPURA  MD HALLI UNIT,NELAMANGALA SUB DVN      0 7760991175</t>
  </si>
  <si>
    <t>YADLAPATHI RANGARAO LATE SUBBARAO   NO:548/757 ,THONACHINAKUPPE BHOODHIL (GP)  , NELAMANGALA(T)        0 0</t>
  </si>
  <si>
    <t xml:space="preserve">TOIT BREWERIES PVT LTD Malonagathihalli </t>
  </si>
  <si>
    <t xml:space="preserve">M S SARTORIUS STEDIM  JAKKASANDRA,  INDIA PRIVATE LIMITED. JAKKASANDRA, INDIA PRIVATE LIMITED. NELAMANGALA, </t>
  </si>
  <si>
    <t>M S Briliant Printer pvt Ltd Mallrabanavadi NO-2</t>
  </si>
  <si>
    <t xml:space="preserve">M/S SRI SHANKARAGRO FOODSPVT L A C SIDDALINGAIAH  JHANVI INDUSTRIAL LAYOUT HANCHIPURA </t>
  </si>
  <si>
    <t xml:space="preserve">N R NAGARATHNA  577/28/1.28/2 ,HANCHIPURA VILLAGE   </t>
  </si>
  <si>
    <t xml:space="preserve">MAHESH GOPALAKRISHNA SHETTY G P SHETTY  GORINABELE </t>
  </si>
  <si>
    <t xml:space="preserve">SDM EDUCATIONAL  SOCIETY  D SURENDRA KUMAR  , MAHADEVAPURA </t>
  </si>
  <si>
    <t>M S MARVEL TECHNOGY TOOLSPLTD jahnavi industrial layout  OM-2,HANCHIPURA      0 9845431322</t>
  </si>
  <si>
    <t xml:space="preserve">H S MAHADEV  DASANAPURA, MAKALI,  </t>
  </si>
  <si>
    <t>METROOF INDUSTRIES VEERANANJIPURA</t>
  </si>
  <si>
    <t xml:space="preserve">HUBNER INTERFACE SYSTEMS ,MALONAGATHIHALLI </t>
  </si>
  <si>
    <t xml:space="preserve">S KONGOVI ELECTRONICS PVT LTD KUKKANAHALLI </t>
  </si>
  <si>
    <t>SWATHI SUKUMAR D/O S SUKUMAR   0 9845020381</t>
  </si>
  <si>
    <t xml:space="preserve">MADAVAN KESAVAN HARIDAS GODREJ GOLD COUNTRY  </t>
  </si>
  <si>
    <t>INDU H SAVANTH</t>
  </si>
  <si>
    <t>VIKRAM SHASTRY</t>
  </si>
  <si>
    <t>BHARATH PETROLEUM CORPORATION</t>
  </si>
  <si>
    <t>21 KW</t>
  </si>
  <si>
    <t>RAVI.N.A ASHWATARAMAIAH  MADAVARA</t>
  </si>
  <si>
    <t>8 KW</t>
  </si>
  <si>
    <t>REKHA H S THIRTHALINGAPPA</t>
  </si>
  <si>
    <t>10 KW</t>
  </si>
  <si>
    <t xml:space="preserve">PREETHI PATIL MAHESHA T  ADARSHANAGARA </t>
  </si>
  <si>
    <t>3 KW</t>
  </si>
  <si>
    <t>SRINIVASA HIGHWAY SERVICE</t>
  </si>
  <si>
    <t>12.50 HP+1 KW</t>
  </si>
  <si>
    <t>R DAYANANDA SWAMY AND B N SUJATHA</t>
  </si>
  <si>
    <t>5 KW</t>
  </si>
  <si>
    <t xml:space="preserve">SOWMYA N   NO:- 238/633 ADARSHANAGARA </t>
  </si>
  <si>
    <t xml:space="preserve">SIDDAGANGAIAH LATE SIDDALINGAIAH   NO 45 LAKSHMI PURA       </t>
  </si>
  <si>
    <t>15 KW</t>
  </si>
  <si>
    <t>JAYASHEELA B L</t>
  </si>
  <si>
    <t xml:space="preserve">JAYANJINAPPA LATE H.NARASIMHAIAH  NAGAROOR  </t>
  </si>
  <si>
    <t xml:space="preserve">RAMESH D S AND SUMA A S NO:54 ANNAPOORNESHWARI </t>
  </si>
  <si>
    <t>4 KW</t>
  </si>
  <si>
    <t xml:space="preserve">SHIVAKUMAR   SY NO::38/2 39/1 KATHA NO:256/1076-1079B-1078-7079-1092-1093-1092B-1093 ARISINAKUNTE </t>
  </si>
  <si>
    <t>PRADEEP KUMAR S T SURESH   SHIVANAPURA   DASANAPURA</t>
  </si>
  <si>
    <t xml:space="preserve">NARAYANA MURTHY   NO:10 SONDEKOPPA   DASANAPURA </t>
  </si>
  <si>
    <t xml:space="preserve">HEMANTH KUMAR B S NO:22 THOTADAGUDDADAHALLI  DASANAPURA </t>
  </si>
  <si>
    <t>50 HP</t>
  </si>
  <si>
    <t>M/S CHEK POWER PRIVATE LIMITED</t>
  </si>
  <si>
    <t>149 KW</t>
  </si>
  <si>
    <t xml:space="preserve">GIRISH G GANGAPPA  NAGARURU   </t>
  </si>
  <si>
    <t>30 HP</t>
  </si>
  <si>
    <t xml:space="preserve">S B RAMAPRASAD NO:05 CHIKKABIDARUKALLU  DASANAPURA </t>
  </si>
  <si>
    <t>ARATHIVENKATESHANS OREVATHIVEN</t>
  </si>
  <si>
    <t>MULTIPLEX BIO-TECH PVT LTD</t>
  </si>
  <si>
    <t>66 HP</t>
  </si>
  <si>
    <t xml:space="preserve">LAKSHMI DEVI B K PARSHWANATH N R   MARUTHI LAYOUT </t>
  </si>
  <si>
    <t>CHANDRASHEKHAR R NO:4708/9/4709/10 CHANNAPPA BADAVANE</t>
  </si>
  <si>
    <t>SUJATHA K W/O KRISHNAPPA V   ANANTHAPURA</t>
  </si>
  <si>
    <t>KRISHNAPPA S/O VEERAIAH ADAKAMARANA HALLI</t>
  </si>
  <si>
    <t>24 KW</t>
  </si>
  <si>
    <t xml:space="preserve">M S PARIPOORNA SANAT NO 91, ARJUNBETTAHAL  KASABA(H) GOLLAHALLI </t>
  </si>
  <si>
    <t>80 KW</t>
  </si>
  <si>
    <t xml:space="preserve"> RAMESH BABU RAMAKRISAHNA REDDY   NO:18 SRIKANTAPURA   DASANAPURA </t>
  </si>
  <si>
    <t xml:space="preserve">VIPIN K CHAWLA PREM SAGAR CHAWLA  NAGARURU      </t>
  </si>
  <si>
    <t xml:space="preserve">A.V.SRINIVASA A.V.RAMAN  ARJUNABETTAHALLI      </t>
  </si>
  <si>
    <t>K.S.RAMAPRASAD K SHESHADRI  #63/9 ARJUNABETTAHALLI(V) GOLLAHALLI</t>
  </si>
  <si>
    <t>R RAVINDRAKUMAR AND K BHARATHI RAVINDRAKUMAR</t>
  </si>
  <si>
    <t xml:space="preserve">DINESH SHEETY NAGRUR   </t>
  </si>
  <si>
    <t>BHAGYAMMA SHIVARAMAIAH  NAGAROOR</t>
  </si>
  <si>
    <t xml:space="preserve">IRAPPA  KADADALLI NO:21 THOTADAGUDDADAHALLI  DASANAPURA HOBLI    </t>
  </si>
  <si>
    <t xml:space="preserve">CHITRA H S WO KSHIRASAGAR S K NO:14 KAMMASANDRA   DASANAPURA </t>
  </si>
  <si>
    <t>2 KW</t>
  </si>
  <si>
    <t xml:space="preserve">GOWRAMMA W/O LINGAIAH  </t>
  </si>
  <si>
    <t>JAGADISH H N SY NO:-16/5 MADANAYAKANAHALLI  DASANAPURA</t>
  </si>
  <si>
    <t>6 KW</t>
  </si>
  <si>
    <t xml:space="preserve">DR GIRIDHAR KAMALAPUR  SY NO:55/2  ARALESANDRA   KASABA </t>
  </si>
  <si>
    <t>RAGHUNATH BANAVATHI NARASAPPA NO:818/222 NAGARURU</t>
  </si>
  <si>
    <t xml:space="preserve">MAHESH S SO SRINIVASA NO:17 GANGONDANAHALLI  DASANAPURA </t>
  </si>
  <si>
    <t xml:space="preserve">CHANDRASHEKAR P SO PUTTALINGAIAH N NO:06 GOWDAHALLI  </t>
  </si>
  <si>
    <t>PAVAN KUMAR G A MALLAPURA</t>
  </si>
  <si>
    <t xml:space="preserve">A M SAMEEULLA BIN AMANULLA CHIKKABIDARAKALLU </t>
  </si>
  <si>
    <t xml:space="preserve">SRI.RAGHUNANDHAN S/O SRINATHA KOTE BEEDI - - - </t>
  </si>
  <si>
    <t>VIDYA HARISH SHETTY SY NO:219/* MANTHANAKURCHI   KASABA</t>
  </si>
  <si>
    <t>30 KW</t>
  </si>
  <si>
    <t>DEEPAK CHAUDHARY &amp;</t>
  </si>
  <si>
    <t xml:space="preserve">KAVITHA S NO:-11 MADAVARA   DASANAPURA </t>
  </si>
  <si>
    <t xml:space="preserve">SHANTAMMA W/O HALAPPA  LAKSHMIPURA      </t>
  </si>
  <si>
    <t>VIJAY KUMAR PODDAR AND PRAVEEN PODDAR</t>
  </si>
  <si>
    <t>30  KW</t>
  </si>
  <si>
    <t xml:space="preserve">SURENDRA SHETTY NO:-03 ALURU  DASANAPURA HOBLI     </t>
  </si>
  <si>
    <t>5  KW</t>
  </si>
  <si>
    <t>BHARATH PETROLIUM CORPORATION</t>
  </si>
  <si>
    <t>45  KW</t>
  </si>
  <si>
    <t>PRIYANKA SURESH</t>
  </si>
  <si>
    <t>3  KW</t>
  </si>
  <si>
    <t>LAKSHMINARAYANA SHETTY</t>
  </si>
  <si>
    <t xml:space="preserve">SUMANA N H NO:-7178/40 SADASHIVANAGARA      </t>
  </si>
  <si>
    <t>10  KW</t>
  </si>
  <si>
    <t xml:space="preserve">DR MANJUNATH S  NO:-12 SUBHASHNAGARA      NELAMANGALA </t>
  </si>
  <si>
    <t>17  KW</t>
  </si>
  <si>
    <t xml:space="preserve">VINAYA R NO:-409 KATHA NO:192/409 NNT LAYOUT VAJARAHALLI       </t>
  </si>
  <si>
    <t>6  KW</t>
  </si>
  <si>
    <t>M/S VAIBHAV PRINTPACK</t>
  </si>
  <si>
    <t>TOTALENERGIES MARKETING INDIA</t>
  </si>
  <si>
    <t>CALCUTTA TUBE CENTRE</t>
  </si>
  <si>
    <t xml:space="preserve">ROOPESH KUMAR G S/O K G GIDDAGOWDA   SY NO:53/2A  ,MADANAYAKANAHALLI </t>
  </si>
  <si>
    <t xml:space="preserve">A V VENUGOPAL LATE A G VENKATAPPA   /1 12/5 12/6   ,NO:13 14 14/1 ADAKIMARANAHALLI </t>
  </si>
  <si>
    <t xml:space="preserve">TEXPORT SYNDICATE PVT LTD BANK  MADANAYAKANAHALLI TUMKUR ROAD </t>
  </si>
  <si>
    <t xml:space="preserve">S K LOGISTICS BIPIN NEMCHAND SHAH  SY NO 72 MADANAYAKANAHALLI      </t>
  </si>
  <si>
    <t xml:space="preserve">M A F COLTHING PVT LTD, FAIZAL YUNUS JAIWALA  INDUSTRY GARMENTS  ADAKEMARANAHALLI, NELAMANGALA. </t>
  </si>
  <si>
    <t xml:space="preserve">MS EXCEL METAL ENGIN NARAYANAN PV  SY NO149 MALLARABANAVADI      </t>
  </si>
  <si>
    <t xml:space="preserve">BIESSE INDIA PRIVATE LIMITED JAKKASANDRA  SURVEY NO32, </t>
  </si>
  <si>
    <t xml:space="preserve">LVS VENTURES LAKSHMIPATHY K  NO:3943/139/2 ,NAGAR </t>
  </si>
  <si>
    <t>NARASIMHAMURTHY V &amp;RAMASWAMY V</t>
  </si>
  <si>
    <t>M/S SUVARNA SILK HOUSE</t>
  </si>
  <si>
    <t>RAMAN THERMOSETS PVT LTD</t>
  </si>
  <si>
    <t>Net Energy Import    (Import- Export)</t>
  </si>
  <si>
    <t>10=8-7</t>
  </si>
  <si>
    <t>NHT524</t>
  </si>
  <si>
    <t>100 KVA</t>
  </si>
  <si>
    <t>1500KVA</t>
  </si>
  <si>
    <t>RNHT296</t>
  </si>
  <si>
    <t>HT2B</t>
  </si>
  <si>
    <t xml:space="preserve">PRADEEP KUMAR B S H B SHIVAMURTHY   NO:633/28 ,NETHAJI NAGARA VILLAGE   </t>
  </si>
  <si>
    <t>M S TRIDENT AUTOMOBILES BUDIHAL NO:66/1 NELMANGAL 9663050988</t>
  </si>
  <si>
    <t>SRTPV Input Energy for the month of  Feb-2025</t>
  </si>
  <si>
    <t>SRTPV Input Energy for the month FROM  Feb-25</t>
  </si>
  <si>
    <t xml:space="preserve">ZÀ </t>
  </si>
  <si>
    <t>NL151001</t>
  </si>
  <si>
    <t>NL167916</t>
  </si>
  <si>
    <t>NL184357</t>
  </si>
  <si>
    <t>NP7437</t>
  </si>
  <si>
    <t>NL166347</t>
  </si>
  <si>
    <t>NP8281</t>
  </si>
  <si>
    <t>NP8307</t>
  </si>
  <si>
    <t>NK183664</t>
  </si>
  <si>
    <t>NL180193</t>
  </si>
  <si>
    <t>AEH11503</t>
  </si>
  <si>
    <t xml:space="preserve">AEH3105 </t>
  </si>
  <si>
    <t>NP186858</t>
  </si>
  <si>
    <t>Statement Showing Details Of Billing of SRTPV installations through Net Metering NELAMANGALA DIVISION for the month of Mar- 2025 (Consumption 01.02.2025 TO 28.02.2025)</t>
  </si>
  <si>
    <t>APDPP3722N</t>
  </si>
  <si>
    <t xml:space="preserve">PRAKASH </t>
  </si>
  <si>
    <t>150 HP</t>
  </si>
  <si>
    <t>125 HP</t>
  </si>
  <si>
    <t>AEH3105</t>
  </si>
  <si>
    <t>NL186858</t>
  </si>
  <si>
    <t>17 KW</t>
  </si>
  <si>
    <t>NL183664</t>
  </si>
  <si>
    <t>NL167966</t>
  </si>
  <si>
    <t>NL152289</t>
  </si>
  <si>
    <t>LT3A</t>
  </si>
  <si>
    <t>SRTPV Input Energy for the month of  Mar-2025</t>
  </si>
  <si>
    <t xml:space="preserve">MADHURI NAGANAND AND NAGANAND S S SY NO:-67/3 MATNAKURCHI KASABA
</t>
  </si>
  <si>
    <t xml:space="preserve">VARUN BAJAJ AND UMA BAJAJ HUCHANAPALYA DASANAPURA
</t>
  </si>
  <si>
    <t xml:space="preserve">M/S TIRUMALA STEEL  NO:-4/5 HUCHANAPALYA DASANAPURA
</t>
  </si>
  <si>
    <t xml:space="preserve">MOHANA B NO:-64 KUDURUGERE DASANAPURA
</t>
  </si>
  <si>
    <t xml:space="preserve">BOMMEGOWDA B.R ADARSHANAGAR0
</t>
  </si>
  <si>
    <t xml:space="preserve"> RANGACHAR N S/O NARASIMAHAIAHDASANAPURA HOBALI---0
</t>
  </si>
  <si>
    <t xml:space="preserve">PRAKASH G NO:-03 K G SRIKANTAPURA DASANAPURA HOBLI BAN
</t>
  </si>
  <si>
    <t xml:space="preserve">YASHASWI H R &amp; ARCHANA D NO:80 TRIDHA NIVASA, RASHI GATE WAY 
</t>
  </si>
  <si>
    <t xml:space="preserve">HARISH BABU NO:-03 ASSESSMENT NO:111/2 GANGONDANAHALLI
</t>
  </si>
  <si>
    <t xml:space="preserve">ROHAN P KANAY NO:59.60.61 92&amp;93 SHIVANAPURA
</t>
  </si>
  <si>
    <t xml:space="preserve">A C SHYAM NO:03 SY N O:249/2 249/3 SONDEKOPPA
</t>
  </si>
  <si>
    <t xml:space="preserve">SUBRAMANYA N NO:- 1619 SATHYANARAYANA LAYOUT PILLAHALLI 
</t>
  </si>
  <si>
    <t xml:space="preserve">GIRISH BALLARI SO BASAVANNEPPA BALLARI NO:63/202 BOHANAYAKANAHALLI </t>
  </si>
  <si>
    <t xml:space="preserve">CHANDRASHEKAR M  43.43/3C BETTAHALLI0
</t>
  </si>
  <si>
    <t>RNHT60</t>
  </si>
  <si>
    <t>HIMIL UWAVE RESEARCHCO PVT LTD</t>
  </si>
  <si>
    <t>Statement Showing Details Of Billing of SRTPV installations through Net Metering NELAMANGALA DIVISION for the month of May- 2025 (Consumption 01.04.2025 TO 30.04.2025)</t>
  </si>
  <si>
    <t>SRTPV Input Energy for the month FROM  Apr-25</t>
  </si>
  <si>
    <t>Note :  2) Sub Tariff details are not required</t>
  </si>
  <si>
    <t>Note :  3) Separate Sheet Shall Be submitted for each Division</t>
  </si>
  <si>
    <t>bill prblm</t>
  </si>
  <si>
    <t>f</t>
  </si>
  <si>
    <t>SRTPV Input Energy for the month of  May-2025</t>
  </si>
  <si>
    <t>SRTPV Input Energy for the month FROM  May-25</t>
  </si>
  <si>
    <t>Statement Showing Details Of Billing of SRTPV installations through Net Metering NELAMANGALA DIVISION for the month of Jun- 2025 (Consumption 01.05.2025 TO 31.05.2025)</t>
  </si>
  <si>
    <t xml:space="preserve">Generated By: </t>
  </si>
  <si>
    <t>JAYASHREE</t>
  </si>
  <si>
    <t xml:space="preserve">Generated On: </t>
  </si>
  <si>
    <t>17-06-2025 16:06:57</t>
  </si>
  <si>
    <t>Bangalore Electricity Supply Company Limited (BESCOM)</t>
  </si>
  <si>
    <t>SRTPV Report 02-Jun-2025 To 17-Jun-2025 For NELAMANGALA-SECTION</t>
  </si>
  <si>
    <t>SLNO</t>
  </si>
  <si>
    <t>ZONE</t>
  </si>
  <si>
    <t>CIRCLE</t>
  </si>
  <si>
    <t>DIVISION</t>
  </si>
  <si>
    <t>SUBDIVISION</t>
  </si>
  <si>
    <t>SECTION</t>
  </si>
  <si>
    <t>MRCODE</t>
  </si>
  <si>
    <t>READING_DATE</t>
  </si>
  <si>
    <t>ACCOUNT ID</t>
  </si>
  <si>
    <t>RRNO</t>
  </si>
  <si>
    <t>CONSUMER NAME</t>
  </si>
  <si>
    <t>ADDRESS</t>
  </si>
  <si>
    <t>TARIFF</t>
  </si>
  <si>
    <t>LOAD</t>
  </si>
  <si>
    <t>IMPORT_IR</t>
  </si>
  <si>
    <t>IMPORT_FR</t>
  </si>
  <si>
    <t>CONSTANT</t>
  </si>
  <si>
    <t>IMPORT UNITS</t>
  </si>
  <si>
    <t>EXPORT_IR</t>
  </si>
  <si>
    <t>EXPORT_FR</t>
  </si>
  <si>
    <t>EXPORT UNITS</t>
  </si>
  <si>
    <t>SRTPV RATE</t>
  </si>
  <si>
    <t>GENERATION CONSUMPTION</t>
  </si>
  <si>
    <t>DEMAND</t>
  </si>
  <si>
    <t>COLLECTION</t>
  </si>
  <si>
    <t>PAYFORCONSUMER</t>
  </si>
  <si>
    <t>ADJUSTMENT</t>
  </si>
  <si>
    <t>BALANCE</t>
  </si>
  <si>
    <t>BANGALORE RURAL</t>
  </si>
  <si>
    <t>1112107</t>
  </si>
  <si>
    <t>2025-06-02</t>
  </si>
  <si>
    <t>3797121</t>
  </si>
  <si>
    <t>AEH12656</t>
  </si>
  <si>
    <t>L.H.KANTHARAJU</t>
  </si>
  <si>
    <t>DADAPHIR LAYOUT0</t>
  </si>
  <si>
    <t>LT1-Rural</t>
  </si>
  <si>
    <t>1112125</t>
  </si>
  <si>
    <t>3008190</t>
  </si>
  <si>
    <t>SECRECTORY</t>
  </si>
  <si>
    <t>T.BEGURU PANCHAYTHINELAMANGALA---0</t>
  </si>
  <si>
    <t>LT3A-Urban</t>
  </si>
  <si>
    <t>3020620</t>
  </si>
  <si>
    <t>SUJATHA K</t>
  </si>
  <si>
    <t>ANANTHAPURA- NELAMANGALA--0</t>
  </si>
  <si>
    <t>3023627</t>
  </si>
  <si>
    <t>NARASIMAHAMURTHY</t>
  </si>
  <si>
    <t>HAYDYALU---0</t>
  </si>
  <si>
    <t>3043373</t>
  </si>
  <si>
    <t>V NARASIMHAMURTHY S</t>
  </si>
  <si>
    <t>BOMMASHETTIHALLI---0</t>
  </si>
  <si>
    <t>3059750</t>
  </si>
  <si>
    <t>NL33097</t>
  </si>
  <si>
    <t>B.MURTHY</t>
  </si>
  <si>
    <t>S/O BELE RANGAPPAGOLLA HALLI---0</t>
  </si>
  <si>
    <t>3068473</t>
  </si>
  <si>
    <t>T.BEGURNELAMANGALACHE ELE--0</t>
  </si>
  <si>
    <t>LT3A-Rural</t>
  </si>
  <si>
    <t>3071623</t>
  </si>
  <si>
    <t>KUKKANAHALLINELAMANGALA---0</t>
  </si>
  <si>
    <t>3084699</t>
  </si>
  <si>
    <t>M S MAHESH HARDWERPIAPAES PLD</t>
  </si>
  <si>
    <t>S/O RAJANNAV V PURA  NELAMANGALA TALUK---0</t>
  </si>
  <si>
    <t>3297406</t>
  </si>
  <si>
    <t>M S PARIPOORNA SANAT</t>
  </si>
  <si>
    <t>NO 91, ARJUNBETTAHAL  KASABA(H) GOLLAHALLI (GP)0</t>
  </si>
  <si>
    <t>LT2-Urban</t>
  </si>
  <si>
    <t>3901051</t>
  </si>
  <si>
    <t>INDIAN OIL CORPORATION LTD</t>
  </si>
  <si>
    <t>BOODIHAL0</t>
  </si>
  <si>
    <t>4388580</t>
  </si>
  <si>
    <t>K.S.RAMAPRASAD</t>
  </si>
  <si>
    <t>#63/9ARJUNABETTAHALLI(V)GOLLAHALLI(P)NELAMNGALA(TQ)-56212BANGALORE RURAL562123</t>
  </si>
  <si>
    <t>4388581</t>
  </si>
  <si>
    <t>A.V.SRINIVASA</t>
  </si>
  <si>
    <t>ARJUNABETTAHALLI562123</t>
  </si>
  <si>
    <t>4860736</t>
  </si>
  <si>
    <t>HUSKURU 562123</t>
  </si>
  <si>
    <t>4997641</t>
  </si>
  <si>
    <t>NATARAJ B K</t>
  </si>
  <si>
    <t>BOODIHALNELAMANAGALA (T)562123</t>
  </si>
  <si>
    <t>5059169</t>
  </si>
  <si>
    <t>PANCHAYAT DEVELOPMENT OFFICER</t>
  </si>
  <si>
    <t>BOODIHAL NELAMANGALA (T)562123</t>
  </si>
  <si>
    <t>5238529</t>
  </si>
  <si>
    <t>GIRISH BALLARI SO BASAVANNEPPA BALLARI</t>
  </si>
  <si>
    <t>NO:63/202 BOHANAYAKANAHALLI  VISHWESHWARA PURA (GP) NELAMANAGALA (T)562123</t>
  </si>
  <si>
    <t>5551941</t>
  </si>
  <si>
    <t>NO:63 RASHI GATEWAY BYADRAHALLI  KASABA (H) NELAMANGALA (T)562123</t>
  </si>
  <si>
    <t>5563595</t>
  </si>
  <si>
    <t>YASHASWI H R and ARCHANA D</t>
  </si>
  <si>
    <t>NO:80 TRIDHA NIVASA, RASHI GATE WAY BYADRAHALLI  KASABA (H) NELAMANGALA TALUKU 562123</t>
  </si>
  <si>
    <t>5636914</t>
  </si>
  <si>
    <t>SY NO:19 AND 23/2 T BEGURU KASABA (H) NELAMANGALA TALUKU 562123</t>
  </si>
  <si>
    <t>LT6(C)</t>
  </si>
  <si>
    <t>1112172</t>
  </si>
  <si>
    <t>3092805</t>
  </si>
  <si>
    <t>N R THIMAPPA</t>
  </si>
  <si>
    <t>MALASANDRANELMANGALA---0</t>
  </si>
  <si>
    <t>LT5-Rural</t>
  </si>
  <si>
    <t>3093962</t>
  </si>
  <si>
    <t>GORINABELENEL---0</t>
  </si>
  <si>
    <t>3267783</t>
  </si>
  <si>
    <t>M S HINDUSTAN PETROLIUM CORPORATION LIMITED</t>
  </si>
  <si>
    <t>MALLARABANAVADI0</t>
  </si>
  <si>
    <t>4461228</t>
  </si>
  <si>
    <t>MALLAPURA0</t>
  </si>
  <si>
    <t>4800612</t>
  </si>
  <si>
    <t>PAVAN KUMAR G A</t>
  </si>
  <si>
    <t>MALLAPURA562123</t>
  </si>
  <si>
    <t>4907868</t>
  </si>
  <si>
    <t>NP7072</t>
  </si>
  <si>
    <t>ARPITHA R</t>
  </si>
  <si>
    <t>NO:30/1 JAKKASANDRA562123</t>
  </si>
  <si>
    <t>4976199</t>
  </si>
  <si>
    <t>RAOUL CHITTIAPPA</t>
  </si>
  <si>
    <t>BAVIKERE562123</t>
  </si>
  <si>
    <t>LT5-Urban</t>
  </si>
  <si>
    <t>5045276</t>
  </si>
  <si>
    <t>PRADEEP KUMAR S</t>
  </si>
  <si>
    <t>SHIVANAPURA  DASANAPURA (H)BANGALORE NORTH  562123</t>
  </si>
  <si>
    <t>5373189</t>
  </si>
  <si>
    <t>SURESHA NARASIMHAN</t>
  </si>
  <si>
    <t>NO:- 231 BYRASANDRA  KASABA (H)  NELAMANGALA (T) 562123</t>
  </si>
  <si>
    <t>5534122</t>
  </si>
  <si>
    <t>A C SHYAM</t>
  </si>
  <si>
    <t>NO:03 SY N O:249/2 249/3  SONDEKOPPA VILLAGE  DASANAPURA (H)BANGALORE NORTH 562123</t>
  </si>
  <si>
    <t>5563592</t>
  </si>
  <si>
    <t>ROHAN P KANAY</t>
  </si>
  <si>
    <t>NO:59.60.61 92and93  SHIVANAPURA  DASANAPURA (H)BANGALORE NORTH 562123</t>
  </si>
  <si>
    <t>5655801</t>
  </si>
  <si>
    <t>RAMESH D S AND SUMA A S</t>
  </si>
  <si>
    <t>NO:54 ANNAPOORNESHWARI ENCLAVE HULLEGOWDANAHALLI DASANAPURA HOBLIBANGALORE NORTH 562123</t>
  </si>
  <si>
    <t>5659983</t>
  </si>
  <si>
    <t>NARAYANA MURTHY</t>
  </si>
  <si>
    <t>NO:10 SONDEKOPPA  DASANAPURA HOBLI BANGALORE NORTH 562123</t>
  </si>
  <si>
    <t>5660005</t>
  </si>
  <si>
    <t>VIDYA HARISH SHETTY</t>
  </si>
  <si>
    <t>SY NO:219/* MANTHANAKURCHI  KASABA (H) NELAMANGALA TALUKU 562123</t>
  </si>
  <si>
    <t>5912151</t>
  </si>
  <si>
    <t xml:space="preserve">MADHURI NAGANAND  AND NAGANAND S S </t>
  </si>
  <si>
    <t>SY NO:-67/3 MATNAKURCHI  KASABA HOBLI NELAMANGALA TALUK 562123</t>
  </si>
  <si>
    <t>1112178</t>
  </si>
  <si>
    <t>5789316</t>
  </si>
  <si>
    <t>MOHANA B</t>
  </si>
  <si>
    <t>NO:-64 KUDURUGERE DASANAPURA HOBLI BANGALORE NORTH 562123</t>
  </si>
  <si>
    <t>1112179</t>
  </si>
  <si>
    <t>2997611</t>
  </si>
  <si>
    <t>KRISHNAPPA</t>
  </si>
  <si>
    <t>S/O VEERAIAHADAKAMARANA HALLI---0</t>
  </si>
  <si>
    <t>3019191</t>
  </si>
  <si>
    <t>RANGACHAR N</t>
  </si>
  <si>
    <t>S/O NARASIMAHAIAHDASANAPURA HOBALI---0</t>
  </si>
  <si>
    <t>3274022</t>
  </si>
  <si>
    <t>SHANTAMMA</t>
  </si>
  <si>
    <t>LAKSHMIPURA0</t>
  </si>
  <si>
    <t>4053979</t>
  </si>
  <si>
    <t>VIPIN K CHAWLA</t>
  </si>
  <si>
    <t>NAGARURU0</t>
  </si>
  <si>
    <t>4300493</t>
  </si>
  <si>
    <t>BHAGYAMMA</t>
  </si>
  <si>
    <t>NAGAROOR0</t>
  </si>
  <si>
    <t>4393026</t>
  </si>
  <si>
    <t>JAYANJINAPPA</t>
  </si>
  <si>
    <t>4393028</t>
  </si>
  <si>
    <t>4976367</t>
  </si>
  <si>
    <t>NP7216</t>
  </si>
  <si>
    <t>VIJAY LAKSHMI</t>
  </si>
  <si>
    <t>SRIKANTHAPURA562123</t>
  </si>
  <si>
    <t>5014494</t>
  </si>
  <si>
    <t>SIDDAGANGAIAH</t>
  </si>
  <si>
    <t>NO 45LAKSHMI PURA 562123</t>
  </si>
  <si>
    <t>5014495</t>
  </si>
  <si>
    <t>5145563</t>
  </si>
  <si>
    <t>CHANDRASHEKAR M</t>
  </si>
  <si>
    <t>43.43/3C BETTAHALLI0</t>
  </si>
  <si>
    <t>5223866</t>
  </si>
  <si>
    <t>SUBRAMANYA N</t>
  </si>
  <si>
    <t>NO:- 1619 SATHYANARAYANA LAYOUT  PILLAHALLI  DASANAPURA (H) BANGALORE NORTH 562123</t>
  </si>
  <si>
    <t>5324593</t>
  </si>
  <si>
    <t>CHITRA H S WO KSHIRASAGAR S K</t>
  </si>
  <si>
    <t>NO:14 KAMMASANDRA  DASANAPURA (H) BANGALORE NORTH 0</t>
  </si>
  <si>
    <t>5479061</t>
  </si>
  <si>
    <t>MAHESH S SO SRINIVASA</t>
  </si>
  <si>
    <t>NO:17 GANGONDANAHALLI DASANAPURA (H)BANGALORE NORTH 562123</t>
  </si>
  <si>
    <t>5482918</t>
  </si>
  <si>
    <t>YAJNANARAYANA E N UDUPA</t>
  </si>
  <si>
    <t>S/O NAGABHUDHANA UDUPA E S NO:35 PILLAHALLI DASANAPURA (H) BANGALOR NORTH 0</t>
  </si>
  <si>
    <t>5483621</t>
  </si>
  <si>
    <t>CHANDRASHEKAR P SO PUTTALINGAIAH N</t>
  </si>
  <si>
    <t>NO:06 GOWDAHALLI DASANAPURA (H)BANGALORE NORTH 0</t>
  </si>
  <si>
    <t>5623701</t>
  </si>
  <si>
    <t>RAGHUNATH BANAVATHI NARASAPPA</t>
  </si>
  <si>
    <t>NO:818/222 NAGARURU (ROYAL TOWN SHIP ) DASANAPURA (H) BANGALORE NORTH 562123</t>
  </si>
  <si>
    <t>5687909</t>
  </si>
  <si>
    <t>SURENDRA SHETTY</t>
  </si>
  <si>
    <t>NO:-03 ALURU DASANAPURA HOBLI BANGALORE NORTH 562123</t>
  </si>
  <si>
    <t>5851477</t>
  </si>
  <si>
    <t>PRAKASH  G</t>
  </si>
  <si>
    <t>NO:-03 K G SRIKANTAPURA DASANAPURA HOBLI BANGALORE NORTH 562123</t>
  </si>
  <si>
    <t>5870640</t>
  </si>
  <si>
    <t>HARISH BABU</t>
  </si>
  <si>
    <t>NO:-03 ASSESSMENT NO:111/2  GANGONDANAHALLI DASANAPURA HOBLI BANGALORE NORTH 562123</t>
  </si>
  <si>
    <t>1112180</t>
  </si>
  <si>
    <t>3008289</t>
  </si>
  <si>
    <t>VIGNESWARA TRADERS</t>
  </si>
  <si>
    <t>PETROL BUNKALUR POST---0</t>
  </si>
  <si>
    <t>3008424</t>
  </si>
  <si>
    <t>A M SAMEEULLA</t>
  </si>
  <si>
    <t>BIN AMANULLACHIKKABIDARAKALLU---0</t>
  </si>
  <si>
    <t>3037278</t>
  </si>
  <si>
    <t>HEADMASTER</t>
  </si>
  <si>
    <t>GOVERMENT  PRIMARY   SCHOOLC.B.KALLU---0</t>
  </si>
  <si>
    <t>3060313</t>
  </si>
  <si>
    <t>SUNIL R SHETTY S O</t>
  </si>
  <si>
    <t>R.S. SHETTYMAKALIGODOWN---0</t>
  </si>
  <si>
    <t>3878929</t>
  </si>
  <si>
    <t>SUMITHRA M</t>
  </si>
  <si>
    <t>CHIKKABIDARAKALLU562123</t>
  </si>
  <si>
    <t>3955127</t>
  </si>
  <si>
    <t>C.D.P.O</t>
  </si>
  <si>
    <t>KUDURUGERE COLONY0</t>
  </si>
  <si>
    <t>4009802</t>
  </si>
  <si>
    <t>R.JYOTHI</t>
  </si>
  <si>
    <t>THOTADAGUDDADAHALLI0</t>
  </si>
  <si>
    <t>4064741</t>
  </si>
  <si>
    <t>MADAVAN KESAVAN HARIDAS</t>
  </si>
  <si>
    <t>CHIKKABIDARUKALLU562123</t>
  </si>
  <si>
    <t>4133084</t>
  </si>
  <si>
    <t>RAVI.N.A</t>
  </si>
  <si>
    <t>MADAVARA0</t>
  </si>
  <si>
    <t>4461318</t>
  </si>
  <si>
    <t>GITANJALI BHUTANI</t>
  </si>
  <si>
    <t>4868247</t>
  </si>
  <si>
    <t>GERALD STEPHEN JOSCPH</t>
  </si>
  <si>
    <t>CHIKKABIDARAKALLU0</t>
  </si>
  <si>
    <t>4868248</t>
  </si>
  <si>
    <t>K. RADHAKRISHNAN</t>
  </si>
  <si>
    <t>4915005</t>
  </si>
  <si>
    <t>REKHA H S</t>
  </si>
  <si>
    <t>NO:53 CHIKKABIDARUKALLU562123</t>
  </si>
  <si>
    <t>5033075</t>
  </si>
  <si>
    <t>NO 78 CHIKKABIDARAKALLU  DASANAPURA (H)BANGALORE NORTH 562123</t>
  </si>
  <si>
    <t>5033348</t>
  </si>
  <si>
    <t>RAMESH BABU</t>
  </si>
  <si>
    <t>NO:18 SRIKANTAPURA  DASANAPURA (H)BANGALORE NORTH 562123</t>
  </si>
  <si>
    <t>5033557</t>
  </si>
  <si>
    <t>JYOTHI R</t>
  </si>
  <si>
    <t>58 THOTADAGUDDADAHALLI562123</t>
  </si>
  <si>
    <t>5045739</t>
  </si>
  <si>
    <t>R CHANDRASHEKARA</t>
  </si>
  <si>
    <t>NO:21/2 SRIKANTHAPURA  DASANAPURA (H)BANGALORE NORTH 562123</t>
  </si>
  <si>
    <t>5187555</t>
  </si>
  <si>
    <t>CHANDRASHEKAR D R and VEENA B N</t>
  </si>
  <si>
    <t>TH-07, SYNO 52 TO 68 GGCYO CHIKKABIDRUKALLU0</t>
  </si>
  <si>
    <t>5208129</t>
  </si>
  <si>
    <t>NOS 29/2 AND OTHERS CHIKKABIDARUKALLU VILLAGE 562123</t>
  </si>
  <si>
    <t>5208318</t>
  </si>
  <si>
    <t>NOS 29/2 AND OTHERS CHIKKABIDARAKALLU VILLAGE562123</t>
  </si>
  <si>
    <t>5209416</t>
  </si>
  <si>
    <t>JINDAL ALUMINUM LIMITED GPA M/S PRESTIGE SOUTH CITY HOLDING</t>
  </si>
  <si>
    <t>5209508</t>
  </si>
  <si>
    <t>5209925</t>
  </si>
  <si>
    <t>5210231</t>
  </si>
  <si>
    <t>5210669</t>
  </si>
  <si>
    <t>5210827</t>
  </si>
  <si>
    <t>5241905</t>
  </si>
  <si>
    <t>SIDDESHWARA</t>
  </si>
  <si>
    <t>NO:- 104 THOTADAGUDDADAHALLI  DASANAPURA (H) BANGALORE NORTH 562123</t>
  </si>
  <si>
    <t>5287996</t>
  </si>
  <si>
    <t>SHANTHARAMA</t>
  </si>
  <si>
    <t>NO:- 27 HANUMANTHASAGARA  DASANAPURA (H) BANGALORE NORTH 562123</t>
  </si>
  <si>
    <t>5464565</t>
  </si>
  <si>
    <t>HEMANTH KUMAR B S</t>
  </si>
  <si>
    <t>NO:22 THOTADAGUDDADAHALLI DASANAPURA (H)BANGALORE NORTH 562123</t>
  </si>
  <si>
    <t>5479087</t>
  </si>
  <si>
    <t>GIRISH H C SO H CHIKKABYRAPPA</t>
  </si>
  <si>
    <t>NO:17 SRIKANTAPURA DASANAPURA (H)BANGALORE NORTH 0</t>
  </si>
  <si>
    <t>5481820</t>
  </si>
  <si>
    <t>5482221</t>
  </si>
  <si>
    <t>5482490</t>
  </si>
  <si>
    <t>5482615</t>
  </si>
  <si>
    <t>5482868</t>
  </si>
  <si>
    <t>5483602</t>
  </si>
  <si>
    <t>5483631</t>
  </si>
  <si>
    <t>M/S SREE ANNAPOORENESHWARI  SERVICES</t>
  </si>
  <si>
    <t>MADANAYAKANAHALLI  DASANAPURA (H)BANGALORE NORTH 572214</t>
  </si>
  <si>
    <t>5503394</t>
  </si>
  <si>
    <t>M THIMMARASAIAH SO LATE MARIYAPPA</t>
  </si>
  <si>
    <t>NO:144/53/1B MADANAYAKANAHALLI  DASANAPURA (H)BANGALORE NORTH 572214</t>
  </si>
  <si>
    <t>5511874</t>
  </si>
  <si>
    <t>ARUNKUMAR S N SO NARASIMHAPPA S B</t>
  </si>
  <si>
    <t>NO:29 MADANAYAKANAHALLI DASANAPURA (H)BANGALORE NORTH 572214</t>
  </si>
  <si>
    <t>5655804</t>
  </si>
  <si>
    <t>IRAPPA  KADADALLI</t>
  </si>
  <si>
    <t>NO:21 THOTADAGUDDADAHALLI DASANAPURA HOBLIBANGALORE NORTH 562123</t>
  </si>
  <si>
    <t>5661306</t>
  </si>
  <si>
    <t>S B RAMAPRASAD</t>
  </si>
  <si>
    <t>NO:05 CHIKKABIDARUKALLU DASANAPURA HOBLI BANGALORE NORTH 562123</t>
  </si>
  <si>
    <t>5771867</t>
  </si>
  <si>
    <t>KAVITHA S</t>
  </si>
  <si>
    <t>NO:-11 MADAVARA  DASANAPURA HOBLI BANGALORE NORTH 562123</t>
  </si>
  <si>
    <t>5809727</t>
  </si>
  <si>
    <t>NO:-41/2 NO:41 HEDDADADEVANAPURA DASANAPURA HOBLI BANGALORE NORTH 562123</t>
  </si>
  <si>
    <t>LT1</t>
  </si>
  <si>
    <t>NL50562</t>
  </si>
  <si>
    <t>NL151895</t>
  </si>
  <si>
    <t>15HP</t>
  </si>
  <si>
    <t>3.5KW</t>
  </si>
  <si>
    <t>NP6430</t>
  </si>
  <si>
    <t>LT5</t>
  </si>
  <si>
    <t>MSNL130313</t>
  </si>
  <si>
    <t>LT3</t>
  </si>
  <si>
    <t>NCL180494</t>
  </si>
  <si>
    <t>NL186481</t>
  </si>
  <si>
    <t>NP5183</t>
  </si>
  <si>
    <t>NL124573</t>
  </si>
  <si>
    <t>B.MURTHY  S/O BELE RANGAPPA  GOLLA HALLI-</t>
  </si>
  <si>
    <t xml:space="preserve"> JAYAPADMA  W/O RAJANNA    NANDARAMAYANA PALYA NAGARURU-</t>
  </si>
  <si>
    <t>MUNIRAJ L NO:- 02 GANGONDANAHALLI</t>
  </si>
  <si>
    <t xml:space="preserve"> VIJAY LAKSHMI SRIKANTHAPURA562123</t>
  </si>
  <si>
    <t>B RATAN   BINNAMANGALA0</t>
  </si>
  <si>
    <t>L.H.KANTHARAJU  DADAPHIR LAY  OUT</t>
  </si>
  <si>
    <t>SOMASHEKAR B ADRASHANGAR</t>
  </si>
  <si>
    <t>ARPITHA R   D/O RAVI  NO:30/1 JAKKASANDRA</t>
  </si>
  <si>
    <t xml:space="preserve">MAHESH H  ANCHEPALYA DASANAPURA HOBLI </t>
  </si>
  <si>
    <t xml:space="preserve">SURESH L NO:17 ARISINAKUNTE KASABA HOBLI </t>
  </si>
  <si>
    <t>M S B.P.C.L PETROL BUNK   MADANAYAKANAHALLI</t>
  </si>
  <si>
    <t>G T VIJAYALAKSHMI</t>
  </si>
  <si>
    <t>10-07-2025 11:38:04</t>
  </si>
  <si>
    <t>SRTPV Report 02-Jul-2025 To 10-Jul-2025 For NELAMANGALA-SECTION</t>
  </si>
  <si>
    <t>2025-07-02</t>
  </si>
  <si>
    <t>3045495</t>
  </si>
  <si>
    <t>AEH4107</t>
  </si>
  <si>
    <t>SISTER SUPERIOR SANT  SOCIETY</t>
  </si>
  <si>
    <t>TOWN PANCHAYATNML TALUK---0</t>
  </si>
  <si>
    <t>3004574</t>
  </si>
  <si>
    <t>AEH161</t>
  </si>
  <si>
    <t>CHENNAKESHAVASWAMY TRUST</t>
  </si>
  <si>
    <t>CHENNKESHAVA TEMPLESUNDE KUPPA---0</t>
  </si>
  <si>
    <t>4881698</t>
  </si>
  <si>
    <t>NL130121</t>
  </si>
  <si>
    <t xml:space="preserve">UMESHA G </t>
  </si>
  <si>
    <t>HAJEE PALYA 0</t>
  </si>
  <si>
    <t>4751318</t>
  </si>
  <si>
    <t>M D HALLI0</t>
  </si>
  <si>
    <t>5766305</t>
  </si>
  <si>
    <t>JAGADISH H N</t>
  </si>
  <si>
    <t>SY NO:-16/5 MADANAYAKANAHALLI DASANAPURA HOBLI BANGALORE NORTH 572214</t>
  </si>
  <si>
    <t>H S SIDDALINGAIAH</t>
  </si>
  <si>
    <t>NO.45, LAKSHMIPURA, DASANAPURA HOBLI, BENGALURU NORTH-562162</t>
  </si>
  <si>
    <t>5230982</t>
  </si>
  <si>
    <t>MUNIRAJ L</t>
  </si>
  <si>
    <t>NO:- 02 GANGONDANAHALLI  DASANAPURA (H) BANGALORE NORTH 562123</t>
  </si>
  <si>
    <t>AEH2891</t>
  </si>
  <si>
    <t>NL133653</t>
  </si>
  <si>
    <t>AEH16119</t>
  </si>
  <si>
    <t>NL190146</t>
  </si>
  <si>
    <t>NL187680</t>
  </si>
  <si>
    <t>AEH8171</t>
  </si>
  <si>
    <t>NL142245</t>
  </si>
  <si>
    <t>NL187496</t>
  </si>
  <si>
    <t>SL.NO</t>
  </si>
  <si>
    <t>CUSTOMER NAME &amp;ADDRESS</t>
  </si>
  <si>
    <t>SRTPV NOT BILLEDREPORT DEC-2025</t>
  </si>
  <si>
    <t>MR CODE</t>
  </si>
  <si>
    <t>H.C.BYREGOWDADANOJIPALYA0</t>
  </si>
  <si>
    <t>RAVI SNNT LAYOUT NEL0</t>
  </si>
  <si>
    <t>CIVIL JUDGE JUNIOR DIVISONSONDEKOPPA ROADNELAMANGALA---0</t>
  </si>
  <si>
    <t>SUNIL R.SHETTYBYPASS ROAD0</t>
  </si>
  <si>
    <t>I O C LTDPVTRAYAN NAGARA,NELNELMANGALA---0</t>
  </si>
  <si>
    <t>MRUTHUNJAYA.K SS/O RAMA LINGAIAHVIJAYANAGAR---0</t>
  </si>
  <si>
    <t>ASST EXECUTIVE ENGINEERNELAMANGALA0</t>
  </si>
  <si>
    <t>EXECUTIVE ENGINEERNELAMANGALA0</t>
  </si>
  <si>
    <t>S.BAGAYAVATHIW/O ANANDARAMA UDUPA.ARISHINAKUNTEADARASHANAGARA---0</t>
  </si>
  <si>
    <t>PRAVEEN KUMAR K SO KARIYANNA GOWDANO:47 SHIVANAPURA  DASANAPURA (H)BANGALORE NORTH 0</t>
  </si>
  <si>
    <t>PREETHI PATILADARSHANAGARA0</t>
  </si>
  <si>
    <t>SRINIVASA HIGHWAY SERVICEARISHINAKUNTENELMANGALA---0</t>
  </si>
  <si>
    <t>R DAYANANDA SWAMY AND B N SUJATHANO:7292/154 SADSHIVANAGAR  KASABA (H)NELAMANGALA (T)562123</t>
  </si>
  <si>
    <t>SOWMYA NNO:- 238/633 ADARSHANAGARA ARISINAKUNTE  KASABA (H)  NELAMANGALA (T) 562123</t>
  </si>
  <si>
    <t>JAYASHEELA B LNO:5966/23 and 5967/24 NELAMANGALA (THIMMAIAH LAYOUT ) KASABA (H) NELAMANGALA TALUKU 562123</t>
  </si>
  <si>
    <t>SHIVAKUMARSY NO::38/2 39/1 KATHA NO:256/1076-1079B-1078-7079-1092-1093-1092B-1093 ARISINAKUNTE  KASABA HOBLI NELAMANGALA TALUKU 562123</t>
  </si>
  <si>
    <t>GIRISH GNAGARURU0</t>
  </si>
  <si>
    <t>LAKSHMI DEVI B KMARUTHI LAYOUT0</t>
  </si>
  <si>
    <t>CHANDRASHEKHAR RNO:4708/9/4709/10 CHANNAPPA BADAVANE NELAMANGALA TOWN 562123</t>
  </si>
  <si>
    <t>DINESH SHEETYNAGRUR0</t>
  </si>
  <si>
    <t>LAKSHMINARAYANA SHETTYNML TALUKSUBHASH NAGAR---0</t>
  </si>
  <si>
    <t>SUMANA N HNO:-7178/40 SADASHIVANAGARA NELAMANGALA TOWN 562123</t>
  </si>
  <si>
    <t>DR MANJUNATH SNO:-12 SUBHASHNAGARA NELAMANGALA TOWN 562123</t>
  </si>
  <si>
    <t>VINAYA RNO:-409 KATHA NO:192/409 NNT LAYOUT VAJARAHALLI  NELAMANGALA TOWN 562123</t>
  </si>
  <si>
    <t>M/S TIRUMALA STEELNO:-4/5 HUCHANAPALYA DASANAPURA HOBLI BANGALORE NORTH 562123</t>
  </si>
  <si>
    <t>BOMMEGOWDA B.RADARSHANAGAR0</t>
  </si>
  <si>
    <t>JAYAPADMANANDARAMAYANA PALYANAGARURU-ARASINAKUNTE--0</t>
  </si>
  <si>
    <t>B RATANBINNAMANGALA0</t>
  </si>
  <si>
    <t>L.H.KANTHARAJUDADAPHIR LAYOUT0</t>
  </si>
  <si>
    <t>SOMASHEKAR BADRASHANGARAADRASHANGARA0</t>
  </si>
  <si>
    <t>SURESH  LNO:17 ARISINAKUNTE KASABA HOBLI NELAMANGALA TALUK 562123</t>
  </si>
  <si>
    <t>SISTER SUPERIOR SANT  SOCIETYTOWN PANCHAYATNML TALUK---0</t>
  </si>
  <si>
    <t>NANJUNDAIAH  KS/O KRISHNAMURTHYARISHINAKUNTE---0</t>
  </si>
  <si>
    <t>K.S.RAJANNAVINAYAKA NAGAR ARISHNAKUNTA562123</t>
  </si>
  <si>
    <t>J.R.LAKSHMINARAYANA SHETTYNAGAROOR0</t>
  </si>
  <si>
    <t>SUBASH SRI VASTTAV5558/08/84GAJARIYA LAYOUT</t>
  </si>
  <si>
    <t>LATHA R192/537 NNT LAYOUTVAJARAHALLI NELAMANGALA</t>
  </si>
  <si>
    <t>N S SHANTHA KUMARNO.7219/81, SADASHIVANAGARA, NELAMANGALA TOWN, BENGALURU RURAL-562123</t>
  </si>
  <si>
    <t>LATHA H S and SHANKARAPPAVIRUPAKSHAPPA LAYOUT NEAR AYYAPPA SWAMY TEMPL (SUBHANAGARA ) NELAMANGALA (T)562123</t>
  </si>
  <si>
    <t>NEELAVATHI TSITE NO:273 RAMKEY LAYOUT VAJARAHALLI</t>
  </si>
  <si>
    <t>NELAMANGALA OMU 1</t>
  </si>
  <si>
    <t>ACC ID</t>
  </si>
  <si>
    <t>3281869</t>
  </si>
  <si>
    <t>4358738</t>
  </si>
  <si>
    <t>3018808</t>
  </si>
  <si>
    <t>3024872</t>
  </si>
  <si>
    <t>3064309</t>
  </si>
  <si>
    <t>3079672</t>
  </si>
  <si>
    <t>4901708</t>
  </si>
  <si>
    <t>5651315</t>
  </si>
  <si>
    <t>5660092</t>
  </si>
  <si>
    <t>3326492</t>
  </si>
  <si>
    <t>4213158</t>
  </si>
  <si>
    <t>4388651</t>
  </si>
  <si>
    <t>4388653</t>
  </si>
  <si>
    <t>4694191</t>
  </si>
  <si>
    <t>4719278</t>
  </si>
  <si>
    <t>4751297</t>
  </si>
  <si>
    <t>4937205</t>
  </si>
  <si>
    <t>5070723</t>
  </si>
  <si>
    <t>5265491</t>
  </si>
  <si>
    <t>5345828</t>
  </si>
  <si>
    <t>5513407</t>
  </si>
  <si>
    <t>5552051</t>
  </si>
  <si>
    <t>5727613</t>
  </si>
  <si>
    <t>5805426</t>
  </si>
  <si>
    <t>5828803</t>
  </si>
  <si>
    <t>5845614</t>
  </si>
  <si>
    <t>5909646</t>
  </si>
  <si>
    <t>9008503</t>
  </si>
  <si>
    <t>9017550</t>
  </si>
  <si>
    <t>9036038</t>
  </si>
  <si>
    <t>3049185</t>
  </si>
  <si>
    <t>3078021</t>
  </si>
  <si>
    <t>3091594</t>
  </si>
  <si>
    <t>3096758</t>
  </si>
  <si>
    <t>3005226</t>
  </si>
  <si>
    <t>4439612</t>
  </si>
  <si>
    <t>4850965</t>
  </si>
  <si>
    <t>5810319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</si>
</sst>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6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0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6"/>
      <color theme="3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Bookman Old Style"/>
      <family val="1"/>
    </font>
    <font>
      <sz val="18"/>
      <name val="Bookman Old Style"/>
      <family val="1"/>
    </font>
    <font>
      <sz val="18"/>
      <name val="Calibri"/>
      <family val="2"/>
      <scheme val="minor"/>
    </font>
    <font>
      <sz val="8"/>
      <name val="Arial"/>
      <family val="2"/>
    </font>
    <font>
      <sz val="12"/>
      <name val="Bookman Old Style"/>
      <family val="1"/>
    </font>
    <font>
      <sz val="14"/>
      <color theme="1"/>
      <name val="Bookman Old Style"/>
      <family val="1"/>
    </font>
    <font>
      <sz val="14"/>
      <name val="Bookman Old Style"/>
      <family val="1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6"/>
      <name val="Bookman Old Style"/>
      <family val="1"/>
    </font>
    <font>
      <b/>
      <sz val="18"/>
      <name val="Bookman Old Style"/>
      <family val="1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b/>
      <sz val="11"/>
      <color theme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0F8FF"/>
      </patternFill>
    </fill>
    <fill>
      <patternFill patternType="solid">
        <fgColor rgb="FF5D8AA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7FB243"/>
      </left>
      <right style="thin">
        <color rgb="FF000000"/>
      </right>
      <top style="medium">
        <color rgb="FF7FB24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54" fillId="0" borderId="0" applyBorder="0"/>
  </cellStyleXfs>
  <cellXfs count="30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vertical="center" wrapText="1"/>
    </xf>
    <xf numFmtId="0" fontId="17" fillId="3" borderId="2" xfId="1" applyFont="1" applyFill="1" applyBorder="1" applyAlignment="1">
      <alignment vertical="center" wrapText="1"/>
    </xf>
    <xf numFmtId="0" fontId="18" fillId="0" borderId="2" xfId="0" applyFont="1" applyBorder="1"/>
    <xf numFmtId="0" fontId="20" fillId="3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4" fillId="0" borderId="0" xfId="0" applyFont="1"/>
    <xf numFmtId="0" fontId="14" fillId="0" borderId="2" xfId="0" applyFont="1" applyBorder="1"/>
    <xf numFmtId="1" fontId="1" fillId="2" borderId="2" xfId="0" applyNumberFormat="1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0" xfId="0" applyFont="1" applyBorder="1"/>
    <xf numFmtId="0" fontId="10" fillId="0" borderId="0" xfId="0" applyFont="1"/>
    <xf numFmtId="0" fontId="21" fillId="0" borderId="0" xfId="0" applyFont="1"/>
    <xf numFmtId="0" fontId="22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5" fillId="3" borderId="4" xfId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1" fillId="0" borderId="0" xfId="0" applyFont="1" applyBorder="1"/>
    <xf numFmtId="0" fontId="24" fillId="3" borderId="2" xfId="1" applyFont="1" applyFill="1" applyBorder="1" applyAlignment="1">
      <alignment horizontal="left" vertical="center" wrapText="1"/>
    </xf>
    <xf numFmtId="0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/>
    <xf numFmtId="0" fontId="0" fillId="0" borderId="6" xfId="0" applyBorder="1" applyAlignment="1">
      <alignment horizontal="center" vertical="center"/>
    </xf>
    <xf numFmtId="0" fontId="18" fillId="4" borderId="7" xfId="0" applyFont="1" applyFill="1" applyBorder="1" applyAlignment="1">
      <alignment vertical="center" wrapText="1"/>
    </xf>
    <xf numFmtId="0" fontId="19" fillId="0" borderId="6" xfId="0" applyFont="1" applyBorder="1"/>
    <xf numFmtId="0" fontId="13" fillId="3" borderId="6" xfId="0" applyFont="1" applyFill="1" applyBorder="1" applyAlignment="1">
      <alignment horizontal="left" vertical="center"/>
    </xf>
    <xf numFmtId="0" fontId="14" fillId="0" borderId="6" xfId="0" applyFont="1" applyBorder="1"/>
    <xf numFmtId="0" fontId="23" fillId="3" borderId="6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 wrapText="1"/>
    </xf>
    <xf numFmtId="0" fontId="19" fillId="0" borderId="0" xfId="0" applyFont="1"/>
    <xf numFmtId="0" fontId="14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left" vertical="center" wrapText="1"/>
    </xf>
    <xf numFmtId="0" fontId="28" fillId="0" borderId="0" xfId="0" applyFont="1"/>
    <xf numFmtId="0" fontId="29" fillId="0" borderId="0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2" fillId="3" borderId="2" xfId="1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1" fillId="3" borderId="2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6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/>
    </xf>
    <xf numFmtId="0" fontId="10" fillId="0" borderId="2" xfId="0" applyFont="1" applyBorder="1"/>
    <xf numFmtId="0" fontId="37" fillId="3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right" vertical="center"/>
    </xf>
    <xf numFmtId="1" fontId="7" fillId="0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/>
    <xf numFmtId="0" fontId="18" fillId="3" borderId="0" xfId="0" applyFont="1" applyFill="1" applyAlignment="1">
      <alignment vertical="center"/>
    </xf>
    <xf numFmtId="0" fontId="19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/>
    <xf numFmtId="0" fontId="14" fillId="3" borderId="2" xfId="0" applyFont="1" applyFill="1" applyBorder="1"/>
    <xf numFmtId="0" fontId="14" fillId="3" borderId="0" xfId="0" applyFont="1" applyFill="1"/>
    <xf numFmtId="2" fontId="10" fillId="0" borderId="2" xfId="0" applyNumberFormat="1" applyFont="1" applyBorder="1" applyAlignment="1">
      <alignment horizontal="center" vertical="center"/>
    </xf>
    <xf numFmtId="0" fontId="31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8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0" fillId="2" borderId="2" xfId="0" applyNumberForma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0" fillId="2" borderId="0" xfId="0" applyFill="1"/>
    <xf numFmtId="2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0" fillId="0" borderId="0" xfId="0" applyFont="1"/>
    <xf numFmtId="0" fontId="38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3" borderId="2" xfId="1" applyFont="1" applyFill="1" applyBorder="1" applyAlignment="1">
      <alignment horizontal="center" vertical="center" wrapText="1"/>
    </xf>
    <xf numFmtId="0" fontId="41" fillId="3" borderId="2" xfId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9" fillId="3" borderId="9" xfId="0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vertical="center" wrapText="1"/>
    </xf>
    <xf numFmtId="0" fontId="38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1" fontId="36" fillId="0" borderId="2" xfId="0" applyNumberFormat="1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1" fillId="3" borderId="0" xfId="0" applyFont="1" applyFill="1"/>
    <xf numFmtId="0" fontId="31" fillId="6" borderId="2" xfId="0" applyFont="1" applyFill="1" applyBorder="1" applyAlignment="1">
      <alignment horizontal="left" vertical="center"/>
    </xf>
    <xf numFmtId="0" fontId="0" fillId="6" borderId="0" xfId="0" applyFill="1"/>
    <xf numFmtId="0" fontId="19" fillId="3" borderId="0" xfId="0" applyFont="1" applyFill="1"/>
    <xf numFmtId="0" fontId="28" fillId="3" borderId="0" xfId="0" applyFont="1" applyFill="1"/>
    <xf numFmtId="0" fontId="21" fillId="3" borderId="0" xfId="0" applyFont="1" applyFill="1"/>
    <xf numFmtId="0" fontId="34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3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 wrapText="1"/>
    </xf>
    <xf numFmtId="0" fontId="10" fillId="3" borderId="2" xfId="0" applyFont="1" applyFill="1" applyBorder="1"/>
    <xf numFmtId="2" fontId="10" fillId="3" borderId="2" xfId="0" applyNumberFormat="1" applyFont="1" applyFill="1" applyBorder="1" applyAlignment="1">
      <alignment horizontal="center" vertical="center"/>
    </xf>
    <xf numFmtId="0" fontId="10" fillId="3" borderId="0" xfId="0" applyFont="1" applyFill="1"/>
    <xf numFmtId="0" fontId="19" fillId="3" borderId="0" xfId="0" applyFont="1" applyFill="1" applyAlignment="1">
      <alignment horizontal="center" vertical="center"/>
    </xf>
    <xf numFmtId="0" fontId="14" fillId="3" borderId="0" xfId="0" applyFont="1" applyFill="1" applyBorder="1"/>
    <xf numFmtId="0" fontId="21" fillId="3" borderId="0" xfId="0" applyFont="1" applyFill="1" applyBorder="1"/>
    <xf numFmtId="0" fontId="45" fillId="3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left" vertical="center"/>
    </xf>
    <xf numFmtId="0" fontId="44" fillId="3" borderId="2" xfId="0" applyFont="1" applyFill="1" applyBorder="1" applyAlignment="1">
      <alignment vertical="center"/>
    </xf>
    <xf numFmtId="14" fontId="44" fillId="3" borderId="2" xfId="0" applyNumberFormat="1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4" fillId="3" borderId="2" xfId="0" applyNumberFormat="1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44" fillId="3" borderId="0" xfId="0" applyFont="1" applyFill="1"/>
    <xf numFmtId="0" fontId="23" fillId="3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49" fillId="7" borderId="11" xfId="0" applyFont="1" applyFill="1" applyBorder="1"/>
    <xf numFmtId="0" fontId="49" fillId="0" borderId="11" xfId="0" applyFont="1" applyBorder="1"/>
    <xf numFmtId="0" fontId="12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2" fillId="3" borderId="0" xfId="0" applyFont="1" applyFill="1"/>
    <xf numFmtId="0" fontId="31" fillId="3" borderId="0" xfId="0" applyFont="1" applyFill="1"/>
    <xf numFmtId="0" fontId="23" fillId="3" borderId="0" xfId="0" applyFont="1" applyFill="1"/>
    <xf numFmtId="0" fontId="35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vertical="center"/>
    </xf>
    <xf numFmtId="0" fontId="5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/>
    <xf numFmtId="0" fontId="15" fillId="3" borderId="0" xfId="0" applyFont="1" applyFill="1" applyAlignment="1">
      <alignment vertical="center"/>
    </xf>
    <xf numFmtId="0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/>
    <xf numFmtId="0" fontId="13" fillId="3" borderId="2" xfId="0" applyFont="1" applyFill="1" applyBorder="1"/>
    <xf numFmtId="0" fontId="13" fillId="3" borderId="0" xfId="0" applyFont="1" applyFill="1"/>
    <xf numFmtId="0" fontId="11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 wrapText="1"/>
    </xf>
    <xf numFmtId="0" fontId="12" fillId="3" borderId="6" xfId="0" applyFont="1" applyFill="1" applyBorder="1"/>
    <xf numFmtId="0" fontId="13" fillId="3" borderId="6" xfId="0" applyFont="1" applyFill="1" applyBorder="1"/>
    <xf numFmtId="0" fontId="15" fillId="3" borderId="2" xfId="0" applyFont="1" applyFill="1" applyBorder="1" applyAlignment="1">
      <alignment vertical="center" wrapText="1"/>
    </xf>
    <xf numFmtId="0" fontId="37" fillId="3" borderId="2" xfId="0" applyFont="1" applyFill="1" applyBorder="1"/>
    <xf numFmtId="2" fontId="37" fillId="3" borderId="2" xfId="0" applyNumberFormat="1" applyFont="1" applyFill="1" applyBorder="1" applyAlignment="1">
      <alignment horizontal="center" vertical="center"/>
    </xf>
    <xf numFmtId="0" fontId="37" fillId="3" borderId="0" xfId="0" applyFont="1" applyFill="1"/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Border="1"/>
    <xf numFmtId="0" fontId="23" fillId="3" borderId="0" xfId="0" applyFont="1" applyFill="1" applyBorder="1"/>
    <xf numFmtId="17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left" vertical="center"/>
    </xf>
    <xf numFmtId="0" fontId="55" fillId="0" borderId="2" xfId="3" applyNumberFormat="1" applyFont="1" applyFill="1" applyBorder="1" applyAlignment="1" applyProtection="1">
      <alignment horizontal="center"/>
    </xf>
    <xf numFmtId="0" fontId="54" fillId="0" borderId="2" xfId="3" applyNumberFormat="1" applyFill="1" applyBorder="1" applyAlignment="1" applyProtection="1"/>
    <xf numFmtId="0" fontId="54" fillId="2" borderId="2" xfId="3" applyNumberFormat="1" applyFill="1" applyBorder="1" applyAlignment="1" applyProtection="1"/>
    <xf numFmtId="0" fontId="54" fillId="10" borderId="2" xfId="3" applyNumberFormat="1" applyFill="1" applyBorder="1" applyAlignment="1" applyProtection="1"/>
    <xf numFmtId="0" fontId="57" fillId="3" borderId="2" xfId="1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left" vertical="center"/>
    </xf>
    <xf numFmtId="0" fontId="58" fillId="3" borderId="4" xfId="1" applyFont="1" applyFill="1" applyBorder="1" applyAlignment="1">
      <alignment horizontal="center" vertical="center" wrapText="1"/>
    </xf>
    <xf numFmtId="0" fontId="55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/>
    <xf numFmtId="0" fontId="55" fillId="11" borderId="12" xfId="0" applyNumberFormat="1" applyFont="1" applyFill="1" applyBorder="1" applyAlignment="1" applyProtection="1"/>
    <xf numFmtId="0" fontId="55" fillId="11" borderId="13" xfId="0" applyNumberFormat="1" applyFont="1" applyFill="1" applyBorder="1" applyAlignment="1" applyProtection="1"/>
    <xf numFmtId="0" fontId="55" fillId="11" borderId="14" xfId="0" applyNumberFormat="1" applyFont="1" applyFill="1" applyBorder="1" applyAlignment="1" applyProtection="1"/>
    <xf numFmtId="0" fontId="56" fillId="12" borderId="15" xfId="0" applyNumberFormat="1" applyFont="1" applyFill="1" applyBorder="1" applyAlignment="1" applyProtection="1"/>
    <xf numFmtId="0" fontId="12" fillId="0" borderId="0" xfId="0" applyFont="1" applyFill="1"/>
    <xf numFmtId="0" fontId="11" fillId="0" borderId="0" xfId="0" applyFont="1" applyFill="1"/>
    <xf numFmtId="0" fontId="31" fillId="0" borderId="0" xfId="0" applyFont="1" applyFill="1"/>
    <xf numFmtId="0" fontId="13" fillId="0" borderId="0" xfId="0" applyFont="1" applyFill="1"/>
    <xf numFmtId="0" fontId="38" fillId="0" borderId="0" xfId="0" applyFont="1" applyFill="1"/>
    <xf numFmtId="0" fontId="59" fillId="0" borderId="0" xfId="0" applyFont="1" applyFill="1"/>
    <xf numFmtId="0" fontId="37" fillId="0" borderId="2" xfId="0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center"/>
    </xf>
    <xf numFmtId="0" fontId="50" fillId="3" borderId="0" xfId="0" applyFont="1" applyFill="1" applyBorder="1" applyAlignment="1">
      <alignment horizontal="center" vertical="center"/>
    </xf>
    <xf numFmtId="0" fontId="50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5" fillId="0" borderId="2" xfId="3" applyNumberFormat="1" applyFont="1" applyFill="1" applyBorder="1" applyAlignment="1" applyProtection="1">
      <alignment horizontal="left"/>
    </xf>
    <xf numFmtId="0" fontId="55" fillId="11" borderId="2" xfId="3" applyNumberFormat="1" applyFont="1" applyFill="1" applyBorder="1" applyAlignment="1" applyProtection="1">
      <alignment horizontal="center"/>
    </xf>
    <xf numFmtId="0" fontId="56" fillId="12" borderId="2" xfId="3" applyNumberFormat="1" applyFont="1" applyFill="1" applyBorder="1" applyAlignment="1" applyProtection="1">
      <alignment horizontal="center"/>
    </xf>
    <xf numFmtId="0" fontId="37" fillId="0" borderId="4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55" fillId="0" borderId="0" xfId="0" applyNumberFormat="1" applyFont="1" applyFill="1" applyAlignment="1" applyProtection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30"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rgb="FFFFFF00"/>
        </patternFill>
      </fill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rgb="FFFFFF00"/>
        </patternFill>
      </fill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0" indent="0" justifyLastLine="0" shrinkToFit="0" readingOrder="0"/>
    </dxf>
    <dxf>
      <fill>
        <patternFill>
          <fgColor indexed="64"/>
          <bgColor theme="3" tint="0.59999389629810485"/>
        </patternFill>
      </fill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makumari.D.R/EA-24-25/INPUT%20ENERGY%20Nel%20Sub%20Div%20SEPT%2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SCOM/Downloads/SRTPV_Report_01-12-2025_NELAMANGA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TCL ABSTRACT "/>
      <sheetName val="DVN WISE "/>
      <sheetName val="Sheet1"/>
      <sheetName val="OPEN ACCESS"/>
      <sheetName val="WHEELD ENERGY"/>
      <sheetName val="IPP"/>
      <sheetName val="BRAZ Export"/>
      <sheetName val="BMAZ Import"/>
      <sheetName val="BRAZ Import"/>
      <sheetName val="BMAZ EXPORT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L1" t="str">
            <v>Annexure  82-1</v>
          </cell>
        </row>
        <row r="7">
          <cell r="B7" t="str">
            <v>NP3546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RTPV_Report_01-12-2025_NELAMAN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Table1" displayName="Table1" ref="A5:AB104" totalsRowShown="0" headerRowDxfId="29" dataDxfId="28">
  <autoFilter ref="A5:AB104"/>
  <tableColumns count="28">
    <tableColumn id="1" name="SLNO" dataDxfId="27"/>
    <tableColumn id="2" name="ZONE" dataDxfId="26"/>
    <tableColumn id="3" name="CIRCLE" dataDxfId="25"/>
    <tableColumn id="4" name="DIVISION" dataDxfId="24"/>
    <tableColumn id="5" name="SUBDIVISION" dataDxfId="23"/>
    <tableColumn id="6" name="SECTION" dataDxfId="22"/>
    <tableColumn id="7" name="MRCODE" dataDxfId="21"/>
    <tableColumn id="8" name="READING_DATE" dataDxfId="20"/>
    <tableColumn id="9" name="ACCOUNT ID" dataDxfId="19"/>
    <tableColumn id="10" name="RRNO" dataDxfId="18"/>
    <tableColumn id="11" name="CONSUMER NAME" dataDxfId="17"/>
    <tableColumn id="12" name="ADDRESS" dataDxfId="16"/>
    <tableColumn id="13" name="TARIFF" dataDxfId="15"/>
    <tableColumn id="14" name="LOAD" dataDxfId="14"/>
    <tableColumn id="15" name="IMPORT_IR" dataDxfId="13"/>
    <tableColumn id="16" name="IMPORT_FR" dataDxfId="12"/>
    <tableColumn id="17" name="CONSTANT" dataDxfId="11"/>
    <tableColumn id="18" name="IMPORT UNITS" dataDxfId="10"/>
    <tableColumn id="19" name="EXPORT_IR" dataDxfId="9"/>
    <tableColumn id="20" name="EXPORT_FR" dataDxfId="8"/>
    <tableColumn id="21" name="EXPORT UNITS" dataDxfId="7"/>
    <tableColumn id="22" name="SRTPV RATE" dataDxfId="6"/>
    <tableColumn id="23" name="GENERATION CONSUMPTION" dataDxfId="5"/>
    <tableColumn id="24" name="DEMAND" dataDxfId="4"/>
    <tableColumn id="25" name="COLLECTION" dataDxfId="3"/>
    <tableColumn id="26" name="PAYFORCONSUMER" dataDxfId="2"/>
    <tableColumn id="27" name="ADJUSTMENT" dataDxfId="1"/>
    <tableColumn id="28" name="BALANC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AB102" totalsRowShown="0">
  <autoFilter ref="A5:AB102"/>
  <tableColumns count="28">
    <tableColumn id="1" name="SLNO"/>
    <tableColumn id="2" name="ZONE"/>
    <tableColumn id="3" name="CIRCLE"/>
    <tableColumn id="4" name="DIVISION"/>
    <tableColumn id="5" name="SUBDIVISION"/>
    <tableColumn id="6" name="SECTION"/>
    <tableColumn id="7" name="MRCODE"/>
    <tableColumn id="8" name="READING_DATE"/>
    <tableColumn id="9" name="ACCOUNT ID"/>
    <tableColumn id="10" name="RRNO"/>
    <tableColumn id="11" name="CONSUMER NAME"/>
    <tableColumn id="12" name="ADDRESS"/>
    <tableColumn id="13" name="TARIFF"/>
    <tableColumn id="14" name="LOAD"/>
    <tableColumn id="15" name="IMPORT_IR"/>
    <tableColumn id="16" name="IMPORT_FR"/>
    <tableColumn id="17" name="CONSTANT"/>
    <tableColumn id="18" name="IMPORT UNITS"/>
    <tableColumn id="19" name="EXPORT_IR"/>
    <tableColumn id="20" name="EXPORT_FR"/>
    <tableColumn id="21" name="EXPORT UNITS"/>
    <tableColumn id="22" name="SRTPV RATE"/>
    <tableColumn id="23" name="GENERATION CONSUMPTION"/>
    <tableColumn id="24" name="DEMAND"/>
    <tableColumn id="25" name="COLLECTION"/>
    <tableColumn id="26" name="PAYFORCONSUMER"/>
    <tableColumn id="27" name="ADJUSTMENT"/>
    <tableColumn id="28" name="BALA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5"/>
  <sheetViews>
    <sheetView topLeftCell="F1" workbookViewId="0">
      <selection activeCell="D180" sqref="D180"/>
    </sheetView>
  </sheetViews>
  <sheetFormatPr defaultRowHeight="15" x14ac:dyDescent="0.25"/>
  <cols>
    <col min="1" max="2" width="9.140625" style="1"/>
    <col min="3" max="3" width="16.140625" style="1" customWidth="1"/>
    <col min="4" max="4" width="22.85546875" style="1" customWidth="1"/>
    <col min="5" max="5" width="38.140625" style="1" bestFit="1" customWidth="1"/>
    <col min="6" max="6" width="15.5703125" style="1" customWidth="1"/>
    <col min="7" max="7" width="13.28515625" style="1" customWidth="1"/>
    <col min="8" max="8" width="15.7109375" style="1" customWidth="1"/>
    <col min="9" max="9" width="14.7109375" style="1" bestFit="1" customWidth="1"/>
    <col min="10" max="10" width="13.28515625" style="1" customWidth="1"/>
    <col min="11" max="12" width="15.5703125" style="1" customWidth="1"/>
    <col min="13" max="13" width="15" style="1" customWidth="1"/>
    <col min="14" max="14" width="15.85546875" style="1" customWidth="1"/>
    <col min="15" max="15" width="16" style="1" customWidth="1"/>
    <col min="16" max="16" width="17.140625" style="1" customWidth="1"/>
    <col min="17" max="17" width="16" style="1" customWidth="1"/>
    <col min="18" max="18" width="17.5703125" style="1" customWidth="1"/>
    <col min="19" max="16384" width="9.140625" style="1"/>
  </cols>
  <sheetData>
    <row r="1" spans="1:18" ht="30.75" customHeight="1" x14ac:dyDescent="0.25">
      <c r="A1" s="274" t="s">
        <v>30</v>
      </c>
      <c r="B1" s="274"/>
      <c r="C1" s="9"/>
      <c r="D1" s="9"/>
      <c r="E1" s="9"/>
      <c r="F1" s="9"/>
      <c r="G1" s="9" t="s">
        <v>291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275" t="s">
        <v>0</v>
      </c>
      <c r="B2" s="275" t="s">
        <v>1</v>
      </c>
      <c r="C2" s="275" t="s">
        <v>2</v>
      </c>
      <c r="D2" s="275" t="s">
        <v>3</v>
      </c>
      <c r="E2" s="276" t="s">
        <v>4</v>
      </c>
      <c r="F2" s="2"/>
      <c r="G2" s="272" t="s">
        <v>16</v>
      </c>
      <c r="H2" s="272"/>
      <c r="I2" s="272"/>
      <c r="J2" s="272"/>
      <c r="K2" s="272"/>
      <c r="L2" s="3"/>
      <c r="M2" s="272" t="s">
        <v>17</v>
      </c>
      <c r="N2" s="272"/>
      <c r="O2" s="272"/>
      <c r="P2" s="272"/>
      <c r="Q2" s="272"/>
      <c r="R2" s="273" t="s">
        <v>5</v>
      </c>
    </row>
    <row r="3" spans="1:18" s="5" customFormat="1" ht="54" customHeight="1" x14ac:dyDescent="0.25">
      <c r="A3" s="275"/>
      <c r="B3" s="275"/>
      <c r="C3" s="275"/>
      <c r="D3" s="275"/>
      <c r="E3" s="276"/>
      <c r="F3" s="4" t="s">
        <v>32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32</v>
      </c>
      <c r="M3" s="4" t="s">
        <v>6</v>
      </c>
      <c r="N3" s="4" t="s">
        <v>11</v>
      </c>
      <c r="O3" s="4" t="s">
        <v>8</v>
      </c>
      <c r="P3" s="4" t="s">
        <v>9</v>
      </c>
      <c r="Q3" s="4" t="s">
        <v>10</v>
      </c>
      <c r="R3" s="273"/>
    </row>
    <row r="4" spans="1:18" s="5" customFormat="1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1">
        <v>14</v>
      </c>
      <c r="O4" s="11">
        <v>15</v>
      </c>
      <c r="P4" s="11">
        <v>16</v>
      </c>
      <c r="Q4" s="11">
        <v>17</v>
      </c>
      <c r="R4" s="11">
        <v>18</v>
      </c>
    </row>
    <row r="5" spans="1:18" s="15" customFormat="1" ht="48.75" customHeight="1" x14ac:dyDescent="0.25">
      <c r="A5" s="30">
        <v>45139</v>
      </c>
      <c r="B5" s="12" t="s">
        <v>12</v>
      </c>
      <c r="C5" s="13" t="s">
        <v>13</v>
      </c>
      <c r="D5" s="13" t="s">
        <v>14</v>
      </c>
      <c r="E5" s="13" t="s">
        <v>14</v>
      </c>
      <c r="F5" s="13"/>
      <c r="G5" s="14"/>
      <c r="H5" s="14"/>
      <c r="I5" s="14"/>
      <c r="J5" s="14"/>
      <c r="K5" s="14"/>
      <c r="L5" s="14">
        <v>155</v>
      </c>
      <c r="M5" s="29">
        <f>'Annexure I-SEP-24 '!O162</f>
        <v>19706.820000000007</v>
      </c>
      <c r="N5" s="29">
        <f>'Annexure I-SEP-24 '!P162</f>
        <v>1924945.9</v>
      </c>
      <c r="O5" s="29">
        <f>'Annexure I-SEP-24 '!Q162</f>
        <v>1044269.6499999999</v>
      </c>
      <c r="P5" s="29">
        <f>'Annexure I-SEP-24 '!R162</f>
        <v>3368533.15</v>
      </c>
      <c r="Q5" s="29">
        <f>'Annexure I-SEP-24 '!S162</f>
        <v>1044269.6499999999</v>
      </c>
      <c r="R5" s="29">
        <f>'Annexure I-SEP-24 '!T162</f>
        <v>713955.64999999991</v>
      </c>
    </row>
    <row r="6" spans="1:18" ht="18" x14ac:dyDescent="0.25">
      <c r="A6" s="6"/>
      <c r="B6" s="6"/>
      <c r="C6" s="6"/>
      <c r="D6" s="6"/>
      <c r="E6" s="6" t="s">
        <v>15</v>
      </c>
      <c r="F6" s="6"/>
      <c r="G6" s="7">
        <f>SUM(G5:G5)</f>
        <v>0</v>
      </c>
      <c r="H6" s="7">
        <f>+I6</f>
        <v>0</v>
      </c>
      <c r="I6" s="7">
        <f>SUM(I5:I5)</f>
        <v>0</v>
      </c>
      <c r="J6" s="7">
        <f>SUM(J5:J5)</f>
        <v>0</v>
      </c>
      <c r="K6" s="7">
        <f>SUM(K5:K5)</f>
        <v>0</v>
      </c>
      <c r="L6" s="7">
        <f t="shared" ref="L6:R6" si="0">SUM(L4:L5)</f>
        <v>167</v>
      </c>
      <c r="M6" s="7">
        <f t="shared" si="0"/>
        <v>19719.820000000007</v>
      </c>
      <c r="N6" s="7">
        <f t="shared" si="0"/>
        <v>1924959.9</v>
      </c>
      <c r="O6" s="7">
        <f t="shared" si="0"/>
        <v>1044284.6499999999</v>
      </c>
      <c r="P6" s="7">
        <f t="shared" si="0"/>
        <v>3368549.15</v>
      </c>
      <c r="Q6" s="7">
        <f t="shared" si="0"/>
        <v>1044286.6499999999</v>
      </c>
      <c r="R6" s="7">
        <f t="shared" si="0"/>
        <v>713973.64999999991</v>
      </c>
    </row>
    <row r="7" spans="1:18" x14ac:dyDescent="0.25">
      <c r="H7" s="8"/>
      <c r="I7" s="8"/>
      <c r="Q7" s="8"/>
      <c r="R7" s="8"/>
    </row>
    <row r="8" spans="1:18" x14ac:dyDescent="0.25">
      <c r="H8" s="8"/>
      <c r="I8" s="8"/>
      <c r="Q8" s="8"/>
      <c r="R8" s="8"/>
    </row>
    <row r="9" spans="1:18" x14ac:dyDescent="0.25">
      <c r="H9" s="8"/>
      <c r="I9" s="8"/>
      <c r="Q9" s="8"/>
      <c r="R9" s="8"/>
    </row>
    <row r="10" spans="1:18" x14ac:dyDescent="0.25"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9" spans="7:18" x14ac:dyDescent="0.25"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7:18" x14ac:dyDescent="0.25"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7:18" x14ac:dyDescent="0.25"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7:18" x14ac:dyDescent="0.25"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7:18" x14ac:dyDescent="0.25"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5" spans="7:18" x14ac:dyDescent="0.25"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7:18" x14ac:dyDescent="0.25"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7:18" x14ac:dyDescent="0.25"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7:18" x14ac:dyDescent="0.25"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32" spans="7:18" x14ac:dyDescent="0.25"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7:18" x14ac:dyDescent="0.25"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7:18" x14ac:dyDescent="0.25"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7:18" x14ac:dyDescent="0.25"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</sheetData>
  <autoFilter ref="A4:R6"/>
  <mergeCells count="9">
    <mergeCell ref="G2:K2"/>
    <mergeCell ref="M2:Q2"/>
    <mergeCell ref="R2:R3"/>
    <mergeCell ref="A1:B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4"/>
  <sheetViews>
    <sheetView workbookViewId="0">
      <pane xSplit="5" ySplit="5" topLeftCell="F198" activePane="bottomRight" state="frozen"/>
      <selection activeCell="P124" sqref="P124"/>
      <selection pane="topRight" activeCell="P124" sqref="P124"/>
      <selection pane="bottomLeft" activeCell="P124" sqref="P124"/>
      <selection pane="bottomRight" activeCell="P124" sqref="P124"/>
    </sheetView>
  </sheetViews>
  <sheetFormatPr defaultRowHeight="18.75" x14ac:dyDescent="0.25"/>
  <cols>
    <col min="1" max="1" width="6.28515625" style="126" customWidth="1"/>
    <col min="2" max="2" width="17" style="69" customWidth="1"/>
    <col min="3" max="3" width="10.140625" style="132" customWidth="1"/>
    <col min="4" max="4" width="45.5703125" style="132" customWidth="1"/>
    <col min="5" max="5" width="3.28515625" style="134" hidden="1" customWidth="1"/>
    <col min="6" max="6" width="14.140625" style="134" customWidth="1"/>
    <col min="7" max="7" width="13.7109375" style="134" customWidth="1"/>
    <col min="8" max="8" width="14" style="134" customWidth="1"/>
    <col min="9" max="9" width="13.5703125" style="134" customWidth="1"/>
    <col min="10" max="11" width="15.140625" style="134" customWidth="1"/>
    <col min="12" max="12" width="7.5703125" style="134" customWidth="1"/>
    <col min="13" max="13" width="20" style="153" customWidth="1"/>
    <col min="14" max="14" width="18.28515625" style="134" customWidth="1"/>
    <col min="15" max="15" width="10.5703125" bestFit="1" customWidth="1"/>
    <col min="17" max="17" width="20.140625" customWidth="1"/>
    <col min="18" max="18" width="17" customWidth="1"/>
    <col min="21" max="21" width="37.7109375" customWidth="1"/>
  </cols>
  <sheetData>
    <row r="1" spans="1:18" x14ac:dyDescent="0.25">
      <c r="A1" s="115"/>
      <c r="B1" s="146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47" t="s">
        <v>330</v>
      </c>
    </row>
    <row r="2" spans="1:18" ht="37.5" customHeight="1" x14ac:dyDescent="0.25">
      <c r="A2" s="281" t="s">
        <v>582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3"/>
      <c r="O2" s="116"/>
      <c r="P2" s="116"/>
      <c r="Q2" s="116"/>
      <c r="R2" s="116"/>
    </row>
    <row r="3" spans="1:18" ht="15" customHeight="1" x14ac:dyDescent="0.25">
      <c r="A3" s="137"/>
      <c r="B3" s="284" t="s">
        <v>331</v>
      </c>
      <c r="C3" s="129"/>
      <c r="D3" s="129"/>
      <c r="E3" s="162"/>
      <c r="F3" s="285" t="s">
        <v>332</v>
      </c>
      <c r="G3" s="285" t="s">
        <v>333</v>
      </c>
      <c r="H3" s="285" t="s">
        <v>334</v>
      </c>
      <c r="I3" s="285" t="s">
        <v>335</v>
      </c>
      <c r="J3" s="285" t="s">
        <v>336</v>
      </c>
      <c r="K3" s="285" t="s">
        <v>529</v>
      </c>
      <c r="L3" s="285" t="s">
        <v>337</v>
      </c>
      <c r="M3" s="287" t="s">
        <v>338</v>
      </c>
      <c r="N3" s="143"/>
    </row>
    <row r="4" spans="1:18" ht="65.25" customHeight="1" x14ac:dyDescent="0.25">
      <c r="A4" s="138" t="s">
        <v>339</v>
      </c>
      <c r="B4" s="284"/>
      <c r="C4" s="129" t="s">
        <v>340</v>
      </c>
      <c r="D4" s="129" t="s">
        <v>341</v>
      </c>
      <c r="E4" s="162" t="s">
        <v>342</v>
      </c>
      <c r="F4" s="286"/>
      <c r="G4" s="286"/>
      <c r="H4" s="285"/>
      <c r="I4" s="285"/>
      <c r="J4" s="285"/>
      <c r="K4" s="285"/>
      <c r="L4" s="285"/>
      <c r="M4" s="287"/>
      <c r="N4" s="143" t="s">
        <v>343</v>
      </c>
      <c r="Q4" s="161" t="s">
        <v>554</v>
      </c>
      <c r="R4" t="s">
        <v>555</v>
      </c>
    </row>
    <row r="5" spans="1:18" x14ac:dyDescent="0.25">
      <c r="A5" s="139">
        <v>1</v>
      </c>
      <c r="B5" s="161">
        <v>2</v>
      </c>
      <c r="C5" s="117">
        <v>3</v>
      </c>
      <c r="D5" s="117">
        <v>4</v>
      </c>
      <c r="E5" s="133">
        <v>4</v>
      </c>
      <c r="F5" s="133">
        <v>5</v>
      </c>
      <c r="G5" s="133">
        <v>6</v>
      </c>
      <c r="H5" s="133">
        <v>7</v>
      </c>
      <c r="I5" s="133">
        <v>8</v>
      </c>
      <c r="J5" s="133" t="s">
        <v>344</v>
      </c>
      <c r="K5" s="133" t="s">
        <v>530</v>
      </c>
      <c r="L5" s="133">
        <v>10</v>
      </c>
      <c r="M5" s="148" t="s">
        <v>345</v>
      </c>
      <c r="N5" s="24"/>
    </row>
    <row r="6" spans="1:18" x14ac:dyDescent="0.25">
      <c r="A6" s="139"/>
      <c r="B6" s="161"/>
      <c r="C6" s="117"/>
      <c r="D6" s="117"/>
      <c r="E6" s="133"/>
      <c r="F6" s="133"/>
      <c r="G6" s="133"/>
      <c r="H6" s="133"/>
      <c r="I6" s="133"/>
      <c r="J6" s="133"/>
      <c r="K6" s="133"/>
      <c r="L6" s="133"/>
      <c r="M6" s="148"/>
      <c r="N6" s="24"/>
    </row>
    <row r="7" spans="1:18" s="121" customFormat="1" ht="27.75" customHeight="1" x14ac:dyDescent="0.25">
      <c r="A7" s="140">
        <v>1</v>
      </c>
      <c r="B7" s="161" t="s">
        <v>34</v>
      </c>
      <c r="C7" s="118" t="s">
        <v>35</v>
      </c>
      <c r="D7" s="118" t="s">
        <v>346</v>
      </c>
      <c r="E7" s="118" t="s">
        <v>14</v>
      </c>
      <c r="F7" s="18" t="s">
        <v>36</v>
      </c>
      <c r="G7" s="18">
        <v>450</v>
      </c>
      <c r="H7" s="18">
        <v>49000</v>
      </c>
      <c r="I7" s="18">
        <v>45150</v>
      </c>
      <c r="J7" s="18">
        <v>43400</v>
      </c>
      <c r="K7" s="18">
        <v>0</v>
      </c>
      <c r="L7" s="18">
        <v>9.56</v>
      </c>
      <c r="M7" s="119">
        <f t="shared" ref="M7:M70" si="0">J7*L7</f>
        <v>414904</v>
      </c>
      <c r="N7" s="120">
        <v>46672</v>
      </c>
      <c r="O7" s="37"/>
    </row>
    <row r="8" spans="1:18" s="121" customFormat="1" ht="27.75" customHeight="1" x14ac:dyDescent="0.25">
      <c r="A8" s="140">
        <v>2</v>
      </c>
      <c r="B8" s="161" t="s">
        <v>37</v>
      </c>
      <c r="C8" s="118" t="s">
        <v>38</v>
      </c>
      <c r="D8" s="118" t="s">
        <v>347</v>
      </c>
      <c r="E8" s="118" t="s">
        <v>14</v>
      </c>
      <c r="F8" s="18" t="s">
        <v>39</v>
      </c>
      <c r="G8" s="18">
        <v>500</v>
      </c>
      <c r="H8" s="18">
        <v>54000</v>
      </c>
      <c r="I8" s="18">
        <v>59250</v>
      </c>
      <c r="J8" s="18">
        <v>58500</v>
      </c>
      <c r="K8" s="18">
        <v>0</v>
      </c>
      <c r="L8" s="18">
        <v>9.56</v>
      </c>
      <c r="M8" s="119">
        <f t="shared" si="0"/>
        <v>559260</v>
      </c>
      <c r="N8" s="120">
        <v>60416</v>
      </c>
      <c r="O8" s="37"/>
    </row>
    <row r="9" spans="1:18" s="121" customFormat="1" ht="27.75" customHeight="1" x14ac:dyDescent="0.25">
      <c r="A9" s="140">
        <v>3</v>
      </c>
      <c r="B9" s="161" t="s">
        <v>40</v>
      </c>
      <c r="C9" s="128" t="s">
        <v>38</v>
      </c>
      <c r="D9" s="122" t="s">
        <v>347</v>
      </c>
      <c r="E9" s="118" t="s">
        <v>14</v>
      </c>
      <c r="F9" s="127" t="s">
        <v>39</v>
      </c>
      <c r="G9" s="128">
        <v>500</v>
      </c>
      <c r="H9" s="18">
        <v>56750</v>
      </c>
      <c r="I9" s="18">
        <v>58000</v>
      </c>
      <c r="J9" s="18">
        <v>57500</v>
      </c>
      <c r="K9" s="18">
        <v>0</v>
      </c>
      <c r="L9" s="18">
        <v>9.56</v>
      </c>
      <c r="M9" s="119">
        <f t="shared" si="0"/>
        <v>549700</v>
      </c>
      <c r="N9" s="120">
        <v>58624</v>
      </c>
      <c r="O9" s="37"/>
    </row>
    <row r="10" spans="1:18" s="121" customFormat="1" ht="27.75" customHeight="1" x14ac:dyDescent="0.25">
      <c r="A10" s="140">
        <v>4</v>
      </c>
      <c r="B10" s="161" t="s">
        <v>41</v>
      </c>
      <c r="C10" s="128" t="s">
        <v>35</v>
      </c>
      <c r="D10" s="122" t="s">
        <v>348</v>
      </c>
      <c r="E10" s="118" t="s">
        <v>14</v>
      </c>
      <c r="F10" s="127" t="s">
        <v>42</v>
      </c>
      <c r="G10" s="127">
        <v>495</v>
      </c>
      <c r="H10" s="18">
        <v>64500</v>
      </c>
      <c r="I10" s="18">
        <v>57600</v>
      </c>
      <c r="J10" s="18">
        <v>56400</v>
      </c>
      <c r="K10" s="18">
        <v>0</v>
      </c>
      <c r="L10" s="18">
        <v>9.56</v>
      </c>
      <c r="M10" s="119">
        <f t="shared" si="0"/>
        <v>539184</v>
      </c>
      <c r="N10" s="120">
        <v>58832</v>
      </c>
      <c r="O10" s="37"/>
    </row>
    <row r="11" spans="1:18" s="121" customFormat="1" ht="27.75" customHeight="1" x14ac:dyDescent="0.25">
      <c r="A11" s="140">
        <v>5</v>
      </c>
      <c r="B11" s="161" t="s">
        <v>43</v>
      </c>
      <c r="C11" s="145" t="s">
        <v>38</v>
      </c>
      <c r="D11" s="122" t="s">
        <v>349</v>
      </c>
      <c r="E11" s="118" t="s">
        <v>14</v>
      </c>
      <c r="F11" s="127" t="s">
        <v>44</v>
      </c>
      <c r="G11" s="127">
        <v>1000</v>
      </c>
      <c r="H11" s="18">
        <v>120500</v>
      </c>
      <c r="I11" s="18">
        <v>107000</v>
      </c>
      <c r="J11" s="18">
        <v>105000</v>
      </c>
      <c r="K11" s="18">
        <v>0</v>
      </c>
      <c r="L11" s="18">
        <v>5.2</v>
      </c>
      <c r="M11" s="119">
        <f t="shared" si="0"/>
        <v>546000</v>
      </c>
      <c r="N11" s="120">
        <v>108064</v>
      </c>
      <c r="O11" s="37"/>
    </row>
    <row r="12" spans="1:18" s="121" customFormat="1" ht="27.75" customHeight="1" x14ac:dyDescent="0.25">
      <c r="A12" s="140">
        <v>6</v>
      </c>
      <c r="B12" s="161" t="s">
        <v>45</v>
      </c>
      <c r="C12" s="118" t="s">
        <v>38</v>
      </c>
      <c r="D12" s="122" t="s">
        <v>350</v>
      </c>
      <c r="E12" s="118" t="s">
        <v>14</v>
      </c>
      <c r="F12" s="18" t="s">
        <v>46</v>
      </c>
      <c r="G12" s="18">
        <v>1000</v>
      </c>
      <c r="H12" s="18">
        <v>97200</v>
      </c>
      <c r="I12" s="18">
        <v>102600</v>
      </c>
      <c r="J12" s="18">
        <v>97800</v>
      </c>
      <c r="K12" s="18">
        <v>0</v>
      </c>
      <c r="L12" s="18">
        <v>5.2</v>
      </c>
      <c r="M12" s="119">
        <f t="shared" si="0"/>
        <v>508560</v>
      </c>
      <c r="N12" s="120">
        <v>107478.39999999999</v>
      </c>
      <c r="O12" s="37"/>
    </row>
    <row r="13" spans="1:18" s="121" customFormat="1" ht="27.75" customHeight="1" x14ac:dyDescent="0.25">
      <c r="A13" s="140">
        <v>7</v>
      </c>
      <c r="B13" s="161" t="s">
        <v>47</v>
      </c>
      <c r="C13" s="145" t="s">
        <v>38</v>
      </c>
      <c r="D13" s="122" t="s">
        <v>350</v>
      </c>
      <c r="E13" s="118" t="s">
        <v>14</v>
      </c>
      <c r="F13" s="127" t="s">
        <v>46</v>
      </c>
      <c r="G13" s="127">
        <v>1000</v>
      </c>
      <c r="H13" s="18">
        <v>94800</v>
      </c>
      <c r="I13" s="18">
        <v>98400</v>
      </c>
      <c r="J13" s="18">
        <v>92400</v>
      </c>
      <c r="K13" s="18">
        <v>0</v>
      </c>
      <c r="L13" s="18">
        <v>5.2</v>
      </c>
      <c r="M13" s="119">
        <f t="shared" si="0"/>
        <v>480480</v>
      </c>
      <c r="N13" s="120">
        <v>104672</v>
      </c>
      <c r="O13" s="37"/>
    </row>
    <row r="14" spans="1:18" s="121" customFormat="1" ht="27.75" customHeight="1" x14ac:dyDescent="0.25">
      <c r="A14" s="140">
        <v>8</v>
      </c>
      <c r="B14" s="161" t="s">
        <v>48</v>
      </c>
      <c r="C14" s="145" t="s">
        <v>35</v>
      </c>
      <c r="D14" s="118" t="s">
        <v>351</v>
      </c>
      <c r="E14" s="118" t="s">
        <v>14</v>
      </c>
      <c r="F14" s="18" t="s">
        <v>49</v>
      </c>
      <c r="G14" s="127">
        <v>4</v>
      </c>
      <c r="H14" s="18">
        <v>136</v>
      </c>
      <c r="I14" s="18">
        <v>123</v>
      </c>
      <c r="J14" s="18">
        <v>0</v>
      </c>
      <c r="K14" s="18">
        <v>186</v>
      </c>
      <c r="L14" s="18">
        <v>9.56</v>
      </c>
      <c r="M14" s="119">
        <f t="shared" si="0"/>
        <v>0</v>
      </c>
      <c r="N14" s="120">
        <v>255</v>
      </c>
      <c r="O14" s="37"/>
    </row>
    <row r="15" spans="1:18" s="121" customFormat="1" ht="27.75" customHeight="1" x14ac:dyDescent="0.25">
      <c r="A15" s="140">
        <v>9</v>
      </c>
      <c r="B15" s="161" t="s">
        <v>50</v>
      </c>
      <c r="C15" s="145" t="s">
        <v>35</v>
      </c>
      <c r="D15" s="122" t="s">
        <v>352</v>
      </c>
      <c r="E15" s="118" t="s">
        <v>14</v>
      </c>
      <c r="F15" s="127" t="s">
        <v>51</v>
      </c>
      <c r="G15" s="127">
        <v>4</v>
      </c>
      <c r="H15" s="18">
        <v>368</v>
      </c>
      <c r="I15" s="18">
        <v>284</v>
      </c>
      <c r="J15" s="18">
        <v>47</v>
      </c>
      <c r="K15" s="18">
        <v>0</v>
      </c>
      <c r="L15" s="18">
        <v>9.56</v>
      </c>
      <c r="M15" s="119">
        <f t="shared" si="0"/>
        <v>449.32000000000005</v>
      </c>
      <c r="N15" s="120">
        <v>487</v>
      </c>
      <c r="O15" s="37"/>
    </row>
    <row r="16" spans="1:18" s="121" customFormat="1" ht="27.75" customHeight="1" x14ac:dyDescent="0.25">
      <c r="A16" s="140">
        <v>10</v>
      </c>
      <c r="B16" s="161" t="s">
        <v>52</v>
      </c>
      <c r="C16" s="145" t="s">
        <v>255</v>
      </c>
      <c r="D16" s="118" t="s">
        <v>353</v>
      </c>
      <c r="E16" s="118" t="s">
        <v>14</v>
      </c>
      <c r="F16" s="18" t="s">
        <v>46</v>
      </c>
      <c r="G16" s="127">
        <v>10</v>
      </c>
      <c r="H16" s="18">
        <v>1144</v>
      </c>
      <c r="I16" s="18">
        <v>1036</v>
      </c>
      <c r="J16" s="18">
        <v>987</v>
      </c>
      <c r="K16" s="18">
        <v>0</v>
      </c>
      <c r="L16" s="18">
        <v>7.08</v>
      </c>
      <c r="M16" s="119">
        <f t="shared" si="0"/>
        <v>6987.96</v>
      </c>
      <c r="N16" s="120">
        <v>1167</v>
      </c>
      <c r="O16" s="37"/>
    </row>
    <row r="17" spans="1:15" s="121" customFormat="1" ht="27.75" customHeight="1" x14ac:dyDescent="0.25">
      <c r="A17" s="140">
        <v>11</v>
      </c>
      <c r="B17" s="161" t="s">
        <v>53</v>
      </c>
      <c r="C17" s="145" t="s">
        <v>255</v>
      </c>
      <c r="D17" s="118" t="s">
        <v>354</v>
      </c>
      <c r="E17" s="118" t="s">
        <v>14</v>
      </c>
      <c r="F17" s="18" t="s">
        <v>51</v>
      </c>
      <c r="G17" s="127">
        <v>5</v>
      </c>
      <c r="H17" s="18">
        <v>0</v>
      </c>
      <c r="I17" s="18">
        <v>0</v>
      </c>
      <c r="J17" s="18">
        <v>0</v>
      </c>
      <c r="K17" s="18">
        <v>23</v>
      </c>
      <c r="L17" s="18">
        <v>9.56</v>
      </c>
      <c r="M17" s="119">
        <f t="shared" si="0"/>
        <v>0</v>
      </c>
      <c r="N17" s="120">
        <v>0</v>
      </c>
      <c r="O17" s="37"/>
    </row>
    <row r="18" spans="1:15" s="121" customFormat="1" ht="27.75" customHeight="1" x14ac:dyDescent="0.25">
      <c r="A18" s="140">
        <v>12</v>
      </c>
      <c r="B18" s="161" t="s">
        <v>54</v>
      </c>
      <c r="C18" s="145" t="s">
        <v>35</v>
      </c>
      <c r="D18" s="118" t="s">
        <v>355</v>
      </c>
      <c r="E18" s="118" t="s">
        <v>14</v>
      </c>
      <c r="F18" s="18" t="s">
        <v>55</v>
      </c>
      <c r="G18" s="127">
        <v>35.1</v>
      </c>
      <c r="H18" s="18">
        <v>2950</v>
      </c>
      <c r="I18" s="18">
        <v>3150</v>
      </c>
      <c r="J18" s="18">
        <v>850</v>
      </c>
      <c r="K18" s="18">
        <v>0</v>
      </c>
      <c r="L18" s="18">
        <v>3.56</v>
      </c>
      <c r="M18" s="119">
        <f t="shared" si="0"/>
        <v>3026</v>
      </c>
      <c r="N18" s="120">
        <v>3940</v>
      </c>
      <c r="O18" s="37"/>
    </row>
    <row r="19" spans="1:15" s="121" customFormat="1" ht="27.75" customHeight="1" x14ac:dyDescent="0.25">
      <c r="A19" s="140">
        <v>13</v>
      </c>
      <c r="B19" s="161" t="s">
        <v>56</v>
      </c>
      <c r="C19" s="145" t="s">
        <v>38</v>
      </c>
      <c r="D19" s="122" t="s">
        <v>356</v>
      </c>
      <c r="E19" s="118"/>
      <c r="F19" s="18" t="s">
        <v>57</v>
      </c>
      <c r="G19" s="127">
        <v>15</v>
      </c>
      <c r="H19" s="18">
        <v>84.7</v>
      </c>
      <c r="I19" s="18">
        <v>104.2</v>
      </c>
      <c r="J19" s="18">
        <v>0</v>
      </c>
      <c r="K19" s="18">
        <v>2959.6000000000004</v>
      </c>
      <c r="L19" s="18">
        <v>6.61</v>
      </c>
      <c r="M19" s="119">
        <f t="shared" si="0"/>
        <v>0</v>
      </c>
      <c r="N19" s="120">
        <v>918.6</v>
      </c>
      <c r="O19" s="37"/>
    </row>
    <row r="20" spans="1:15" s="121" customFormat="1" ht="27.75" customHeight="1" x14ac:dyDescent="0.25">
      <c r="A20" s="140">
        <v>14</v>
      </c>
      <c r="B20" s="161" t="s">
        <v>58</v>
      </c>
      <c r="C20" s="145" t="s">
        <v>255</v>
      </c>
      <c r="D20" s="122" t="s">
        <v>357</v>
      </c>
      <c r="E20" s="118"/>
      <c r="F20" s="18" t="s">
        <v>51</v>
      </c>
      <c r="G20" s="127">
        <v>2</v>
      </c>
      <c r="H20" s="18">
        <v>155</v>
      </c>
      <c r="I20" s="18">
        <v>158</v>
      </c>
      <c r="J20" s="18">
        <v>76</v>
      </c>
      <c r="K20" s="18">
        <v>0</v>
      </c>
      <c r="L20" s="18">
        <v>3.99</v>
      </c>
      <c r="M20" s="119">
        <f t="shared" si="0"/>
        <v>303.24</v>
      </c>
      <c r="N20" s="120">
        <v>207</v>
      </c>
      <c r="O20" s="37"/>
    </row>
    <row r="21" spans="1:15" s="121" customFormat="1" ht="27.75" customHeight="1" x14ac:dyDescent="0.25">
      <c r="A21" s="140">
        <v>15</v>
      </c>
      <c r="B21" s="161" t="s">
        <v>59</v>
      </c>
      <c r="C21" s="145" t="s">
        <v>255</v>
      </c>
      <c r="D21" s="118" t="s">
        <v>358</v>
      </c>
      <c r="E21" s="118"/>
      <c r="F21" s="18" t="s">
        <v>60</v>
      </c>
      <c r="G21" s="127">
        <v>4</v>
      </c>
      <c r="H21" s="18">
        <v>0</v>
      </c>
      <c r="I21" s="18">
        <v>0</v>
      </c>
      <c r="J21" s="18">
        <v>0</v>
      </c>
      <c r="K21" s="18">
        <v>478</v>
      </c>
      <c r="L21" s="18">
        <v>3.56</v>
      </c>
      <c r="M21" s="119">
        <f t="shared" si="0"/>
        <v>0</v>
      </c>
      <c r="N21" s="120">
        <v>0</v>
      </c>
      <c r="O21" s="37"/>
    </row>
    <row r="22" spans="1:15" s="121" customFormat="1" ht="27.75" customHeight="1" x14ac:dyDescent="0.25">
      <c r="A22" s="140">
        <v>16</v>
      </c>
      <c r="B22" s="161" t="s">
        <v>61</v>
      </c>
      <c r="C22" s="145" t="s">
        <v>35</v>
      </c>
      <c r="D22" s="122" t="s">
        <v>359</v>
      </c>
      <c r="E22" s="118"/>
      <c r="F22" s="18" t="s">
        <v>62</v>
      </c>
      <c r="G22" s="127">
        <v>12</v>
      </c>
      <c r="H22" s="18">
        <v>180</v>
      </c>
      <c r="I22" s="18">
        <v>210</v>
      </c>
      <c r="J22" s="18">
        <v>0</v>
      </c>
      <c r="K22" s="18">
        <v>2655</v>
      </c>
      <c r="L22" s="18">
        <v>3.56</v>
      </c>
      <c r="M22" s="119">
        <f t="shared" si="0"/>
        <v>0</v>
      </c>
      <c r="N22" s="120">
        <v>1177</v>
      </c>
      <c r="O22" s="37"/>
    </row>
    <row r="23" spans="1:15" s="121" customFormat="1" ht="27.75" customHeight="1" x14ac:dyDescent="0.25">
      <c r="A23" s="140">
        <v>17</v>
      </c>
      <c r="B23" s="161" t="s">
        <v>63</v>
      </c>
      <c r="C23" s="145" t="s">
        <v>255</v>
      </c>
      <c r="D23" s="118" t="s">
        <v>360</v>
      </c>
      <c r="E23" s="118"/>
      <c r="F23" s="18" t="s">
        <v>64</v>
      </c>
      <c r="G23" s="127">
        <v>4.18</v>
      </c>
      <c r="H23" s="18">
        <v>130</v>
      </c>
      <c r="I23" s="18">
        <v>149</v>
      </c>
      <c r="J23" s="18">
        <v>0</v>
      </c>
      <c r="K23" s="18">
        <v>251</v>
      </c>
      <c r="L23" s="18">
        <v>3.99</v>
      </c>
      <c r="M23" s="119">
        <f t="shared" si="0"/>
        <v>0</v>
      </c>
      <c r="N23" s="120">
        <v>336</v>
      </c>
      <c r="O23" s="37"/>
    </row>
    <row r="24" spans="1:15" s="121" customFormat="1" ht="27.75" customHeight="1" x14ac:dyDescent="0.25">
      <c r="A24" s="140">
        <v>18</v>
      </c>
      <c r="B24" s="161" t="s">
        <v>65</v>
      </c>
      <c r="C24" s="145" t="s">
        <v>66</v>
      </c>
      <c r="D24" s="122" t="s">
        <v>361</v>
      </c>
      <c r="E24" s="118"/>
      <c r="F24" s="18" t="s">
        <v>67</v>
      </c>
      <c r="G24" s="127">
        <v>11.1</v>
      </c>
      <c r="H24" s="18">
        <v>0</v>
      </c>
      <c r="I24" s="18">
        <v>0</v>
      </c>
      <c r="J24" s="18">
        <v>0</v>
      </c>
      <c r="K24" s="18">
        <v>1570</v>
      </c>
      <c r="L24" s="18">
        <v>3.07</v>
      </c>
      <c r="M24" s="119">
        <f t="shared" si="0"/>
        <v>0</v>
      </c>
      <c r="N24" s="120">
        <v>0</v>
      </c>
      <c r="O24" s="37"/>
    </row>
    <row r="25" spans="1:15" s="121" customFormat="1" ht="27.75" customHeight="1" x14ac:dyDescent="0.25">
      <c r="A25" s="140">
        <v>19</v>
      </c>
      <c r="B25" s="161" t="s">
        <v>68</v>
      </c>
      <c r="C25" s="145" t="s">
        <v>255</v>
      </c>
      <c r="D25" s="122" t="s">
        <v>362</v>
      </c>
      <c r="E25" s="118"/>
      <c r="F25" s="18" t="s">
        <v>69</v>
      </c>
      <c r="G25" s="127">
        <v>3</v>
      </c>
      <c r="H25" s="18">
        <v>182</v>
      </c>
      <c r="I25" s="18">
        <v>246</v>
      </c>
      <c r="J25" s="18">
        <v>237</v>
      </c>
      <c r="K25" s="18">
        <v>0</v>
      </c>
      <c r="L25" s="18">
        <v>3.07</v>
      </c>
      <c r="M25" s="119">
        <f t="shared" si="0"/>
        <v>727.58999999999992</v>
      </c>
      <c r="N25" s="120">
        <v>258</v>
      </c>
      <c r="O25" s="37"/>
    </row>
    <row r="26" spans="1:15" s="121" customFormat="1" ht="27.75" customHeight="1" x14ac:dyDescent="0.25">
      <c r="A26" s="140">
        <v>20</v>
      </c>
      <c r="B26" s="161" t="s">
        <v>70</v>
      </c>
      <c r="C26" s="145" t="s">
        <v>35</v>
      </c>
      <c r="D26" s="122" t="s">
        <v>363</v>
      </c>
      <c r="E26" s="118"/>
      <c r="F26" s="18" t="s">
        <v>49</v>
      </c>
      <c r="G26" s="127">
        <v>3</v>
      </c>
      <c r="H26" s="18">
        <v>130</v>
      </c>
      <c r="I26" s="18">
        <v>131</v>
      </c>
      <c r="J26" s="18">
        <v>0</v>
      </c>
      <c r="K26" s="18">
        <v>105</v>
      </c>
      <c r="L26" s="18">
        <v>3.07</v>
      </c>
      <c r="M26" s="119">
        <f t="shared" si="0"/>
        <v>0</v>
      </c>
      <c r="N26" s="120">
        <v>693</v>
      </c>
      <c r="O26" s="37"/>
    </row>
    <row r="27" spans="1:15" s="121" customFormat="1" ht="27.75" customHeight="1" x14ac:dyDescent="0.25">
      <c r="A27" s="140">
        <v>21</v>
      </c>
      <c r="B27" s="161" t="s">
        <v>71</v>
      </c>
      <c r="C27" s="145" t="s">
        <v>72</v>
      </c>
      <c r="D27" s="122" t="s">
        <v>364</v>
      </c>
      <c r="E27" s="118"/>
      <c r="F27" s="18" t="s">
        <v>73</v>
      </c>
      <c r="G27" s="127">
        <v>10.7</v>
      </c>
      <c r="H27" s="18">
        <v>637</v>
      </c>
      <c r="I27" s="18">
        <v>861.2</v>
      </c>
      <c r="J27" s="18">
        <v>0</v>
      </c>
      <c r="K27" s="18">
        <v>210.09999999999991</v>
      </c>
      <c r="L27" s="18">
        <v>3.07</v>
      </c>
      <c r="M27" s="119">
        <f t="shared" si="0"/>
        <v>0</v>
      </c>
      <c r="N27" s="120">
        <v>1463.2</v>
      </c>
      <c r="O27" s="37"/>
    </row>
    <row r="28" spans="1:15" s="121" customFormat="1" ht="27.75" customHeight="1" x14ac:dyDescent="0.25">
      <c r="A28" s="140">
        <v>22</v>
      </c>
      <c r="B28" s="161" t="s">
        <v>74</v>
      </c>
      <c r="C28" s="127" t="s">
        <v>35</v>
      </c>
      <c r="D28" s="122" t="s">
        <v>365</v>
      </c>
      <c r="E28" s="118"/>
      <c r="F28" s="18" t="s">
        <v>75</v>
      </c>
      <c r="G28" s="127">
        <v>44</v>
      </c>
      <c r="H28" s="18">
        <v>6977.85</v>
      </c>
      <c r="I28" s="18">
        <v>7243.65</v>
      </c>
      <c r="J28" s="18">
        <v>5896.7999999999993</v>
      </c>
      <c r="K28" s="18">
        <v>0</v>
      </c>
      <c r="L28" s="18">
        <v>3.07</v>
      </c>
      <c r="M28" s="119">
        <f t="shared" si="0"/>
        <v>18103.175999999996</v>
      </c>
      <c r="N28" s="120">
        <v>7017</v>
      </c>
      <c r="O28" s="37"/>
    </row>
    <row r="29" spans="1:15" s="121" customFormat="1" ht="27.75" customHeight="1" x14ac:dyDescent="0.25">
      <c r="A29" s="140">
        <v>23</v>
      </c>
      <c r="B29" s="161" t="s">
        <v>76</v>
      </c>
      <c r="C29" s="118" t="s">
        <v>38</v>
      </c>
      <c r="D29" s="122" t="s">
        <v>365</v>
      </c>
      <c r="E29" s="118"/>
      <c r="F29" s="18" t="s">
        <v>44</v>
      </c>
      <c r="G29" s="18">
        <v>20</v>
      </c>
      <c r="H29" s="18">
        <v>2688.3</v>
      </c>
      <c r="I29" s="18">
        <v>1734.7</v>
      </c>
      <c r="J29" s="18">
        <v>0</v>
      </c>
      <c r="K29" s="18">
        <v>195.5</v>
      </c>
      <c r="L29" s="18">
        <v>3.07</v>
      </c>
      <c r="M29" s="119">
        <f t="shared" si="0"/>
        <v>0</v>
      </c>
      <c r="N29" s="120">
        <v>3273.8</v>
      </c>
      <c r="O29" s="37"/>
    </row>
    <row r="30" spans="1:15" s="121" customFormat="1" ht="27.75" customHeight="1" x14ac:dyDescent="0.25">
      <c r="A30" s="140">
        <v>24</v>
      </c>
      <c r="B30" s="161" t="s">
        <v>77</v>
      </c>
      <c r="C30" s="118" t="s">
        <v>72</v>
      </c>
      <c r="D30" s="122" t="s">
        <v>366</v>
      </c>
      <c r="E30" s="118"/>
      <c r="F30" s="18" t="s">
        <v>199</v>
      </c>
      <c r="G30" s="18">
        <v>50</v>
      </c>
      <c r="H30" s="18">
        <v>0</v>
      </c>
      <c r="I30" s="18">
        <v>0</v>
      </c>
      <c r="J30" s="18">
        <v>0</v>
      </c>
      <c r="K30" s="18">
        <v>0</v>
      </c>
      <c r="L30" s="18">
        <v>3.07</v>
      </c>
      <c r="M30" s="119">
        <f t="shared" si="0"/>
        <v>0</v>
      </c>
      <c r="N30" s="120">
        <v>80</v>
      </c>
      <c r="O30" s="37"/>
    </row>
    <row r="31" spans="1:15" s="121" customFormat="1" ht="27.75" customHeight="1" x14ac:dyDescent="0.25">
      <c r="A31" s="140">
        <v>25</v>
      </c>
      <c r="B31" s="161" t="s">
        <v>78</v>
      </c>
      <c r="C31" s="118" t="s">
        <v>255</v>
      </c>
      <c r="D31" s="122" t="s">
        <v>367</v>
      </c>
      <c r="E31" s="118"/>
      <c r="F31" s="18" t="s">
        <v>79</v>
      </c>
      <c r="G31" s="18">
        <v>5</v>
      </c>
      <c r="H31" s="18">
        <v>6</v>
      </c>
      <c r="I31" s="18">
        <v>0</v>
      </c>
      <c r="J31" s="18">
        <v>0</v>
      </c>
      <c r="K31" s="18">
        <v>0</v>
      </c>
      <c r="L31" s="18">
        <v>9.56</v>
      </c>
      <c r="M31" s="119">
        <f t="shared" si="0"/>
        <v>0</v>
      </c>
      <c r="N31" s="120">
        <v>0</v>
      </c>
      <c r="O31" s="37"/>
    </row>
    <row r="32" spans="1:15" s="121" customFormat="1" ht="27.75" customHeight="1" x14ac:dyDescent="0.25">
      <c r="A32" s="140">
        <v>26</v>
      </c>
      <c r="B32" s="161" t="s">
        <v>80</v>
      </c>
      <c r="C32" s="118" t="s">
        <v>38</v>
      </c>
      <c r="D32" s="122" t="s">
        <v>368</v>
      </c>
      <c r="E32" s="118"/>
      <c r="F32" s="18" t="s">
        <v>81</v>
      </c>
      <c r="G32" s="18">
        <v>29.97</v>
      </c>
      <c r="H32" s="18">
        <v>2460</v>
      </c>
      <c r="I32" s="18">
        <v>1740</v>
      </c>
      <c r="J32" s="18">
        <v>0</v>
      </c>
      <c r="K32" s="18">
        <v>600</v>
      </c>
      <c r="L32" s="18">
        <v>3.19</v>
      </c>
      <c r="M32" s="119">
        <f t="shared" si="0"/>
        <v>0</v>
      </c>
      <c r="N32" s="120">
        <v>3690</v>
      </c>
      <c r="O32" s="37"/>
    </row>
    <row r="33" spans="1:15" s="121" customFormat="1" ht="27.75" customHeight="1" x14ac:dyDescent="0.25">
      <c r="A33" s="140">
        <v>27</v>
      </c>
      <c r="B33" s="161" t="s">
        <v>82</v>
      </c>
      <c r="C33" s="118" t="s">
        <v>72</v>
      </c>
      <c r="D33" s="122" t="s">
        <v>369</v>
      </c>
      <c r="E33" s="118"/>
      <c r="F33" s="18" t="s">
        <v>83</v>
      </c>
      <c r="G33" s="161">
        <v>7.0350000000000001</v>
      </c>
      <c r="H33" s="18">
        <v>84</v>
      </c>
      <c r="I33" s="18">
        <v>95</v>
      </c>
      <c r="J33" s="18">
        <v>0</v>
      </c>
      <c r="K33" s="18">
        <v>778</v>
      </c>
      <c r="L33" s="18">
        <v>3.19</v>
      </c>
      <c r="M33" s="119">
        <f t="shared" si="0"/>
        <v>0</v>
      </c>
      <c r="N33" s="120">
        <v>732</v>
      </c>
      <c r="O33" s="37"/>
    </row>
    <row r="34" spans="1:15" s="121" customFormat="1" ht="27.75" customHeight="1" x14ac:dyDescent="0.25">
      <c r="A34" s="140">
        <v>28</v>
      </c>
      <c r="B34" s="161" t="s">
        <v>84</v>
      </c>
      <c r="C34" s="144" t="s">
        <v>255</v>
      </c>
      <c r="D34" s="122" t="s">
        <v>370</v>
      </c>
      <c r="E34" s="118"/>
      <c r="F34" s="18" t="s">
        <v>46</v>
      </c>
      <c r="G34" s="18" t="s">
        <v>540</v>
      </c>
      <c r="H34" s="18">
        <v>789.3</v>
      </c>
      <c r="I34" s="18">
        <v>790</v>
      </c>
      <c r="J34" s="18">
        <v>259</v>
      </c>
      <c r="K34" s="18">
        <v>0</v>
      </c>
      <c r="L34" s="18">
        <v>2.76</v>
      </c>
      <c r="M34" s="119">
        <f t="shared" si="0"/>
        <v>714.83999999999992</v>
      </c>
      <c r="N34" s="120">
        <v>1085</v>
      </c>
      <c r="O34" s="37"/>
    </row>
    <row r="35" spans="1:15" s="121" customFormat="1" ht="27.75" customHeight="1" x14ac:dyDescent="0.25">
      <c r="A35" s="140">
        <v>29</v>
      </c>
      <c r="B35" s="161" t="s">
        <v>85</v>
      </c>
      <c r="C35" s="118" t="s">
        <v>86</v>
      </c>
      <c r="D35" s="122" t="s">
        <v>371</v>
      </c>
      <c r="E35" s="118"/>
      <c r="F35" s="18" t="s">
        <v>200</v>
      </c>
      <c r="G35" s="18">
        <v>49.05</v>
      </c>
      <c r="H35" s="18">
        <v>2460</v>
      </c>
      <c r="I35" s="18">
        <v>2060</v>
      </c>
      <c r="J35" s="18">
        <v>0</v>
      </c>
      <c r="K35" s="18">
        <v>1960</v>
      </c>
      <c r="L35" s="18">
        <v>3.19</v>
      </c>
      <c r="M35" s="119">
        <f t="shared" si="0"/>
        <v>0</v>
      </c>
      <c r="N35" s="120">
        <v>6780</v>
      </c>
      <c r="O35" s="37"/>
    </row>
    <row r="36" spans="1:15" s="121" customFormat="1" ht="27.75" customHeight="1" x14ac:dyDescent="0.25">
      <c r="A36" s="140">
        <v>30</v>
      </c>
      <c r="B36" s="161" t="s">
        <v>87</v>
      </c>
      <c r="C36" s="118" t="s">
        <v>38</v>
      </c>
      <c r="D36" s="122" t="s">
        <v>372</v>
      </c>
      <c r="E36" s="118"/>
      <c r="F36" s="127" t="s">
        <v>81</v>
      </c>
      <c r="G36" s="18">
        <v>45</v>
      </c>
      <c r="H36" s="18">
        <v>2595</v>
      </c>
      <c r="I36" s="18">
        <v>2596</v>
      </c>
      <c r="J36" s="18">
        <v>0</v>
      </c>
      <c r="K36" s="18">
        <v>1950</v>
      </c>
      <c r="L36" s="18">
        <v>3.19</v>
      </c>
      <c r="M36" s="119">
        <f t="shared" si="0"/>
        <v>0</v>
      </c>
      <c r="N36" s="120">
        <v>6445</v>
      </c>
      <c r="O36" s="37"/>
    </row>
    <row r="37" spans="1:15" s="121" customFormat="1" ht="27.75" customHeight="1" x14ac:dyDescent="0.25">
      <c r="A37" s="140">
        <v>31</v>
      </c>
      <c r="B37" s="161" t="s">
        <v>88</v>
      </c>
      <c r="C37" s="118" t="s">
        <v>255</v>
      </c>
      <c r="D37" s="122" t="s">
        <v>373</v>
      </c>
      <c r="E37" s="118"/>
      <c r="F37" s="127" t="s">
        <v>89</v>
      </c>
      <c r="G37" s="18">
        <v>5</v>
      </c>
      <c r="H37" s="18">
        <v>0</v>
      </c>
      <c r="I37" s="18">
        <v>0</v>
      </c>
      <c r="J37" s="18">
        <v>0</v>
      </c>
      <c r="K37" s="18">
        <v>0</v>
      </c>
      <c r="L37" s="18">
        <v>4.0199999999999996</v>
      </c>
      <c r="M37" s="119">
        <f t="shared" si="0"/>
        <v>0</v>
      </c>
      <c r="N37" s="120">
        <v>3145</v>
      </c>
      <c r="O37" s="37"/>
    </row>
    <row r="38" spans="1:15" s="121" customFormat="1" ht="27.75" customHeight="1" x14ac:dyDescent="0.25">
      <c r="A38" s="140">
        <v>32</v>
      </c>
      <c r="B38" s="161" t="s">
        <v>90</v>
      </c>
      <c r="C38" s="144" t="s">
        <v>255</v>
      </c>
      <c r="D38" s="122" t="s">
        <v>374</v>
      </c>
      <c r="E38" s="118"/>
      <c r="F38" s="127" t="s">
        <v>64</v>
      </c>
      <c r="G38" s="18">
        <v>4.95</v>
      </c>
      <c r="H38" s="18">
        <v>1</v>
      </c>
      <c r="I38" s="18">
        <v>3</v>
      </c>
      <c r="J38" s="18">
        <v>0</v>
      </c>
      <c r="K38" s="18">
        <v>1523</v>
      </c>
      <c r="L38" s="18">
        <v>3.19</v>
      </c>
      <c r="M38" s="119">
        <f t="shared" si="0"/>
        <v>0</v>
      </c>
      <c r="N38" s="120">
        <v>809</v>
      </c>
      <c r="O38" s="37"/>
    </row>
    <row r="39" spans="1:15" s="121" customFormat="1" ht="27.75" customHeight="1" x14ac:dyDescent="0.25">
      <c r="A39" s="140">
        <v>33</v>
      </c>
      <c r="B39" s="161" t="s">
        <v>91</v>
      </c>
      <c r="C39" s="118" t="s">
        <v>38</v>
      </c>
      <c r="D39" s="122" t="s">
        <v>375</v>
      </c>
      <c r="E39" s="118"/>
      <c r="F39" s="127">
        <v>18.89</v>
      </c>
      <c r="G39" s="18">
        <v>17</v>
      </c>
      <c r="H39" s="18">
        <v>410</v>
      </c>
      <c r="I39" s="18">
        <v>411</v>
      </c>
      <c r="J39" s="18">
        <v>0</v>
      </c>
      <c r="K39" s="18">
        <v>1570</v>
      </c>
      <c r="L39" s="18">
        <v>3.19</v>
      </c>
      <c r="M39" s="119">
        <f t="shared" si="0"/>
        <v>0</v>
      </c>
      <c r="N39" s="120">
        <v>773</v>
      </c>
      <c r="O39" s="37"/>
    </row>
    <row r="40" spans="1:15" s="121" customFormat="1" ht="27.75" customHeight="1" x14ac:dyDescent="0.25">
      <c r="A40" s="140">
        <v>34</v>
      </c>
      <c r="B40" s="161" t="s">
        <v>92</v>
      </c>
      <c r="C40" s="118" t="s">
        <v>93</v>
      </c>
      <c r="D40" s="122" t="s">
        <v>376</v>
      </c>
      <c r="E40" s="118"/>
      <c r="F40" s="18" t="s">
        <v>57</v>
      </c>
      <c r="G40" s="18">
        <v>15</v>
      </c>
      <c r="H40" s="18">
        <v>1683</v>
      </c>
      <c r="I40" s="18">
        <v>1528</v>
      </c>
      <c r="J40" s="18">
        <v>662</v>
      </c>
      <c r="K40" s="18">
        <v>0</v>
      </c>
      <c r="L40" s="18">
        <v>3.19</v>
      </c>
      <c r="M40" s="119">
        <f t="shared" si="0"/>
        <v>2111.7799999999997</v>
      </c>
      <c r="N40" s="120">
        <v>1539</v>
      </c>
      <c r="O40" s="37"/>
    </row>
    <row r="41" spans="1:15" s="121" customFormat="1" ht="27.75" customHeight="1" x14ac:dyDescent="0.25">
      <c r="A41" s="140">
        <v>35</v>
      </c>
      <c r="B41" s="161" t="s">
        <v>94</v>
      </c>
      <c r="C41" s="118" t="s">
        <v>95</v>
      </c>
      <c r="D41" s="118" t="s">
        <v>377</v>
      </c>
      <c r="E41" s="118" t="s">
        <v>14</v>
      </c>
      <c r="F41" s="118" t="s">
        <v>96</v>
      </c>
      <c r="G41" s="18">
        <v>10</v>
      </c>
      <c r="H41" s="18">
        <v>890</v>
      </c>
      <c r="I41" s="18">
        <v>1084.9000000000001</v>
      </c>
      <c r="J41" s="18">
        <v>1052.8000000000002</v>
      </c>
      <c r="K41" s="18">
        <v>0</v>
      </c>
      <c r="L41" s="18">
        <v>7.08</v>
      </c>
      <c r="M41" s="119">
        <f t="shared" si="0"/>
        <v>7453.8240000000014</v>
      </c>
      <c r="N41" s="120">
        <v>1322.4</v>
      </c>
      <c r="O41" s="37"/>
    </row>
    <row r="42" spans="1:15" s="121" customFormat="1" ht="27.75" customHeight="1" x14ac:dyDescent="0.25">
      <c r="A42" s="140">
        <v>36</v>
      </c>
      <c r="B42" s="161" t="s">
        <v>97</v>
      </c>
      <c r="C42" s="144" t="s">
        <v>255</v>
      </c>
      <c r="D42" s="122" t="s">
        <v>378</v>
      </c>
      <c r="E42" s="118"/>
      <c r="F42" s="18" t="s">
        <v>49</v>
      </c>
      <c r="G42" s="18">
        <v>3</v>
      </c>
      <c r="H42" s="18">
        <v>313</v>
      </c>
      <c r="I42" s="18">
        <v>281</v>
      </c>
      <c r="J42" s="18">
        <v>0</v>
      </c>
      <c r="K42" s="18">
        <v>0</v>
      </c>
      <c r="L42" s="18">
        <v>4.0199999999999996</v>
      </c>
      <c r="M42" s="119">
        <f t="shared" si="0"/>
        <v>0</v>
      </c>
      <c r="N42" s="120">
        <v>370</v>
      </c>
      <c r="O42" s="37"/>
    </row>
    <row r="43" spans="1:15" s="121" customFormat="1" ht="27.75" customHeight="1" x14ac:dyDescent="0.25">
      <c r="A43" s="140">
        <v>37</v>
      </c>
      <c r="B43" s="161" t="s">
        <v>98</v>
      </c>
      <c r="C43" s="118" t="s">
        <v>99</v>
      </c>
      <c r="D43" s="122" t="s">
        <v>379</v>
      </c>
      <c r="E43" s="118"/>
      <c r="F43" s="18" t="s">
        <v>39</v>
      </c>
      <c r="G43" s="18">
        <v>4</v>
      </c>
      <c r="H43" s="18">
        <v>119.9</v>
      </c>
      <c r="I43" s="18">
        <v>120</v>
      </c>
      <c r="J43" s="18">
        <v>96</v>
      </c>
      <c r="K43" s="18">
        <v>0</v>
      </c>
      <c r="L43" s="18">
        <v>3.19</v>
      </c>
      <c r="M43" s="119">
        <f t="shared" si="0"/>
        <v>306.24</v>
      </c>
      <c r="N43" s="120">
        <v>0</v>
      </c>
      <c r="O43" s="37"/>
    </row>
    <row r="44" spans="1:15" s="121" customFormat="1" ht="27.75" customHeight="1" x14ac:dyDescent="0.25">
      <c r="A44" s="140">
        <v>38</v>
      </c>
      <c r="B44" s="161" t="s">
        <v>100</v>
      </c>
      <c r="C44" s="144" t="s">
        <v>255</v>
      </c>
      <c r="D44" s="122" t="s">
        <v>380</v>
      </c>
      <c r="E44" s="118"/>
      <c r="F44" s="127" t="s">
        <v>49</v>
      </c>
      <c r="G44" s="18">
        <v>3</v>
      </c>
      <c r="H44" s="18">
        <v>53</v>
      </c>
      <c r="I44" s="18">
        <v>54</v>
      </c>
      <c r="J44" s="18">
        <v>0</v>
      </c>
      <c r="K44" s="18">
        <v>158</v>
      </c>
      <c r="L44" s="18">
        <v>4.0199999999999996</v>
      </c>
      <c r="M44" s="119">
        <f t="shared" si="0"/>
        <v>0</v>
      </c>
      <c r="N44" s="120">
        <v>118</v>
      </c>
      <c r="O44" s="112"/>
    </row>
    <row r="45" spans="1:15" s="121" customFormat="1" ht="27.75" customHeight="1" x14ac:dyDescent="0.25">
      <c r="A45" s="140">
        <v>39</v>
      </c>
      <c r="B45" s="161" t="s">
        <v>101</v>
      </c>
      <c r="C45" s="144" t="s">
        <v>255</v>
      </c>
      <c r="D45" s="122" t="s">
        <v>381</v>
      </c>
      <c r="E45" s="118"/>
      <c r="F45" s="18" t="s">
        <v>64</v>
      </c>
      <c r="G45" s="18">
        <v>6.5</v>
      </c>
      <c r="H45" s="18">
        <v>700</v>
      </c>
      <c r="I45" s="18">
        <v>54</v>
      </c>
      <c r="J45" s="18">
        <v>0</v>
      </c>
      <c r="K45" s="18">
        <v>158</v>
      </c>
      <c r="L45" s="18">
        <v>4.0199999999999996</v>
      </c>
      <c r="M45" s="119">
        <f t="shared" si="0"/>
        <v>0</v>
      </c>
      <c r="N45" s="120">
        <v>118</v>
      </c>
      <c r="O45" s="37"/>
    </row>
    <row r="46" spans="1:15" s="121" customFormat="1" ht="27.75" customHeight="1" x14ac:dyDescent="0.25">
      <c r="A46" s="140">
        <v>40</v>
      </c>
      <c r="B46" s="161" t="s">
        <v>102</v>
      </c>
      <c r="C46" s="144" t="s">
        <v>255</v>
      </c>
      <c r="D46" s="122" t="s">
        <v>382</v>
      </c>
      <c r="E46" s="118"/>
      <c r="F46" s="18" t="s">
        <v>39</v>
      </c>
      <c r="G46" s="18">
        <v>4.8899999999999997</v>
      </c>
      <c r="H46" s="18">
        <v>988</v>
      </c>
      <c r="I46" s="18">
        <v>496</v>
      </c>
      <c r="J46" s="18">
        <v>307</v>
      </c>
      <c r="K46" s="18">
        <v>0</v>
      </c>
      <c r="L46" s="18">
        <v>4.0199999999999996</v>
      </c>
      <c r="M46" s="119">
        <f t="shared" si="0"/>
        <v>1234.1399999999999</v>
      </c>
      <c r="N46" s="120">
        <v>631</v>
      </c>
      <c r="O46" s="37"/>
    </row>
    <row r="47" spans="1:15" s="121" customFormat="1" ht="27.75" customHeight="1" x14ac:dyDescent="0.25">
      <c r="A47" s="140">
        <v>41</v>
      </c>
      <c r="B47" s="161" t="s">
        <v>103</v>
      </c>
      <c r="C47" s="144" t="s">
        <v>255</v>
      </c>
      <c r="D47" s="122" t="s">
        <v>383</v>
      </c>
      <c r="E47" s="118"/>
      <c r="F47" s="18" t="s">
        <v>64</v>
      </c>
      <c r="G47" s="18">
        <v>3.82</v>
      </c>
      <c r="H47" s="18">
        <v>508</v>
      </c>
      <c r="I47" s="18">
        <v>478</v>
      </c>
      <c r="J47" s="18">
        <v>0</v>
      </c>
      <c r="K47" s="18">
        <v>181</v>
      </c>
      <c r="L47" s="18">
        <v>4.0199999999999996</v>
      </c>
      <c r="M47" s="119">
        <f t="shared" si="0"/>
        <v>0</v>
      </c>
      <c r="N47" s="120">
        <v>508</v>
      </c>
      <c r="O47" s="37"/>
    </row>
    <row r="48" spans="1:15" s="121" customFormat="1" ht="27.75" customHeight="1" x14ac:dyDescent="0.25">
      <c r="A48" s="140">
        <v>42</v>
      </c>
      <c r="B48" s="161" t="s">
        <v>104</v>
      </c>
      <c r="C48" s="144" t="s">
        <v>255</v>
      </c>
      <c r="D48" s="122" t="s">
        <v>384</v>
      </c>
      <c r="E48" s="118"/>
      <c r="F48" s="18" t="s">
        <v>39</v>
      </c>
      <c r="G48" s="18">
        <v>5</v>
      </c>
      <c r="H48" s="18">
        <v>377</v>
      </c>
      <c r="I48" s="18">
        <v>378</v>
      </c>
      <c r="J48" s="18">
        <v>32</v>
      </c>
      <c r="K48" s="18">
        <v>0</v>
      </c>
      <c r="L48" s="18">
        <v>4.0199999999999996</v>
      </c>
      <c r="M48" s="119">
        <f t="shared" si="0"/>
        <v>128.63999999999999</v>
      </c>
      <c r="N48" s="120">
        <v>502</v>
      </c>
      <c r="O48" s="37"/>
    </row>
    <row r="49" spans="1:15" s="121" customFormat="1" ht="27.75" customHeight="1" x14ac:dyDescent="0.25">
      <c r="A49" s="140">
        <v>43</v>
      </c>
      <c r="B49" s="161" t="s">
        <v>105</v>
      </c>
      <c r="C49" s="145" t="s">
        <v>106</v>
      </c>
      <c r="D49" s="122" t="s">
        <v>385</v>
      </c>
      <c r="E49" s="118"/>
      <c r="F49" s="18" t="s">
        <v>57</v>
      </c>
      <c r="G49" s="127">
        <v>15</v>
      </c>
      <c r="H49" s="18">
        <v>991</v>
      </c>
      <c r="I49" s="18">
        <v>1040</v>
      </c>
      <c r="J49" s="18">
        <v>614</v>
      </c>
      <c r="K49" s="18">
        <v>0</v>
      </c>
      <c r="L49" s="18">
        <v>3.19</v>
      </c>
      <c r="M49" s="119">
        <f t="shared" si="0"/>
        <v>1958.6599999999999</v>
      </c>
      <c r="N49" s="120">
        <v>1876</v>
      </c>
      <c r="O49" s="37"/>
    </row>
    <row r="50" spans="1:15" s="121" customFormat="1" ht="27.75" customHeight="1" x14ac:dyDescent="0.25">
      <c r="A50" s="140">
        <v>44</v>
      </c>
      <c r="B50" s="161" t="s">
        <v>107</v>
      </c>
      <c r="C50" s="144" t="s">
        <v>255</v>
      </c>
      <c r="D50" s="122" t="s">
        <v>386</v>
      </c>
      <c r="E50" s="118"/>
      <c r="F50" s="18" t="s">
        <v>64</v>
      </c>
      <c r="G50" s="18">
        <v>5</v>
      </c>
      <c r="H50" s="18">
        <v>329</v>
      </c>
      <c r="I50" s="18">
        <v>362</v>
      </c>
      <c r="J50" s="18">
        <v>0</v>
      </c>
      <c r="K50" s="18">
        <v>519</v>
      </c>
      <c r="L50" s="18">
        <v>4.0199999999999996</v>
      </c>
      <c r="M50" s="119">
        <f t="shared" si="0"/>
        <v>0</v>
      </c>
      <c r="N50" s="120">
        <v>600</v>
      </c>
      <c r="O50" s="37"/>
    </row>
    <row r="51" spans="1:15" s="121" customFormat="1" ht="27.75" customHeight="1" x14ac:dyDescent="0.25">
      <c r="A51" s="140">
        <v>45</v>
      </c>
      <c r="B51" s="161" t="s">
        <v>108</v>
      </c>
      <c r="C51" s="145" t="s">
        <v>106</v>
      </c>
      <c r="D51" s="122" t="s">
        <v>387</v>
      </c>
      <c r="E51" s="118"/>
      <c r="F51" s="18" t="s">
        <v>46</v>
      </c>
      <c r="G51" s="127">
        <v>9.9</v>
      </c>
      <c r="H51" s="18">
        <v>0</v>
      </c>
      <c r="I51" s="18">
        <v>0</v>
      </c>
      <c r="J51" s="18">
        <v>0</v>
      </c>
      <c r="K51" s="18">
        <v>261</v>
      </c>
      <c r="L51" s="18">
        <v>3.19</v>
      </c>
      <c r="M51" s="119">
        <f t="shared" si="0"/>
        <v>0</v>
      </c>
      <c r="N51" s="120">
        <v>0</v>
      </c>
      <c r="O51" s="37"/>
    </row>
    <row r="52" spans="1:15" s="121" customFormat="1" ht="27.75" customHeight="1" x14ac:dyDescent="0.25">
      <c r="A52" s="140">
        <v>46</v>
      </c>
      <c r="B52" s="161" t="s">
        <v>109</v>
      </c>
      <c r="C52" s="145" t="s">
        <v>86</v>
      </c>
      <c r="D52" s="122" t="s">
        <v>388</v>
      </c>
      <c r="E52" s="118"/>
      <c r="F52" s="18" t="s">
        <v>110</v>
      </c>
      <c r="G52" s="127">
        <v>10</v>
      </c>
      <c r="H52" s="18">
        <v>131</v>
      </c>
      <c r="I52" s="18">
        <v>0</v>
      </c>
      <c r="J52" s="18">
        <v>0</v>
      </c>
      <c r="K52" s="18">
        <v>0</v>
      </c>
      <c r="L52" s="18" t="s">
        <v>219</v>
      </c>
      <c r="M52" s="119">
        <v>0</v>
      </c>
      <c r="N52" s="120">
        <v>0</v>
      </c>
      <c r="O52" s="37"/>
    </row>
    <row r="53" spans="1:15" s="121" customFormat="1" ht="27.75" customHeight="1" x14ac:dyDescent="0.25">
      <c r="A53" s="140">
        <v>47</v>
      </c>
      <c r="B53" s="161" t="s">
        <v>111</v>
      </c>
      <c r="C53" s="145" t="s">
        <v>86</v>
      </c>
      <c r="D53" s="122" t="s">
        <v>389</v>
      </c>
      <c r="E53" s="118"/>
      <c r="F53" s="127" t="s">
        <v>51</v>
      </c>
      <c r="G53" s="127">
        <v>10</v>
      </c>
      <c r="H53" s="18">
        <v>0</v>
      </c>
      <c r="I53" s="18">
        <v>795</v>
      </c>
      <c r="J53" s="18">
        <v>795</v>
      </c>
      <c r="K53" s="18">
        <v>0</v>
      </c>
      <c r="L53" s="18" t="s">
        <v>219</v>
      </c>
      <c r="M53" s="119">
        <v>0</v>
      </c>
      <c r="N53" s="120">
        <v>0</v>
      </c>
      <c r="O53" s="37"/>
    </row>
    <row r="54" spans="1:15" s="121" customFormat="1" ht="27.75" customHeight="1" x14ac:dyDescent="0.25">
      <c r="A54" s="140">
        <v>48</v>
      </c>
      <c r="B54" s="161" t="s">
        <v>112</v>
      </c>
      <c r="C54" s="145" t="s">
        <v>255</v>
      </c>
      <c r="D54" s="122" t="s">
        <v>390</v>
      </c>
      <c r="E54" s="118"/>
      <c r="F54" s="127" t="s">
        <v>113</v>
      </c>
      <c r="G54" s="127">
        <v>2.7</v>
      </c>
      <c r="H54" s="18">
        <v>294</v>
      </c>
      <c r="I54" s="18">
        <v>258</v>
      </c>
      <c r="J54" s="18">
        <v>68</v>
      </c>
      <c r="K54" s="18">
        <v>0</v>
      </c>
      <c r="L54" s="18">
        <v>4.0199999999999996</v>
      </c>
      <c r="M54" s="119">
        <f t="shared" si="0"/>
        <v>273.35999999999996</v>
      </c>
      <c r="N54" s="120">
        <v>342</v>
      </c>
      <c r="O54" s="37"/>
    </row>
    <row r="55" spans="1:15" s="121" customFormat="1" ht="27.75" customHeight="1" x14ac:dyDescent="0.25">
      <c r="A55" s="140">
        <v>49</v>
      </c>
      <c r="B55" s="161" t="s">
        <v>114</v>
      </c>
      <c r="C55" s="118" t="s">
        <v>86</v>
      </c>
      <c r="D55" s="122" t="s">
        <v>391</v>
      </c>
      <c r="E55" s="118"/>
      <c r="F55" s="127" t="s">
        <v>115</v>
      </c>
      <c r="G55" s="18">
        <v>9.81</v>
      </c>
      <c r="H55" s="18">
        <v>0</v>
      </c>
      <c r="I55" s="18">
        <v>0</v>
      </c>
      <c r="J55" s="18">
        <v>0</v>
      </c>
      <c r="K55" s="18">
        <v>2001</v>
      </c>
      <c r="L55" s="18">
        <v>3.19</v>
      </c>
      <c r="M55" s="119">
        <f t="shared" si="0"/>
        <v>0</v>
      </c>
      <c r="N55" s="120">
        <v>2</v>
      </c>
      <c r="O55" s="37"/>
    </row>
    <row r="56" spans="1:15" s="121" customFormat="1" ht="27.75" customHeight="1" x14ac:dyDescent="0.25">
      <c r="A56" s="140">
        <v>50</v>
      </c>
      <c r="B56" s="161" t="s">
        <v>116</v>
      </c>
      <c r="C56" s="118" t="s">
        <v>255</v>
      </c>
      <c r="D56" s="122" t="s">
        <v>392</v>
      </c>
      <c r="E56" s="118"/>
      <c r="F56" s="127" t="s">
        <v>117</v>
      </c>
      <c r="G56" s="18">
        <v>10.39</v>
      </c>
      <c r="H56" s="18">
        <v>0</v>
      </c>
      <c r="I56" s="18">
        <v>0</v>
      </c>
      <c r="J56" s="18">
        <v>0</v>
      </c>
      <c r="K56" s="18">
        <v>17250</v>
      </c>
      <c r="L56" s="18">
        <v>2.58</v>
      </c>
      <c r="M56" s="119">
        <f t="shared" si="0"/>
        <v>0</v>
      </c>
      <c r="N56" s="120">
        <v>959</v>
      </c>
      <c r="O56" s="37"/>
    </row>
    <row r="57" spans="1:15" s="121" customFormat="1" ht="27.75" customHeight="1" x14ac:dyDescent="0.25">
      <c r="A57" s="140">
        <v>51</v>
      </c>
      <c r="B57" s="161" t="s">
        <v>118</v>
      </c>
      <c r="C57" s="145" t="s">
        <v>255</v>
      </c>
      <c r="D57" s="122" t="s">
        <v>392</v>
      </c>
      <c r="E57" s="118"/>
      <c r="F57" s="127" t="s">
        <v>119</v>
      </c>
      <c r="G57" s="127">
        <v>10.39</v>
      </c>
      <c r="H57" s="18">
        <v>0</v>
      </c>
      <c r="I57" s="18">
        <v>0.02</v>
      </c>
      <c r="J57" s="18">
        <v>0</v>
      </c>
      <c r="K57" s="18">
        <v>17879.98</v>
      </c>
      <c r="L57" s="18">
        <v>2.58</v>
      </c>
      <c r="M57" s="119">
        <f t="shared" si="0"/>
        <v>0</v>
      </c>
      <c r="N57" s="120">
        <v>837</v>
      </c>
      <c r="O57" s="37"/>
    </row>
    <row r="58" spans="1:15" s="121" customFormat="1" ht="27.75" customHeight="1" x14ac:dyDescent="0.25">
      <c r="A58" s="140">
        <v>52</v>
      </c>
      <c r="B58" s="161" t="s">
        <v>120</v>
      </c>
      <c r="C58" s="118" t="s">
        <v>255</v>
      </c>
      <c r="D58" s="122" t="s">
        <v>392</v>
      </c>
      <c r="E58" s="118"/>
      <c r="F58" s="127" t="s">
        <v>121</v>
      </c>
      <c r="G58" s="18">
        <v>10.39</v>
      </c>
      <c r="H58" s="18">
        <v>0</v>
      </c>
      <c r="I58" s="18">
        <v>0</v>
      </c>
      <c r="J58" s="18">
        <v>0</v>
      </c>
      <c r="K58" s="18">
        <v>15120</v>
      </c>
      <c r="L58" s="18">
        <v>2.58</v>
      </c>
      <c r="M58" s="119">
        <f t="shared" si="0"/>
        <v>0</v>
      </c>
      <c r="N58" s="120">
        <v>975</v>
      </c>
      <c r="O58" s="37"/>
    </row>
    <row r="59" spans="1:15" s="121" customFormat="1" ht="27.75" customHeight="1" x14ac:dyDescent="0.25">
      <c r="A59" s="140">
        <v>53</v>
      </c>
      <c r="B59" s="161" t="s">
        <v>122</v>
      </c>
      <c r="C59" s="118" t="s">
        <v>255</v>
      </c>
      <c r="D59" s="122" t="s">
        <v>392</v>
      </c>
      <c r="E59" s="118"/>
      <c r="F59" s="127" t="s">
        <v>123</v>
      </c>
      <c r="G59" s="18">
        <v>10.39</v>
      </c>
      <c r="H59" s="18">
        <v>0</v>
      </c>
      <c r="I59" s="18">
        <v>0</v>
      </c>
      <c r="J59" s="18">
        <v>0</v>
      </c>
      <c r="K59" s="18">
        <v>9030</v>
      </c>
      <c r="L59" s="18">
        <v>2.58</v>
      </c>
      <c r="M59" s="119">
        <f t="shared" si="0"/>
        <v>0</v>
      </c>
      <c r="N59" s="120">
        <v>992</v>
      </c>
      <c r="O59" s="37"/>
    </row>
    <row r="60" spans="1:15" s="121" customFormat="1" ht="27.75" customHeight="1" x14ac:dyDescent="0.25">
      <c r="A60" s="140">
        <v>54</v>
      </c>
      <c r="B60" s="161" t="s">
        <v>124</v>
      </c>
      <c r="C60" s="118" t="s">
        <v>255</v>
      </c>
      <c r="D60" s="122" t="s">
        <v>392</v>
      </c>
      <c r="E60" s="118"/>
      <c r="F60" s="127" t="s">
        <v>125</v>
      </c>
      <c r="G60" s="18">
        <v>10.39</v>
      </c>
      <c r="H60" s="18">
        <v>1.1000000000000001</v>
      </c>
      <c r="I60" s="18">
        <v>0.01</v>
      </c>
      <c r="J60" s="18">
        <v>0</v>
      </c>
      <c r="K60" s="18">
        <v>4379.99</v>
      </c>
      <c r="L60" s="18">
        <v>2.58</v>
      </c>
      <c r="M60" s="119">
        <f t="shared" si="0"/>
        <v>0</v>
      </c>
      <c r="N60" s="120">
        <v>1134</v>
      </c>
      <c r="O60" s="37"/>
    </row>
    <row r="61" spans="1:15" s="121" customFormat="1" ht="27.75" customHeight="1" x14ac:dyDescent="0.25">
      <c r="A61" s="140">
        <v>55</v>
      </c>
      <c r="B61" s="161" t="s">
        <v>126</v>
      </c>
      <c r="C61" s="118" t="s">
        <v>255</v>
      </c>
      <c r="D61" s="122" t="s">
        <v>392</v>
      </c>
      <c r="E61" s="118"/>
      <c r="F61" s="127" t="s">
        <v>127</v>
      </c>
      <c r="G61" s="18">
        <v>10.39</v>
      </c>
      <c r="H61" s="18">
        <v>0</v>
      </c>
      <c r="I61" s="18">
        <v>0</v>
      </c>
      <c r="J61" s="18">
        <v>0</v>
      </c>
      <c r="K61" s="18">
        <v>13065</v>
      </c>
      <c r="L61" s="18">
        <v>2.58</v>
      </c>
      <c r="M61" s="119">
        <f t="shared" si="0"/>
        <v>0</v>
      </c>
      <c r="N61" s="120">
        <v>1157</v>
      </c>
      <c r="O61" s="37"/>
    </row>
    <row r="62" spans="1:15" s="121" customFormat="1" ht="27.75" customHeight="1" x14ac:dyDescent="0.25">
      <c r="A62" s="140">
        <v>56</v>
      </c>
      <c r="B62" s="161" t="s">
        <v>128</v>
      </c>
      <c r="C62" s="118" t="s">
        <v>255</v>
      </c>
      <c r="D62" s="122" t="s">
        <v>392</v>
      </c>
      <c r="E62" s="118"/>
      <c r="F62" s="127" t="s">
        <v>119</v>
      </c>
      <c r="G62" s="18">
        <v>10.39</v>
      </c>
      <c r="H62" s="18">
        <v>0</v>
      </c>
      <c r="I62" s="18">
        <v>0</v>
      </c>
      <c r="J62" s="18">
        <v>0</v>
      </c>
      <c r="K62" s="18">
        <v>11320</v>
      </c>
      <c r="L62" s="18">
        <v>2.58</v>
      </c>
      <c r="M62" s="119">
        <f t="shared" si="0"/>
        <v>0</v>
      </c>
      <c r="N62" s="120">
        <v>1004</v>
      </c>
      <c r="O62" s="37"/>
    </row>
    <row r="63" spans="1:15" s="121" customFormat="1" ht="27.75" customHeight="1" x14ac:dyDescent="0.25">
      <c r="A63" s="140">
        <v>57</v>
      </c>
      <c r="B63" s="161" t="s">
        <v>129</v>
      </c>
      <c r="C63" s="118" t="s">
        <v>255</v>
      </c>
      <c r="D63" s="122" t="s">
        <v>392</v>
      </c>
      <c r="E63" s="118"/>
      <c r="F63" s="127" t="s">
        <v>130</v>
      </c>
      <c r="G63" s="18">
        <v>10.39</v>
      </c>
      <c r="H63" s="18">
        <v>0</v>
      </c>
      <c r="I63" s="18">
        <v>0</v>
      </c>
      <c r="J63" s="18">
        <v>0</v>
      </c>
      <c r="K63" s="18">
        <v>11925</v>
      </c>
      <c r="L63" s="18">
        <v>2.58</v>
      </c>
      <c r="M63" s="119">
        <f t="shared" si="0"/>
        <v>0</v>
      </c>
      <c r="N63" s="120">
        <v>1077</v>
      </c>
      <c r="O63" s="37"/>
    </row>
    <row r="64" spans="1:15" s="121" customFormat="1" ht="27.75" customHeight="1" x14ac:dyDescent="0.25">
      <c r="A64" s="140">
        <v>58</v>
      </c>
      <c r="B64" s="161" t="s">
        <v>131</v>
      </c>
      <c r="C64" s="118" t="s">
        <v>255</v>
      </c>
      <c r="D64" s="122" t="s">
        <v>392</v>
      </c>
      <c r="E64" s="118"/>
      <c r="F64" s="127" t="s">
        <v>117</v>
      </c>
      <c r="G64" s="18">
        <v>10.39</v>
      </c>
      <c r="H64" s="18">
        <v>0</v>
      </c>
      <c r="I64" s="18">
        <v>0</v>
      </c>
      <c r="J64" s="18">
        <v>0</v>
      </c>
      <c r="K64" s="18">
        <v>9360</v>
      </c>
      <c r="L64" s="18">
        <v>2.58</v>
      </c>
      <c r="M64" s="119">
        <f t="shared" si="0"/>
        <v>0</v>
      </c>
      <c r="N64" s="120">
        <v>1090</v>
      </c>
      <c r="O64" s="37"/>
    </row>
    <row r="65" spans="1:15" s="121" customFormat="1" ht="27.75" customHeight="1" x14ac:dyDescent="0.25">
      <c r="A65" s="140">
        <v>59</v>
      </c>
      <c r="B65" s="161" t="s">
        <v>132</v>
      </c>
      <c r="C65" s="118" t="s">
        <v>133</v>
      </c>
      <c r="D65" s="122" t="s">
        <v>393</v>
      </c>
      <c r="E65" s="118"/>
      <c r="F65" s="127" t="s">
        <v>121</v>
      </c>
      <c r="G65" s="18">
        <v>25</v>
      </c>
      <c r="H65" s="18">
        <v>2002</v>
      </c>
      <c r="I65" s="18">
        <v>2003</v>
      </c>
      <c r="J65" s="18">
        <v>0</v>
      </c>
      <c r="K65" s="18">
        <v>1136</v>
      </c>
      <c r="L65" s="18">
        <v>3.19</v>
      </c>
      <c r="M65" s="119">
        <f t="shared" si="0"/>
        <v>0</v>
      </c>
      <c r="N65" s="120">
        <v>2909</v>
      </c>
      <c r="O65" s="37"/>
    </row>
    <row r="66" spans="1:15" s="121" customFormat="1" ht="27.75" customHeight="1" x14ac:dyDescent="0.25">
      <c r="A66" s="140">
        <v>60</v>
      </c>
      <c r="B66" s="161" t="s">
        <v>134</v>
      </c>
      <c r="C66" s="118" t="s">
        <v>255</v>
      </c>
      <c r="D66" s="122" t="s">
        <v>394</v>
      </c>
      <c r="E66" s="118"/>
      <c r="F66" s="127" t="s">
        <v>135</v>
      </c>
      <c r="G66" s="18">
        <v>2.8</v>
      </c>
      <c r="H66" s="18">
        <v>213</v>
      </c>
      <c r="I66" s="18">
        <v>192</v>
      </c>
      <c r="J66" s="18">
        <v>2</v>
      </c>
      <c r="K66" s="18">
        <v>0</v>
      </c>
      <c r="L66" s="18">
        <v>4.0199999999999996</v>
      </c>
      <c r="M66" s="119">
        <f t="shared" si="0"/>
        <v>8.0399999999999991</v>
      </c>
      <c r="N66" s="120">
        <v>301</v>
      </c>
      <c r="O66" s="37"/>
    </row>
    <row r="67" spans="1:15" s="121" customFormat="1" ht="27.75" customHeight="1" x14ac:dyDescent="0.25">
      <c r="A67" s="140">
        <v>61</v>
      </c>
      <c r="B67" s="161" t="s">
        <v>136</v>
      </c>
      <c r="C67" s="118" t="s">
        <v>255</v>
      </c>
      <c r="D67" s="122" t="s">
        <v>395</v>
      </c>
      <c r="E67" s="118"/>
      <c r="F67" s="127" t="s">
        <v>137</v>
      </c>
      <c r="G67" s="18">
        <v>5.35</v>
      </c>
      <c r="H67" s="18">
        <v>473</v>
      </c>
      <c r="I67" s="18">
        <v>489</v>
      </c>
      <c r="J67" s="18">
        <v>143</v>
      </c>
      <c r="K67" s="18">
        <v>0</v>
      </c>
      <c r="L67" s="18">
        <v>4.0199999999999996</v>
      </c>
      <c r="M67" s="119">
        <f t="shared" si="0"/>
        <v>574.8599999999999</v>
      </c>
      <c r="N67" s="120">
        <v>582</v>
      </c>
      <c r="O67" s="37"/>
    </row>
    <row r="68" spans="1:15" s="121" customFormat="1" ht="27.75" customHeight="1" x14ac:dyDescent="0.25">
      <c r="A68" s="140">
        <v>62</v>
      </c>
      <c r="B68" s="161" t="s">
        <v>138</v>
      </c>
      <c r="C68" s="118" t="s">
        <v>255</v>
      </c>
      <c r="D68" s="122" t="s">
        <v>396</v>
      </c>
      <c r="E68" s="118"/>
      <c r="F68" s="127" t="s">
        <v>49</v>
      </c>
      <c r="G68" s="18">
        <v>3</v>
      </c>
      <c r="H68" s="18">
        <v>252</v>
      </c>
      <c r="I68" s="18">
        <v>329</v>
      </c>
      <c r="J68" s="18">
        <v>110</v>
      </c>
      <c r="K68" s="18">
        <v>0</v>
      </c>
      <c r="L68" s="18">
        <v>2.97</v>
      </c>
      <c r="M68" s="119">
        <f t="shared" si="0"/>
        <v>326.70000000000005</v>
      </c>
      <c r="N68" s="120">
        <v>445</v>
      </c>
      <c r="O68" s="37"/>
    </row>
    <row r="69" spans="1:15" s="121" customFormat="1" ht="27.75" customHeight="1" x14ac:dyDescent="0.25">
      <c r="A69" s="140">
        <v>63</v>
      </c>
      <c r="B69" s="161" t="s">
        <v>139</v>
      </c>
      <c r="C69" s="118" t="s">
        <v>255</v>
      </c>
      <c r="D69" s="122" t="s">
        <v>397</v>
      </c>
      <c r="E69" s="118"/>
      <c r="F69" s="127" t="s">
        <v>49</v>
      </c>
      <c r="G69" s="18">
        <v>2.7</v>
      </c>
      <c r="H69" s="18">
        <v>264</v>
      </c>
      <c r="I69" s="18">
        <v>256</v>
      </c>
      <c r="J69" s="18">
        <v>39</v>
      </c>
      <c r="K69" s="18">
        <v>0</v>
      </c>
      <c r="L69" s="18">
        <v>3.61</v>
      </c>
      <c r="M69" s="119">
        <f t="shared" si="0"/>
        <v>140.79</v>
      </c>
      <c r="N69" s="120">
        <v>349</v>
      </c>
      <c r="O69" s="37"/>
    </row>
    <row r="70" spans="1:15" s="121" customFormat="1" ht="27.75" customHeight="1" x14ac:dyDescent="0.25">
      <c r="A70" s="140">
        <v>64</v>
      </c>
      <c r="B70" s="161" t="s">
        <v>140</v>
      </c>
      <c r="C70" s="118" t="s">
        <v>255</v>
      </c>
      <c r="D70" s="122" t="s">
        <v>398</v>
      </c>
      <c r="E70" s="118"/>
      <c r="F70" s="127" t="s">
        <v>49</v>
      </c>
      <c r="G70" s="18">
        <v>3</v>
      </c>
      <c r="H70" s="18">
        <v>307</v>
      </c>
      <c r="I70" s="18">
        <v>308</v>
      </c>
      <c r="J70" s="18">
        <v>0</v>
      </c>
      <c r="K70" s="18">
        <v>0</v>
      </c>
      <c r="L70" s="18">
        <v>4.5</v>
      </c>
      <c r="M70" s="119">
        <f t="shared" si="0"/>
        <v>0</v>
      </c>
      <c r="N70" s="120">
        <v>365</v>
      </c>
      <c r="O70" s="37"/>
    </row>
    <row r="71" spans="1:15" s="121" customFormat="1" ht="27.75" customHeight="1" x14ac:dyDescent="0.25">
      <c r="A71" s="140">
        <v>65</v>
      </c>
      <c r="B71" s="161" t="s">
        <v>141</v>
      </c>
      <c r="C71" s="118" t="s">
        <v>255</v>
      </c>
      <c r="D71" s="122" t="s">
        <v>399</v>
      </c>
      <c r="E71" s="118"/>
      <c r="F71" s="127" t="s">
        <v>89</v>
      </c>
      <c r="G71" s="18">
        <v>5.4</v>
      </c>
      <c r="H71" s="18">
        <v>475.2</v>
      </c>
      <c r="I71" s="18">
        <v>447.7</v>
      </c>
      <c r="J71" s="18">
        <v>367.79999999999995</v>
      </c>
      <c r="K71" s="18">
        <v>0</v>
      </c>
      <c r="L71" s="18">
        <v>4.5</v>
      </c>
      <c r="M71" s="119">
        <f t="shared" ref="M71:M134" si="1">J71*L71</f>
        <v>1655.1</v>
      </c>
      <c r="N71" s="120">
        <v>630</v>
      </c>
      <c r="O71" s="37"/>
    </row>
    <row r="72" spans="1:15" s="121" customFormat="1" ht="27.75" customHeight="1" x14ac:dyDescent="0.25">
      <c r="A72" s="140">
        <v>66</v>
      </c>
      <c r="B72" s="161" t="s">
        <v>142</v>
      </c>
      <c r="C72" s="145" t="s">
        <v>133</v>
      </c>
      <c r="D72" s="122" t="s">
        <v>400</v>
      </c>
      <c r="E72" s="118"/>
      <c r="F72" s="127" t="s">
        <v>57</v>
      </c>
      <c r="G72" s="127">
        <v>4.9000000000000004</v>
      </c>
      <c r="H72" s="18">
        <v>252.3</v>
      </c>
      <c r="I72" s="18">
        <v>228.8</v>
      </c>
      <c r="J72" s="18">
        <v>0</v>
      </c>
      <c r="K72" s="18">
        <v>2071.6999999999998</v>
      </c>
      <c r="L72" s="18">
        <v>3.74</v>
      </c>
      <c r="M72" s="119">
        <f t="shared" si="1"/>
        <v>0</v>
      </c>
      <c r="N72" s="120">
        <v>769.4</v>
      </c>
      <c r="O72" s="37"/>
    </row>
    <row r="73" spans="1:15" s="121" customFormat="1" ht="27.75" customHeight="1" x14ac:dyDescent="0.25">
      <c r="A73" s="140">
        <v>67</v>
      </c>
      <c r="B73" s="161" t="s">
        <v>201</v>
      </c>
      <c r="C73" s="145" t="s">
        <v>255</v>
      </c>
      <c r="D73" s="122" t="s">
        <v>401</v>
      </c>
      <c r="E73" s="118"/>
      <c r="F73" s="127" t="s">
        <v>121</v>
      </c>
      <c r="G73" s="127">
        <v>10.39</v>
      </c>
      <c r="H73" s="18">
        <v>0</v>
      </c>
      <c r="I73" s="18">
        <v>0</v>
      </c>
      <c r="J73" s="18">
        <v>0</v>
      </c>
      <c r="K73" s="18">
        <v>14370</v>
      </c>
      <c r="L73" s="18">
        <v>3.37</v>
      </c>
      <c r="M73" s="119">
        <f t="shared" si="1"/>
        <v>0</v>
      </c>
      <c r="N73" s="120">
        <v>1070</v>
      </c>
      <c r="O73" s="37"/>
    </row>
    <row r="74" spans="1:15" s="121" customFormat="1" ht="27.75" customHeight="1" x14ac:dyDescent="0.25">
      <c r="A74" s="140">
        <v>68</v>
      </c>
      <c r="B74" s="161" t="s">
        <v>202</v>
      </c>
      <c r="C74" s="118" t="s">
        <v>255</v>
      </c>
      <c r="D74" s="122" t="s">
        <v>401</v>
      </c>
      <c r="E74" s="118"/>
      <c r="F74" s="127" t="s">
        <v>203</v>
      </c>
      <c r="G74" s="18">
        <v>10.39</v>
      </c>
      <c r="H74" s="18">
        <v>0</v>
      </c>
      <c r="I74" s="18">
        <v>0</v>
      </c>
      <c r="J74" s="18">
        <v>0</v>
      </c>
      <c r="K74" s="18">
        <v>18075</v>
      </c>
      <c r="L74" s="18">
        <v>3.37</v>
      </c>
      <c r="M74" s="119">
        <f t="shared" si="1"/>
        <v>0</v>
      </c>
      <c r="N74" s="120">
        <v>1043</v>
      </c>
      <c r="O74" s="37"/>
    </row>
    <row r="75" spans="1:15" s="121" customFormat="1" ht="27.75" customHeight="1" x14ac:dyDescent="0.25">
      <c r="A75" s="140">
        <v>69</v>
      </c>
      <c r="B75" s="161" t="s">
        <v>204</v>
      </c>
      <c r="C75" s="118" t="s">
        <v>255</v>
      </c>
      <c r="D75" s="122" t="s">
        <v>401</v>
      </c>
      <c r="E75" s="118"/>
      <c r="F75" s="127" t="s">
        <v>205</v>
      </c>
      <c r="G75" s="18">
        <v>10.39</v>
      </c>
      <c r="H75" s="18">
        <v>0</v>
      </c>
      <c r="I75" s="18">
        <v>0</v>
      </c>
      <c r="J75" s="18">
        <v>0</v>
      </c>
      <c r="K75" s="18">
        <v>13665</v>
      </c>
      <c r="L75" s="18">
        <v>3.37</v>
      </c>
      <c r="M75" s="119">
        <f t="shared" si="1"/>
        <v>0</v>
      </c>
      <c r="N75" s="120">
        <v>1050</v>
      </c>
      <c r="O75" s="37"/>
    </row>
    <row r="76" spans="1:15" s="121" customFormat="1" ht="27.75" customHeight="1" x14ac:dyDescent="0.25">
      <c r="A76" s="140">
        <v>70</v>
      </c>
      <c r="B76" s="161" t="s">
        <v>206</v>
      </c>
      <c r="C76" s="118" t="s">
        <v>255</v>
      </c>
      <c r="D76" s="122" t="s">
        <v>401</v>
      </c>
      <c r="E76" s="118"/>
      <c r="F76" s="127" t="s">
        <v>55</v>
      </c>
      <c r="G76" s="18">
        <v>10.39</v>
      </c>
      <c r="H76" s="18">
        <v>0</v>
      </c>
      <c r="I76" s="18">
        <v>0</v>
      </c>
      <c r="J76" s="18">
        <v>0</v>
      </c>
      <c r="K76" s="18">
        <v>15540</v>
      </c>
      <c r="L76" s="18">
        <v>3.37</v>
      </c>
      <c r="M76" s="119">
        <f t="shared" si="1"/>
        <v>0</v>
      </c>
      <c r="N76" s="120">
        <v>1100</v>
      </c>
      <c r="O76" s="37"/>
    </row>
    <row r="77" spans="1:15" s="121" customFormat="1" ht="27.75" customHeight="1" x14ac:dyDescent="0.25">
      <c r="A77" s="140">
        <v>71</v>
      </c>
      <c r="B77" s="161" t="s">
        <v>207</v>
      </c>
      <c r="C77" s="118" t="s">
        <v>255</v>
      </c>
      <c r="D77" s="122" t="s">
        <v>401</v>
      </c>
      <c r="E77" s="118"/>
      <c r="F77" s="127" t="s">
        <v>55</v>
      </c>
      <c r="G77" s="127">
        <v>10.39</v>
      </c>
      <c r="H77" s="18">
        <v>0</v>
      </c>
      <c r="I77" s="18">
        <v>0</v>
      </c>
      <c r="J77" s="18">
        <v>0</v>
      </c>
      <c r="K77" s="18">
        <v>13605</v>
      </c>
      <c r="L77" s="18">
        <v>3.37</v>
      </c>
      <c r="M77" s="119">
        <f t="shared" si="1"/>
        <v>0</v>
      </c>
      <c r="N77" s="120">
        <v>1100</v>
      </c>
      <c r="O77" s="37"/>
    </row>
    <row r="78" spans="1:15" s="121" customFormat="1" ht="27.75" customHeight="1" x14ac:dyDescent="0.25">
      <c r="A78" s="140">
        <v>72</v>
      </c>
      <c r="B78" s="161" t="s">
        <v>208</v>
      </c>
      <c r="C78" s="118" t="s">
        <v>255</v>
      </c>
      <c r="D78" s="122" t="s">
        <v>401</v>
      </c>
      <c r="E78" s="118"/>
      <c r="F78" s="127" t="s">
        <v>209</v>
      </c>
      <c r="G78" s="18">
        <v>10.39</v>
      </c>
      <c r="H78" s="18">
        <v>0</v>
      </c>
      <c r="I78" s="18">
        <v>0</v>
      </c>
      <c r="J78" s="18">
        <v>0</v>
      </c>
      <c r="K78" s="18">
        <v>16680</v>
      </c>
      <c r="L78" s="18">
        <v>3.37</v>
      </c>
      <c r="M78" s="119">
        <f t="shared" si="1"/>
        <v>0</v>
      </c>
      <c r="N78" s="120">
        <v>1201</v>
      </c>
      <c r="O78" s="37"/>
    </row>
    <row r="79" spans="1:15" s="121" customFormat="1" ht="27.75" customHeight="1" x14ac:dyDescent="0.25">
      <c r="A79" s="140">
        <v>73</v>
      </c>
      <c r="B79" s="161" t="s">
        <v>210</v>
      </c>
      <c r="C79" s="118" t="s">
        <v>133</v>
      </c>
      <c r="D79" s="122" t="s">
        <v>402</v>
      </c>
      <c r="E79" s="118"/>
      <c r="F79" s="127" t="s">
        <v>211</v>
      </c>
      <c r="G79" s="18">
        <v>17</v>
      </c>
      <c r="H79" s="18">
        <v>120</v>
      </c>
      <c r="I79" s="18">
        <v>786.6</v>
      </c>
      <c r="J79" s="18">
        <v>0</v>
      </c>
      <c r="K79" s="18">
        <v>5183.3999999999996</v>
      </c>
      <c r="L79" s="18">
        <v>3.19</v>
      </c>
      <c r="M79" s="119">
        <f t="shared" si="1"/>
        <v>0</v>
      </c>
      <c r="N79" s="120">
        <v>104</v>
      </c>
      <c r="O79" s="37"/>
    </row>
    <row r="80" spans="1:15" s="121" customFormat="1" ht="27.75" customHeight="1" x14ac:dyDescent="0.25">
      <c r="A80" s="140">
        <v>74</v>
      </c>
      <c r="B80" s="161" t="s">
        <v>221</v>
      </c>
      <c r="C80" s="145" t="s">
        <v>255</v>
      </c>
      <c r="D80" s="122" t="s">
        <v>434</v>
      </c>
      <c r="E80" s="118"/>
      <c r="F80" s="127" t="s">
        <v>39</v>
      </c>
      <c r="G80" s="127">
        <v>5</v>
      </c>
      <c r="H80" s="18">
        <v>459</v>
      </c>
      <c r="I80" s="18">
        <v>383</v>
      </c>
      <c r="J80" s="18">
        <v>183</v>
      </c>
      <c r="K80" s="18">
        <v>0</v>
      </c>
      <c r="L80" s="18">
        <v>4.5</v>
      </c>
      <c r="M80" s="119">
        <f t="shared" si="1"/>
        <v>823.5</v>
      </c>
      <c r="N80" s="120">
        <v>472.7</v>
      </c>
      <c r="O80" s="37"/>
    </row>
    <row r="81" spans="1:15" s="121" customFormat="1" ht="27.75" customHeight="1" x14ac:dyDescent="0.25">
      <c r="A81" s="140">
        <v>75</v>
      </c>
      <c r="B81" s="161" t="s">
        <v>223</v>
      </c>
      <c r="C81" s="145" t="s">
        <v>255</v>
      </c>
      <c r="D81" s="122" t="s">
        <v>435</v>
      </c>
      <c r="E81" s="118"/>
      <c r="F81" s="127" t="s">
        <v>307</v>
      </c>
      <c r="G81" s="127">
        <v>13</v>
      </c>
      <c r="H81" s="18">
        <v>1203</v>
      </c>
      <c r="I81" s="18">
        <v>1185</v>
      </c>
      <c r="J81" s="18">
        <v>494</v>
      </c>
      <c r="K81" s="18">
        <v>0</v>
      </c>
      <c r="L81" s="18">
        <v>3.74</v>
      </c>
      <c r="M81" s="119">
        <f t="shared" si="1"/>
        <v>1847.5600000000002</v>
      </c>
      <c r="N81" s="120">
        <v>1605</v>
      </c>
      <c r="O81" s="37"/>
    </row>
    <row r="82" spans="1:15" s="121" customFormat="1" ht="27.75" customHeight="1" x14ac:dyDescent="0.25">
      <c r="A82" s="140">
        <v>76</v>
      </c>
      <c r="B82" s="161" t="s">
        <v>222</v>
      </c>
      <c r="C82" s="145" t="s">
        <v>133</v>
      </c>
      <c r="D82" s="122" t="s">
        <v>436</v>
      </c>
      <c r="E82" s="118"/>
      <c r="F82" s="127" t="s">
        <v>437</v>
      </c>
      <c r="G82" s="127">
        <v>5</v>
      </c>
      <c r="H82" s="18">
        <v>0</v>
      </c>
      <c r="I82" s="18">
        <v>270</v>
      </c>
      <c r="J82" s="18">
        <v>0</v>
      </c>
      <c r="K82" s="18">
        <v>1350</v>
      </c>
      <c r="L82" s="18">
        <v>3.19</v>
      </c>
      <c r="M82" s="119">
        <f t="shared" si="1"/>
        <v>0</v>
      </c>
      <c r="N82" s="120">
        <v>438</v>
      </c>
      <c r="O82" s="37"/>
    </row>
    <row r="83" spans="1:15" s="121" customFormat="1" ht="27.75" customHeight="1" x14ac:dyDescent="0.25">
      <c r="A83" s="140">
        <v>77</v>
      </c>
      <c r="B83" s="161" t="s">
        <v>234</v>
      </c>
      <c r="C83" s="145" t="s">
        <v>255</v>
      </c>
      <c r="D83" s="122" t="s">
        <v>438</v>
      </c>
      <c r="E83" s="118"/>
      <c r="F83" s="127" t="s">
        <v>439</v>
      </c>
      <c r="G83" s="127">
        <v>8</v>
      </c>
      <c r="H83" s="18">
        <v>1062</v>
      </c>
      <c r="I83" s="18">
        <v>817</v>
      </c>
      <c r="J83" s="18">
        <v>248</v>
      </c>
      <c r="K83" s="18">
        <v>0</v>
      </c>
      <c r="L83" s="18">
        <v>4.5</v>
      </c>
      <c r="M83" s="119">
        <f t="shared" si="1"/>
        <v>1116</v>
      </c>
      <c r="N83" s="120">
        <v>999</v>
      </c>
      <c r="O83" s="37"/>
    </row>
    <row r="84" spans="1:15" s="121" customFormat="1" ht="27.75" customHeight="1" x14ac:dyDescent="0.25">
      <c r="A84" s="140">
        <v>78</v>
      </c>
      <c r="B84" s="161" t="s">
        <v>233</v>
      </c>
      <c r="C84" s="145" t="s">
        <v>255</v>
      </c>
      <c r="D84" s="122" t="s">
        <v>440</v>
      </c>
      <c r="E84" s="118"/>
      <c r="F84" s="127" t="s">
        <v>441</v>
      </c>
      <c r="G84" s="127">
        <v>9.7200000000000006</v>
      </c>
      <c r="H84" s="18">
        <v>0</v>
      </c>
      <c r="I84" s="18">
        <v>252</v>
      </c>
      <c r="J84" s="18">
        <v>0</v>
      </c>
      <c r="K84" s="18">
        <v>403</v>
      </c>
      <c r="L84" s="18">
        <v>4.5</v>
      </c>
      <c r="M84" s="119">
        <f t="shared" si="1"/>
        <v>0</v>
      </c>
      <c r="N84" s="120">
        <v>420</v>
      </c>
      <c r="O84" s="37"/>
    </row>
    <row r="85" spans="1:15" s="121" customFormat="1" ht="27.75" customHeight="1" x14ac:dyDescent="0.25">
      <c r="A85" s="140">
        <v>79</v>
      </c>
      <c r="B85" s="161" t="s">
        <v>232</v>
      </c>
      <c r="C85" s="145" t="s">
        <v>255</v>
      </c>
      <c r="D85" s="122" t="s">
        <v>442</v>
      </c>
      <c r="E85" s="118"/>
      <c r="F85" s="127" t="s">
        <v>443</v>
      </c>
      <c r="G85" s="127">
        <v>3</v>
      </c>
      <c r="H85" s="18">
        <v>270</v>
      </c>
      <c r="I85" s="18">
        <v>310</v>
      </c>
      <c r="J85" s="18">
        <v>129</v>
      </c>
      <c r="K85" s="18">
        <v>0</v>
      </c>
      <c r="L85" s="18">
        <v>2.97</v>
      </c>
      <c r="M85" s="119">
        <f t="shared" si="1"/>
        <v>383.13000000000005</v>
      </c>
      <c r="N85" s="120">
        <v>407</v>
      </c>
      <c r="O85" s="37"/>
    </row>
    <row r="86" spans="1:15" s="121" customFormat="1" ht="27.75" customHeight="1" x14ac:dyDescent="0.25">
      <c r="A86" s="140">
        <v>80</v>
      </c>
      <c r="B86" s="161" t="s">
        <v>231</v>
      </c>
      <c r="C86" s="145" t="s">
        <v>133</v>
      </c>
      <c r="D86" s="122" t="s">
        <v>444</v>
      </c>
      <c r="E86" s="118"/>
      <c r="F86" s="127" t="s">
        <v>445</v>
      </c>
      <c r="G86" s="127">
        <v>4.9000000000000004</v>
      </c>
      <c r="H86" s="18">
        <v>128</v>
      </c>
      <c r="I86" s="18">
        <v>110</v>
      </c>
      <c r="J86" s="18">
        <v>0</v>
      </c>
      <c r="K86" s="18">
        <v>1429</v>
      </c>
      <c r="L86" s="18">
        <v>3.74</v>
      </c>
      <c r="M86" s="119">
        <f t="shared" si="1"/>
        <v>0</v>
      </c>
      <c r="N86" s="120">
        <v>598</v>
      </c>
      <c r="O86" s="37"/>
    </row>
    <row r="87" spans="1:15" s="121" customFormat="1" ht="27.75" customHeight="1" x14ac:dyDescent="0.25">
      <c r="A87" s="140">
        <v>81</v>
      </c>
      <c r="B87" s="161" t="s">
        <v>235</v>
      </c>
      <c r="C87" s="145" t="s">
        <v>255</v>
      </c>
      <c r="D87" s="122" t="s">
        <v>446</v>
      </c>
      <c r="E87" s="118"/>
      <c r="F87" s="127" t="s">
        <v>447</v>
      </c>
      <c r="G87" s="127">
        <v>4.05</v>
      </c>
      <c r="H87" s="18">
        <v>57</v>
      </c>
      <c r="I87" s="18">
        <v>0</v>
      </c>
      <c r="J87" s="18">
        <v>0</v>
      </c>
      <c r="K87" s="18">
        <v>344</v>
      </c>
      <c r="L87" s="18">
        <v>4.5</v>
      </c>
      <c r="M87" s="119">
        <f t="shared" si="1"/>
        <v>0</v>
      </c>
      <c r="N87" s="120">
        <v>22</v>
      </c>
      <c r="O87" s="37"/>
    </row>
    <row r="88" spans="1:15" s="121" customFormat="1" ht="27.75" customHeight="1" x14ac:dyDescent="0.25">
      <c r="A88" s="140">
        <v>82</v>
      </c>
      <c r="B88" s="161" t="s">
        <v>240</v>
      </c>
      <c r="C88" s="145" t="s">
        <v>255</v>
      </c>
      <c r="D88" s="122" t="s">
        <v>448</v>
      </c>
      <c r="E88" s="118"/>
      <c r="F88" s="127" t="s">
        <v>441</v>
      </c>
      <c r="G88" s="127">
        <v>7.56</v>
      </c>
      <c r="H88" s="18">
        <v>795</v>
      </c>
      <c r="I88" s="18">
        <v>182</v>
      </c>
      <c r="J88" s="18">
        <v>0</v>
      </c>
      <c r="K88" s="18">
        <v>240</v>
      </c>
      <c r="L88" s="18">
        <v>2.97</v>
      </c>
      <c r="M88" s="119">
        <f t="shared" si="1"/>
        <v>0</v>
      </c>
      <c r="N88" s="120">
        <v>276</v>
      </c>
      <c r="O88" s="37"/>
    </row>
    <row r="89" spans="1:15" s="121" customFormat="1" ht="27.75" customHeight="1" x14ac:dyDescent="0.25">
      <c r="A89" s="140">
        <v>83</v>
      </c>
      <c r="B89" s="161" t="s">
        <v>243</v>
      </c>
      <c r="C89" s="145" t="s">
        <v>255</v>
      </c>
      <c r="D89" s="122" t="s">
        <v>449</v>
      </c>
      <c r="E89" s="118"/>
      <c r="F89" s="127" t="s">
        <v>450</v>
      </c>
      <c r="G89" s="127">
        <v>15</v>
      </c>
      <c r="H89" s="18">
        <v>1520</v>
      </c>
      <c r="I89" s="18">
        <v>1619</v>
      </c>
      <c r="J89" s="18">
        <v>1315</v>
      </c>
      <c r="K89" s="18">
        <v>0</v>
      </c>
      <c r="L89" s="18">
        <v>3.74</v>
      </c>
      <c r="M89" s="119">
        <f t="shared" si="1"/>
        <v>4918.1000000000004</v>
      </c>
      <c r="N89" s="120">
        <v>1929</v>
      </c>
      <c r="O89" s="37"/>
    </row>
    <row r="90" spans="1:15" s="121" customFormat="1" ht="27.75" customHeight="1" x14ac:dyDescent="0.25">
      <c r="A90" s="140">
        <v>84</v>
      </c>
      <c r="B90" s="161" t="s">
        <v>244</v>
      </c>
      <c r="C90" s="145" t="s">
        <v>133</v>
      </c>
      <c r="D90" s="122" t="s">
        <v>449</v>
      </c>
      <c r="E90" s="118"/>
      <c r="F90" s="127" t="s">
        <v>443</v>
      </c>
      <c r="G90" s="127">
        <v>3</v>
      </c>
      <c r="H90" s="18">
        <v>321</v>
      </c>
      <c r="I90" s="18">
        <v>336</v>
      </c>
      <c r="J90" s="18">
        <v>177</v>
      </c>
      <c r="K90" s="18">
        <v>0</v>
      </c>
      <c r="L90" s="18">
        <v>3.74</v>
      </c>
      <c r="M90" s="119">
        <f t="shared" si="1"/>
        <v>661.98</v>
      </c>
      <c r="N90" s="120">
        <v>440</v>
      </c>
      <c r="O90" s="37"/>
    </row>
    <row r="91" spans="1:15" s="121" customFormat="1" ht="27.75" customHeight="1" x14ac:dyDescent="0.25">
      <c r="A91" s="140">
        <v>85</v>
      </c>
      <c r="B91" s="161" t="s">
        <v>247</v>
      </c>
      <c r="C91" s="145" t="s">
        <v>255</v>
      </c>
      <c r="D91" s="122" t="s">
        <v>451</v>
      </c>
      <c r="E91" s="118"/>
      <c r="F91" s="127" t="s">
        <v>447</v>
      </c>
      <c r="G91" s="127">
        <v>5</v>
      </c>
      <c r="H91" s="18">
        <v>553</v>
      </c>
      <c r="I91" s="18">
        <v>533</v>
      </c>
      <c r="J91" s="18">
        <v>209</v>
      </c>
      <c r="K91" s="18">
        <v>0</v>
      </c>
      <c r="L91" s="18">
        <v>4.5</v>
      </c>
      <c r="M91" s="119">
        <f t="shared" si="1"/>
        <v>940.5</v>
      </c>
      <c r="N91" s="120">
        <v>773</v>
      </c>
      <c r="O91" s="37"/>
    </row>
    <row r="92" spans="1:15" s="121" customFormat="1" ht="27.75" customHeight="1" x14ac:dyDescent="0.25">
      <c r="A92" s="140">
        <v>86</v>
      </c>
      <c r="B92" s="161" t="s">
        <v>246</v>
      </c>
      <c r="C92" s="145" t="s">
        <v>255</v>
      </c>
      <c r="D92" s="122" t="s">
        <v>452</v>
      </c>
      <c r="E92" s="118"/>
      <c r="F92" s="127" t="s">
        <v>443</v>
      </c>
      <c r="G92" s="127">
        <v>2.7</v>
      </c>
      <c r="H92" s="18">
        <v>299</v>
      </c>
      <c r="I92" s="18">
        <v>302</v>
      </c>
      <c r="J92" s="18">
        <v>292</v>
      </c>
      <c r="K92" s="18">
        <v>0</v>
      </c>
      <c r="L92" s="18">
        <v>2.97</v>
      </c>
      <c r="M92" s="119">
        <f t="shared" si="1"/>
        <v>867.24</v>
      </c>
      <c r="N92" s="120">
        <v>330</v>
      </c>
      <c r="O92" s="37"/>
    </row>
    <row r="93" spans="1:15" s="121" customFormat="1" ht="27.75" customHeight="1" x14ac:dyDescent="0.25">
      <c r="A93" s="140">
        <v>87</v>
      </c>
      <c r="B93" s="161" t="s">
        <v>245</v>
      </c>
      <c r="C93" s="145" t="s">
        <v>255</v>
      </c>
      <c r="D93" s="122" t="s">
        <v>452</v>
      </c>
      <c r="E93" s="118"/>
      <c r="F93" s="127" t="s">
        <v>447</v>
      </c>
      <c r="G93" s="127">
        <v>4.8600000000000003</v>
      </c>
      <c r="H93" s="18">
        <v>0</v>
      </c>
      <c r="I93" s="18">
        <v>0</v>
      </c>
      <c r="J93" s="18">
        <v>0</v>
      </c>
      <c r="K93" s="18">
        <v>444</v>
      </c>
      <c r="L93" s="18">
        <v>2.97</v>
      </c>
      <c r="M93" s="119">
        <f t="shared" si="1"/>
        <v>0</v>
      </c>
      <c r="N93" s="120">
        <v>1</v>
      </c>
      <c r="O93" s="37"/>
    </row>
    <row r="94" spans="1:15" s="121" customFormat="1" ht="27.75" customHeight="1" x14ac:dyDescent="0.25">
      <c r="A94" s="140">
        <v>88</v>
      </c>
      <c r="B94" s="161" t="s">
        <v>249</v>
      </c>
      <c r="C94" s="145" t="s">
        <v>255</v>
      </c>
      <c r="D94" s="122" t="s">
        <v>453</v>
      </c>
      <c r="E94" s="118"/>
      <c r="F94" s="127" t="s">
        <v>454</v>
      </c>
      <c r="G94" s="127">
        <v>2.1800000000000002</v>
      </c>
      <c r="H94" s="18">
        <v>193.6</v>
      </c>
      <c r="I94" s="18">
        <v>173</v>
      </c>
      <c r="J94" s="18">
        <v>46.5</v>
      </c>
      <c r="K94" s="18">
        <v>0</v>
      </c>
      <c r="L94" s="18">
        <v>2.97</v>
      </c>
      <c r="M94" s="119">
        <f t="shared" si="1"/>
        <v>138.10500000000002</v>
      </c>
      <c r="N94" s="120">
        <v>357.4</v>
      </c>
      <c r="O94" s="37"/>
    </row>
    <row r="95" spans="1:15" s="121" customFormat="1" ht="27.75" customHeight="1" x14ac:dyDescent="0.25">
      <c r="A95" s="140">
        <v>89</v>
      </c>
      <c r="B95" s="161" t="s">
        <v>248</v>
      </c>
      <c r="C95" s="145" t="s">
        <v>255</v>
      </c>
      <c r="D95" s="122" t="s">
        <v>455</v>
      </c>
      <c r="E95" s="118"/>
      <c r="F95" s="127" t="s">
        <v>441</v>
      </c>
      <c r="G95" s="127">
        <v>9.9</v>
      </c>
      <c r="H95" s="18">
        <v>861</v>
      </c>
      <c r="I95" s="18">
        <v>815</v>
      </c>
      <c r="J95" s="18">
        <v>125</v>
      </c>
      <c r="K95" s="18">
        <v>0</v>
      </c>
      <c r="L95" s="18">
        <v>4.5</v>
      </c>
      <c r="M95" s="119">
        <f t="shared" si="1"/>
        <v>562.5</v>
      </c>
      <c r="N95" s="120">
        <v>987</v>
      </c>
      <c r="O95" s="38"/>
    </row>
    <row r="96" spans="1:15" s="121" customFormat="1" ht="27.75" customHeight="1" x14ac:dyDescent="0.25">
      <c r="A96" s="140">
        <v>90</v>
      </c>
      <c r="B96" s="161" t="s">
        <v>256</v>
      </c>
      <c r="C96" s="145" t="s">
        <v>255</v>
      </c>
      <c r="D96" s="122" t="s">
        <v>456</v>
      </c>
      <c r="E96" s="118"/>
      <c r="F96" s="127" t="s">
        <v>447</v>
      </c>
      <c r="G96" s="127">
        <v>5</v>
      </c>
      <c r="H96" s="18">
        <v>306</v>
      </c>
      <c r="I96" s="18">
        <v>475</v>
      </c>
      <c r="J96" s="18">
        <v>313</v>
      </c>
      <c r="K96" s="18">
        <v>0</v>
      </c>
      <c r="L96" s="18">
        <v>4.5</v>
      </c>
      <c r="M96" s="119">
        <f t="shared" si="1"/>
        <v>1408.5</v>
      </c>
      <c r="N96" s="120">
        <v>691</v>
      </c>
      <c r="O96" s="37"/>
    </row>
    <row r="97" spans="1:15" s="121" customFormat="1" ht="27.75" customHeight="1" x14ac:dyDescent="0.25">
      <c r="A97" s="140">
        <v>91</v>
      </c>
      <c r="B97" s="161" t="s">
        <v>257</v>
      </c>
      <c r="C97" s="145" t="s">
        <v>255</v>
      </c>
      <c r="D97" s="122" t="s">
        <v>457</v>
      </c>
      <c r="E97" s="118"/>
      <c r="F97" s="127" t="s">
        <v>443</v>
      </c>
      <c r="G97" s="127">
        <v>3</v>
      </c>
      <c r="H97" s="18">
        <v>325</v>
      </c>
      <c r="I97" s="18">
        <v>326</v>
      </c>
      <c r="J97" s="18">
        <v>271</v>
      </c>
      <c r="K97" s="18">
        <v>0</v>
      </c>
      <c r="L97" s="18">
        <v>2.97</v>
      </c>
      <c r="M97" s="119">
        <f t="shared" si="1"/>
        <v>804.87</v>
      </c>
      <c r="N97" s="120">
        <v>370</v>
      </c>
      <c r="O97" s="37"/>
    </row>
    <row r="98" spans="1:15" s="121" customFormat="1" ht="27.75" customHeight="1" x14ac:dyDescent="0.25">
      <c r="A98" s="140">
        <v>92</v>
      </c>
      <c r="B98" s="161" t="s">
        <v>252</v>
      </c>
      <c r="C98" s="145" t="s">
        <v>253</v>
      </c>
      <c r="D98" s="122" t="s">
        <v>458</v>
      </c>
      <c r="E98" s="118"/>
      <c r="F98" s="127" t="s">
        <v>459</v>
      </c>
      <c r="G98" s="127">
        <v>17</v>
      </c>
      <c r="H98" s="18">
        <v>210</v>
      </c>
      <c r="I98" s="18">
        <v>135</v>
      </c>
      <c r="J98" s="18">
        <v>0</v>
      </c>
      <c r="K98" s="18">
        <v>12390</v>
      </c>
      <c r="L98" s="18">
        <v>3.74</v>
      </c>
      <c r="M98" s="119">
        <f t="shared" si="1"/>
        <v>0</v>
      </c>
      <c r="N98" s="120">
        <v>2277</v>
      </c>
      <c r="O98" s="37"/>
    </row>
    <row r="99" spans="1:15" s="121" customFormat="1" ht="27.75" customHeight="1" x14ac:dyDescent="0.25">
      <c r="A99" s="140">
        <v>93</v>
      </c>
      <c r="B99" s="161" t="s">
        <v>260</v>
      </c>
      <c r="C99" s="145" t="s">
        <v>261</v>
      </c>
      <c r="D99" s="122" t="s">
        <v>460</v>
      </c>
      <c r="E99" s="118"/>
      <c r="F99" s="127" t="s">
        <v>461</v>
      </c>
      <c r="G99" s="127">
        <v>12.96</v>
      </c>
      <c r="H99" s="18">
        <v>832.8</v>
      </c>
      <c r="I99" s="18">
        <v>915.2</v>
      </c>
      <c r="J99" s="18">
        <v>0</v>
      </c>
      <c r="K99" s="18">
        <v>3488.8</v>
      </c>
      <c r="L99" s="18">
        <v>3.74</v>
      </c>
      <c r="M99" s="119">
        <f t="shared" si="1"/>
        <v>0</v>
      </c>
      <c r="N99" s="120">
        <v>1359</v>
      </c>
      <c r="O99" s="37"/>
    </row>
    <row r="100" spans="1:15" s="121" customFormat="1" ht="27.75" customHeight="1" x14ac:dyDescent="0.25">
      <c r="A100" s="140">
        <v>94</v>
      </c>
      <c r="B100" s="161" t="s">
        <v>264</v>
      </c>
      <c r="C100" s="145" t="s">
        <v>253</v>
      </c>
      <c r="D100" s="122" t="s">
        <v>462</v>
      </c>
      <c r="E100" s="118"/>
      <c r="F100" s="127" t="s">
        <v>463</v>
      </c>
      <c r="G100" s="127">
        <v>18.36</v>
      </c>
      <c r="H100" s="18">
        <v>1230</v>
      </c>
      <c r="I100" s="18">
        <v>1340</v>
      </c>
      <c r="J100" s="18">
        <v>0</v>
      </c>
      <c r="K100" s="18">
        <v>670</v>
      </c>
      <c r="L100" s="18">
        <v>3.74</v>
      </c>
      <c r="M100" s="119">
        <f t="shared" si="1"/>
        <v>0</v>
      </c>
      <c r="N100" s="120">
        <v>2550</v>
      </c>
      <c r="O100" s="37"/>
    </row>
    <row r="101" spans="1:15" s="121" customFormat="1" ht="27.75" customHeight="1" x14ac:dyDescent="0.25">
      <c r="A101" s="140">
        <v>95</v>
      </c>
      <c r="B101" s="161" t="s">
        <v>263</v>
      </c>
      <c r="C101" s="145" t="s">
        <v>255</v>
      </c>
      <c r="D101" s="122" t="s">
        <v>464</v>
      </c>
      <c r="E101" s="118"/>
      <c r="F101" s="127" t="s">
        <v>447</v>
      </c>
      <c r="G101" s="127">
        <v>5</v>
      </c>
      <c r="H101" s="18">
        <v>433</v>
      </c>
      <c r="I101" s="18">
        <v>501</v>
      </c>
      <c r="J101" s="18">
        <v>371</v>
      </c>
      <c r="K101" s="18">
        <v>0</v>
      </c>
      <c r="L101" s="18">
        <v>4.5</v>
      </c>
      <c r="M101" s="119">
        <f t="shared" si="1"/>
        <v>1669.5</v>
      </c>
      <c r="N101" s="120">
        <v>624</v>
      </c>
      <c r="O101" s="37"/>
    </row>
    <row r="102" spans="1:15" s="121" customFormat="1" ht="27.75" customHeight="1" x14ac:dyDescent="0.25">
      <c r="A102" s="140">
        <v>96</v>
      </c>
      <c r="B102" s="161" t="s">
        <v>251</v>
      </c>
      <c r="C102" s="145" t="s">
        <v>255</v>
      </c>
      <c r="D102" s="122" t="s">
        <v>465</v>
      </c>
      <c r="E102" s="118"/>
      <c r="F102" s="127" t="s">
        <v>439</v>
      </c>
      <c r="G102" s="127">
        <v>4.32</v>
      </c>
      <c r="H102" s="18">
        <v>129.9</v>
      </c>
      <c r="I102" s="18">
        <v>86.6</v>
      </c>
      <c r="J102" s="18">
        <v>0</v>
      </c>
      <c r="K102" s="18">
        <v>375.79999999999995</v>
      </c>
      <c r="L102" s="18">
        <v>2.97</v>
      </c>
      <c r="M102" s="119">
        <f t="shared" si="1"/>
        <v>0</v>
      </c>
      <c r="N102" s="120">
        <v>385.4</v>
      </c>
      <c r="O102" s="37"/>
    </row>
    <row r="103" spans="1:15" s="121" customFormat="1" ht="27.75" customHeight="1" x14ac:dyDescent="0.25">
      <c r="A103" s="140">
        <v>97</v>
      </c>
      <c r="B103" s="161" t="s">
        <v>268</v>
      </c>
      <c r="C103" s="145" t="s">
        <v>253</v>
      </c>
      <c r="D103" s="122" t="s">
        <v>466</v>
      </c>
      <c r="E103" s="118"/>
      <c r="F103" s="127" t="s">
        <v>467</v>
      </c>
      <c r="G103" s="127">
        <v>49</v>
      </c>
      <c r="H103" s="18">
        <v>1149</v>
      </c>
      <c r="I103" s="18">
        <v>0</v>
      </c>
      <c r="J103" s="18">
        <v>0</v>
      </c>
      <c r="K103" s="18">
        <v>5797.95</v>
      </c>
      <c r="L103" s="18">
        <v>3.74</v>
      </c>
      <c r="M103" s="119">
        <f t="shared" si="1"/>
        <v>0</v>
      </c>
      <c r="N103" s="120">
        <v>4.5</v>
      </c>
      <c r="O103" s="37"/>
    </row>
    <row r="104" spans="1:15" s="121" customFormat="1" ht="27.75" customHeight="1" x14ac:dyDescent="0.25">
      <c r="A104" s="140">
        <v>98</v>
      </c>
      <c r="B104" s="161" t="s">
        <v>270</v>
      </c>
      <c r="C104" s="145" t="s">
        <v>271</v>
      </c>
      <c r="D104" s="122" t="s">
        <v>468</v>
      </c>
      <c r="E104" s="118"/>
      <c r="F104" s="127" t="s">
        <v>454</v>
      </c>
      <c r="G104" s="127">
        <v>3.45</v>
      </c>
      <c r="H104" s="18">
        <v>422</v>
      </c>
      <c r="I104" s="18">
        <v>410</v>
      </c>
      <c r="J104" s="18">
        <v>265</v>
      </c>
      <c r="K104" s="18">
        <v>0</v>
      </c>
      <c r="L104" s="18">
        <v>4.5</v>
      </c>
      <c r="M104" s="119">
        <f t="shared" si="1"/>
        <v>1192.5</v>
      </c>
      <c r="N104" s="120">
        <v>515</v>
      </c>
      <c r="O104" s="37"/>
    </row>
    <row r="105" spans="1:15" s="121" customFormat="1" ht="27.75" customHeight="1" x14ac:dyDescent="0.25">
      <c r="A105" s="140">
        <v>99</v>
      </c>
      <c r="B105" s="161" t="s">
        <v>273</v>
      </c>
      <c r="C105" s="145" t="s">
        <v>271</v>
      </c>
      <c r="D105" s="122" t="s">
        <v>469</v>
      </c>
      <c r="E105" s="118"/>
      <c r="F105" s="127" t="s">
        <v>441</v>
      </c>
      <c r="G105" s="127">
        <v>5.3</v>
      </c>
      <c r="H105" s="18">
        <v>423</v>
      </c>
      <c r="I105" s="18">
        <v>435</v>
      </c>
      <c r="J105" s="18">
        <v>0</v>
      </c>
      <c r="K105" s="18">
        <v>379</v>
      </c>
      <c r="L105" s="18">
        <v>2.97</v>
      </c>
      <c r="M105" s="119">
        <f t="shared" si="1"/>
        <v>0</v>
      </c>
      <c r="N105" s="120">
        <v>714</v>
      </c>
      <c r="O105" s="37"/>
    </row>
    <row r="106" spans="1:15" s="121" customFormat="1" ht="27.75" customHeight="1" x14ac:dyDescent="0.25">
      <c r="A106" s="140">
        <v>100</v>
      </c>
      <c r="B106" s="161" t="s">
        <v>274</v>
      </c>
      <c r="C106" s="145" t="s">
        <v>271</v>
      </c>
      <c r="D106" s="122" t="s">
        <v>433</v>
      </c>
      <c r="E106" s="118"/>
      <c r="F106" s="127" t="s">
        <v>439</v>
      </c>
      <c r="G106" s="127">
        <v>5.35</v>
      </c>
      <c r="H106" s="18">
        <v>521</v>
      </c>
      <c r="I106" s="18">
        <v>525</v>
      </c>
      <c r="J106" s="18">
        <v>403</v>
      </c>
      <c r="K106" s="18">
        <v>0</v>
      </c>
      <c r="L106" s="18">
        <v>4.5</v>
      </c>
      <c r="M106" s="119">
        <f t="shared" si="1"/>
        <v>1813.5</v>
      </c>
      <c r="N106" s="120">
        <v>672</v>
      </c>
      <c r="O106" s="37"/>
    </row>
    <row r="107" spans="1:15" s="121" customFormat="1" ht="27.75" customHeight="1" x14ac:dyDescent="0.25">
      <c r="A107" s="140">
        <v>101</v>
      </c>
      <c r="B107" s="161" t="s">
        <v>275</v>
      </c>
      <c r="C107" s="145" t="s">
        <v>276</v>
      </c>
      <c r="D107" s="122" t="s">
        <v>470</v>
      </c>
      <c r="E107" s="118"/>
      <c r="F107" s="127" t="s">
        <v>443</v>
      </c>
      <c r="G107" s="127">
        <v>3</v>
      </c>
      <c r="H107" s="18">
        <v>0</v>
      </c>
      <c r="I107" s="18">
        <v>388.6</v>
      </c>
      <c r="J107" s="18">
        <v>347.20000000000005</v>
      </c>
      <c r="K107" s="18">
        <v>0</v>
      </c>
      <c r="L107" s="18">
        <v>2.97</v>
      </c>
      <c r="M107" s="119">
        <f t="shared" si="1"/>
        <v>1031.1840000000002</v>
      </c>
      <c r="N107" s="120">
        <v>427</v>
      </c>
      <c r="O107" s="37"/>
    </row>
    <row r="108" spans="1:15" s="121" customFormat="1" ht="27.75" customHeight="1" x14ac:dyDescent="0.25">
      <c r="A108" s="140">
        <v>102</v>
      </c>
      <c r="B108" s="161" t="s">
        <v>283</v>
      </c>
      <c r="C108" s="145" t="s">
        <v>255</v>
      </c>
      <c r="D108" s="122" t="s">
        <v>471</v>
      </c>
      <c r="E108" s="118"/>
      <c r="F108" s="127" t="s">
        <v>472</v>
      </c>
      <c r="G108" s="127">
        <v>24</v>
      </c>
      <c r="H108" s="18">
        <v>1610</v>
      </c>
      <c r="I108" s="18">
        <v>1870</v>
      </c>
      <c r="J108" s="18">
        <v>0</v>
      </c>
      <c r="K108" s="18">
        <v>790</v>
      </c>
      <c r="L108" s="18">
        <v>3.2</v>
      </c>
      <c r="M108" s="119">
        <f t="shared" si="1"/>
        <v>0</v>
      </c>
      <c r="N108" s="120">
        <v>3090</v>
      </c>
      <c r="O108" s="37"/>
    </row>
    <row r="109" spans="1:15" s="121" customFormat="1" ht="27.75" customHeight="1" x14ac:dyDescent="0.25">
      <c r="A109" s="140">
        <v>103</v>
      </c>
      <c r="B109" s="161" t="s">
        <v>284</v>
      </c>
      <c r="C109" s="145" t="s">
        <v>276</v>
      </c>
      <c r="D109" s="122" t="s">
        <v>473</v>
      </c>
      <c r="E109" s="118"/>
      <c r="F109" s="127" t="s">
        <v>474</v>
      </c>
      <c r="G109" s="127">
        <v>74.8</v>
      </c>
      <c r="H109" s="18">
        <v>2864</v>
      </c>
      <c r="I109" s="18">
        <v>1649.5</v>
      </c>
      <c r="J109" s="18">
        <v>0</v>
      </c>
      <c r="K109" s="18">
        <v>5820.5</v>
      </c>
      <c r="L109" s="18">
        <v>3.2</v>
      </c>
      <c r="M109" s="119">
        <f t="shared" si="1"/>
        <v>0</v>
      </c>
      <c r="N109" s="120">
        <v>0</v>
      </c>
      <c r="O109" s="37"/>
    </row>
    <row r="110" spans="1:15" s="121" customFormat="1" ht="27.75" customHeight="1" x14ac:dyDescent="0.25">
      <c r="A110" s="140">
        <v>104</v>
      </c>
      <c r="B110" s="161" t="s">
        <v>286</v>
      </c>
      <c r="C110" s="145" t="s">
        <v>255</v>
      </c>
      <c r="D110" s="122" t="s">
        <v>475</v>
      </c>
      <c r="E110" s="118"/>
      <c r="F110" s="127" t="s">
        <v>443</v>
      </c>
      <c r="G110" s="127">
        <v>3</v>
      </c>
      <c r="H110" s="18">
        <v>251</v>
      </c>
      <c r="I110" s="18">
        <v>303</v>
      </c>
      <c r="J110" s="18">
        <v>147</v>
      </c>
      <c r="K110" s="18">
        <v>0</v>
      </c>
      <c r="L110" s="18">
        <v>2.4300000000000002</v>
      </c>
      <c r="M110" s="119">
        <f t="shared" si="1"/>
        <v>357.21000000000004</v>
      </c>
      <c r="N110" s="120">
        <v>378</v>
      </c>
      <c r="O110" s="37"/>
    </row>
    <row r="111" spans="1:15" s="121" customFormat="1" ht="27.75" customHeight="1" x14ac:dyDescent="0.25">
      <c r="A111" s="140">
        <v>105</v>
      </c>
      <c r="B111" s="161" t="s">
        <v>287</v>
      </c>
      <c r="C111" s="145" t="s">
        <v>255</v>
      </c>
      <c r="D111" s="122" t="s">
        <v>476</v>
      </c>
      <c r="E111" s="118"/>
      <c r="F111" s="127" t="s">
        <v>443</v>
      </c>
      <c r="G111" s="127">
        <v>2.7</v>
      </c>
      <c r="H111" s="18">
        <v>242</v>
      </c>
      <c r="I111" s="18">
        <v>292</v>
      </c>
      <c r="J111" s="18">
        <v>157</v>
      </c>
      <c r="K111" s="18">
        <v>0</v>
      </c>
      <c r="L111" s="18">
        <v>2.97</v>
      </c>
      <c r="M111" s="119">
        <f t="shared" si="1"/>
        <v>466.29</v>
      </c>
      <c r="N111" s="120">
        <v>370</v>
      </c>
      <c r="O111" s="37"/>
    </row>
    <row r="112" spans="1:15" s="121" customFormat="1" ht="27.75" customHeight="1" x14ac:dyDescent="0.25">
      <c r="A112" s="140">
        <v>106</v>
      </c>
      <c r="B112" s="161" t="s">
        <v>278</v>
      </c>
      <c r="C112" s="145" t="s">
        <v>255</v>
      </c>
      <c r="D112" s="122" t="s">
        <v>477</v>
      </c>
      <c r="E112" s="118"/>
      <c r="F112" s="127" t="s">
        <v>447</v>
      </c>
      <c r="G112" s="127">
        <v>5</v>
      </c>
      <c r="H112" s="18">
        <v>464.1</v>
      </c>
      <c r="I112" s="18">
        <v>403.2</v>
      </c>
      <c r="J112" s="18">
        <v>67.099999999999966</v>
      </c>
      <c r="K112" s="18">
        <v>0</v>
      </c>
      <c r="L112" s="18">
        <v>3.79</v>
      </c>
      <c r="M112" s="119">
        <f t="shared" si="1"/>
        <v>254.30899999999988</v>
      </c>
      <c r="N112" s="120">
        <v>537.20000000000005</v>
      </c>
      <c r="O112" s="37"/>
    </row>
    <row r="113" spans="1:15" s="121" customFormat="1" ht="27.75" customHeight="1" x14ac:dyDescent="0.25">
      <c r="A113" s="140">
        <v>107</v>
      </c>
      <c r="B113" s="161" t="s">
        <v>279</v>
      </c>
      <c r="C113" s="145" t="s">
        <v>255</v>
      </c>
      <c r="D113" s="122" t="s">
        <v>478</v>
      </c>
      <c r="E113" s="118"/>
      <c r="F113" s="127" t="s">
        <v>443</v>
      </c>
      <c r="G113" s="127">
        <v>2.75</v>
      </c>
      <c r="H113" s="18">
        <v>185</v>
      </c>
      <c r="I113" s="18">
        <v>187</v>
      </c>
      <c r="J113" s="18">
        <v>63</v>
      </c>
      <c r="K113" s="18">
        <v>0</v>
      </c>
      <c r="L113" s="18">
        <v>3.79</v>
      </c>
      <c r="M113" s="119">
        <f t="shared" si="1"/>
        <v>238.77</v>
      </c>
      <c r="N113" s="120">
        <v>255.9</v>
      </c>
      <c r="O113" s="37"/>
    </row>
    <row r="114" spans="1:15" s="121" customFormat="1" ht="27.75" customHeight="1" x14ac:dyDescent="0.25">
      <c r="A114" s="140">
        <v>108</v>
      </c>
      <c r="B114" s="161" t="s">
        <v>280</v>
      </c>
      <c r="C114" s="145" t="s">
        <v>255</v>
      </c>
      <c r="D114" s="122" t="s">
        <v>479</v>
      </c>
      <c r="E114" s="118"/>
      <c r="F114" s="127" t="s">
        <v>447</v>
      </c>
      <c r="G114" s="127">
        <v>3.71</v>
      </c>
      <c r="H114" s="18">
        <v>424.2</v>
      </c>
      <c r="I114" s="18">
        <v>462.1</v>
      </c>
      <c r="J114" s="18">
        <v>330.40000000000003</v>
      </c>
      <c r="K114" s="18">
        <v>0</v>
      </c>
      <c r="L114" s="18">
        <v>2.97</v>
      </c>
      <c r="M114" s="119">
        <f t="shared" si="1"/>
        <v>981.28800000000012</v>
      </c>
      <c r="N114" s="120">
        <v>540.6</v>
      </c>
      <c r="O114" s="37"/>
    </row>
    <row r="115" spans="1:15" s="121" customFormat="1" ht="27.75" customHeight="1" x14ac:dyDescent="0.25">
      <c r="A115" s="140">
        <v>109</v>
      </c>
      <c r="B115" s="161" t="s">
        <v>281</v>
      </c>
      <c r="C115" s="145" t="s">
        <v>255</v>
      </c>
      <c r="D115" s="122" t="s">
        <v>480</v>
      </c>
      <c r="E115" s="118"/>
      <c r="F115" s="127" t="s">
        <v>441</v>
      </c>
      <c r="G115" s="127">
        <v>9.8000000000000007</v>
      </c>
      <c r="H115" s="18">
        <v>1120</v>
      </c>
      <c r="I115" s="18">
        <v>957</v>
      </c>
      <c r="J115" s="18">
        <v>0</v>
      </c>
      <c r="K115" s="18">
        <v>32</v>
      </c>
      <c r="L115" s="18">
        <v>3.79</v>
      </c>
      <c r="M115" s="119">
        <f t="shared" si="1"/>
        <v>0</v>
      </c>
      <c r="N115" s="120">
        <v>2165</v>
      </c>
      <c r="O115" s="37"/>
    </row>
    <row r="116" spans="1:15" s="121" customFormat="1" ht="27.75" customHeight="1" x14ac:dyDescent="0.25">
      <c r="A116" s="140">
        <v>110</v>
      </c>
      <c r="B116" s="161" t="s">
        <v>282</v>
      </c>
      <c r="C116" s="145" t="s">
        <v>255</v>
      </c>
      <c r="D116" s="122" t="s">
        <v>481</v>
      </c>
      <c r="E116" s="118"/>
      <c r="F116" s="127" t="s">
        <v>454</v>
      </c>
      <c r="G116" s="127">
        <v>4</v>
      </c>
      <c r="H116" s="18">
        <v>471</v>
      </c>
      <c r="I116" s="18">
        <v>482</v>
      </c>
      <c r="J116" s="18">
        <v>422</v>
      </c>
      <c r="K116" s="18">
        <v>0</v>
      </c>
      <c r="L116" s="18">
        <v>2.62</v>
      </c>
      <c r="M116" s="119">
        <f t="shared" si="1"/>
        <v>1105.6400000000001</v>
      </c>
      <c r="N116" s="120">
        <v>533</v>
      </c>
      <c r="O116" s="37"/>
    </row>
    <row r="117" spans="1:15" s="121" customFormat="1" ht="27.75" customHeight="1" x14ac:dyDescent="0.25">
      <c r="A117" s="140">
        <v>111</v>
      </c>
      <c r="B117" s="161" t="s">
        <v>277</v>
      </c>
      <c r="C117" s="145" t="s">
        <v>255</v>
      </c>
      <c r="D117" s="122" t="s">
        <v>482</v>
      </c>
      <c r="E117" s="118"/>
      <c r="F117" s="127" t="s">
        <v>439</v>
      </c>
      <c r="G117" s="127">
        <v>7.63</v>
      </c>
      <c r="H117" s="18">
        <v>671</v>
      </c>
      <c r="I117" s="18">
        <v>667</v>
      </c>
      <c r="J117" s="18">
        <v>0</v>
      </c>
      <c r="K117" s="18">
        <v>116</v>
      </c>
      <c r="L117" s="18">
        <v>3.79</v>
      </c>
      <c r="M117" s="119">
        <f t="shared" si="1"/>
        <v>0</v>
      </c>
      <c r="N117" s="120">
        <v>923</v>
      </c>
      <c r="O117" s="37"/>
    </row>
    <row r="118" spans="1:15" s="121" customFormat="1" ht="27.75" customHeight="1" x14ac:dyDescent="0.25">
      <c r="A118" s="140">
        <v>112</v>
      </c>
      <c r="B118" s="161" t="s">
        <v>290</v>
      </c>
      <c r="C118" s="145" t="s">
        <v>255</v>
      </c>
      <c r="D118" s="122" t="s">
        <v>483</v>
      </c>
      <c r="E118" s="118"/>
      <c r="F118" s="127" t="s">
        <v>484</v>
      </c>
      <c r="G118" s="127">
        <v>2</v>
      </c>
      <c r="H118" s="18">
        <v>245</v>
      </c>
      <c r="I118" s="18">
        <v>218</v>
      </c>
      <c r="J118" s="18">
        <v>55</v>
      </c>
      <c r="K118" s="18">
        <v>0</v>
      </c>
      <c r="L118" s="18">
        <v>2.25</v>
      </c>
      <c r="M118" s="119">
        <f t="shared" si="1"/>
        <v>123.75</v>
      </c>
      <c r="N118" s="120">
        <v>301</v>
      </c>
      <c r="O118" s="37"/>
    </row>
    <row r="119" spans="1:15" s="121" customFormat="1" ht="27.75" customHeight="1" x14ac:dyDescent="0.25">
      <c r="A119" s="140">
        <v>113</v>
      </c>
      <c r="B119" s="161" t="s">
        <v>289</v>
      </c>
      <c r="C119" s="145" t="s">
        <v>255</v>
      </c>
      <c r="D119" s="122" t="s">
        <v>485</v>
      </c>
      <c r="E119" s="118"/>
      <c r="F119" s="127" t="s">
        <v>484</v>
      </c>
      <c r="G119" s="127">
        <v>2</v>
      </c>
      <c r="H119" s="18">
        <v>217</v>
      </c>
      <c r="I119" s="18">
        <v>217</v>
      </c>
      <c r="J119" s="18">
        <v>152</v>
      </c>
      <c r="K119" s="18">
        <v>0</v>
      </c>
      <c r="L119" s="18">
        <v>2.25</v>
      </c>
      <c r="M119" s="119">
        <f t="shared" si="1"/>
        <v>342</v>
      </c>
      <c r="N119" s="120">
        <v>251</v>
      </c>
      <c r="O119" s="37"/>
    </row>
    <row r="120" spans="1:15" s="121" customFormat="1" ht="27.75" customHeight="1" x14ac:dyDescent="0.25">
      <c r="A120" s="140">
        <v>114</v>
      </c>
      <c r="B120" s="161" t="s">
        <v>288</v>
      </c>
      <c r="C120" s="145" t="s">
        <v>255</v>
      </c>
      <c r="D120" s="122" t="s">
        <v>486</v>
      </c>
      <c r="E120" s="118"/>
      <c r="F120" s="127" t="s">
        <v>487</v>
      </c>
      <c r="G120" s="127">
        <v>4.9050000000000002</v>
      </c>
      <c r="H120" s="18">
        <v>369</v>
      </c>
      <c r="I120" s="18">
        <v>369</v>
      </c>
      <c r="J120" s="18">
        <v>0</v>
      </c>
      <c r="K120" s="18">
        <v>124</v>
      </c>
      <c r="L120" s="18">
        <v>3.79</v>
      </c>
      <c r="M120" s="119">
        <f t="shared" si="1"/>
        <v>0</v>
      </c>
      <c r="N120" s="120">
        <v>547</v>
      </c>
      <c r="O120" s="37"/>
    </row>
    <row r="121" spans="1:15" s="121" customFormat="1" ht="27.75" customHeight="1" x14ac:dyDescent="0.25">
      <c r="A121" s="140">
        <v>115</v>
      </c>
      <c r="B121" s="161" t="s">
        <v>302</v>
      </c>
      <c r="C121" s="145" t="s">
        <v>271</v>
      </c>
      <c r="D121" s="122" t="s">
        <v>488</v>
      </c>
      <c r="E121" s="118"/>
      <c r="F121" s="127" t="s">
        <v>454</v>
      </c>
      <c r="G121" s="127">
        <v>2.5</v>
      </c>
      <c r="H121" s="18">
        <v>0</v>
      </c>
      <c r="I121" s="18">
        <v>0</v>
      </c>
      <c r="J121" s="18">
        <v>0</v>
      </c>
      <c r="K121" s="18">
        <v>0</v>
      </c>
      <c r="L121" s="18">
        <v>4.05</v>
      </c>
      <c r="M121" s="119">
        <f t="shared" si="1"/>
        <v>0</v>
      </c>
      <c r="N121" s="120">
        <v>0</v>
      </c>
      <c r="O121" s="37"/>
    </row>
    <row r="122" spans="1:15" s="121" customFormat="1" ht="27.75" customHeight="1" x14ac:dyDescent="0.25">
      <c r="A122" s="140">
        <v>116</v>
      </c>
      <c r="B122" s="161" t="s">
        <v>239</v>
      </c>
      <c r="C122" s="145" t="s">
        <v>303</v>
      </c>
      <c r="D122" s="122" t="s">
        <v>489</v>
      </c>
      <c r="E122" s="118"/>
      <c r="F122" s="127" t="s">
        <v>443</v>
      </c>
      <c r="G122" s="127">
        <v>2.7250000000000001</v>
      </c>
      <c r="H122" s="18">
        <v>244</v>
      </c>
      <c r="I122" s="18">
        <v>233</v>
      </c>
      <c r="J122" s="18">
        <v>2</v>
      </c>
      <c r="K122" s="18">
        <v>0</v>
      </c>
      <c r="L122" s="18">
        <v>2.97</v>
      </c>
      <c r="M122" s="119">
        <f t="shared" si="1"/>
        <v>5.94</v>
      </c>
      <c r="N122" s="120">
        <v>327</v>
      </c>
      <c r="O122" s="37"/>
    </row>
    <row r="123" spans="1:15" s="121" customFormat="1" ht="27.75" customHeight="1" x14ac:dyDescent="0.25">
      <c r="A123" s="140">
        <v>117</v>
      </c>
      <c r="B123" s="161" t="s">
        <v>298</v>
      </c>
      <c r="C123" s="145" t="s">
        <v>271</v>
      </c>
      <c r="D123" s="122" t="s">
        <v>490</v>
      </c>
      <c r="E123" s="118"/>
      <c r="F123" s="127" t="s">
        <v>439</v>
      </c>
      <c r="G123" s="127">
        <v>5.25</v>
      </c>
      <c r="H123" s="18">
        <v>467</v>
      </c>
      <c r="I123" s="18">
        <v>549</v>
      </c>
      <c r="J123" s="18">
        <v>191</v>
      </c>
      <c r="K123" s="18">
        <v>0</v>
      </c>
      <c r="L123" s="18">
        <v>2.62</v>
      </c>
      <c r="M123" s="119">
        <f t="shared" si="1"/>
        <v>500.42</v>
      </c>
      <c r="N123" s="120">
        <v>674</v>
      </c>
      <c r="O123" s="37"/>
    </row>
    <row r="124" spans="1:15" s="121" customFormat="1" ht="27.75" customHeight="1" x14ac:dyDescent="0.25">
      <c r="A124" s="140">
        <v>118</v>
      </c>
      <c r="B124" s="161" t="s">
        <v>301</v>
      </c>
      <c r="C124" s="145" t="s">
        <v>271</v>
      </c>
      <c r="D124" s="122" t="s">
        <v>491</v>
      </c>
      <c r="E124" s="118"/>
      <c r="F124" s="127" t="s">
        <v>484</v>
      </c>
      <c r="G124" s="127">
        <v>2</v>
      </c>
      <c r="H124" s="18">
        <v>172</v>
      </c>
      <c r="I124" s="18">
        <v>209</v>
      </c>
      <c r="J124" s="18">
        <v>52</v>
      </c>
      <c r="K124" s="18">
        <v>0</v>
      </c>
      <c r="L124" s="18">
        <v>2.25</v>
      </c>
      <c r="M124" s="119">
        <f t="shared" si="1"/>
        <v>117</v>
      </c>
      <c r="N124" s="120">
        <v>266</v>
      </c>
      <c r="O124" s="37"/>
    </row>
    <row r="125" spans="1:15" s="121" customFormat="1" ht="27.75" customHeight="1" x14ac:dyDescent="0.25">
      <c r="A125" s="140">
        <v>119</v>
      </c>
      <c r="B125" s="161" t="s">
        <v>304</v>
      </c>
      <c r="C125" s="145" t="s">
        <v>271</v>
      </c>
      <c r="D125" s="122" t="s">
        <v>492</v>
      </c>
      <c r="E125" s="118"/>
      <c r="F125" s="127" t="s">
        <v>443</v>
      </c>
      <c r="G125" s="127">
        <v>3</v>
      </c>
      <c r="H125" s="18">
        <v>245</v>
      </c>
      <c r="I125" s="18">
        <v>244</v>
      </c>
      <c r="J125" s="18">
        <v>135</v>
      </c>
      <c r="K125" s="18">
        <v>0</v>
      </c>
      <c r="L125" s="18">
        <v>2.4300000000000002</v>
      </c>
      <c r="M125" s="119">
        <f t="shared" si="1"/>
        <v>328.05</v>
      </c>
      <c r="N125" s="120">
        <v>299.3</v>
      </c>
      <c r="O125" s="37"/>
    </row>
    <row r="126" spans="1:15" s="121" customFormat="1" ht="27.75" customHeight="1" x14ac:dyDescent="0.25">
      <c r="A126" s="140">
        <v>120</v>
      </c>
      <c r="B126" s="161" t="s">
        <v>305</v>
      </c>
      <c r="C126" s="145" t="s">
        <v>306</v>
      </c>
      <c r="D126" s="122" t="s">
        <v>493</v>
      </c>
      <c r="E126" s="118"/>
      <c r="F126" s="127" t="s">
        <v>307</v>
      </c>
      <c r="G126" s="127">
        <v>4.95</v>
      </c>
      <c r="H126" s="18">
        <v>99</v>
      </c>
      <c r="I126" s="18">
        <v>171</v>
      </c>
      <c r="J126" s="18">
        <v>0</v>
      </c>
      <c r="K126" s="18">
        <v>1834</v>
      </c>
      <c r="L126" s="18">
        <v>3.2</v>
      </c>
      <c r="M126" s="119">
        <f t="shared" si="1"/>
        <v>0</v>
      </c>
      <c r="N126" s="120">
        <v>731</v>
      </c>
      <c r="O126" s="37"/>
    </row>
    <row r="127" spans="1:15" s="121" customFormat="1" ht="27.75" customHeight="1" x14ac:dyDescent="0.25">
      <c r="A127" s="140">
        <v>121</v>
      </c>
      <c r="B127" s="161" t="s">
        <v>308</v>
      </c>
      <c r="C127" s="145" t="s">
        <v>271</v>
      </c>
      <c r="D127" s="122" t="s">
        <v>494</v>
      </c>
      <c r="E127" s="118"/>
      <c r="F127" s="127" t="s">
        <v>454</v>
      </c>
      <c r="G127" s="127">
        <v>3.21</v>
      </c>
      <c r="H127" s="18">
        <v>340</v>
      </c>
      <c r="I127" s="18">
        <v>326</v>
      </c>
      <c r="J127" s="18">
        <v>223</v>
      </c>
      <c r="K127" s="18">
        <v>0</v>
      </c>
      <c r="L127" s="18">
        <v>2.62</v>
      </c>
      <c r="M127" s="119">
        <f t="shared" si="1"/>
        <v>584.26</v>
      </c>
      <c r="N127" s="120">
        <v>456</v>
      </c>
      <c r="O127" s="37"/>
    </row>
    <row r="128" spans="1:15" s="121" customFormat="1" ht="27.75" customHeight="1" x14ac:dyDescent="0.25">
      <c r="A128" s="140">
        <v>122</v>
      </c>
      <c r="B128" s="161" t="s">
        <v>316</v>
      </c>
      <c r="C128" s="145" t="s">
        <v>271</v>
      </c>
      <c r="D128" s="122" t="s">
        <v>495</v>
      </c>
      <c r="E128" s="118"/>
      <c r="F128" s="127" t="s">
        <v>496</v>
      </c>
      <c r="G128" s="127">
        <v>15.21</v>
      </c>
      <c r="H128" s="18">
        <v>910.4</v>
      </c>
      <c r="I128" s="18">
        <v>900</v>
      </c>
      <c r="J128" s="18">
        <v>550</v>
      </c>
      <c r="K128" s="18">
        <v>0</v>
      </c>
      <c r="L128" s="18">
        <v>3.2</v>
      </c>
      <c r="M128" s="119">
        <f t="shared" si="1"/>
        <v>1760</v>
      </c>
      <c r="N128" s="120">
        <v>936.3</v>
      </c>
      <c r="O128" s="37"/>
    </row>
    <row r="129" spans="1:15" s="121" customFormat="1" ht="27.75" customHeight="1" x14ac:dyDescent="0.25">
      <c r="A129" s="140">
        <v>123</v>
      </c>
      <c r="B129" s="161" t="s">
        <v>318</v>
      </c>
      <c r="C129" s="145" t="s">
        <v>271</v>
      </c>
      <c r="D129" s="122" t="s">
        <v>497</v>
      </c>
      <c r="E129" s="118"/>
      <c r="F129" s="127" t="s">
        <v>439</v>
      </c>
      <c r="G129" s="127">
        <v>7.91</v>
      </c>
      <c r="H129" s="18">
        <v>940</v>
      </c>
      <c r="I129" s="18">
        <v>0</v>
      </c>
      <c r="J129" s="18">
        <v>0</v>
      </c>
      <c r="K129" s="18">
        <v>0</v>
      </c>
      <c r="L129" s="18">
        <v>2.25</v>
      </c>
      <c r="M129" s="119">
        <f t="shared" si="1"/>
        <v>0</v>
      </c>
      <c r="N129" s="120">
        <v>0</v>
      </c>
      <c r="O129" s="37"/>
    </row>
    <row r="130" spans="1:15" s="121" customFormat="1" ht="27.75" customHeight="1" x14ac:dyDescent="0.25">
      <c r="A130" s="140">
        <v>124</v>
      </c>
      <c r="B130" s="161" t="s">
        <v>319</v>
      </c>
      <c r="C130" s="145" t="s">
        <v>271</v>
      </c>
      <c r="D130" s="122" t="s">
        <v>498</v>
      </c>
      <c r="E130" s="118"/>
      <c r="F130" s="127" t="s">
        <v>443</v>
      </c>
      <c r="G130" s="127">
        <v>3</v>
      </c>
      <c r="H130" s="18">
        <v>320</v>
      </c>
      <c r="I130" s="18">
        <v>321</v>
      </c>
      <c r="J130" s="18">
        <v>253</v>
      </c>
      <c r="K130" s="18">
        <v>0</v>
      </c>
      <c r="L130" s="18">
        <v>3.79</v>
      </c>
      <c r="M130" s="119">
        <f t="shared" si="1"/>
        <v>958.87</v>
      </c>
      <c r="N130" s="120">
        <v>365</v>
      </c>
      <c r="O130" s="37"/>
    </row>
    <row r="131" spans="1:15" s="121" customFormat="1" ht="27.75" customHeight="1" x14ac:dyDescent="0.25">
      <c r="A131" s="140">
        <v>125</v>
      </c>
      <c r="B131" s="161" t="s">
        <v>320</v>
      </c>
      <c r="C131" s="145" t="s">
        <v>271</v>
      </c>
      <c r="D131" s="122" t="s">
        <v>499</v>
      </c>
      <c r="E131" s="118"/>
      <c r="F131" s="127" t="s">
        <v>443</v>
      </c>
      <c r="G131" s="127">
        <v>2.65</v>
      </c>
      <c r="H131" s="18">
        <v>336</v>
      </c>
      <c r="I131" s="18">
        <v>337</v>
      </c>
      <c r="J131" s="18">
        <v>210</v>
      </c>
      <c r="K131" s="18">
        <v>0</v>
      </c>
      <c r="L131" s="18">
        <v>2.4300000000000002</v>
      </c>
      <c r="M131" s="119">
        <f t="shared" si="1"/>
        <v>510.3</v>
      </c>
      <c r="N131" s="120">
        <v>445</v>
      </c>
      <c r="O131" s="37"/>
    </row>
    <row r="132" spans="1:15" s="121" customFormat="1" ht="27.75" customHeight="1" x14ac:dyDescent="0.25">
      <c r="A132" s="140">
        <v>126</v>
      </c>
      <c r="B132" s="161" t="s">
        <v>321</v>
      </c>
      <c r="C132" s="145" t="s">
        <v>271</v>
      </c>
      <c r="D132" s="122" t="s">
        <v>500</v>
      </c>
      <c r="E132" s="118"/>
      <c r="F132" s="127" t="s">
        <v>501</v>
      </c>
      <c r="G132" s="127">
        <v>13.68</v>
      </c>
      <c r="H132" s="18">
        <v>450</v>
      </c>
      <c r="I132" s="18">
        <v>230</v>
      </c>
      <c r="J132" s="18">
        <v>0</v>
      </c>
      <c r="K132" s="18">
        <v>3470</v>
      </c>
      <c r="L132" s="18">
        <v>3.2</v>
      </c>
      <c r="M132" s="119">
        <f t="shared" si="1"/>
        <v>0</v>
      </c>
      <c r="N132" s="120">
        <v>9800</v>
      </c>
      <c r="O132" s="37"/>
    </row>
    <row r="133" spans="1:15" s="121" customFormat="1" ht="27.75" customHeight="1" x14ac:dyDescent="0.25">
      <c r="A133" s="140">
        <v>127</v>
      </c>
      <c r="B133" s="161" t="s">
        <v>322</v>
      </c>
      <c r="C133" s="145" t="s">
        <v>271</v>
      </c>
      <c r="D133" s="122" t="s">
        <v>502</v>
      </c>
      <c r="E133" s="118"/>
      <c r="F133" s="127" t="s">
        <v>503</v>
      </c>
      <c r="G133" s="127">
        <v>4.95</v>
      </c>
      <c r="H133" s="18">
        <v>447</v>
      </c>
      <c r="I133" s="18">
        <v>511</v>
      </c>
      <c r="J133" s="18">
        <v>315</v>
      </c>
      <c r="K133" s="18">
        <v>0</v>
      </c>
      <c r="L133" s="18">
        <v>2.62</v>
      </c>
      <c r="M133" s="119">
        <f t="shared" si="1"/>
        <v>825.30000000000007</v>
      </c>
      <c r="N133" s="120">
        <v>657</v>
      </c>
      <c r="O133" s="37"/>
    </row>
    <row r="134" spans="1:15" s="121" customFormat="1" ht="27.75" customHeight="1" x14ac:dyDescent="0.25">
      <c r="A134" s="140">
        <v>128</v>
      </c>
      <c r="B134" s="161" t="s">
        <v>323</v>
      </c>
      <c r="C134" s="145" t="s">
        <v>324</v>
      </c>
      <c r="D134" s="122" t="s">
        <v>504</v>
      </c>
      <c r="E134" s="118"/>
      <c r="F134" s="127" t="s">
        <v>505</v>
      </c>
      <c r="G134" s="127">
        <v>9.9</v>
      </c>
      <c r="H134" s="18">
        <v>292.5</v>
      </c>
      <c r="I134" s="18">
        <v>270</v>
      </c>
      <c r="J134" s="18">
        <v>0</v>
      </c>
      <c r="K134" s="18">
        <v>7107</v>
      </c>
      <c r="L134" s="18">
        <v>2.62</v>
      </c>
      <c r="M134" s="119">
        <f t="shared" si="1"/>
        <v>0</v>
      </c>
      <c r="N134" s="120">
        <v>1085.4000000000001</v>
      </c>
      <c r="O134" s="37"/>
    </row>
    <row r="135" spans="1:15" s="121" customFormat="1" ht="27.75" customHeight="1" x14ac:dyDescent="0.25">
      <c r="A135" s="140">
        <v>129</v>
      </c>
      <c r="B135" s="161" t="s">
        <v>325</v>
      </c>
      <c r="C135" s="145" t="s">
        <v>271</v>
      </c>
      <c r="D135" s="122" t="s">
        <v>506</v>
      </c>
      <c r="E135" s="118"/>
      <c r="F135" s="127" t="s">
        <v>507</v>
      </c>
      <c r="G135" s="127">
        <v>2.85</v>
      </c>
      <c r="H135" s="18">
        <v>271</v>
      </c>
      <c r="I135" s="18">
        <v>286</v>
      </c>
      <c r="J135" s="18">
        <v>138</v>
      </c>
      <c r="K135" s="18">
        <v>0</v>
      </c>
      <c r="L135" s="18">
        <v>2.4300000000000002</v>
      </c>
      <c r="M135" s="119">
        <f t="shared" ref="M135:M155" si="2">J135*L135</f>
        <v>335.34000000000003</v>
      </c>
      <c r="N135" s="120">
        <v>343.1</v>
      </c>
      <c r="O135" s="37"/>
    </row>
    <row r="136" spans="1:15" s="121" customFormat="1" ht="27.75" customHeight="1" x14ac:dyDescent="0.25">
      <c r="A136" s="140">
        <v>130</v>
      </c>
      <c r="B136" s="161" t="s">
        <v>326</v>
      </c>
      <c r="C136" s="145" t="s">
        <v>271</v>
      </c>
      <c r="D136" s="122" t="s">
        <v>508</v>
      </c>
      <c r="E136" s="118"/>
      <c r="F136" s="127" t="s">
        <v>507</v>
      </c>
      <c r="G136" s="127">
        <v>2.7</v>
      </c>
      <c r="H136" s="18">
        <v>207</v>
      </c>
      <c r="I136" s="18">
        <v>211</v>
      </c>
      <c r="J136" s="18">
        <v>1</v>
      </c>
      <c r="K136" s="18">
        <v>0</v>
      </c>
      <c r="L136" s="18">
        <v>2.4300000000000002</v>
      </c>
      <c r="M136" s="119">
        <f t="shared" si="2"/>
        <v>2.4300000000000002</v>
      </c>
      <c r="N136" s="120">
        <v>323</v>
      </c>
      <c r="O136" s="37"/>
    </row>
    <row r="137" spans="1:15" s="121" customFormat="1" ht="27.75" customHeight="1" x14ac:dyDescent="0.25">
      <c r="A137" s="140">
        <v>131</v>
      </c>
      <c r="B137" s="161" t="s">
        <v>327</v>
      </c>
      <c r="C137" s="145" t="s">
        <v>271</v>
      </c>
      <c r="D137" s="122" t="s">
        <v>509</v>
      </c>
      <c r="E137" s="118"/>
      <c r="F137" s="127" t="s">
        <v>510</v>
      </c>
      <c r="G137" s="127">
        <v>8.56</v>
      </c>
      <c r="H137" s="18">
        <v>109</v>
      </c>
      <c r="I137" s="18">
        <v>0</v>
      </c>
      <c r="J137" s="18">
        <v>0</v>
      </c>
      <c r="K137" s="18">
        <v>982</v>
      </c>
      <c r="L137" s="18">
        <v>3.79</v>
      </c>
      <c r="M137" s="119">
        <f t="shared" si="2"/>
        <v>0</v>
      </c>
      <c r="N137" s="120">
        <v>0</v>
      </c>
      <c r="O137" s="37"/>
    </row>
    <row r="138" spans="1:15" s="121" customFormat="1" ht="27.75" customHeight="1" x14ac:dyDescent="0.25">
      <c r="A138" s="140">
        <v>132</v>
      </c>
      <c r="B138" s="161" t="s">
        <v>328</v>
      </c>
      <c r="C138" s="145" t="s">
        <v>271</v>
      </c>
      <c r="D138" s="122" t="s">
        <v>511</v>
      </c>
      <c r="E138" s="118"/>
      <c r="F138" s="127" t="s">
        <v>512</v>
      </c>
      <c r="G138" s="127">
        <v>9.7200000000000006</v>
      </c>
      <c r="H138" s="18">
        <v>941</v>
      </c>
      <c r="I138" s="18">
        <v>804</v>
      </c>
      <c r="J138" s="18">
        <v>0</v>
      </c>
      <c r="K138" s="18">
        <v>196</v>
      </c>
      <c r="L138" s="18">
        <v>2.62</v>
      </c>
      <c r="M138" s="119">
        <f t="shared" si="2"/>
        <v>0</v>
      </c>
      <c r="N138" s="120">
        <v>1430</v>
      </c>
      <c r="O138" s="37"/>
    </row>
    <row r="139" spans="1:15" s="121" customFormat="1" ht="27.75" customHeight="1" x14ac:dyDescent="0.25">
      <c r="A139" s="140">
        <v>133</v>
      </c>
      <c r="B139" s="161" t="s">
        <v>329</v>
      </c>
      <c r="C139" s="145" t="s">
        <v>271</v>
      </c>
      <c r="D139" s="122" t="s">
        <v>513</v>
      </c>
      <c r="E139" s="118"/>
      <c r="F139" s="127" t="s">
        <v>514</v>
      </c>
      <c r="G139" s="127">
        <v>5</v>
      </c>
      <c r="H139" s="18">
        <v>365</v>
      </c>
      <c r="I139" s="18">
        <v>412</v>
      </c>
      <c r="J139" s="18">
        <v>167</v>
      </c>
      <c r="K139" s="18">
        <v>0</v>
      </c>
      <c r="L139" s="18">
        <v>3.79</v>
      </c>
      <c r="M139" s="119">
        <f t="shared" si="2"/>
        <v>632.92999999999995</v>
      </c>
      <c r="N139" s="120">
        <v>630</v>
      </c>
      <c r="O139" s="38"/>
    </row>
    <row r="140" spans="1:15" s="121" customFormat="1" ht="39.75" customHeight="1" x14ac:dyDescent="0.25">
      <c r="A140" s="140">
        <v>134</v>
      </c>
      <c r="B140" s="163" t="s">
        <v>547</v>
      </c>
      <c r="C140" s="16" t="s">
        <v>253</v>
      </c>
      <c r="D140" s="122" t="s">
        <v>567</v>
      </c>
      <c r="E140" s="118"/>
      <c r="F140" s="127" t="s">
        <v>556</v>
      </c>
      <c r="G140" s="40">
        <v>103</v>
      </c>
      <c r="H140" s="18">
        <v>7901</v>
      </c>
      <c r="I140" s="18">
        <v>9468</v>
      </c>
      <c r="J140" s="18">
        <v>6891.2</v>
      </c>
      <c r="K140" s="18">
        <v>0</v>
      </c>
      <c r="L140" s="18">
        <v>3.2</v>
      </c>
      <c r="M140" s="119">
        <f t="shared" si="2"/>
        <v>22051.84</v>
      </c>
      <c r="N140" s="120">
        <v>13520</v>
      </c>
      <c r="O140" s="38"/>
    </row>
    <row r="141" spans="1:15" s="121" customFormat="1" ht="39.75" customHeight="1" x14ac:dyDescent="0.25">
      <c r="A141" s="140">
        <v>135</v>
      </c>
      <c r="B141" s="163" t="s">
        <v>546</v>
      </c>
      <c r="C141" s="16" t="s">
        <v>253</v>
      </c>
      <c r="D141" s="122" t="s">
        <v>568</v>
      </c>
      <c r="E141" s="118"/>
      <c r="F141" s="127" t="s">
        <v>557</v>
      </c>
      <c r="G141" s="40">
        <v>86</v>
      </c>
      <c r="H141" s="18">
        <v>9059</v>
      </c>
      <c r="I141" s="18">
        <v>8583.6</v>
      </c>
      <c r="J141" s="18">
        <v>7023</v>
      </c>
      <c r="K141" s="18">
        <v>0</v>
      </c>
      <c r="L141" s="18">
        <v>3.2</v>
      </c>
      <c r="M141" s="119">
        <f t="shared" si="2"/>
        <v>22473.600000000002</v>
      </c>
      <c r="N141" s="120">
        <v>11700</v>
      </c>
      <c r="O141" s="38"/>
    </row>
    <row r="142" spans="1:15" s="121" customFormat="1" ht="27.75" customHeight="1" x14ac:dyDescent="0.25">
      <c r="A142" s="140">
        <v>136</v>
      </c>
      <c r="B142" s="163" t="s">
        <v>549</v>
      </c>
      <c r="C142" s="16" t="s">
        <v>271</v>
      </c>
      <c r="D142" s="122" t="s">
        <v>569</v>
      </c>
      <c r="E142" s="118"/>
      <c r="F142" s="127" t="s">
        <v>39</v>
      </c>
      <c r="G142" s="40">
        <v>4.7699999999999996</v>
      </c>
      <c r="H142" s="18">
        <v>580</v>
      </c>
      <c r="I142" s="18">
        <v>581</v>
      </c>
      <c r="J142" s="18">
        <v>470</v>
      </c>
      <c r="K142" s="18">
        <v>0</v>
      </c>
      <c r="L142" s="18">
        <v>3.79</v>
      </c>
      <c r="M142" s="119">
        <f t="shared" si="2"/>
        <v>1781.3</v>
      </c>
      <c r="N142" s="120">
        <v>642</v>
      </c>
      <c r="O142" s="38"/>
    </row>
    <row r="143" spans="1:15" s="121" customFormat="1" ht="41.25" customHeight="1" x14ac:dyDescent="0.25">
      <c r="A143" s="140">
        <v>137</v>
      </c>
      <c r="B143" s="163" t="s">
        <v>550</v>
      </c>
      <c r="C143" s="16" t="s">
        <v>271</v>
      </c>
      <c r="D143" s="122" t="s">
        <v>570</v>
      </c>
      <c r="E143" s="118"/>
      <c r="F143" s="127" t="s">
        <v>443</v>
      </c>
      <c r="G143" s="40">
        <v>3</v>
      </c>
      <c r="H143" s="18">
        <v>316.2</v>
      </c>
      <c r="I143" s="18">
        <v>317</v>
      </c>
      <c r="J143" s="18">
        <v>229</v>
      </c>
      <c r="K143" s="18">
        <v>0</v>
      </c>
      <c r="L143" s="18">
        <v>2.4300000000000002</v>
      </c>
      <c r="M143" s="119">
        <f t="shared" si="2"/>
        <v>556.47</v>
      </c>
      <c r="N143" s="120">
        <v>381</v>
      </c>
      <c r="O143" s="38"/>
    </row>
    <row r="144" spans="1:15" s="121" customFormat="1" ht="27.75" customHeight="1" x14ac:dyDescent="0.25">
      <c r="A144" s="140">
        <v>138</v>
      </c>
      <c r="B144" s="163" t="s">
        <v>558</v>
      </c>
      <c r="C144" s="16" t="s">
        <v>271</v>
      </c>
      <c r="D144" s="122" t="s">
        <v>571</v>
      </c>
      <c r="E144" s="118"/>
      <c r="F144" s="127" t="s">
        <v>443</v>
      </c>
      <c r="G144" s="40">
        <v>2.7</v>
      </c>
      <c r="H144" s="18">
        <v>134</v>
      </c>
      <c r="I144" s="18">
        <v>135</v>
      </c>
      <c r="J144" s="18">
        <v>0</v>
      </c>
      <c r="K144" s="18">
        <v>208</v>
      </c>
      <c r="L144" s="18">
        <v>2.4300000000000002</v>
      </c>
      <c r="M144" s="119">
        <f t="shared" si="2"/>
        <v>0</v>
      </c>
      <c r="N144" s="120">
        <v>232</v>
      </c>
      <c r="O144" s="38"/>
    </row>
    <row r="145" spans="1:15" s="121" customFormat="1" ht="38.25" customHeight="1" x14ac:dyDescent="0.25">
      <c r="A145" s="140">
        <v>139</v>
      </c>
      <c r="B145" s="163" t="s">
        <v>559</v>
      </c>
      <c r="C145" s="16" t="s">
        <v>271</v>
      </c>
      <c r="D145" s="122" t="s">
        <v>566</v>
      </c>
      <c r="E145" s="118"/>
      <c r="F145" s="127" t="s">
        <v>560</v>
      </c>
      <c r="G145" s="40">
        <v>14.72</v>
      </c>
      <c r="H145" s="18">
        <v>888.3</v>
      </c>
      <c r="I145" s="18">
        <v>889</v>
      </c>
      <c r="J145" s="18">
        <v>673</v>
      </c>
      <c r="K145" s="18">
        <v>0</v>
      </c>
      <c r="L145" s="18">
        <v>3.2</v>
      </c>
      <c r="M145" s="119">
        <f t="shared" si="2"/>
        <v>2153.6</v>
      </c>
      <c r="N145" s="120">
        <v>542</v>
      </c>
      <c r="O145" s="38"/>
    </row>
    <row r="146" spans="1:15" s="121" customFormat="1" ht="33" customHeight="1" x14ac:dyDescent="0.25">
      <c r="A146" s="140">
        <v>140</v>
      </c>
      <c r="B146" s="163" t="s">
        <v>561</v>
      </c>
      <c r="C146" s="16" t="s">
        <v>271</v>
      </c>
      <c r="D146" s="122" t="s">
        <v>572</v>
      </c>
      <c r="E146" s="118"/>
      <c r="F146" s="127" t="s">
        <v>443</v>
      </c>
      <c r="G146" s="40">
        <v>2.83</v>
      </c>
      <c r="H146" s="18">
        <v>355.04</v>
      </c>
      <c r="I146" s="18">
        <v>356</v>
      </c>
      <c r="J146" s="18">
        <v>232</v>
      </c>
      <c r="K146" s="18">
        <v>0</v>
      </c>
      <c r="L146" s="18">
        <v>2.4300000000000002</v>
      </c>
      <c r="M146" s="119">
        <f t="shared" si="2"/>
        <v>563.76</v>
      </c>
      <c r="N146" s="120">
        <v>445</v>
      </c>
      <c r="O146" s="38"/>
    </row>
    <row r="147" spans="1:15" s="121" customFormat="1" ht="27.75" customHeight="1" x14ac:dyDescent="0.25">
      <c r="A147" s="140">
        <v>141</v>
      </c>
      <c r="B147" s="163" t="s">
        <v>562</v>
      </c>
      <c r="C147" s="16" t="s">
        <v>271</v>
      </c>
      <c r="D147" s="122" t="s">
        <v>573</v>
      </c>
      <c r="E147" s="118"/>
      <c r="F147" s="127" t="s">
        <v>487</v>
      </c>
      <c r="G147" s="40">
        <v>2.2999999999999998</v>
      </c>
      <c r="H147" s="18">
        <v>124.7</v>
      </c>
      <c r="I147" s="18">
        <v>100</v>
      </c>
      <c r="J147" s="18">
        <v>100</v>
      </c>
      <c r="K147" s="18">
        <v>0</v>
      </c>
      <c r="L147" s="18">
        <v>0</v>
      </c>
      <c r="M147" s="119">
        <f t="shared" si="2"/>
        <v>0</v>
      </c>
      <c r="N147" s="120">
        <v>0</v>
      </c>
      <c r="O147" s="38"/>
    </row>
    <row r="148" spans="1:15" s="121" customFormat="1" ht="27.75" customHeight="1" x14ac:dyDescent="0.25">
      <c r="A148" s="140">
        <v>142</v>
      </c>
      <c r="B148" s="163" t="s">
        <v>543</v>
      </c>
      <c r="C148" s="16" t="s">
        <v>271</v>
      </c>
      <c r="D148" s="122" t="s">
        <v>574</v>
      </c>
      <c r="E148" s="118"/>
      <c r="F148" s="127" t="s">
        <v>443</v>
      </c>
      <c r="G148" s="40">
        <v>3</v>
      </c>
      <c r="H148" s="18">
        <v>390.02</v>
      </c>
      <c r="I148" s="18">
        <v>391</v>
      </c>
      <c r="J148" s="18">
        <v>0</v>
      </c>
      <c r="K148" s="18">
        <v>378</v>
      </c>
      <c r="L148" s="18">
        <v>3.79</v>
      </c>
      <c r="M148" s="119">
        <f t="shared" si="2"/>
        <v>0</v>
      </c>
      <c r="N148" s="120">
        <v>463</v>
      </c>
      <c r="O148" s="38"/>
    </row>
    <row r="149" spans="1:15" s="121" customFormat="1" ht="34.5" customHeight="1" x14ac:dyDescent="0.25">
      <c r="A149" s="140">
        <v>143</v>
      </c>
      <c r="B149" s="163" t="s">
        <v>542</v>
      </c>
      <c r="C149" s="16" t="s">
        <v>271</v>
      </c>
      <c r="D149" s="122" t="s">
        <v>575</v>
      </c>
      <c r="E149" s="118"/>
      <c r="F149" s="127" t="s">
        <v>39</v>
      </c>
      <c r="G149" s="40">
        <v>4.84</v>
      </c>
      <c r="H149" s="18">
        <v>384.3</v>
      </c>
      <c r="I149" s="18">
        <v>384</v>
      </c>
      <c r="J149" s="18">
        <v>0</v>
      </c>
      <c r="K149" s="18">
        <v>73</v>
      </c>
      <c r="L149" s="18">
        <v>2.62</v>
      </c>
      <c r="M149" s="119">
        <f t="shared" si="2"/>
        <v>0</v>
      </c>
      <c r="N149" s="120">
        <v>485</v>
      </c>
      <c r="O149" s="38"/>
    </row>
    <row r="150" spans="1:15" s="121" customFormat="1" ht="40.5" customHeight="1" x14ac:dyDescent="0.25">
      <c r="A150" s="140">
        <v>144</v>
      </c>
      <c r="B150" s="163" t="s">
        <v>545</v>
      </c>
      <c r="C150" s="16" t="s">
        <v>271</v>
      </c>
      <c r="D150" s="122" t="s">
        <v>576</v>
      </c>
      <c r="E150" s="118"/>
      <c r="F150" s="127" t="s">
        <v>64</v>
      </c>
      <c r="G150" s="40">
        <v>8.26</v>
      </c>
      <c r="H150" s="18">
        <v>765.07</v>
      </c>
      <c r="I150" s="18">
        <v>767</v>
      </c>
      <c r="J150" s="18">
        <v>542</v>
      </c>
      <c r="K150" s="18">
        <v>0</v>
      </c>
      <c r="L150" s="18">
        <v>3.79</v>
      </c>
      <c r="M150" s="119">
        <f t="shared" si="2"/>
        <v>2054.1799999999998</v>
      </c>
      <c r="N150" s="120">
        <v>621</v>
      </c>
      <c r="O150" s="38"/>
    </row>
    <row r="151" spans="1:15" s="121" customFormat="1" ht="27.75" customHeight="1" x14ac:dyDescent="0.25">
      <c r="A151" s="140">
        <v>145</v>
      </c>
      <c r="B151" s="163" t="s">
        <v>541</v>
      </c>
      <c r="C151" s="16" t="s">
        <v>271</v>
      </c>
      <c r="D151" s="122" t="s">
        <v>577</v>
      </c>
      <c r="E151" s="118"/>
      <c r="F151" s="127">
        <v>3</v>
      </c>
      <c r="G151" s="40">
        <v>2.7250000000000001</v>
      </c>
      <c r="H151" s="18">
        <v>397.41</v>
      </c>
      <c r="I151" s="18">
        <v>396</v>
      </c>
      <c r="J151" s="18">
        <v>345</v>
      </c>
      <c r="K151" s="18">
        <v>0</v>
      </c>
      <c r="L151" s="18">
        <v>2.4300000000000002</v>
      </c>
      <c r="M151" s="119">
        <f t="shared" si="2"/>
        <v>838.35</v>
      </c>
      <c r="N151" s="120">
        <v>420</v>
      </c>
      <c r="O151" s="38"/>
    </row>
    <row r="152" spans="1:15" s="121" customFormat="1" ht="27.75" customHeight="1" x14ac:dyDescent="0.25">
      <c r="A152" s="140">
        <v>146</v>
      </c>
      <c r="B152" s="163" t="s">
        <v>563</v>
      </c>
      <c r="C152" s="16" t="s">
        <v>271</v>
      </c>
      <c r="D152" s="122" t="s">
        <v>578</v>
      </c>
      <c r="E152" s="118"/>
      <c r="F152" s="127">
        <v>2</v>
      </c>
      <c r="G152" s="40">
        <v>2</v>
      </c>
      <c r="H152" s="18">
        <v>297.88</v>
      </c>
      <c r="I152" s="18">
        <v>298</v>
      </c>
      <c r="J152" s="18">
        <v>251</v>
      </c>
      <c r="K152" s="18">
        <v>0</v>
      </c>
      <c r="L152" s="18">
        <v>2.25</v>
      </c>
      <c r="M152" s="119">
        <f t="shared" si="2"/>
        <v>564.75</v>
      </c>
      <c r="N152" s="120">
        <v>320</v>
      </c>
      <c r="O152" s="38"/>
    </row>
    <row r="153" spans="1:15" s="121" customFormat="1" ht="42.75" customHeight="1" x14ac:dyDescent="0.25">
      <c r="A153" s="140">
        <v>147</v>
      </c>
      <c r="B153" s="163" t="s">
        <v>544</v>
      </c>
      <c r="C153" s="16" t="s">
        <v>564</v>
      </c>
      <c r="D153" s="122" t="s">
        <v>579</v>
      </c>
      <c r="E153" s="118"/>
      <c r="F153" s="127">
        <v>10</v>
      </c>
      <c r="G153" s="40">
        <v>9.9</v>
      </c>
      <c r="H153" s="18">
        <v>958.1</v>
      </c>
      <c r="I153" s="18">
        <v>959</v>
      </c>
      <c r="J153" s="18">
        <v>833</v>
      </c>
      <c r="K153" s="18">
        <v>0</v>
      </c>
      <c r="L153" s="18">
        <v>3.2</v>
      </c>
      <c r="M153" s="119">
        <f t="shared" si="2"/>
        <v>2665.6000000000004</v>
      </c>
      <c r="N153" s="120">
        <v>1040</v>
      </c>
      <c r="O153" s="38"/>
    </row>
    <row r="154" spans="1:15" s="121" customFormat="1" ht="27.75" customHeight="1" x14ac:dyDescent="0.25">
      <c r="A154" s="140">
        <v>148</v>
      </c>
      <c r="B154" s="161" t="s">
        <v>143</v>
      </c>
      <c r="C154" s="118" t="s">
        <v>144</v>
      </c>
      <c r="D154" s="118" t="s">
        <v>403</v>
      </c>
      <c r="E154" s="118" t="s">
        <v>14</v>
      </c>
      <c r="F154" s="18" t="s">
        <v>145</v>
      </c>
      <c r="G154" s="18">
        <v>170</v>
      </c>
      <c r="H154" s="18">
        <v>5000</v>
      </c>
      <c r="I154" s="18">
        <v>4500</v>
      </c>
      <c r="J154" s="18">
        <v>0</v>
      </c>
      <c r="K154" s="18">
        <v>8800</v>
      </c>
      <c r="L154" s="18">
        <v>3.07</v>
      </c>
      <c r="M154" s="119">
        <f t="shared" si="2"/>
        <v>0</v>
      </c>
      <c r="N154" s="120">
        <v>18957</v>
      </c>
      <c r="O154" s="37"/>
    </row>
    <row r="155" spans="1:15" s="121" customFormat="1" ht="27.75" customHeight="1" x14ac:dyDescent="0.25">
      <c r="A155" s="140">
        <v>149</v>
      </c>
      <c r="B155" s="161" t="s">
        <v>146</v>
      </c>
      <c r="C155" s="118" t="s">
        <v>147</v>
      </c>
      <c r="D155" s="118" t="s">
        <v>404</v>
      </c>
      <c r="E155" s="118" t="s">
        <v>14</v>
      </c>
      <c r="F155" s="18" t="s">
        <v>148</v>
      </c>
      <c r="G155" s="18">
        <v>490</v>
      </c>
      <c r="H155" s="18">
        <v>53200</v>
      </c>
      <c r="I155" s="18">
        <v>48300</v>
      </c>
      <c r="J155" s="18">
        <v>38150</v>
      </c>
      <c r="K155" s="18">
        <v>0</v>
      </c>
      <c r="L155" s="18">
        <v>9.56</v>
      </c>
      <c r="M155" s="119">
        <f t="shared" si="2"/>
        <v>364714</v>
      </c>
      <c r="N155" s="120">
        <v>58704</v>
      </c>
      <c r="O155" s="37"/>
    </row>
    <row r="156" spans="1:15" s="121" customFormat="1" ht="27.75" customHeight="1" x14ac:dyDescent="0.25">
      <c r="A156" s="140">
        <v>150</v>
      </c>
      <c r="B156" s="161" t="s">
        <v>149</v>
      </c>
      <c r="C156" s="118" t="s">
        <v>147</v>
      </c>
      <c r="D156" s="118" t="s">
        <v>405</v>
      </c>
      <c r="E156" s="118" t="s">
        <v>14</v>
      </c>
      <c r="F156" s="18" t="s">
        <v>150</v>
      </c>
      <c r="G156" s="18">
        <v>1000</v>
      </c>
      <c r="H156" s="18">
        <v>113500</v>
      </c>
      <c r="I156" s="18">
        <v>101500</v>
      </c>
      <c r="J156" s="18">
        <v>97500</v>
      </c>
      <c r="K156" s="18">
        <v>0</v>
      </c>
      <c r="L156" s="18">
        <v>5.2</v>
      </c>
      <c r="M156" s="119">
        <f t="shared" ref="M156:M201" si="3">J156*L156</f>
        <v>507000</v>
      </c>
      <c r="N156" s="120">
        <v>107488</v>
      </c>
      <c r="O156" s="37"/>
    </row>
    <row r="157" spans="1:15" s="121" customFormat="1" ht="27.75" customHeight="1" x14ac:dyDescent="0.25">
      <c r="A157" s="140">
        <v>151</v>
      </c>
      <c r="B157" s="161" t="s">
        <v>151</v>
      </c>
      <c r="C157" s="118" t="s">
        <v>144</v>
      </c>
      <c r="D157" s="118" t="s">
        <v>406</v>
      </c>
      <c r="E157" s="118" t="s">
        <v>14</v>
      </c>
      <c r="F157" s="124" t="s">
        <v>152</v>
      </c>
      <c r="G157" s="124">
        <v>500</v>
      </c>
      <c r="H157" s="124">
        <v>7500</v>
      </c>
      <c r="I157" s="18">
        <v>4770</v>
      </c>
      <c r="J157" s="18">
        <v>0</v>
      </c>
      <c r="K157" s="18">
        <v>103320</v>
      </c>
      <c r="L157" s="18">
        <v>5.67</v>
      </c>
      <c r="M157" s="119">
        <f t="shared" si="3"/>
        <v>0</v>
      </c>
      <c r="N157" s="120">
        <v>51872</v>
      </c>
      <c r="O157" s="41"/>
    </row>
    <row r="158" spans="1:15" s="121" customFormat="1" ht="27.75" customHeight="1" x14ac:dyDescent="0.25">
      <c r="A158" s="140">
        <v>152</v>
      </c>
      <c r="B158" s="161" t="s">
        <v>153</v>
      </c>
      <c r="C158" s="118" t="s">
        <v>144</v>
      </c>
      <c r="D158" s="118" t="s">
        <v>407</v>
      </c>
      <c r="E158" s="118" t="s">
        <v>14</v>
      </c>
      <c r="F158" s="18" t="s">
        <v>212</v>
      </c>
      <c r="G158" s="18">
        <v>817.4</v>
      </c>
      <c r="H158" s="18">
        <v>4125</v>
      </c>
      <c r="I158" s="18">
        <v>2875</v>
      </c>
      <c r="J158" s="18">
        <v>0</v>
      </c>
      <c r="K158" s="18">
        <v>905875</v>
      </c>
      <c r="L158" s="18">
        <v>2.48</v>
      </c>
      <c r="M158" s="119">
        <f t="shared" si="3"/>
        <v>0</v>
      </c>
      <c r="N158" s="120">
        <v>85824</v>
      </c>
      <c r="O158" s="37"/>
    </row>
    <row r="159" spans="1:15" s="121" customFormat="1" ht="27.75" customHeight="1" x14ac:dyDescent="0.25">
      <c r="A159" s="140">
        <v>153</v>
      </c>
      <c r="B159" s="161" t="s">
        <v>154</v>
      </c>
      <c r="C159" s="118" t="s">
        <v>144</v>
      </c>
      <c r="D159" s="118" t="s">
        <v>408</v>
      </c>
      <c r="E159" s="118"/>
      <c r="F159" s="18" t="s">
        <v>155</v>
      </c>
      <c r="G159" s="18">
        <v>325</v>
      </c>
      <c r="H159" s="18">
        <v>11400</v>
      </c>
      <c r="I159" s="18">
        <v>10700</v>
      </c>
      <c r="J159" s="18">
        <v>0</v>
      </c>
      <c r="K159" s="18">
        <v>22380</v>
      </c>
      <c r="L159" s="18">
        <v>3.56</v>
      </c>
      <c r="M159" s="119">
        <f t="shared" si="3"/>
        <v>0</v>
      </c>
      <c r="N159" s="120">
        <v>33756</v>
      </c>
      <c r="O159" s="37"/>
    </row>
    <row r="160" spans="1:15" s="121" customFormat="1" ht="27.75" customHeight="1" x14ac:dyDescent="0.25">
      <c r="A160" s="140">
        <v>154</v>
      </c>
      <c r="B160" s="161" t="s">
        <v>156</v>
      </c>
      <c r="C160" s="145" t="s">
        <v>213</v>
      </c>
      <c r="D160" s="118" t="s">
        <v>409</v>
      </c>
      <c r="E160" s="118" t="s">
        <v>14</v>
      </c>
      <c r="F160" s="18" t="s">
        <v>410</v>
      </c>
      <c r="G160" s="18">
        <v>600</v>
      </c>
      <c r="H160" s="18">
        <v>38720</v>
      </c>
      <c r="I160" s="18">
        <v>39360</v>
      </c>
      <c r="J160" s="18">
        <v>38400</v>
      </c>
      <c r="K160" s="18">
        <v>0</v>
      </c>
      <c r="L160" s="18">
        <v>2.76</v>
      </c>
      <c r="M160" s="119">
        <f t="shared" si="3"/>
        <v>105983.99999999999</v>
      </c>
      <c r="N160" s="120">
        <v>40848</v>
      </c>
      <c r="O160" s="37"/>
    </row>
    <row r="161" spans="1:15" s="121" customFormat="1" ht="27.75" customHeight="1" x14ac:dyDescent="0.25">
      <c r="A161" s="140">
        <v>155</v>
      </c>
      <c r="B161" s="161" t="s">
        <v>157</v>
      </c>
      <c r="C161" s="118" t="s">
        <v>158</v>
      </c>
      <c r="D161" s="118" t="s">
        <v>411</v>
      </c>
      <c r="E161" s="118"/>
      <c r="F161" s="18" t="s">
        <v>159</v>
      </c>
      <c r="G161" s="18">
        <v>50</v>
      </c>
      <c r="H161" s="18">
        <v>3266.5</v>
      </c>
      <c r="I161" s="18">
        <v>3232</v>
      </c>
      <c r="J161" s="18">
        <v>0</v>
      </c>
      <c r="K161" s="18">
        <v>2444.5</v>
      </c>
      <c r="L161" s="18">
        <v>2.76</v>
      </c>
      <c r="M161" s="119">
        <f t="shared" si="3"/>
        <v>0</v>
      </c>
      <c r="N161" s="120">
        <v>4261</v>
      </c>
      <c r="O161" s="37"/>
    </row>
    <row r="162" spans="1:15" s="121" customFormat="1" ht="27.75" customHeight="1" x14ac:dyDescent="0.25">
      <c r="A162" s="140">
        <v>156</v>
      </c>
      <c r="B162" s="161" t="s">
        <v>160</v>
      </c>
      <c r="C162" s="118" t="s">
        <v>147</v>
      </c>
      <c r="D162" s="118" t="s">
        <v>412</v>
      </c>
      <c r="E162" s="118"/>
      <c r="F162" s="18" t="s">
        <v>161</v>
      </c>
      <c r="G162" s="18">
        <v>255</v>
      </c>
      <c r="H162" s="18">
        <v>1273.5</v>
      </c>
      <c r="I162" s="18">
        <v>1974</v>
      </c>
      <c r="J162" s="18">
        <v>0</v>
      </c>
      <c r="K162" s="18">
        <v>79396.5</v>
      </c>
      <c r="L162" s="18">
        <v>3.07</v>
      </c>
      <c r="M162" s="119">
        <f t="shared" si="3"/>
        <v>0</v>
      </c>
      <c r="N162" s="120">
        <v>29352</v>
      </c>
      <c r="O162" s="37"/>
    </row>
    <row r="163" spans="1:15" s="121" customFormat="1" ht="27.75" customHeight="1" x14ac:dyDescent="0.25">
      <c r="A163" s="140">
        <v>157</v>
      </c>
      <c r="B163" s="161" t="s">
        <v>162</v>
      </c>
      <c r="C163" s="118" t="s">
        <v>147</v>
      </c>
      <c r="D163" s="118" t="s">
        <v>365</v>
      </c>
      <c r="E163" s="118"/>
      <c r="F163" s="18" t="s">
        <v>163</v>
      </c>
      <c r="G163" s="18">
        <v>298</v>
      </c>
      <c r="H163" s="18">
        <v>25754</v>
      </c>
      <c r="I163" s="18">
        <v>15438</v>
      </c>
      <c r="J163" s="18">
        <v>0</v>
      </c>
      <c r="K163" s="18">
        <v>9584</v>
      </c>
      <c r="L163" s="18">
        <v>3.07</v>
      </c>
      <c r="M163" s="119">
        <f t="shared" si="3"/>
        <v>0</v>
      </c>
      <c r="N163" s="120">
        <v>23844</v>
      </c>
      <c r="O163" s="37"/>
    </row>
    <row r="164" spans="1:15" s="121" customFormat="1" ht="27.75" customHeight="1" x14ac:dyDescent="0.25">
      <c r="A164" s="140">
        <v>158</v>
      </c>
      <c r="B164" s="161" t="s">
        <v>164</v>
      </c>
      <c r="C164" s="118" t="s">
        <v>147</v>
      </c>
      <c r="D164" s="118" t="s">
        <v>365</v>
      </c>
      <c r="E164" s="118"/>
      <c r="F164" s="18" t="s">
        <v>165</v>
      </c>
      <c r="G164" s="18">
        <v>85</v>
      </c>
      <c r="H164" s="18">
        <v>5630</v>
      </c>
      <c r="I164" s="18">
        <v>6437</v>
      </c>
      <c r="J164" s="18">
        <v>0</v>
      </c>
      <c r="K164" s="18">
        <v>2401.5</v>
      </c>
      <c r="L164" s="18">
        <v>3.07</v>
      </c>
      <c r="M164" s="119">
        <f t="shared" si="3"/>
        <v>0</v>
      </c>
      <c r="N164" s="120">
        <v>14220</v>
      </c>
      <c r="O164" s="37"/>
    </row>
    <row r="165" spans="1:15" s="121" customFormat="1" ht="27.75" customHeight="1" x14ac:dyDescent="0.25">
      <c r="A165" s="140">
        <v>159</v>
      </c>
      <c r="B165" s="161" t="s">
        <v>166</v>
      </c>
      <c r="C165" s="118" t="s">
        <v>144</v>
      </c>
      <c r="D165" s="118" t="s">
        <v>413</v>
      </c>
      <c r="E165" s="118"/>
      <c r="F165" s="18" t="s">
        <v>145</v>
      </c>
      <c r="G165" s="18">
        <v>170</v>
      </c>
      <c r="H165" s="18">
        <v>10135</v>
      </c>
      <c r="I165" s="18">
        <v>11796</v>
      </c>
      <c r="J165" s="18">
        <v>9834</v>
      </c>
      <c r="K165" s="18">
        <v>0</v>
      </c>
      <c r="L165" s="18">
        <v>2.76</v>
      </c>
      <c r="M165" s="119">
        <f t="shared" si="3"/>
        <v>27141.839999999997</v>
      </c>
      <c r="N165" s="120">
        <v>18126</v>
      </c>
      <c r="O165" s="37"/>
    </row>
    <row r="166" spans="1:15" s="121" customFormat="1" ht="27.75" customHeight="1" x14ac:dyDescent="0.25">
      <c r="A166" s="140">
        <v>160</v>
      </c>
      <c r="B166" s="161" t="s">
        <v>167</v>
      </c>
      <c r="C166" s="118" t="s">
        <v>147</v>
      </c>
      <c r="D166" s="118" t="s">
        <v>413</v>
      </c>
      <c r="E166" s="118"/>
      <c r="F166" s="18" t="s">
        <v>145</v>
      </c>
      <c r="G166" s="18">
        <v>170</v>
      </c>
      <c r="H166" s="18">
        <v>6239</v>
      </c>
      <c r="I166" s="18">
        <v>4979</v>
      </c>
      <c r="J166" s="18">
        <v>4412</v>
      </c>
      <c r="K166" s="18">
        <v>0</v>
      </c>
      <c r="L166" s="18">
        <v>2.76</v>
      </c>
      <c r="M166" s="119">
        <f t="shared" si="3"/>
        <v>12177.119999999999</v>
      </c>
      <c r="N166" s="120">
        <v>6558</v>
      </c>
      <c r="O166" s="37"/>
    </row>
    <row r="167" spans="1:15" s="121" customFormat="1" ht="27.75" customHeight="1" x14ac:dyDescent="0.25">
      <c r="A167" s="140">
        <v>161</v>
      </c>
      <c r="B167" s="161" t="s">
        <v>168</v>
      </c>
      <c r="C167" s="118" t="s">
        <v>144</v>
      </c>
      <c r="D167" s="118" t="s">
        <v>414</v>
      </c>
      <c r="E167" s="118"/>
      <c r="F167" s="18" t="s">
        <v>214</v>
      </c>
      <c r="G167" s="18">
        <v>599.6</v>
      </c>
      <c r="H167" s="18">
        <v>36227.5</v>
      </c>
      <c r="I167" s="18">
        <v>33183.5</v>
      </c>
      <c r="J167" s="18">
        <v>0</v>
      </c>
      <c r="K167" s="18">
        <v>33355</v>
      </c>
      <c r="L167" s="18">
        <v>2.76</v>
      </c>
      <c r="M167" s="119">
        <f t="shared" si="3"/>
        <v>0</v>
      </c>
      <c r="N167" s="120">
        <v>75320</v>
      </c>
      <c r="O167" s="37"/>
    </row>
    <row r="168" spans="1:15" s="121" customFormat="1" ht="27.75" customHeight="1" x14ac:dyDescent="0.25">
      <c r="A168" s="140">
        <v>162</v>
      </c>
      <c r="B168" s="161" t="s">
        <v>169</v>
      </c>
      <c r="C168" s="118" t="s">
        <v>144</v>
      </c>
      <c r="D168" s="122" t="s">
        <v>415</v>
      </c>
      <c r="E168" s="118"/>
      <c r="F168" s="18" t="s">
        <v>215</v>
      </c>
      <c r="G168" s="18">
        <v>414.745</v>
      </c>
      <c r="H168" s="18">
        <v>5737.5</v>
      </c>
      <c r="I168" s="18">
        <v>8955</v>
      </c>
      <c r="J168" s="18">
        <v>0</v>
      </c>
      <c r="K168" s="18">
        <v>221737.5</v>
      </c>
      <c r="L168" s="18">
        <v>2.76</v>
      </c>
      <c r="M168" s="119">
        <f t="shared" si="3"/>
        <v>0</v>
      </c>
      <c r="N168" s="120">
        <v>47460</v>
      </c>
      <c r="O168" s="37"/>
    </row>
    <row r="169" spans="1:15" s="121" customFormat="1" ht="27.75" customHeight="1" x14ac:dyDescent="0.25">
      <c r="A169" s="140">
        <v>163</v>
      </c>
      <c r="B169" s="161" t="s">
        <v>170</v>
      </c>
      <c r="C169" s="118" t="s">
        <v>144</v>
      </c>
      <c r="D169" s="118" t="s">
        <v>416</v>
      </c>
      <c r="E169" s="118"/>
      <c r="F169" s="18" t="s">
        <v>171</v>
      </c>
      <c r="G169" s="18">
        <v>997.92</v>
      </c>
      <c r="H169" s="18">
        <v>61320</v>
      </c>
      <c r="I169" s="18">
        <v>45600</v>
      </c>
      <c r="J169" s="18">
        <v>0</v>
      </c>
      <c r="K169" s="18">
        <v>108030</v>
      </c>
      <c r="L169" s="18">
        <v>3.19</v>
      </c>
      <c r="M169" s="119">
        <f t="shared" si="3"/>
        <v>0</v>
      </c>
      <c r="N169" s="120">
        <v>113490</v>
      </c>
      <c r="O169" s="37"/>
    </row>
    <row r="170" spans="1:15" s="121" customFormat="1" ht="27.75" customHeight="1" x14ac:dyDescent="0.25">
      <c r="A170" s="140">
        <v>164</v>
      </c>
      <c r="B170" s="161" t="s">
        <v>172</v>
      </c>
      <c r="C170" s="118" t="s">
        <v>147</v>
      </c>
      <c r="D170" s="122" t="s">
        <v>417</v>
      </c>
      <c r="E170" s="118"/>
      <c r="F170" s="18" t="s">
        <v>173</v>
      </c>
      <c r="G170" s="18">
        <v>30.15</v>
      </c>
      <c r="H170" s="18">
        <v>2927.5</v>
      </c>
      <c r="I170" s="18">
        <v>2293</v>
      </c>
      <c r="J170" s="18">
        <v>0</v>
      </c>
      <c r="K170" s="18">
        <v>877.5</v>
      </c>
      <c r="L170" s="18">
        <v>3.19</v>
      </c>
      <c r="M170" s="119">
        <f t="shared" si="3"/>
        <v>0</v>
      </c>
      <c r="N170" s="120">
        <v>3849</v>
      </c>
      <c r="O170" s="37"/>
    </row>
    <row r="171" spans="1:15" s="121" customFormat="1" ht="27.75" customHeight="1" x14ac:dyDescent="0.25">
      <c r="A171" s="140">
        <v>165</v>
      </c>
      <c r="B171" s="161" t="s">
        <v>174</v>
      </c>
      <c r="C171" s="118" t="s">
        <v>144</v>
      </c>
      <c r="D171" s="122" t="s">
        <v>418</v>
      </c>
      <c r="E171" s="118"/>
      <c r="F171" s="18" t="s">
        <v>165</v>
      </c>
      <c r="G171" s="18">
        <v>170</v>
      </c>
      <c r="H171" s="18">
        <v>4869</v>
      </c>
      <c r="I171" s="18">
        <v>5083</v>
      </c>
      <c r="J171" s="18">
        <v>2365</v>
      </c>
      <c r="K171" s="18">
        <v>0</v>
      </c>
      <c r="L171" s="18">
        <v>0</v>
      </c>
      <c r="M171" s="119">
        <f t="shared" si="3"/>
        <v>0</v>
      </c>
      <c r="N171" s="120">
        <v>10560</v>
      </c>
      <c r="O171" s="37"/>
    </row>
    <row r="172" spans="1:15" s="121" customFormat="1" ht="27.75" customHeight="1" x14ac:dyDescent="0.25">
      <c r="A172" s="140">
        <v>166</v>
      </c>
      <c r="B172" s="161" t="s">
        <v>175</v>
      </c>
      <c r="C172" s="118" t="s">
        <v>144</v>
      </c>
      <c r="D172" s="122" t="s">
        <v>419</v>
      </c>
      <c r="E172" s="118"/>
      <c r="F172" s="18" t="s">
        <v>161</v>
      </c>
      <c r="G172" s="18">
        <v>249.92</v>
      </c>
      <c r="H172" s="18">
        <v>15910.5</v>
      </c>
      <c r="I172" s="18">
        <v>19017</v>
      </c>
      <c r="J172" s="18">
        <v>14889</v>
      </c>
      <c r="K172" s="18">
        <v>0</v>
      </c>
      <c r="L172" s="18">
        <v>3.19</v>
      </c>
      <c r="M172" s="119">
        <f t="shared" si="3"/>
        <v>47495.909999999996</v>
      </c>
      <c r="N172" s="120">
        <v>27024</v>
      </c>
      <c r="O172" s="37"/>
    </row>
    <row r="173" spans="1:15" s="121" customFormat="1" ht="27.75" customHeight="1" x14ac:dyDescent="0.25">
      <c r="A173" s="140">
        <v>167</v>
      </c>
      <c r="B173" s="161" t="s">
        <v>176</v>
      </c>
      <c r="C173" s="118" t="s">
        <v>144</v>
      </c>
      <c r="D173" s="122" t="s">
        <v>420</v>
      </c>
      <c r="E173" s="118"/>
      <c r="F173" s="18" t="s">
        <v>161</v>
      </c>
      <c r="G173" s="18">
        <v>100.32</v>
      </c>
      <c r="H173" s="18">
        <v>855</v>
      </c>
      <c r="I173" s="18">
        <v>679.5</v>
      </c>
      <c r="J173" s="18">
        <v>0</v>
      </c>
      <c r="K173" s="18">
        <v>30411</v>
      </c>
      <c r="L173" s="18">
        <v>3.19</v>
      </c>
      <c r="M173" s="119">
        <f t="shared" si="3"/>
        <v>0</v>
      </c>
      <c r="N173" s="120">
        <v>12753</v>
      </c>
      <c r="O173" s="37"/>
    </row>
    <row r="174" spans="1:15" s="121" customFormat="1" ht="27.75" customHeight="1" x14ac:dyDescent="0.25">
      <c r="A174" s="140">
        <v>168</v>
      </c>
      <c r="B174" s="161" t="s">
        <v>177</v>
      </c>
      <c r="C174" s="118" t="s">
        <v>144</v>
      </c>
      <c r="D174" s="122" t="s">
        <v>421</v>
      </c>
      <c r="E174" s="118"/>
      <c r="F174" s="18" t="s">
        <v>178</v>
      </c>
      <c r="G174" s="18">
        <v>692</v>
      </c>
      <c r="H174" s="18">
        <v>17715</v>
      </c>
      <c r="I174" s="18">
        <v>12195</v>
      </c>
      <c r="J174" s="18">
        <v>0</v>
      </c>
      <c r="K174" s="18">
        <v>66840</v>
      </c>
      <c r="L174" s="18">
        <v>3.19</v>
      </c>
      <c r="M174" s="119">
        <f t="shared" si="3"/>
        <v>0</v>
      </c>
      <c r="N174" s="120">
        <v>83760</v>
      </c>
      <c r="O174" s="37"/>
    </row>
    <row r="175" spans="1:15" s="121" customFormat="1" ht="27.75" customHeight="1" x14ac:dyDescent="0.25">
      <c r="A175" s="140">
        <v>169</v>
      </c>
      <c r="B175" s="161" t="s">
        <v>179</v>
      </c>
      <c r="C175" s="118" t="s">
        <v>144</v>
      </c>
      <c r="D175" s="122" t="s">
        <v>422</v>
      </c>
      <c r="E175" s="118"/>
      <c r="F175" s="18" t="s">
        <v>180</v>
      </c>
      <c r="G175" s="18">
        <v>807</v>
      </c>
      <c r="H175" s="18">
        <v>9290</v>
      </c>
      <c r="I175" s="18">
        <v>12000</v>
      </c>
      <c r="J175" s="18">
        <v>0</v>
      </c>
      <c r="K175" s="18">
        <v>149945</v>
      </c>
      <c r="L175" s="18">
        <v>3.19</v>
      </c>
      <c r="M175" s="119">
        <f t="shared" si="3"/>
        <v>0</v>
      </c>
      <c r="N175" s="120">
        <v>100704</v>
      </c>
      <c r="O175" s="37"/>
    </row>
    <row r="176" spans="1:15" s="121" customFormat="1" ht="27.75" customHeight="1" x14ac:dyDescent="0.25">
      <c r="A176" s="140">
        <v>170</v>
      </c>
      <c r="B176" s="161" t="s">
        <v>181</v>
      </c>
      <c r="C176" s="118" t="s">
        <v>144</v>
      </c>
      <c r="D176" s="122" t="s">
        <v>423</v>
      </c>
      <c r="E176" s="118"/>
      <c r="F176" s="18" t="s">
        <v>182</v>
      </c>
      <c r="G176" s="18">
        <v>50.2</v>
      </c>
      <c r="H176" s="18">
        <v>844.5</v>
      </c>
      <c r="I176" s="18">
        <v>834</v>
      </c>
      <c r="J176" s="18">
        <v>0</v>
      </c>
      <c r="K176" s="18">
        <v>14944.5</v>
      </c>
      <c r="L176" s="18">
        <v>3.19</v>
      </c>
      <c r="M176" s="119">
        <f t="shared" si="3"/>
        <v>0</v>
      </c>
      <c r="N176" s="120">
        <v>6510</v>
      </c>
      <c r="O176" s="37"/>
    </row>
    <row r="177" spans="1:16" s="121" customFormat="1" ht="27.75" customHeight="1" x14ac:dyDescent="0.25">
      <c r="A177" s="140">
        <v>171</v>
      </c>
      <c r="B177" s="161" t="s">
        <v>183</v>
      </c>
      <c r="C177" s="118" t="s">
        <v>216</v>
      </c>
      <c r="D177" s="122" t="s">
        <v>424</v>
      </c>
      <c r="E177" s="118"/>
      <c r="F177" s="18" t="s">
        <v>145</v>
      </c>
      <c r="G177" s="18">
        <v>170</v>
      </c>
      <c r="H177" s="18">
        <v>5386</v>
      </c>
      <c r="I177" s="18">
        <v>7788</v>
      </c>
      <c r="J177" s="18">
        <v>0</v>
      </c>
      <c r="K177" s="18">
        <v>15157</v>
      </c>
      <c r="L177" s="18">
        <v>2.87</v>
      </c>
      <c r="M177" s="119">
        <f t="shared" si="3"/>
        <v>0</v>
      </c>
      <c r="N177" s="120">
        <v>11982</v>
      </c>
      <c r="O177" s="37"/>
    </row>
    <row r="178" spans="1:16" s="121" customFormat="1" ht="27.75" customHeight="1" x14ac:dyDescent="0.25">
      <c r="A178" s="140">
        <v>172</v>
      </c>
      <c r="B178" s="161" t="s">
        <v>184</v>
      </c>
      <c r="C178" s="118" t="s">
        <v>144</v>
      </c>
      <c r="D178" s="122" t="s">
        <v>425</v>
      </c>
      <c r="E178" s="118"/>
      <c r="F178" s="18" t="s">
        <v>185</v>
      </c>
      <c r="G178" s="18">
        <v>145</v>
      </c>
      <c r="H178" s="18">
        <v>1570</v>
      </c>
      <c r="I178" s="18">
        <v>78760</v>
      </c>
      <c r="J178" s="18">
        <v>74145</v>
      </c>
      <c r="K178" s="18">
        <v>0</v>
      </c>
      <c r="L178" s="18">
        <v>2.76</v>
      </c>
      <c r="M178" s="119">
        <f t="shared" si="3"/>
        <v>204640.19999999998</v>
      </c>
      <c r="N178" s="120">
        <v>4032</v>
      </c>
      <c r="O178" s="37"/>
    </row>
    <row r="179" spans="1:16" s="121" customFormat="1" ht="27.75" customHeight="1" x14ac:dyDescent="0.25">
      <c r="A179" s="140">
        <v>173</v>
      </c>
      <c r="B179" s="161" t="s">
        <v>186</v>
      </c>
      <c r="C179" s="118" t="s">
        <v>187</v>
      </c>
      <c r="D179" s="122" t="s">
        <v>426</v>
      </c>
      <c r="E179" s="118"/>
      <c r="F179" s="18" t="s">
        <v>180</v>
      </c>
      <c r="G179" s="18">
        <v>469.8</v>
      </c>
      <c r="H179" s="18">
        <v>11005</v>
      </c>
      <c r="I179" s="18">
        <v>7870</v>
      </c>
      <c r="J179" s="18">
        <v>0</v>
      </c>
      <c r="K179" s="18">
        <v>77320</v>
      </c>
      <c r="L179" s="18">
        <v>3.19</v>
      </c>
      <c r="M179" s="119">
        <f t="shared" si="3"/>
        <v>0</v>
      </c>
      <c r="N179" s="120">
        <v>60858</v>
      </c>
      <c r="O179" s="37"/>
    </row>
    <row r="180" spans="1:16" s="121" customFormat="1" ht="27.75" customHeight="1" x14ac:dyDescent="0.25">
      <c r="A180" s="140">
        <v>174</v>
      </c>
      <c r="B180" s="161" t="s">
        <v>188</v>
      </c>
      <c r="C180" s="118" t="s">
        <v>144</v>
      </c>
      <c r="D180" s="122" t="s">
        <v>427</v>
      </c>
      <c r="E180" s="118"/>
      <c r="F180" s="18" t="s">
        <v>161</v>
      </c>
      <c r="G180" s="18">
        <v>109.12</v>
      </c>
      <c r="H180" s="18">
        <v>1741.5</v>
      </c>
      <c r="I180" s="18">
        <v>1249.5</v>
      </c>
      <c r="J180" s="18">
        <v>0</v>
      </c>
      <c r="K180" s="18">
        <v>59221.5</v>
      </c>
      <c r="L180" s="18">
        <v>3.19</v>
      </c>
      <c r="M180" s="119">
        <f t="shared" si="3"/>
        <v>0</v>
      </c>
      <c r="N180" s="120">
        <v>13091</v>
      </c>
      <c r="O180" s="37"/>
    </row>
    <row r="181" spans="1:16" s="121" customFormat="1" ht="27.75" customHeight="1" x14ac:dyDescent="0.25">
      <c r="A181" s="140">
        <v>175</v>
      </c>
      <c r="B181" s="161" t="s">
        <v>189</v>
      </c>
      <c r="C181" s="118" t="s">
        <v>147</v>
      </c>
      <c r="D181" s="122" t="s">
        <v>428</v>
      </c>
      <c r="E181" s="118"/>
      <c r="F181" s="18" t="s">
        <v>145</v>
      </c>
      <c r="G181" s="18">
        <v>124.9</v>
      </c>
      <c r="H181" s="18">
        <v>4940</v>
      </c>
      <c r="I181" s="18">
        <v>3960</v>
      </c>
      <c r="J181" s="18">
        <v>0</v>
      </c>
      <c r="K181" s="18">
        <v>10570</v>
      </c>
      <c r="L181" s="18">
        <v>2.76</v>
      </c>
      <c r="M181" s="119">
        <f t="shared" si="3"/>
        <v>0</v>
      </c>
      <c r="N181" s="120">
        <v>13796</v>
      </c>
      <c r="O181" s="37"/>
    </row>
    <row r="182" spans="1:16" s="121" customFormat="1" ht="27.75" customHeight="1" x14ac:dyDescent="0.25">
      <c r="A182" s="140">
        <v>176</v>
      </c>
      <c r="B182" s="161" t="s">
        <v>190</v>
      </c>
      <c r="C182" s="118" t="s">
        <v>144</v>
      </c>
      <c r="D182" s="122" t="s">
        <v>429</v>
      </c>
      <c r="E182" s="118"/>
      <c r="F182" s="18" t="s">
        <v>145</v>
      </c>
      <c r="G182" s="18">
        <v>150.04</v>
      </c>
      <c r="H182" s="18">
        <v>7506</v>
      </c>
      <c r="I182" s="18">
        <v>6551.25</v>
      </c>
      <c r="J182" s="18">
        <v>0</v>
      </c>
      <c r="K182" s="18">
        <v>7862.5</v>
      </c>
      <c r="L182" s="18">
        <v>3.19</v>
      </c>
      <c r="M182" s="119">
        <f t="shared" si="3"/>
        <v>0</v>
      </c>
      <c r="N182" s="120">
        <v>18612</v>
      </c>
      <c r="O182" s="37"/>
    </row>
    <row r="183" spans="1:16" s="121" customFormat="1" ht="27.75" customHeight="1" x14ac:dyDescent="0.25">
      <c r="A183" s="140">
        <v>177</v>
      </c>
      <c r="B183" s="161" t="s">
        <v>191</v>
      </c>
      <c r="C183" s="118" t="s">
        <v>144</v>
      </c>
      <c r="D183" s="122" t="s">
        <v>430</v>
      </c>
      <c r="E183" s="118"/>
      <c r="F183" s="18" t="s">
        <v>192</v>
      </c>
      <c r="G183" s="18">
        <v>424.98</v>
      </c>
      <c r="H183" s="18">
        <v>34455</v>
      </c>
      <c r="I183" s="18">
        <v>35545</v>
      </c>
      <c r="J183" s="18">
        <v>19007.5</v>
      </c>
      <c r="K183" s="18">
        <v>0</v>
      </c>
      <c r="L183" s="18">
        <v>3.19</v>
      </c>
      <c r="M183" s="119">
        <f t="shared" si="3"/>
        <v>60633.924999999996</v>
      </c>
      <c r="N183" s="120">
        <v>51903.6</v>
      </c>
      <c r="O183" s="37"/>
    </row>
    <row r="184" spans="1:16" s="121" customFormat="1" ht="27.75" customHeight="1" x14ac:dyDescent="0.25">
      <c r="A184" s="140">
        <v>178</v>
      </c>
      <c r="B184" s="161" t="s">
        <v>193</v>
      </c>
      <c r="C184" s="118" t="s">
        <v>144</v>
      </c>
      <c r="D184" s="122" t="s">
        <v>431</v>
      </c>
      <c r="E184" s="118"/>
      <c r="F184" s="18" t="s">
        <v>194</v>
      </c>
      <c r="G184" s="18">
        <v>999.54</v>
      </c>
      <c r="H184" s="18">
        <v>10380</v>
      </c>
      <c r="I184" s="18">
        <v>3950</v>
      </c>
      <c r="J184" s="18">
        <v>0</v>
      </c>
      <c r="K184" s="18">
        <v>370380</v>
      </c>
      <c r="L184" s="18">
        <v>3.19</v>
      </c>
      <c r="M184" s="119">
        <f t="shared" si="3"/>
        <v>0</v>
      </c>
      <c r="N184" s="120">
        <v>131072</v>
      </c>
      <c r="O184" s="37"/>
    </row>
    <row r="185" spans="1:16" s="121" customFormat="1" ht="27.75" customHeight="1" x14ac:dyDescent="0.25">
      <c r="A185" s="140">
        <v>179</v>
      </c>
      <c r="B185" s="161" t="s">
        <v>217</v>
      </c>
      <c r="C185" s="135" t="s">
        <v>213</v>
      </c>
      <c r="D185" s="135" t="s">
        <v>432</v>
      </c>
      <c r="E185" s="118"/>
      <c r="F185" s="18" t="s">
        <v>218</v>
      </c>
      <c r="G185" s="18">
        <v>55</v>
      </c>
      <c r="H185" s="18">
        <v>4751.5</v>
      </c>
      <c r="I185" s="18">
        <v>4362.5</v>
      </c>
      <c r="J185" s="18">
        <v>4080</v>
      </c>
      <c r="K185" s="18">
        <v>0</v>
      </c>
      <c r="L185" s="18">
        <v>3.07</v>
      </c>
      <c r="M185" s="119">
        <f t="shared" si="3"/>
        <v>12525.599999999999</v>
      </c>
      <c r="N185" s="120">
        <v>4949</v>
      </c>
      <c r="O185" s="51"/>
    </row>
    <row r="186" spans="1:16" s="121" customFormat="1" ht="27.75" customHeight="1" x14ac:dyDescent="0.25">
      <c r="A186" s="140">
        <v>180</v>
      </c>
      <c r="B186" s="161" t="s">
        <v>220</v>
      </c>
      <c r="C186" s="135" t="s">
        <v>213</v>
      </c>
      <c r="D186" s="135" t="s">
        <v>515</v>
      </c>
      <c r="E186" s="118"/>
      <c r="F186" s="18" t="s">
        <v>180</v>
      </c>
      <c r="G186" s="18">
        <v>750.15</v>
      </c>
      <c r="H186" s="18">
        <v>36577.5</v>
      </c>
      <c r="I186" s="18">
        <v>30727.5</v>
      </c>
      <c r="J186" s="18">
        <v>0</v>
      </c>
      <c r="K186" s="18">
        <v>68572.5</v>
      </c>
      <c r="L186" s="18">
        <v>3.74</v>
      </c>
      <c r="M186" s="119">
        <f t="shared" si="3"/>
        <v>0</v>
      </c>
      <c r="N186" s="120">
        <v>53014</v>
      </c>
      <c r="O186" s="37"/>
    </row>
    <row r="187" spans="1:16" s="121" customFormat="1" ht="27.75" customHeight="1" x14ac:dyDescent="0.25">
      <c r="A187" s="140">
        <v>181</v>
      </c>
      <c r="B187" s="161" t="s">
        <v>228</v>
      </c>
      <c r="C187" s="135" t="s">
        <v>213</v>
      </c>
      <c r="D187" s="135" t="s">
        <v>516</v>
      </c>
      <c r="E187" s="118"/>
      <c r="F187" s="18" t="s">
        <v>182</v>
      </c>
      <c r="G187" s="18">
        <v>39</v>
      </c>
      <c r="H187" s="18">
        <v>175.5</v>
      </c>
      <c r="I187" s="18">
        <v>202.5</v>
      </c>
      <c r="J187" s="18">
        <v>0</v>
      </c>
      <c r="K187" s="18">
        <v>24063.75</v>
      </c>
      <c r="L187" s="18">
        <v>3.74</v>
      </c>
      <c r="M187" s="119">
        <f t="shared" si="3"/>
        <v>0</v>
      </c>
      <c r="N187" s="120">
        <v>3483</v>
      </c>
      <c r="O187" s="37"/>
    </row>
    <row r="188" spans="1:16" s="121" customFormat="1" ht="27.75" customHeight="1" x14ac:dyDescent="0.25">
      <c r="A188" s="140">
        <v>182</v>
      </c>
      <c r="B188" s="161" t="s">
        <v>230</v>
      </c>
      <c r="C188" s="135" t="s">
        <v>213</v>
      </c>
      <c r="D188" s="135" t="s">
        <v>517</v>
      </c>
      <c r="E188" s="118"/>
      <c r="F188" s="18" t="s">
        <v>165</v>
      </c>
      <c r="G188" s="18">
        <v>80</v>
      </c>
      <c r="H188" s="18">
        <v>9034.5</v>
      </c>
      <c r="I188" s="18">
        <v>4302</v>
      </c>
      <c r="J188" s="18">
        <v>0</v>
      </c>
      <c r="K188" s="18">
        <v>1397</v>
      </c>
      <c r="L188" s="18">
        <v>3.74</v>
      </c>
      <c r="M188" s="119">
        <f t="shared" si="3"/>
        <v>0</v>
      </c>
      <c r="N188" s="120">
        <v>5799.8</v>
      </c>
      <c r="O188" s="37"/>
    </row>
    <row r="189" spans="1:16" s="121" customFormat="1" ht="27.75" customHeight="1" x14ac:dyDescent="0.25">
      <c r="A189" s="140">
        <v>183</v>
      </c>
      <c r="B189" s="161" t="s">
        <v>229</v>
      </c>
      <c r="C189" s="135" t="s">
        <v>236</v>
      </c>
      <c r="D189" s="135" t="s">
        <v>518</v>
      </c>
      <c r="E189" s="118"/>
      <c r="F189" s="18" t="s">
        <v>237</v>
      </c>
      <c r="G189" s="18">
        <v>110</v>
      </c>
      <c r="H189" s="18">
        <v>9510</v>
      </c>
      <c r="I189" s="18">
        <v>9330</v>
      </c>
      <c r="J189" s="18">
        <v>3825</v>
      </c>
      <c r="K189" s="18">
        <v>0</v>
      </c>
      <c r="L189" s="18">
        <v>3.74</v>
      </c>
      <c r="M189" s="119">
        <f t="shared" si="3"/>
        <v>14305.5</v>
      </c>
      <c r="N189" s="120">
        <v>12160</v>
      </c>
      <c r="O189" s="37"/>
    </row>
    <row r="190" spans="1:16" s="121" customFormat="1" ht="27.75" customHeight="1" x14ac:dyDescent="0.25">
      <c r="A190" s="140">
        <v>184</v>
      </c>
      <c r="B190" s="161" t="s">
        <v>241</v>
      </c>
      <c r="C190" s="135" t="s">
        <v>213</v>
      </c>
      <c r="D190" s="135" t="s">
        <v>519</v>
      </c>
      <c r="E190" s="118"/>
      <c r="F190" s="18" t="s">
        <v>242</v>
      </c>
      <c r="G190" s="18">
        <v>272</v>
      </c>
      <c r="H190" s="18">
        <v>4656</v>
      </c>
      <c r="I190" s="18">
        <v>2634</v>
      </c>
      <c r="J190" s="18">
        <v>0</v>
      </c>
      <c r="K190" s="18">
        <v>77988</v>
      </c>
      <c r="L190" s="18">
        <v>3.74</v>
      </c>
      <c r="M190" s="119">
        <f t="shared" si="3"/>
        <v>0</v>
      </c>
      <c r="N190" s="120">
        <v>38593.599999999999</v>
      </c>
      <c r="O190" s="37"/>
    </row>
    <row r="191" spans="1:16" s="121" customFormat="1" ht="27.75" customHeight="1" x14ac:dyDescent="0.25">
      <c r="A191" s="140">
        <v>185</v>
      </c>
      <c r="B191" s="161" t="s">
        <v>258</v>
      </c>
      <c r="C191" s="135" t="s">
        <v>213</v>
      </c>
      <c r="D191" s="135" t="s">
        <v>520</v>
      </c>
      <c r="E191" s="118"/>
      <c r="F191" s="18" t="s">
        <v>259</v>
      </c>
      <c r="G191" s="18">
        <v>382.5</v>
      </c>
      <c r="H191" s="18">
        <v>8100</v>
      </c>
      <c r="I191" s="18">
        <v>6000</v>
      </c>
      <c r="J191" s="18">
        <v>0</v>
      </c>
      <c r="K191" s="18">
        <v>41000</v>
      </c>
      <c r="L191" s="18">
        <v>3.37</v>
      </c>
      <c r="M191" s="119">
        <f t="shared" si="3"/>
        <v>0</v>
      </c>
      <c r="N191" s="120">
        <v>48120</v>
      </c>
      <c r="O191" s="37"/>
    </row>
    <row r="192" spans="1:16" ht="27.75" customHeight="1" x14ac:dyDescent="0.25">
      <c r="A192" s="140">
        <v>186</v>
      </c>
      <c r="B192" s="160" t="s">
        <v>266</v>
      </c>
      <c r="C192" s="136" t="s">
        <v>236</v>
      </c>
      <c r="D192" s="136" t="s">
        <v>521</v>
      </c>
      <c r="E192" s="136"/>
      <c r="F192" s="136" t="s">
        <v>267</v>
      </c>
      <c r="G192" s="136">
        <v>127.5</v>
      </c>
      <c r="H192" s="136">
        <v>13207.5</v>
      </c>
      <c r="I192" s="118">
        <v>11565</v>
      </c>
      <c r="J192" s="18">
        <v>1050</v>
      </c>
      <c r="K192" s="18">
        <v>0</v>
      </c>
      <c r="L192" s="136">
        <v>3.37</v>
      </c>
      <c r="M192" s="119">
        <f t="shared" si="3"/>
        <v>3538.5</v>
      </c>
      <c r="N192" s="24">
        <v>20162</v>
      </c>
      <c r="O192" s="37"/>
      <c r="P192" s="121"/>
    </row>
    <row r="193" spans="1:18" ht="27.75" customHeight="1" x14ac:dyDescent="0.25">
      <c r="A193" s="140">
        <v>187</v>
      </c>
      <c r="B193" s="160" t="s">
        <v>272</v>
      </c>
      <c r="C193" s="136" t="s">
        <v>236</v>
      </c>
      <c r="D193" s="136" t="s">
        <v>523</v>
      </c>
      <c r="E193" s="136"/>
      <c r="F193" s="136" t="s">
        <v>180</v>
      </c>
      <c r="G193" s="136">
        <v>498.6</v>
      </c>
      <c r="H193" s="136">
        <v>3720</v>
      </c>
      <c r="I193" s="118">
        <v>3645</v>
      </c>
      <c r="J193" s="18">
        <v>0</v>
      </c>
      <c r="K193" s="18">
        <v>164790</v>
      </c>
      <c r="L193" s="136">
        <v>3.74</v>
      </c>
      <c r="M193" s="119">
        <f t="shared" si="3"/>
        <v>0</v>
      </c>
      <c r="N193" s="24">
        <v>66593.600000000006</v>
      </c>
      <c r="O193" s="37"/>
      <c r="P193" s="121"/>
    </row>
    <row r="194" spans="1:18" ht="27.75" customHeight="1" x14ac:dyDescent="0.25">
      <c r="A194" s="140">
        <v>188</v>
      </c>
      <c r="B194" s="160" t="s">
        <v>294</v>
      </c>
      <c r="C194" s="136" t="s">
        <v>293</v>
      </c>
      <c r="D194" s="136" t="s">
        <v>522</v>
      </c>
      <c r="E194" s="136"/>
      <c r="F194" s="136" t="s">
        <v>295</v>
      </c>
      <c r="G194" s="136">
        <v>500</v>
      </c>
      <c r="H194" s="136">
        <v>6600</v>
      </c>
      <c r="I194" s="118">
        <v>6900</v>
      </c>
      <c r="J194" s="18">
        <v>0</v>
      </c>
      <c r="K194" s="18">
        <v>40800</v>
      </c>
      <c r="L194" s="136">
        <v>3.2</v>
      </c>
      <c r="M194" s="119">
        <f t="shared" si="3"/>
        <v>0</v>
      </c>
      <c r="N194" s="24">
        <v>46000</v>
      </c>
      <c r="O194" s="37"/>
      <c r="P194" s="121"/>
    </row>
    <row r="195" spans="1:18" ht="27.75" customHeight="1" x14ac:dyDescent="0.25">
      <c r="A195" s="140">
        <v>189</v>
      </c>
      <c r="B195" s="160" t="s">
        <v>296</v>
      </c>
      <c r="C195" s="136" t="s">
        <v>293</v>
      </c>
      <c r="D195" s="136" t="s">
        <v>524</v>
      </c>
      <c r="E195" s="136"/>
      <c r="F195" s="136" t="s">
        <v>161</v>
      </c>
      <c r="G195" s="136">
        <v>200.5</v>
      </c>
      <c r="H195" s="136">
        <v>11100</v>
      </c>
      <c r="I195" s="118">
        <v>7464</v>
      </c>
      <c r="J195" s="18">
        <v>0</v>
      </c>
      <c r="K195" s="18">
        <v>3303</v>
      </c>
      <c r="L195" s="136">
        <v>3.2</v>
      </c>
      <c r="M195" s="119">
        <f t="shared" si="3"/>
        <v>0</v>
      </c>
      <c r="N195" s="24">
        <v>22554</v>
      </c>
      <c r="O195" s="37"/>
      <c r="P195" s="121"/>
    </row>
    <row r="196" spans="1:18" ht="27.75" customHeight="1" x14ac:dyDescent="0.25">
      <c r="A196" s="140">
        <v>190</v>
      </c>
      <c r="B196" s="160" t="s">
        <v>297</v>
      </c>
      <c r="C196" s="136" t="s">
        <v>293</v>
      </c>
      <c r="D196" s="136" t="s">
        <v>525</v>
      </c>
      <c r="E196" s="136"/>
      <c r="F196" s="136" t="s">
        <v>192</v>
      </c>
      <c r="G196" s="136">
        <v>200.5</v>
      </c>
      <c r="H196" s="136">
        <v>23855</v>
      </c>
      <c r="I196" s="118">
        <v>25390</v>
      </c>
      <c r="J196" s="18">
        <v>8837.5</v>
      </c>
      <c r="K196" s="18">
        <v>0</v>
      </c>
      <c r="L196" s="136">
        <v>3.74</v>
      </c>
      <c r="M196" s="119">
        <f t="shared" si="3"/>
        <v>33052.25</v>
      </c>
      <c r="N196" s="24">
        <v>54986</v>
      </c>
      <c r="O196" s="37"/>
      <c r="P196" s="121"/>
    </row>
    <row r="197" spans="1:18" ht="27.75" customHeight="1" x14ac:dyDescent="0.25">
      <c r="A197" s="140">
        <v>191</v>
      </c>
      <c r="B197" s="160" t="s">
        <v>310</v>
      </c>
      <c r="C197" s="136" t="s">
        <v>311</v>
      </c>
      <c r="D197" s="136" t="s">
        <v>526</v>
      </c>
      <c r="E197" s="136"/>
      <c r="F197" s="136" t="s">
        <v>161</v>
      </c>
      <c r="G197" s="136">
        <v>255</v>
      </c>
      <c r="H197" s="136">
        <v>19762.5</v>
      </c>
      <c r="I197" s="118">
        <v>19617</v>
      </c>
      <c r="J197" s="18">
        <v>0</v>
      </c>
      <c r="K197" s="18">
        <v>5928</v>
      </c>
      <c r="L197" s="136">
        <v>3.07</v>
      </c>
      <c r="M197" s="119">
        <f t="shared" si="3"/>
        <v>0</v>
      </c>
      <c r="N197" s="24">
        <v>31204</v>
      </c>
      <c r="O197" s="37"/>
    </row>
    <row r="198" spans="1:18" ht="27.75" customHeight="1" x14ac:dyDescent="0.25">
      <c r="A198" s="140">
        <v>192</v>
      </c>
      <c r="B198" s="160" t="s">
        <v>312</v>
      </c>
      <c r="C198" s="136" t="s">
        <v>293</v>
      </c>
      <c r="D198" s="136" t="s">
        <v>527</v>
      </c>
      <c r="E198" s="136"/>
      <c r="F198" s="136" t="s">
        <v>161</v>
      </c>
      <c r="G198" s="136">
        <v>254.7</v>
      </c>
      <c r="H198" s="136">
        <v>4564.5</v>
      </c>
      <c r="I198" s="118">
        <v>3349.5</v>
      </c>
      <c r="J198" s="18">
        <v>0</v>
      </c>
      <c r="K198" s="18">
        <v>47262</v>
      </c>
      <c r="L198" s="136">
        <v>3.2</v>
      </c>
      <c r="M198" s="119">
        <f t="shared" si="3"/>
        <v>0</v>
      </c>
      <c r="N198" s="24">
        <v>29840</v>
      </c>
      <c r="O198" s="37"/>
    </row>
    <row r="199" spans="1:18" ht="27.75" customHeight="1" x14ac:dyDescent="0.25">
      <c r="A199" s="140">
        <v>193</v>
      </c>
      <c r="B199" s="160" t="s">
        <v>313</v>
      </c>
      <c r="C199" s="24" t="s">
        <v>213</v>
      </c>
      <c r="D199" s="136" t="s">
        <v>528</v>
      </c>
      <c r="E199" s="136"/>
      <c r="F199" s="136" t="s">
        <v>314</v>
      </c>
      <c r="G199" s="136">
        <v>209.7</v>
      </c>
      <c r="H199" s="136">
        <v>15831.25</v>
      </c>
      <c r="I199" s="118">
        <v>13511.25</v>
      </c>
      <c r="J199" s="18">
        <v>0</v>
      </c>
      <c r="K199" s="18">
        <v>4947.5</v>
      </c>
      <c r="L199" s="136">
        <v>3.2</v>
      </c>
      <c r="M199" s="119">
        <f t="shared" si="3"/>
        <v>0</v>
      </c>
      <c r="N199" s="24">
        <v>27832</v>
      </c>
      <c r="O199" s="37"/>
    </row>
    <row r="200" spans="1:18" ht="27.75" customHeight="1" x14ac:dyDescent="0.25">
      <c r="A200" s="140">
        <v>194</v>
      </c>
      <c r="B200" s="160" t="s">
        <v>531</v>
      </c>
      <c r="C200" s="24" t="s">
        <v>293</v>
      </c>
      <c r="D200" s="136" t="s">
        <v>536</v>
      </c>
      <c r="E200" s="136"/>
      <c r="F200" s="136" t="s">
        <v>532</v>
      </c>
      <c r="G200" s="136">
        <v>52.25</v>
      </c>
      <c r="H200" s="136">
        <v>2980</v>
      </c>
      <c r="I200" s="118">
        <v>3505</v>
      </c>
      <c r="J200" s="18">
        <v>785</v>
      </c>
      <c r="K200" s="18">
        <v>0</v>
      </c>
      <c r="L200" s="136">
        <v>4.2</v>
      </c>
      <c r="M200" s="119">
        <f t="shared" si="3"/>
        <v>3297</v>
      </c>
      <c r="N200" s="24">
        <v>4192</v>
      </c>
      <c r="O200" s="154"/>
    </row>
    <row r="201" spans="1:18" ht="27.75" customHeight="1" x14ac:dyDescent="0.25">
      <c r="A201" s="140">
        <v>195</v>
      </c>
      <c r="B201" s="160" t="s">
        <v>534</v>
      </c>
      <c r="C201" s="185" t="s">
        <v>535</v>
      </c>
      <c r="D201" s="136" t="s">
        <v>537</v>
      </c>
      <c r="E201" s="136"/>
      <c r="F201" s="136" t="s">
        <v>532</v>
      </c>
      <c r="G201" s="136">
        <v>79.73</v>
      </c>
      <c r="H201" s="136">
        <v>1985</v>
      </c>
      <c r="I201" s="118">
        <v>2267.5</v>
      </c>
      <c r="J201" s="18">
        <v>0</v>
      </c>
      <c r="K201" s="18">
        <v>5553.5</v>
      </c>
      <c r="L201" s="136">
        <v>5.2</v>
      </c>
      <c r="M201" s="119">
        <f t="shared" si="3"/>
        <v>0</v>
      </c>
      <c r="N201" s="24">
        <v>9939</v>
      </c>
      <c r="O201" s="154"/>
    </row>
    <row r="202" spans="1:18" ht="27.75" customHeight="1" x14ac:dyDescent="0.25">
      <c r="A202" s="140">
        <v>19</v>
      </c>
      <c r="B202" s="202" t="s">
        <v>580</v>
      </c>
      <c r="C202" s="185" t="s">
        <v>293</v>
      </c>
      <c r="D202" s="136" t="s">
        <v>581</v>
      </c>
      <c r="E202" s="136"/>
      <c r="F202" s="136">
        <v>250</v>
      </c>
      <c r="G202" s="136">
        <v>212.28</v>
      </c>
      <c r="H202" s="37">
        <v>4817.5</v>
      </c>
      <c r="I202" s="118">
        <v>16253.75</v>
      </c>
      <c r="J202" s="18">
        <v>1</v>
      </c>
      <c r="K202" s="18">
        <v>11436.25</v>
      </c>
      <c r="L202" s="136">
        <v>3.2</v>
      </c>
      <c r="M202" s="119">
        <f>J202*L202</f>
        <v>3.2</v>
      </c>
      <c r="N202" s="24">
        <v>14761</v>
      </c>
      <c r="O202" s="154"/>
    </row>
    <row r="203" spans="1:18" s="134" customFormat="1" ht="23.25" customHeight="1" x14ac:dyDescent="0.25">
      <c r="A203" s="136"/>
      <c r="B203" s="280" t="s">
        <v>15</v>
      </c>
      <c r="C203" s="280"/>
      <c r="D203" s="280"/>
      <c r="E203" s="280"/>
      <c r="F203" s="280"/>
      <c r="G203" s="141">
        <f>SUM(G7:G202)</f>
        <v>22343.465000000007</v>
      </c>
      <c r="H203" s="141">
        <f>SUM(H7:H202)</f>
        <v>1325249.42</v>
      </c>
      <c r="I203" s="141">
        <f t="shared" ref="I203:N203" si="4">SUM(I7:I202)</f>
        <v>1326035.8299999996</v>
      </c>
      <c r="J203" s="141">
        <f t="shared" si="4"/>
        <v>867330.79999999981</v>
      </c>
      <c r="K203" s="141">
        <f t="shared" si="4"/>
        <v>3076284.82</v>
      </c>
      <c r="L203" s="141">
        <f t="shared" si="4"/>
        <v>710.4000000000018</v>
      </c>
      <c r="M203" s="141">
        <f t="shared" si="4"/>
        <v>5127393.5209999997</v>
      </c>
      <c r="N203" s="141">
        <f t="shared" si="4"/>
        <v>2474546.2000000002</v>
      </c>
    </row>
    <row r="204" spans="1:18" x14ac:dyDescent="0.25">
      <c r="A204" s="125"/>
      <c r="B204" s="150"/>
      <c r="C204" s="131"/>
      <c r="D204" s="131"/>
      <c r="E204" s="131"/>
      <c r="F204" s="131"/>
      <c r="G204" s="131"/>
      <c r="H204" s="131"/>
      <c r="I204" s="151"/>
      <c r="J204" s="131"/>
      <c r="K204" s="131"/>
      <c r="L204" s="131"/>
      <c r="M204" s="131"/>
    </row>
    <row r="205" spans="1:18" x14ac:dyDescent="0.25">
      <c r="A205" s="125"/>
      <c r="B205" s="150"/>
      <c r="C205" s="131"/>
      <c r="D205" s="131"/>
      <c r="E205" s="131"/>
      <c r="F205" s="131"/>
      <c r="G205" s="131"/>
      <c r="H205" s="152"/>
      <c r="I205" s="152"/>
      <c r="J205" s="152"/>
      <c r="K205" s="152"/>
      <c r="L205" s="131"/>
      <c r="M205" s="131"/>
    </row>
    <row r="206" spans="1:18" x14ac:dyDescent="0.25">
      <c r="A206" s="125"/>
      <c r="B206" s="150"/>
      <c r="C206" s="131"/>
      <c r="D206" s="131"/>
      <c r="E206" s="131"/>
      <c r="F206" s="131"/>
      <c r="G206" s="131"/>
      <c r="H206" s="131"/>
      <c r="I206" s="151"/>
      <c r="J206" s="131"/>
      <c r="K206" s="131"/>
      <c r="L206" s="131"/>
      <c r="M206" s="131"/>
    </row>
    <row r="207" spans="1:18" x14ac:dyDescent="0.25">
      <c r="A207" s="125"/>
      <c r="B207" s="150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</row>
    <row r="208" spans="1:18" s="134" customFormat="1" x14ac:dyDescent="0.25">
      <c r="A208" s="125"/>
      <c r="B208" s="150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O208"/>
      <c r="P208"/>
      <c r="Q208"/>
      <c r="R208"/>
    </row>
    <row r="209" spans="1:18" s="134" customFormat="1" x14ac:dyDescent="0.25">
      <c r="A209" s="125"/>
      <c r="B209" s="150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O209"/>
      <c r="P209"/>
      <c r="Q209"/>
      <c r="R209"/>
    </row>
    <row r="210" spans="1:18" s="134" customFormat="1" x14ac:dyDescent="0.25">
      <c r="A210" s="125"/>
      <c r="B210" s="150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O210"/>
      <c r="P210"/>
      <c r="Q210"/>
      <c r="R210"/>
    </row>
    <row r="211" spans="1:18" s="134" customFormat="1" x14ac:dyDescent="0.25">
      <c r="A211" s="125"/>
      <c r="B211" s="150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O211"/>
      <c r="P211"/>
      <c r="Q211"/>
      <c r="R211"/>
    </row>
    <row r="212" spans="1:18" s="134" customFormat="1" x14ac:dyDescent="0.25">
      <c r="A212" s="125"/>
      <c r="B212" s="150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O212"/>
      <c r="P212"/>
      <c r="Q212"/>
      <c r="R212"/>
    </row>
    <row r="213" spans="1:18" s="134" customFormat="1" x14ac:dyDescent="0.25">
      <c r="A213" s="125"/>
      <c r="B213" s="150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O213"/>
      <c r="P213"/>
      <c r="Q213"/>
      <c r="R213"/>
    </row>
    <row r="214" spans="1:18" s="134" customFormat="1" x14ac:dyDescent="0.25">
      <c r="A214" s="125"/>
      <c r="B214" s="150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O214"/>
      <c r="P214"/>
      <c r="Q214"/>
      <c r="R214"/>
    </row>
    <row r="215" spans="1:18" s="134" customFormat="1" x14ac:dyDescent="0.25">
      <c r="A215" s="125"/>
      <c r="B215" s="150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O215"/>
      <c r="P215"/>
      <c r="Q215"/>
      <c r="R215"/>
    </row>
    <row r="216" spans="1:18" s="134" customFormat="1" x14ac:dyDescent="0.25">
      <c r="A216" s="125"/>
      <c r="B216" s="150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O216"/>
      <c r="P216"/>
      <c r="Q216"/>
      <c r="R216"/>
    </row>
    <row r="217" spans="1:18" s="134" customFormat="1" x14ac:dyDescent="0.25">
      <c r="A217" s="125"/>
      <c r="B217" s="150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O217"/>
      <c r="P217"/>
      <c r="Q217"/>
      <c r="R217"/>
    </row>
    <row r="218" spans="1:18" s="134" customFormat="1" x14ac:dyDescent="0.25">
      <c r="A218" s="125"/>
      <c r="B218" s="150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O218"/>
      <c r="P218"/>
      <c r="Q218"/>
      <c r="R218"/>
    </row>
    <row r="219" spans="1:18" s="134" customFormat="1" x14ac:dyDescent="0.25">
      <c r="A219" s="125"/>
      <c r="B219" s="150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O219"/>
      <c r="P219"/>
      <c r="Q219"/>
      <c r="R219"/>
    </row>
    <row r="220" spans="1:18" s="134" customFormat="1" x14ac:dyDescent="0.25">
      <c r="A220" s="125"/>
      <c r="B220" s="150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O220"/>
      <c r="P220"/>
      <c r="Q220"/>
      <c r="R220"/>
    </row>
    <row r="221" spans="1:18" s="134" customFormat="1" x14ac:dyDescent="0.25">
      <c r="A221" s="125"/>
      <c r="B221" s="150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O221"/>
      <c r="P221"/>
      <c r="Q221"/>
      <c r="R221"/>
    </row>
    <row r="222" spans="1:18" s="134" customFormat="1" x14ac:dyDescent="0.25">
      <c r="A222" s="125"/>
      <c r="B222" s="150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O222"/>
      <c r="P222"/>
      <c r="Q222"/>
      <c r="R222"/>
    </row>
    <row r="223" spans="1:18" s="134" customFormat="1" x14ac:dyDescent="0.25">
      <c r="A223" s="125"/>
      <c r="B223" s="150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O223"/>
      <c r="P223"/>
      <c r="Q223"/>
      <c r="R223"/>
    </row>
    <row r="224" spans="1:18" s="134" customFormat="1" x14ac:dyDescent="0.25">
      <c r="A224" s="125"/>
      <c r="B224" s="150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O224"/>
      <c r="P224"/>
      <c r="Q224"/>
      <c r="R224"/>
    </row>
  </sheetData>
  <mergeCells count="11">
    <mergeCell ref="B203:F203"/>
    <mergeCell ref="A2:N2"/>
    <mergeCell ref="B3:B4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1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92"/>
  <sheetViews>
    <sheetView topLeftCell="A171" workbookViewId="0">
      <selection activeCell="K180" sqref="K180:L192"/>
    </sheetView>
  </sheetViews>
  <sheetFormatPr defaultRowHeight="15" x14ac:dyDescent="0.25"/>
  <cols>
    <col min="1" max="1" width="15.28515625" customWidth="1"/>
    <col min="12" max="12" width="28.85546875" customWidth="1"/>
  </cols>
  <sheetData>
    <row r="3" spans="1:3" x14ac:dyDescent="0.25">
      <c r="A3" t="s">
        <v>34</v>
      </c>
      <c r="B3" t="s">
        <v>34</v>
      </c>
      <c r="C3" t="b">
        <f>+A3=B3</f>
        <v>1</v>
      </c>
    </row>
    <row r="4" spans="1:3" x14ac:dyDescent="0.25">
      <c r="A4" t="s">
        <v>37</v>
      </c>
      <c r="B4" t="s">
        <v>37</v>
      </c>
      <c r="C4" t="b">
        <f t="shared" ref="C4:C67" si="0">+A4=B4</f>
        <v>1</v>
      </c>
    </row>
    <row r="5" spans="1:3" x14ac:dyDescent="0.25">
      <c r="A5" t="s">
        <v>40</v>
      </c>
      <c r="B5" t="s">
        <v>40</v>
      </c>
      <c r="C5" t="b">
        <f t="shared" si="0"/>
        <v>1</v>
      </c>
    </row>
    <row r="6" spans="1:3" x14ac:dyDescent="0.25">
      <c r="A6" t="s">
        <v>41</v>
      </c>
      <c r="B6" t="s">
        <v>41</v>
      </c>
      <c r="C6" t="b">
        <f t="shared" si="0"/>
        <v>1</v>
      </c>
    </row>
    <row r="7" spans="1:3" x14ac:dyDescent="0.25">
      <c r="A7" t="s">
        <v>43</v>
      </c>
      <c r="B7" t="s">
        <v>43</v>
      </c>
      <c r="C7" t="b">
        <f t="shared" si="0"/>
        <v>1</v>
      </c>
    </row>
    <row r="8" spans="1:3" x14ac:dyDescent="0.25">
      <c r="A8" t="s">
        <v>45</v>
      </c>
      <c r="B8" t="s">
        <v>45</v>
      </c>
      <c r="C8" t="b">
        <f t="shared" si="0"/>
        <v>1</v>
      </c>
    </row>
    <row r="9" spans="1:3" x14ac:dyDescent="0.25">
      <c r="A9" t="s">
        <v>47</v>
      </c>
      <c r="B9" t="s">
        <v>47</v>
      </c>
      <c r="C9" t="b">
        <f t="shared" si="0"/>
        <v>1</v>
      </c>
    </row>
    <row r="10" spans="1:3" x14ac:dyDescent="0.25">
      <c r="A10" t="s">
        <v>48</v>
      </c>
      <c r="B10" t="s">
        <v>48</v>
      </c>
      <c r="C10" t="b">
        <f t="shared" si="0"/>
        <v>1</v>
      </c>
    </row>
    <row r="11" spans="1:3" x14ac:dyDescent="0.25">
      <c r="A11" t="s">
        <v>50</v>
      </c>
      <c r="B11" t="s">
        <v>50</v>
      </c>
      <c r="C11" t="b">
        <f t="shared" si="0"/>
        <v>1</v>
      </c>
    </row>
    <row r="12" spans="1:3" x14ac:dyDescent="0.25">
      <c r="A12" t="s">
        <v>52</v>
      </c>
      <c r="B12" t="s">
        <v>52</v>
      </c>
      <c r="C12" t="b">
        <f t="shared" si="0"/>
        <v>1</v>
      </c>
    </row>
    <row r="13" spans="1:3" x14ac:dyDescent="0.25">
      <c r="A13" t="s">
        <v>53</v>
      </c>
      <c r="B13" t="s">
        <v>53</v>
      </c>
      <c r="C13" t="b">
        <f t="shared" si="0"/>
        <v>1</v>
      </c>
    </row>
    <row r="14" spans="1:3" x14ac:dyDescent="0.25">
      <c r="A14" t="s">
        <v>54</v>
      </c>
      <c r="B14" t="s">
        <v>54</v>
      </c>
      <c r="C14" t="b">
        <f t="shared" si="0"/>
        <v>1</v>
      </c>
    </row>
    <row r="15" spans="1:3" x14ac:dyDescent="0.25">
      <c r="A15" t="s">
        <v>56</v>
      </c>
      <c r="B15" t="s">
        <v>56</v>
      </c>
      <c r="C15" t="b">
        <f t="shared" si="0"/>
        <v>1</v>
      </c>
    </row>
    <row r="16" spans="1:3" x14ac:dyDescent="0.25">
      <c r="A16" t="s">
        <v>58</v>
      </c>
      <c r="B16" t="s">
        <v>58</v>
      </c>
      <c r="C16" t="b">
        <f t="shared" si="0"/>
        <v>1</v>
      </c>
    </row>
    <row r="17" spans="1:3" x14ac:dyDescent="0.25">
      <c r="A17" t="s">
        <v>59</v>
      </c>
      <c r="B17" t="s">
        <v>59</v>
      </c>
      <c r="C17" t="b">
        <f t="shared" si="0"/>
        <v>1</v>
      </c>
    </row>
    <row r="18" spans="1:3" x14ac:dyDescent="0.25">
      <c r="A18" t="s">
        <v>61</v>
      </c>
      <c r="B18" t="s">
        <v>61</v>
      </c>
      <c r="C18" t="b">
        <f t="shared" si="0"/>
        <v>1</v>
      </c>
    </row>
    <row r="19" spans="1:3" x14ac:dyDescent="0.25">
      <c r="A19" t="s">
        <v>63</v>
      </c>
      <c r="B19" t="s">
        <v>63</v>
      </c>
      <c r="C19" t="b">
        <f t="shared" si="0"/>
        <v>1</v>
      </c>
    </row>
    <row r="20" spans="1:3" x14ac:dyDescent="0.25">
      <c r="A20" t="s">
        <v>65</v>
      </c>
      <c r="B20" t="s">
        <v>65</v>
      </c>
      <c r="C20" t="b">
        <f t="shared" si="0"/>
        <v>1</v>
      </c>
    </row>
    <row r="21" spans="1:3" x14ac:dyDescent="0.25">
      <c r="A21" t="s">
        <v>68</v>
      </c>
      <c r="B21" t="s">
        <v>68</v>
      </c>
      <c r="C21" t="b">
        <f t="shared" si="0"/>
        <v>1</v>
      </c>
    </row>
    <row r="22" spans="1:3" x14ac:dyDescent="0.25">
      <c r="A22" t="s">
        <v>70</v>
      </c>
      <c r="B22" t="s">
        <v>70</v>
      </c>
      <c r="C22" t="b">
        <f t="shared" si="0"/>
        <v>1</v>
      </c>
    </row>
    <row r="23" spans="1:3" x14ac:dyDescent="0.25">
      <c r="A23" t="s">
        <v>71</v>
      </c>
      <c r="B23" t="s">
        <v>71</v>
      </c>
      <c r="C23" t="b">
        <f t="shared" si="0"/>
        <v>1</v>
      </c>
    </row>
    <row r="24" spans="1:3" x14ac:dyDescent="0.25">
      <c r="A24" t="s">
        <v>74</v>
      </c>
      <c r="B24" t="s">
        <v>74</v>
      </c>
      <c r="C24" t="b">
        <f t="shared" si="0"/>
        <v>1</v>
      </c>
    </row>
    <row r="25" spans="1:3" x14ac:dyDescent="0.25">
      <c r="A25" t="s">
        <v>76</v>
      </c>
      <c r="B25" t="s">
        <v>76</v>
      </c>
      <c r="C25" t="b">
        <f t="shared" si="0"/>
        <v>1</v>
      </c>
    </row>
    <row r="26" spans="1:3" x14ac:dyDescent="0.25">
      <c r="A26" t="s">
        <v>77</v>
      </c>
      <c r="B26" t="s">
        <v>77</v>
      </c>
      <c r="C26" t="b">
        <f t="shared" si="0"/>
        <v>1</v>
      </c>
    </row>
    <row r="27" spans="1:3" x14ac:dyDescent="0.25">
      <c r="A27" t="s">
        <v>78</v>
      </c>
      <c r="B27" t="s">
        <v>78</v>
      </c>
      <c r="C27" t="b">
        <f t="shared" si="0"/>
        <v>1</v>
      </c>
    </row>
    <row r="28" spans="1:3" x14ac:dyDescent="0.25">
      <c r="A28" t="s">
        <v>80</v>
      </c>
      <c r="B28" t="s">
        <v>80</v>
      </c>
      <c r="C28" t="b">
        <f t="shared" si="0"/>
        <v>1</v>
      </c>
    </row>
    <row r="29" spans="1:3" x14ac:dyDescent="0.25">
      <c r="A29" t="s">
        <v>82</v>
      </c>
      <c r="B29" t="s">
        <v>82</v>
      </c>
      <c r="C29" t="b">
        <f t="shared" si="0"/>
        <v>1</v>
      </c>
    </row>
    <row r="30" spans="1:3" x14ac:dyDescent="0.25">
      <c r="A30" t="s">
        <v>84</v>
      </c>
      <c r="B30" t="s">
        <v>84</v>
      </c>
      <c r="C30" t="b">
        <f t="shared" si="0"/>
        <v>1</v>
      </c>
    </row>
    <row r="31" spans="1:3" x14ac:dyDescent="0.25">
      <c r="A31" t="s">
        <v>85</v>
      </c>
      <c r="B31" t="s">
        <v>85</v>
      </c>
      <c r="C31" t="b">
        <f t="shared" si="0"/>
        <v>1</v>
      </c>
    </row>
    <row r="32" spans="1:3" x14ac:dyDescent="0.25">
      <c r="A32" t="s">
        <v>87</v>
      </c>
      <c r="B32" t="s">
        <v>87</v>
      </c>
      <c r="C32" t="b">
        <f t="shared" si="0"/>
        <v>1</v>
      </c>
    </row>
    <row r="33" spans="1:3" x14ac:dyDescent="0.25">
      <c r="A33" t="s">
        <v>88</v>
      </c>
      <c r="B33" t="s">
        <v>88</v>
      </c>
      <c r="C33" t="b">
        <f t="shared" si="0"/>
        <v>1</v>
      </c>
    </row>
    <row r="34" spans="1:3" x14ac:dyDescent="0.25">
      <c r="A34" t="s">
        <v>90</v>
      </c>
      <c r="B34" t="s">
        <v>90</v>
      </c>
      <c r="C34" t="b">
        <f t="shared" si="0"/>
        <v>1</v>
      </c>
    </row>
    <row r="35" spans="1:3" x14ac:dyDescent="0.25">
      <c r="A35" t="s">
        <v>91</v>
      </c>
      <c r="B35" t="s">
        <v>91</v>
      </c>
      <c r="C35" t="b">
        <f t="shared" si="0"/>
        <v>1</v>
      </c>
    </row>
    <row r="36" spans="1:3" x14ac:dyDescent="0.25">
      <c r="A36" t="s">
        <v>92</v>
      </c>
      <c r="B36" t="s">
        <v>92</v>
      </c>
      <c r="C36" t="b">
        <f t="shared" si="0"/>
        <v>1</v>
      </c>
    </row>
    <row r="37" spans="1:3" x14ac:dyDescent="0.25">
      <c r="A37" t="s">
        <v>94</v>
      </c>
      <c r="B37" t="s">
        <v>94</v>
      </c>
      <c r="C37" t="b">
        <f t="shared" si="0"/>
        <v>1</v>
      </c>
    </row>
    <row r="38" spans="1:3" x14ac:dyDescent="0.25">
      <c r="A38" t="s">
        <v>97</v>
      </c>
      <c r="B38" t="s">
        <v>97</v>
      </c>
      <c r="C38" t="b">
        <f t="shared" si="0"/>
        <v>1</v>
      </c>
    </row>
    <row r="39" spans="1:3" x14ac:dyDescent="0.25">
      <c r="A39" t="s">
        <v>98</v>
      </c>
      <c r="B39" t="s">
        <v>98</v>
      </c>
      <c r="C39" t="b">
        <f t="shared" si="0"/>
        <v>1</v>
      </c>
    </row>
    <row r="40" spans="1:3" x14ac:dyDescent="0.25">
      <c r="A40" t="s">
        <v>100</v>
      </c>
      <c r="B40" t="s">
        <v>100</v>
      </c>
      <c r="C40" t="b">
        <f t="shared" si="0"/>
        <v>1</v>
      </c>
    </row>
    <row r="41" spans="1:3" x14ac:dyDescent="0.25">
      <c r="A41" t="s">
        <v>101</v>
      </c>
      <c r="B41" t="s">
        <v>101</v>
      </c>
      <c r="C41" t="b">
        <f t="shared" si="0"/>
        <v>1</v>
      </c>
    </row>
    <row r="42" spans="1:3" x14ac:dyDescent="0.25">
      <c r="A42" t="s">
        <v>102</v>
      </c>
      <c r="B42" t="s">
        <v>102</v>
      </c>
      <c r="C42" t="b">
        <f t="shared" si="0"/>
        <v>1</v>
      </c>
    </row>
    <row r="43" spans="1:3" x14ac:dyDescent="0.25">
      <c r="A43" t="s">
        <v>103</v>
      </c>
      <c r="B43" t="s">
        <v>103</v>
      </c>
      <c r="C43" t="b">
        <f t="shared" si="0"/>
        <v>1</v>
      </c>
    </row>
    <row r="44" spans="1:3" x14ac:dyDescent="0.25">
      <c r="A44" t="s">
        <v>104</v>
      </c>
      <c r="B44" t="s">
        <v>104</v>
      </c>
      <c r="C44" t="b">
        <f t="shared" si="0"/>
        <v>1</v>
      </c>
    </row>
    <row r="45" spans="1:3" x14ac:dyDescent="0.25">
      <c r="A45" t="s">
        <v>105</v>
      </c>
      <c r="B45" t="s">
        <v>105</v>
      </c>
      <c r="C45" t="b">
        <f t="shared" si="0"/>
        <v>1</v>
      </c>
    </row>
    <row r="46" spans="1:3" x14ac:dyDescent="0.25">
      <c r="A46" t="s">
        <v>107</v>
      </c>
      <c r="B46" t="s">
        <v>107</v>
      </c>
      <c r="C46" t="b">
        <f t="shared" si="0"/>
        <v>1</v>
      </c>
    </row>
    <row r="47" spans="1:3" x14ac:dyDescent="0.25">
      <c r="A47" t="s">
        <v>108</v>
      </c>
      <c r="B47" t="s">
        <v>108</v>
      </c>
      <c r="C47" t="b">
        <f t="shared" si="0"/>
        <v>1</v>
      </c>
    </row>
    <row r="48" spans="1:3" x14ac:dyDescent="0.25">
      <c r="A48" t="s">
        <v>109</v>
      </c>
      <c r="B48" t="s">
        <v>109</v>
      </c>
      <c r="C48" t="b">
        <f t="shared" si="0"/>
        <v>1</v>
      </c>
    </row>
    <row r="49" spans="1:3" x14ac:dyDescent="0.25">
      <c r="A49" t="s">
        <v>111</v>
      </c>
      <c r="B49" t="s">
        <v>111</v>
      </c>
      <c r="C49" t="b">
        <f t="shared" si="0"/>
        <v>1</v>
      </c>
    </row>
    <row r="50" spans="1:3" x14ac:dyDescent="0.25">
      <c r="A50" t="s">
        <v>112</v>
      </c>
      <c r="B50" t="s">
        <v>112</v>
      </c>
      <c r="C50" t="b">
        <f t="shared" si="0"/>
        <v>1</v>
      </c>
    </row>
    <row r="51" spans="1:3" x14ac:dyDescent="0.25">
      <c r="A51" t="s">
        <v>114</v>
      </c>
      <c r="B51" t="s">
        <v>114</v>
      </c>
      <c r="C51" t="b">
        <f t="shared" si="0"/>
        <v>1</v>
      </c>
    </row>
    <row r="52" spans="1:3" x14ac:dyDescent="0.25">
      <c r="A52" t="s">
        <v>116</v>
      </c>
      <c r="B52" t="s">
        <v>116</v>
      </c>
      <c r="C52" t="b">
        <f t="shared" si="0"/>
        <v>1</v>
      </c>
    </row>
    <row r="53" spans="1:3" x14ac:dyDescent="0.25">
      <c r="A53" t="s">
        <v>118</v>
      </c>
      <c r="B53" t="s">
        <v>118</v>
      </c>
      <c r="C53" t="b">
        <f t="shared" si="0"/>
        <v>1</v>
      </c>
    </row>
    <row r="54" spans="1:3" x14ac:dyDescent="0.25">
      <c r="A54" t="s">
        <v>120</v>
      </c>
      <c r="B54" t="s">
        <v>120</v>
      </c>
      <c r="C54" t="b">
        <f t="shared" si="0"/>
        <v>1</v>
      </c>
    </row>
    <row r="55" spans="1:3" x14ac:dyDescent="0.25">
      <c r="A55" t="s">
        <v>122</v>
      </c>
      <c r="B55" t="s">
        <v>122</v>
      </c>
      <c r="C55" t="b">
        <f t="shared" si="0"/>
        <v>1</v>
      </c>
    </row>
    <row r="56" spans="1:3" x14ac:dyDescent="0.25">
      <c r="A56" t="s">
        <v>124</v>
      </c>
      <c r="B56" t="s">
        <v>124</v>
      </c>
      <c r="C56" t="b">
        <f t="shared" si="0"/>
        <v>1</v>
      </c>
    </row>
    <row r="57" spans="1:3" x14ac:dyDescent="0.25">
      <c r="A57" t="s">
        <v>126</v>
      </c>
      <c r="B57" t="s">
        <v>126</v>
      </c>
      <c r="C57" t="b">
        <f t="shared" si="0"/>
        <v>1</v>
      </c>
    </row>
    <row r="58" spans="1:3" x14ac:dyDescent="0.25">
      <c r="A58" t="s">
        <v>128</v>
      </c>
      <c r="B58" t="s">
        <v>128</v>
      </c>
      <c r="C58" t="b">
        <f t="shared" si="0"/>
        <v>1</v>
      </c>
    </row>
    <row r="59" spans="1:3" x14ac:dyDescent="0.25">
      <c r="A59" t="s">
        <v>129</v>
      </c>
      <c r="B59" t="s">
        <v>129</v>
      </c>
      <c r="C59" t="b">
        <f t="shared" si="0"/>
        <v>1</v>
      </c>
    </row>
    <row r="60" spans="1:3" x14ac:dyDescent="0.25">
      <c r="A60" t="s">
        <v>131</v>
      </c>
      <c r="B60" t="s">
        <v>131</v>
      </c>
      <c r="C60" t="b">
        <f t="shared" si="0"/>
        <v>1</v>
      </c>
    </row>
    <row r="61" spans="1:3" x14ac:dyDescent="0.25">
      <c r="A61" t="s">
        <v>132</v>
      </c>
      <c r="B61" t="s">
        <v>132</v>
      </c>
      <c r="C61" t="b">
        <f t="shared" si="0"/>
        <v>1</v>
      </c>
    </row>
    <row r="62" spans="1:3" x14ac:dyDescent="0.25">
      <c r="A62" t="s">
        <v>134</v>
      </c>
      <c r="B62" t="s">
        <v>134</v>
      </c>
      <c r="C62" t="b">
        <f t="shared" si="0"/>
        <v>1</v>
      </c>
    </row>
    <row r="63" spans="1:3" x14ac:dyDescent="0.25">
      <c r="A63" t="s">
        <v>136</v>
      </c>
      <c r="B63" t="s">
        <v>136</v>
      </c>
      <c r="C63" t="b">
        <f t="shared" si="0"/>
        <v>1</v>
      </c>
    </row>
    <row r="64" spans="1:3" x14ac:dyDescent="0.25">
      <c r="A64" t="s">
        <v>138</v>
      </c>
      <c r="B64" t="s">
        <v>138</v>
      </c>
      <c r="C64" t="b">
        <f t="shared" si="0"/>
        <v>1</v>
      </c>
    </row>
    <row r="65" spans="1:3" x14ac:dyDescent="0.25">
      <c r="A65" t="s">
        <v>139</v>
      </c>
      <c r="B65" t="s">
        <v>139</v>
      </c>
      <c r="C65" t="b">
        <f t="shared" si="0"/>
        <v>1</v>
      </c>
    </row>
    <row r="66" spans="1:3" x14ac:dyDescent="0.25">
      <c r="A66" t="s">
        <v>140</v>
      </c>
      <c r="B66" t="s">
        <v>140</v>
      </c>
      <c r="C66" t="b">
        <f t="shared" si="0"/>
        <v>1</v>
      </c>
    </row>
    <row r="67" spans="1:3" x14ac:dyDescent="0.25">
      <c r="A67" t="s">
        <v>141</v>
      </c>
      <c r="B67" t="s">
        <v>141</v>
      </c>
      <c r="C67" t="b">
        <f t="shared" si="0"/>
        <v>1</v>
      </c>
    </row>
    <row r="68" spans="1:3" x14ac:dyDescent="0.25">
      <c r="A68" t="s">
        <v>142</v>
      </c>
      <c r="B68" t="s">
        <v>142</v>
      </c>
      <c r="C68" t="b">
        <f t="shared" ref="C68:C131" si="1">+A68=B68</f>
        <v>1</v>
      </c>
    </row>
    <row r="69" spans="1:3" x14ac:dyDescent="0.25">
      <c r="A69" t="s">
        <v>201</v>
      </c>
      <c r="B69" t="s">
        <v>201</v>
      </c>
      <c r="C69" t="b">
        <f t="shared" si="1"/>
        <v>1</v>
      </c>
    </row>
    <row r="70" spans="1:3" x14ac:dyDescent="0.25">
      <c r="A70" t="s">
        <v>202</v>
      </c>
      <c r="B70" t="s">
        <v>202</v>
      </c>
      <c r="C70" t="b">
        <f t="shared" si="1"/>
        <v>1</v>
      </c>
    </row>
    <row r="71" spans="1:3" x14ac:dyDescent="0.25">
      <c r="A71" t="s">
        <v>204</v>
      </c>
      <c r="B71" t="s">
        <v>204</v>
      </c>
      <c r="C71" t="b">
        <f t="shared" si="1"/>
        <v>1</v>
      </c>
    </row>
    <row r="72" spans="1:3" x14ac:dyDescent="0.25">
      <c r="A72" t="s">
        <v>206</v>
      </c>
      <c r="B72" t="s">
        <v>206</v>
      </c>
      <c r="C72" t="b">
        <f t="shared" si="1"/>
        <v>1</v>
      </c>
    </row>
    <row r="73" spans="1:3" x14ac:dyDescent="0.25">
      <c r="A73" t="s">
        <v>207</v>
      </c>
      <c r="B73" t="s">
        <v>207</v>
      </c>
      <c r="C73" t="b">
        <f t="shared" si="1"/>
        <v>1</v>
      </c>
    </row>
    <row r="74" spans="1:3" x14ac:dyDescent="0.25">
      <c r="A74" t="s">
        <v>208</v>
      </c>
      <c r="B74" t="s">
        <v>208</v>
      </c>
      <c r="C74" t="b">
        <f t="shared" si="1"/>
        <v>1</v>
      </c>
    </row>
    <row r="75" spans="1:3" x14ac:dyDescent="0.25">
      <c r="A75" t="s">
        <v>210</v>
      </c>
      <c r="B75" t="s">
        <v>210</v>
      </c>
      <c r="C75" t="b">
        <f t="shared" si="1"/>
        <v>1</v>
      </c>
    </row>
    <row r="76" spans="1:3" x14ac:dyDescent="0.25">
      <c r="A76" t="s">
        <v>221</v>
      </c>
      <c r="B76" t="s">
        <v>221</v>
      </c>
      <c r="C76" t="b">
        <f t="shared" si="1"/>
        <v>1</v>
      </c>
    </row>
    <row r="77" spans="1:3" x14ac:dyDescent="0.25">
      <c r="A77" t="s">
        <v>223</v>
      </c>
      <c r="B77" t="s">
        <v>223</v>
      </c>
      <c r="C77" t="b">
        <f t="shared" si="1"/>
        <v>1</v>
      </c>
    </row>
    <row r="78" spans="1:3" x14ac:dyDescent="0.25">
      <c r="A78" t="s">
        <v>222</v>
      </c>
      <c r="B78" t="s">
        <v>222</v>
      </c>
      <c r="C78" t="b">
        <f t="shared" si="1"/>
        <v>1</v>
      </c>
    </row>
    <row r="79" spans="1:3" x14ac:dyDescent="0.25">
      <c r="A79" t="s">
        <v>234</v>
      </c>
      <c r="B79" t="s">
        <v>234</v>
      </c>
      <c r="C79" t="b">
        <f t="shared" si="1"/>
        <v>1</v>
      </c>
    </row>
    <row r="80" spans="1:3" x14ac:dyDescent="0.25">
      <c r="A80" t="s">
        <v>233</v>
      </c>
      <c r="B80" t="s">
        <v>233</v>
      </c>
      <c r="C80" t="b">
        <f t="shared" si="1"/>
        <v>1</v>
      </c>
    </row>
    <row r="81" spans="1:3" x14ac:dyDescent="0.25">
      <c r="A81" t="s">
        <v>232</v>
      </c>
      <c r="B81" t="s">
        <v>232</v>
      </c>
      <c r="C81" t="b">
        <f t="shared" si="1"/>
        <v>1</v>
      </c>
    </row>
    <row r="82" spans="1:3" x14ac:dyDescent="0.25">
      <c r="A82" t="s">
        <v>231</v>
      </c>
      <c r="B82" t="s">
        <v>231</v>
      </c>
      <c r="C82" t="b">
        <f t="shared" si="1"/>
        <v>1</v>
      </c>
    </row>
    <row r="83" spans="1:3" x14ac:dyDescent="0.25">
      <c r="A83" t="s">
        <v>235</v>
      </c>
      <c r="B83" t="s">
        <v>235</v>
      </c>
      <c r="C83" t="b">
        <f t="shared" si="1"/>
        <v>1</v>
      </c>
    </row>
    <row r="84" spans="1:3" x14ac:dyDescent="0.25">
      <c r="A84" t="s">
        <v>240</v>
      </c>
      <c r="B84" t="s">
        <v>240</v>
      </c>
      <c r="C84" t="b">
        <f t="shared" si="1"/>
        <v>1</v>
      </c>
    </row>
    <row r="85" spans="1:3" x14ac:dyDescent="0.25">
      <c r="A85" t="s">
        <v>243</v>
      </c>
      <c r="B85" t="s">
        <v>243</v>
      </c>
      <c r="C85" t="b">
        <f t="shared" si="1"/>
        <v>1</v>
      </c>
    </row>
    <row r="86" spans="1:3" x14ac:dyDescent="0.25">
      <c r="A86" t="s">
        <v>244</v>
      </c>
      <c r="B86" t="s">
        <v>244</v>
      </c>
      <c r="C86" t="b">
        <f t="shared" si="1"/>
        <v>1</v>
      </c>
    </row>
    <row r="87" spans="1:3" x14ac:dyDescent="0.25">
      <c r="A87" t="s">
        <v>247</v>
      </c>
      <c r="B87" t="s">
        <v>247</v>
      </c>
      <c r="C87" t="b">
        <f t="shared" si="1"/>
        <v>1</v>
      </c>
    </row>
    <row r="88" spans="1:3" x14ac:dyDescent="0.25">
      <c r="A88" t="s">
        <v>246</v>
      </c>
      <c r="B88" t="s">
        <v>246</v>
      </c>
      <c r="C88" t="b">
        <f t="shared" si="1"/>
        <v>1</v>
      </c>
    </row>
    <row r="89" spans="1:3" x14ac:dyDescent="0.25">
      <c r="A89" t="s">
        <v>245</v>
      </c>
      <c r="B89" t="s">
        <v>245</v>
      </c>
      <c r="C89" t="b">
        <f t="shared" si="1"/>
        <v>1</v>
      </c>
    </row>
    <row r="90" spans="1:3" x14ac:dyDescent="0.25">
      <c r="A90" t="s">
        <v>249</v>
      </c>
      <c r="B90" t="s">
        <v>249</v>
      </c>
      <c r="C90" t="b">
        <f t="shared" si="1"/>
        <v>1</v>
      </c>
    </row>
    <row r="91" spans="1:3" x14ac:dyDescent="0.25">
      <c r="A91" t="s">
        <v>248</v>
      </c>
      <c r="B91" t="s">
        <v>248</v>
      </c>
      <c r="C91" t="b">
        <f t="shared" si="1"/>
        <v>1</v>
      </c>
    </row>
    <row r="92" spans="1:3" x14ac:dyDescent="0.25">
      <c r="A92" t="s">
        <v>256</v>
      </c>
      <c r="B92" t="s">
        <v>256</v>
      </c>
      <c r="C92" t="b">
        <f t="shared" si="1"/>
        <v>1</v>
      </c>
    </row>
    <row r="93" spans="1:3" x14ac:dyDescent="0.25">
      <c r="A93" t="s">
        <v>257</v>
      </c>
      <c r="B93" t="s">
        <v>257</v>
      </c>
      <c r="C93" t="b">
        <f t="shared" si="1"/>
        <v>1</v>
      </c>
    </row>
    <row r="94" spans="1:3" x14ac:dyDescent="0.25">
      <c r="A94" t="s">
        <v>252</v>
      </c>
      <c r="B94" t="s">
        <v>252</v>
      </c>
      <c r="C94" t="b">
        <f t="shared" si="1"/>
        <v>1</v>
      </c>
    </row>
    <row r="95" spans="1:3" x14ac:dyDescent="0.25">
      <c r="A95" t="s">
        <v>260</v>
      </c>
      <c r="B95" t="s">
        <v>260</v>
      </c>
      <c r="C95" t="b">
        <f t="shared" si="1"/>
        <v>1</v>
      </c>
    </row>
    <row r="96" spans="1:3" x14ac:dyDescent="0.25">
      <c r="A96" t="s">
        <v>264</v>
      </c>
      <c r="B96" t="s">
        <v>264</v>
      </c>
      <c r="C96" t="b">
        <f t="shared" si="1"/>
        <v>1</v>
      </c>
    </row>
    <row r="97" spans="1:3" x14ac:dyDescent="0.25">
      <c r="A97" t="s">
        <v>263</v>
      </c>
      <c r="B97" t="s">
        <v>263</v>
      </c>
      <c r="C97" t="b">
        <f t="shared" si="1"/>
        <v>1</v>
      </c>
    </row>
    <row r="98" spans="1:3" x14ac:dyDescent="0.25">
      <c r="A98" t="s">
        <v>251</v>
      </c>
      <c r="B98" t="s">
        <v>251</v>
      </c>
      <c r="C98" t="b">
        <f t="shared" si="1"/>
        <v>1</v>
      </c>
    </row>
    <row r="99" spans="1:3" x14ac:dyDescent="0.25">
      <c r="A99" t="s">
        <v>268</v>
      </c>
      <c r="B99" t="s">
        <v>268</v>
      </c>
      <c r="C99" t="b">
        <f t="shared" si="1"/>
        <v>1</v>
      </c>
    </row>
    <row r="100" spans="1:3" x14ac:dyDescent="0.25">
      <c r="A100" t="s">
        <v>270</v>
      </c>
      <c r="B100" t="s">
        <v>270</v>
      </c>
      <c r="C100" t="b">
        <f t="shared" si="1"/>
        <v>1</v>
      </c>
    </row>
    <row r="101" spans="1:3" x14ac:dyDescent="0.25">
      <c r="A101" t="s">
        <v>273</v>
      </c>
      <c r="B101" t="s">
        <v>273</v>
      </c>
      <c r="C101" t="b">
        <f t="shared" si="1"/>
        <v>1</v>
      </c>
    </row>
    <row r="102" spans="1:3" x14ac:dyDescent="0.25">
      <c r="A102" t="s">
        <v>274</v>
      </c>
      <c r="B102" t="s">
        <v>274</v>
      </c>
      <c r="C102" t="b">
        <f t="shared" si="1"/>
        <v>1</v>
      </c>
    </row>
    <row r="103" spans="1:3" x14ac:dyDescent="0.25">
      <c r="A103" t="s">
        <v>275</v>
      </c>
      <c r="B103" t="s">
        <v>275</v>
      </c>
      <c r="C103" t="b">
        <f t="shared" si="1"/>
        <v>1</v>
      </c>
    </row>
    <row r="104" spans="1:3" x14ac:dyDescent="0.25">
      <c r="A104" t="s">
        <v>283</v>
      </c>
      <c r="B104" t="s">
        <v>283</v>
      </c>
      <c r="C104" t="b">
        <f t="shared" si="1"/>
        <v>1</v>
      </c>
    </row>
    <row r="105" spans="1:3" x14ac:dyDescent="0.25">
      <c r="A105" t="s">
        <v>284</v>
      </c>
      <c r="B105" t="s">
        <v>284</v>
      </c>
      <c r="C105" t="b">
        <f t="shared" si="1"/>
        <v>1</v>
      </c>
    </row>
    <row r="106" spans="1:3" x14ac:dyDescent="0.25">
      <c r="A106" t="s">
        <v>286</v>
      </c>
      <c r="B106" t="s">
        <v>286</v>
      </c>
      <c r="C106" t="b">
        <f t="shared" si="1"/>
        <v>1</v>
      </c>
    </row>
    <row r="107" spans="1:3" x14ac:dyDescent="0.25">
      <c r="A107" t="s">
        <v>287</v>
      </c>
      <c r="B107" t="s">
        <v>287</v>
      </c>
      <c r="C107" t="b">
        <f t="shared" si="1"/>
        <v>1</v>
      </c>
    </row>
    <row r="108" spans="1:3" x14ac:dyDescent="0.25">
      <c r="A108" t="s">
        <v>278</v>
      </c>
      <c r="B108" t="s">
        <v>278</v>
      </c>
      <c r="C108" t="b">
        <f t="shared" si="1"/>
        <v>1</v>
      </c>
    </row>
    <row r="109" spans="1:3" x14ac:dyDescent="0.25">
      <c r="A109" t="s">
        <v>279</v>
      </c>
      <c r="B109" t="s">
        <v>279</v>
      </c>
      <c r="C109" t="b">
        <f t="shared" si="1"/>
        <v>1</v>
      </c>
    </row>
    <row r="110" spans="1:3" x14ac:dyDescent="0.25">
      <c r="A110" t="s">
        <v>280</v>
      </c>
      <c r="B110" t="s">
        <v>280</v>
      </c>
      <c r="C110" t="b">
        <f t="shared" si="1"/>
        <v>1</v>
      </c>
    </row>
    <row r="111" spans="1:3" x14ac:dyDescent="0.25">
      <c r="A111" t="s">
        <v>281</v>
      </c>
      <c r="B111" t="s">
        <v>281</v>
      </c>
      <c r="C111" t="b">
        <f t="shared" si="1"/>
        <v>1</v>
      </c>
    </row>
    <row r="112" spans="1:3" x14ac:dyDescent="0.25">
      <c r="A112" t="s">
        <v>282</v>
      </c>
      <c r="B112" t="s">
        <v>282</v>
      </c>
      <c r="C112" t="b">
        <f t="shared" si="1"/>
        <v>1</v>
      </c>
    </row>
    <row r="113" spans="1:3" x14ac:dyDescent="0.25">
      <c r="A113" t="s">
        <v>277</v>
      </c>
      <c r="B113" t="s">
        <v>277</v>
      </c>
      <c r="C113" t="b">
        <f t="shared" si="1"/>
        <v>1</v>
      </c>
    </row>
    <row r="114" spans="1:3" x14ac:dyDescent="0.25">
      <c r="A114" t="s">
        <v>290</v>
      </c>
      <c r="B114" t="s">
        <v>290</v>
      </c>
      <c r="C114" t="b">
        <f t="shared" si="1"/>
        <v>1</v>
      </c>
    </row>
    <row r="115" spans="1:3" x14ac:dyDescent="0.25">
      <c r="A115" t="s">
        <v>289</v>
      </c>
      <c r="B115" t="s">
        <v>289</v>
      </c>
      <c r="C115" t="b">
        <f t="shared" si="1"/>
        <v>1</v>
      </c>
    </row>
    <row r="116" spans="1:3" x14ac:dyDescent="0.25">
      <c r="A116" t="s">
        <v>288</v>
      </c>
      <c r="B116" t="s">
        <v>288</v>
      </c>
      <c r="C116" t="b">
        <f t="shared" si="1"/>
        <v>1</v>
      </c>
    </row>
    <row r="117" spans="1:3" x14ac:dyDescent="0.25">
      <c r="A117" t="s">
        <v>302</v>
      </c>
      <c r="B117" t="s">
        <v>302</v>
      </c>
      <c r="C117" t="b">
        <f t="shared" si="1"/>
        <v>1</v>
      </c>
    </row>
    <row r="118" spans="1:3" x14ac:dyDescent="0.25">
      <c r="A118" t="s">
        <v>239</v>
      </c>
      <c r="B118" t="s">
        <v>239</v>
      </c>
      <c r="C118" t="b">
        <f t="shared" si="1"/>
        <v>1</v>
      </c>
    </row>
    <row r="119" spans="1:3" x14ac:dyDescent="0.25">
      <c r="A119" t="s">
        <v>298</v>
      </c>
      <c r="B119" t="s">
        <v>298</v>
      </c>
      <c r="C119" t="b">
        <f t="shared" si="1"/>
        <v>1</v>
      </c>
    </row>
    <row r="120" spans="1:3" x14ac:dyDescent="0.25">
      <c r="A120" t="s">
        <v>301</v>
      </c>
      <c r="B120" t="s">
        <v>301</v>
      </c>
      <c r="C120" t="b">
        <f t="shared" si="1"/>
        <v>1</v>
      </c>
    </row>
    <row r="121" spans="1:3" x14ac:dyDescent="0.25">
      <c r="A121" t="s">
        <v>304</v>
      </c>
      <c r="B121" t="s">
        <v>304</v>
      </c>
      <c r="C121" t="b">
        <f t="shared" si="1"/>
        <v>1</v>
      </c>
    </row>
    <row r="122" spans="1:3" x14ac:dyDescent="0.25">
      <c r="A122" t="s">
        <v>305</v>
      </c>
      <c r="B122" t="s">
        <v>305</v>
      </c>
      <c r="C122" t="b">
        <f t="shared" si="1"/>
        <v>1</v>
      </c>
    </row>
    <row r="123" spans="1:3" x14ac:dyDescent="0.25">
      <c r="A123" t="s">
        <v>308</v>
      </c>
      <c r="B123" t="s">
        <v>308</v>
      </c>
      <c r="C123" t="b">
        <f t="shared" si="1"/>
        <v>1</v>
      </c>
    </row>
    <row r="124" spans="1:3" x14ac:dyDescent="0.25">
      <c r="A124" t="s">
        <v>316</v>
      </c>
      <c r="B124" t="s">
        <v>316</v>
      </c>
      <c r="C124" t="b">
        <f t="shared" si="1"/>
        <v>1</v>
      </c>
    </row>
    <row r="125" spans="1:3" x14ac:dyDescent="0.25">
      <c r="A125" t="s">
        <v>318</v>
      </c>
      <c r="B125" t="s">
        <v>318</v>
      </c>
      <c r="C125" t="b">
        <f t="shared" si="1"/>
        <v>1</v>
      </c>
    </row>
    <row r="126" spans="1:3" x14ac:dyDescent="0.25">
      <c r="A126" t="s">
        <v>319</v>
      </c>
      <c r="B126" t="s">
        <v>319</v>
      </c>
      <c r="C126" t="b">
        <f t="shared" si="1"/>
        <v>1</v>
      </c>
    </row>
    <row r="127" spans="1:3" x14ac:dyDescent="0.25">
      <c r="A127" t="s">
        <v>320</v>
      </c>
      <c r="B127" t="s">
        <v>320</v>
      </c>
      <c r="C127" t="b">
        <f t="shared" si="1"/>
        <v>1</v>
      </c>
    </row>
    <row r="128" spans="1:3" x14ac:dyDescent="0.25">
      <c r="A128" t="s">
        <v>321</v>
      </c>
      <c r="B128" t="s">
        <v>321</v>
      </c>
      <c r="C128" t="b">
        <f t="shared" si="1"/>
        <v>1</v>
      </c>
    </row>
    <row r="129" spans="1:3" x14ac:dyDescent="0.25">
      <c r="A129" t="s">
        <v>322</v>
      </c>
      <c r="B129" t="s">
        <v>322</v>
      </c>
      <c r="C129" t="b">
        <f t="shared" si="1"/>
        <v>1</v>
      </c>
    </row>
    <row r="130" spans="1:3" x14ac:dyDescent="0.25">
      <c r="A130" t="s">
        <v>323</v>
      </c>
      <c r="B130" t="s">
        <v>323</v>
      </c>
      <c r="C130" t="b">
        <f t="shared" si="1"/>
        <v>1</v>
      </c>
    </row>
    <row r="131" spans="1:3" x14ac:dyDescent="0.25">
      <c r="A131" t="s">
        <v>325</v>
      </c>
      <c r="B131" t="s">
        <v>325</v>
      </c>
      <c r="C131" t="b">
        <f t="shared" si="1"/>
        <v>1</v>
      </c>
    </row>
    <row r="132" spans="1:3" x14ac:dyDescent="0.25">
      <c r="A132" t="s">
        <v>326</v>
      </c>
      <c r="B132" t="s">
        <v>326</v>
      </c>
      <c r="C132" t="b">
        <f t="shared" ref="C132:C183" si="2">+A132=B132</f>
        <v>1</v>
      </c>
    </row>
    <row r="133" spans="1:3" x14ac:dyDescent="0.25">
      <c r="A133" t="s">
        <v>327</v>
      </c>
      <c r="B133" t="s">
        <v>327</v>
      </c>
      <c r="C133" t="b">
        <f t="shared" si="2"/>
        <v>1</v>
      </c>
    </row>
    <row r="134" spans="1:3" x14ac:dyDescent="0.25">
      <c r="A134" t="s">
        <v>328</v>
      </c>
      <c r="B134" t="s">
        <v>328</v>
      </c>
      <c r="C134" t="b">
        <f t="shared" si="2"/>
        <v>1</v>
      </c>
    </row>
    <row r="135" spans="1:3" x14ac:dyDescent="0.25">
      <c r="A135" t="s">
        <v>329</v>
      </c>
      <c r="B135" t="s">
        <v>329</v>
      </c>
      <c r="C135" t="b">
        <f t="shared" si="2"/>
        <v>1</v>
      </c>
    </row>
    <row r="136" spans="1:3" x14ac:dyDescent="0.25">
      <c r="A136" t="s">
        <v>143</v>
      </c>
      <c r="B136" t="s">
        <v>143</v>
      </c>
      <c r="C136" t="b">
        <f t="shared" si="2"/>
        <v>1</v>
      </c>
    </row>
    <row r="137" spans="1:3" x14ac:dyDescent="0.25">
      <c r="A137" t="s">
        <v>146</v>
      </c>
      <c r="B137" t="s">
        <v>146</v>
      </c>
      <c r="C137" t="b">
        <f t="shared" si="2"/>
        <v>1</v>
      </c>
    </row>
    <row r="138" spans="1:3" x14ac:dyDescent="0.25">
      <c r="A138" t="s">
        <v>149</v>
      </c>
      <c r="B138" t="s">
        <v>149</v>
      </c>
      <c r="C138" t="b">
        <f t="shared" si="2"/>
        <v>1</v>
      </c>
    </row>
    <row r="139" spans="1:3" x14ac:dyDescent="0.25">
      <c r="A139" t="s">
        <v>151</v>
      </c>
      <c r="B139" t="s">
        <v>151</v>
      </c>
      <c r="C139" t="b">
        <f t="shared" si="2"/>
        <v>1</v>
      </c>
    </row>
    <row r="140" spans="1:3" x14ac:dyDescent="0.25">
      <c r="A140" t="s">
        <v>153</v>
      </c>
      <c r="B140" t="s">
        <v>153</v>
      </c>
      <c r="C140" t="b">
        <f t="shared" si="2"/>
        <v>1</v>
      </c>
    </row>
    <row r="141" spans="1:3" x14ac:dyDescent="0.25">
      <c r="A141" t="s">
        <v>154</v>
      </c>
      <c r="B141" t="s">
        <v>154</v>
      </c>
      <c r="C141" t="b">
        <f t="shared" si="2"/>
        <v>1</v>
      </c>
    </row>
    <row r="142" spans="1:3" x14ac:dyDescent="0.25">
      <c r="A142" t="s">
        <v>156</v>
      </c>
      <c r="B142" t="s">
        <v>156</v>
      </c>
      <c r="C142" t="b">
        <f t="shared" si="2"/>
        <v>1</v>
      </c>
    </row>
    <row r="143" spans="1:3" x14ac:dyDescent="0.25">
      <c r="A143" t="s">
        <v>157</v>
      </c>
      <c r="B143" t="s">
        <v>157</v>
      </c>
      <c r="C143" t="b">
        <f t="shared" si="2"/>
        <v>1</v>
      </c>
    </row>
    <row r="144" spans="1:3" x14ac:dyDescent="0.25">
      <c r="A144" t="s">
        <v>160</v>
      </c>
      <c r="B144" t="s">
        <v>160</v>
      </c>
      <c r="C144" t="b">
        <f t="shared" si="2"/>
        <v>1</v>
      </c>
    </row>
    <row r="145" spans="1:3" x14ac:dyDescent="0.25">
      <c r="A145" t="s">
        <v>162</v>
      </c>
      <c r="B145" t="s">
        <v>162</v>
      </c>
      <c r="C145" t="b">
        <f t="shared" si="2"/>
        <v>1</v>
      </c>
    </row>
    <row r="146" spans="1:3" x14ac:dyDescent="0.25">
      <c r="A146" t="s">
        <v>164</v>
      </c>
      <c r="B146" t="s">
        <v>164</v>
      </c>
      <c r="C146" t="b">
        <f t="shared" si="2"/>
        <v>1</v>
      </c>
    </row>
    <row r="147" spans="1:3" x14ac:dyDescent="0.25">
      <c r="A147" t="s">
        <v>166</v>
      </c>
      <c r="B147" t="s">
        <v>166</v>
      </c>
      <c r="C147" t="b">
        <f t="shared" si="2"/>
        <v>1</v>
      </c>
    </row>
    <row r="148" spans="1:3" x14ac:dyDescent="0.25">
      <c r="A148" t="s">
        <v>167</v>
      </c>
      <c r="B148" t="s">
        <v>317</v>
      </c>
      <c r="C148" t="b">
        <f t="shared" si="2"/>
        <v>0</v>
      </c>
    </row>
    <row r="149" spans="1:3" x14ac:dyDescent="0.25">
      <c r="A149" t="s">
        <v>168</v>
      </c>
      <c r="B149" t="s">
        <v>168</v>
      </c>
      <c r="C149" t="b">
        <f t="shared" si="2"/>
        <v>1</v>
      </c>
    </row>
    <row r="150" spans="1:3" x14ac:dyDescent="0.25">
      <c r="A150" t="s">
        <v>169</v>
      </c>
      <c r="B150" t="s">
        <v>169</v>
      </c>
      <c r="C150" t="b">
        <f t="shared" si="2"/>
        <v>1</v>
      </c>
    </row>
    <row r="151" spans="1:3" x14ac:dyDescent="0.25">
      <c r="A151" t="s">
        <v>170</v>
      </c>
      <c r="B151" t="s">
        <v>170</v>
      </c>
      <c r="C151" t="b">
        <f t="shared" si="2"/>
        <v>1</v>
      </c>
    </row>
    <row r="152" spans="1:3" x14ac:dyDescent="0.25">
      <c r="A152" t="s">
        <v>172</v>
      </c>
      <c r="B152" t="s">
        <v>172</v>
      </c>
      <c r="C152" t="b">
        <f t="shared" si="2"/>
        <v>1</v>
      </c>
    </row>
    <row r="153" spans="1:3" x14ac:dyDescent="0.25">
      <c r="A153" t="s">
        <v>174</v>
      </c>
      <c r="B153" t="s">
        <v>174</v>
      </c>
      <c r="C153" t="b">
        <f t="shared" si="2"/>
        <v>1</v>
      </c>
    </row>
    <row r="154" spans="1:3" x14ac:dyDescent="0.25">
      <c r="A154" t="s">
        <v>175</v>
      </c>
      <c r="B154" t="s">
        <v>175</v>
      </c>
      <c r="C154" t="b">
        <f t="shared" si="2"/>
        <v>1</v>
      </c>
    </row>
    <row r="155" spans="1:3" x14ac:dyDescent="0.25">
      <c r="A155" t="s">
        <v>176</v>
      </c>
      <c r="B155" t="s">
        <v>176</v>
      </c>
      <c r="C155" t="b">
        <f t="shared" si="2"/>
        <v>1</v>
      </c>
    </row>
    <row r="156" spans="1:3" x14ac:dyDescent="0.25">
      <c r="A156" t="s">
        <v>177</v>
      </c>
      <c r="B156" t="s">
        <v>177</v>
      </c>
      <c r="C156" t="b">
        <f t="shared" si="2"/>
        <v>1</v>
      </c>
    </row>
    <row r="157" spans="1:3" x14ac:dyDescent="0.25">
      <c r="A157" t="s">
        <v>179</v>
      </c>
      <c r="B157" t="s">
        <v>179</v>
      </c>
      <c r="C157" t="b">
        <f t="shared" si="2"/>
        <v>1</v>
      </c>
    </row>
    <row r="158" spans="1:3" x14ac:dyDescent="0.25">
      <c r="A158" t="s">
        <v>181</v>
      </c>
      <c r="B158" t="s">
        <v>181</v>
      </c>
      <c r="C158" t="b">
        <f t="shared" si="2"/>
        <v>1</v>
      </c>
    </row>
    <row r="159" spans="1:3" x14ac:dyDescent="0.25">
      <c r="A159" t="s">
        <v>183</v>
      </c>
      <c r="B159" t="s">
        <v>183</v>
      </c>
      <c r="C159" t="b">
        <f t="shared" si="2"/>
        <v>1</v>
      </c>
    </row>
    <row r="160" spans="1:3" x14ac:dyDescent="0.25">
      <c r="A160" t="s">
        <v>184</v>
      </c>
      <c r="B160" t="s">
        <v>184</v>
      </c>
      <c r="C160" t="b">
        <f t="shared" si="2"/>
        <v>1</v>
      </c>
    </row>
    <row r="161" spans="1:3" x14ac:dyDescent="0.25">
      <c r="A161" t="s">
        <v>186</v>
      </c>
      <c r="B161" t="s">
        <v>186</v>
      </c>
      <c r="C161" t="b">
        <f t="shared" si="2"/>
        <v>1</v>
      </c>
    </row>
    <row r="162" spans="1:3" x14ac:dyDescent="0.25">
      <c r="A162" t="s">
        <v>188</v>
      </c>
      <c r="B162" t="s">
        <v>188</v>
      </c>
      <c r="C162" t="b">
        <f t="shared" si="2"/>
        <v>1</v>
      </c>
    </row>
    <row r="163" spans="1:3" x14ac:dyDescent="0.25">
      <c r="A163" t="s">
        <v>189</v>
      </c>
      <c r="B163" t="s">
        <v>189</v>
      </c>
      <c r="C163" t="b">
        <f t="shared" si="2"/>
        <v>1</v>
      </c>
    </row>
    <row r="164" spans="1:3" x14ac:dyDescent="0.25">
      <c r="A164" t="s">
        <v>190</v>
      </c>
      <c r="B164" t="s">
        <v>190</v>
      </c>
      <c r="C164" t="b">
        <f t="shared" si="2"/>
        <v>1</v>
      </c>
    </row>
    <row r="165" spans="1:3" x14ac:dyDescent="0.25">
      <c r="A165" t="s">
        <v>191</v>
      </c>
      <c r="B165" t="s">
        <v>191</v>
      </c>
      <c r="C165" t="b">
        <f t="shared" si="2"/>
        <v>1</v>
      </c>
    </row>
    <row r="166" spans="1:3" x14ac:dyDescent="0.25">
      <c r="A166" t="s">
        <v>193</v>
      </c>
      <c r="B166" t="s">
        <v>193</v>
      </c>
      <c r="C166" t="b">
        <f t="shared" si="2"/>
        <v>1</v>
      </c>
    </row>
    <row r="167" spans="1:3" x14ac:dyDescent="0.25">
      <c r="A167" t="s">
        <v>217</v>
      </c>
      <c r="B167" t="s">
        <v>217</v>
      </c>
      <c r="C167" t="b">
        <f t="shared" si="2"/>
        <v>1</v>
      </c>
    </row>
    <row r="168" spans="1:3" x14ac:dyDescent="0.25">
      <c r="A168" t="s">
        <v>220</v>
      </c>
      <c r="B168" t="s">
        <v>220</v>
      </c>
      <c r="C168" t="b">
        <f t="shared" si="2"/>
        <v>1</v>
      </c>
    </row>
    <row r="169" spans="1:3" x14ac:dyDescent="0.25">
      <c r="A169" t="s">
        <v>228</v>
      </c>
      <c r="B169" t="s">
        <v>228</v>
      </c>
      <c r="C169" t="b">
        <f t="shared" si="2"/>
        <v>1</v>
      </c>
    </row>
    <row r="170" spans="1:3" x14ac:dyDescent="0.25">
      <c r="A170" t="s">
        <v>230</v>
      </c>
      <c r="B170" t="s">
        <v>230</v>
      </c>
      <c r="C170" t="b">
        <f t="shared" si="2"/>
        <v>1</v>
      </c>
    </row>
    <row r="171" spans="1:3" x14ac:dyDescent="0.25">
      <c r="A171" t="s">
        <v>229</v>
      </c>
      <c r="B171" t="s">
        <v>229</v>
      </c>
      <c r="C171" t="b">
        <f t="shared" si="2"/>
        <v>1</v>
      </c>
    </row>
    <row r="172" spans="1:3" x14ac:dyDescent="0.25">
      <c r="A172" t="s">
        <v>241</v>
      </c>
      <c r="B172" t="s">
        <v>241</v>
      </c>
      <c r="C172" t="b">
        <f t="shared" si="2"/>
        <v>1</v>
      </c>
    </row>
    <row r="173" spans="1:3" x14ac:dyDescent="0.25">
      <c r="A173" t="s">
        <v>258</v>
      </c>
      <c r="B173" t="s">
        <v>258</v>
      </c>
      <c r="C173" t="b">
        <f t="shared" si="2"/>
        <v>1</v>
      </c>
    </row>
    <row r="174" spans="1:3" x14ac:dyDescent="0.25">
      <c r="A174" t="s">
        <v>266</v>
      </c>
      <c r="B174" t="s">
        <v>266</v>
      </c>
      <c r="C174" t="b">
        <f t="shared" si="2"/>
        <v>1</v>
      </c>
    </row>
    <row r="175" spans="1:3" x14ac:dyDescent="0.25">
      <c r="A175" t="s">
        <v>272</v>
      </c>
      <c r="B175" t="s">
        <v>272</v>
      </c>
      <c r="C175" t="b">
        <f t="shared" si="2"/>
        <v>1</v>
      </c>
    </row>
    <row r="176" spans="1:3" x14ac:dyDescent="0.25">
      <c r="A176" t="s">
        <v>294</v>
      </c>
      <c r="B176" t="s">
        <v>294</v>
      </c>
      <c r="C176" t="b">
        <f t="shared" si="2"/>
        <v>1</v>
      </c>
    </row>
    <row r="177" spans="1:12" x14ac:dyDescent="0.25">
      <c r="A177" t="s">
        <v>296</v>
      </c>
      <c r="B177" t="s">
        <v>296</v>
      </c>
      <c r="C177" t="b">
        <f t="shared" si="2"/>
        <v>1</v>
      </c>
    </row>
    <row r="178" spans="1:12" x14ac:dyDescent="0.25">
      <c r="A178" t="s">
        <v>297</v>
      </c>
      <c r="B178" t="s">
        <v>297</v>
      </c>
      <c r="C178" t="b">
        <f t="shared" si="2"/>
        <v>1</v>
      </c>
    </row>
    <row r="179" spans="1:12" x14ac:dyDescent="0.25">
      <c r="A179" t="s">
        <v>310</v>
      </c>
      <c r="B179" t="s">
        <v>310</v>
      </c>
      <c r="C179" t="b">
        <f t="shared" si="2"/>
        <v>1</v>
      </c>
    </row>
    <row r="180" spans="1:12" ht="19.5" x14ac:dyDescent="0.25">
      <c r="A180" t="s">
        <v>312</v>
      </c>
      <c r="B180" t="s">
        <v>312</v>
      </c>
      <c r="C180" t="b">
        <f t="shared" si="2"/>
        <v>1</v>
      </c>
      <c r="K180" s="24">
        <v>1</v>
      </c>
      <c r="L180" s="155" t="s">
        <v>541</v>
      </c>
    </row>
    <row r="181" spans="1:12" ht="19.5" x14ac:dyDescent="0.25">
      <c r="A181" t="s">
        <v>313</v>
      </c>
      <c r="B181" t="s">
        <v>313</v>
      </c>
      <c r="C181" t="b">
        <f t="shared" si="2"/>
        <v>1</v>
      </c>
      <c r="K181" s="24">
        <v>2</v>
      </c>
      <c r="L181" s="155" t="s">
        <v>542</v>
      </c>
    </row>
    <row r="182" spans="1:12" ht="19.5" x14ac:dyDescent="0.25">
      <c r="B182" t="s">
        <v>531</v>
      </c>
      <c r="C182" t="b">
        <f t="shared" si="2"/>
        <v>0</v>
      </c>
      <c r="K182" s="24">
        <v>3</v>
      </c>
      <c r="L182" s="155" t="s">
        <v>543</v>
      </c>
    </row>
    <row r="183" spans="1:12" ht="19.5" x14ac:dyDescent="0.25">
      <c r="B183" t="s">
        <v>534</v>
      </c>
      <c r="C183" t="b">
        <f t="shared" si="2"/>
        <v>0</v>
      </c>
      <c r="K183" s="24">
        <v>4</v>
      </c>
      <c r="L183" s="155" t="s">
        <v>544</v>
      </c>
    </row>
    <row r="184" spans="1:12" ht="19.5" x14ac:dyDescent="0.25">
      <c r="K184" s="24">
        <v>5</v>
      </c>
      <c r="L184" s="155" t="s">
        <v>545</v>
      </c>
    </row>
    <row r="185" spans="1:12" ht="19.5" x14ac:dyDescent="0.25">
      <c r="K185" s="24">
        <v>6</v>
      </c>
      <c r="L185" s="155" t="s">
        <v>546</v>
      </c>
    </row>
    <row r="186" spans="1:12" ht="19.5" x14ac:dyDescent="0.25">
      <c r="K186" s="24">
        <v>7</v>
      </c>
      <c r="L186" s="155" t="s">
        <v>547</v>
      </c>
    </row>
    <row r="187" spans="1:12" ht="19.5" x14ac:dyDescent="0.25">
      <c r="K187" s="24">
        <v>8</v>
      </c>
      <c r="L187" s="155" t="s">
        <v>548</v>
      </c>
    </row>
    <row r="188" spans="1:12" ht="19.5" x14ac:dyDescent="0.25">
      <c r="K188" s="24">
        <v>9</v>
      </c>
      <c r="L188" s="155" t="s">
        <v>549</v>
      </c>
    </row>
    <row r="189" spans="1:12" ht="19.5" x14ac:dyDescent="0.25">
      <c r="K189" s="24">
        <v>10</v>
      </c>
      <c r="L189" s="155" t="s">
        <v>550</v>
      </c>
    </row>
    <row r="190" spans="1:12" ht="19.5" x14ac:dyDescent="0.25">
      <c r="K190" s="24">
        <v>11</v>
      </c>
      <c r="L190" s="155" t="s">
        <v>551</v>
      </c>
    </row>
    <row r="191" spans="1:12" ht="19.5" x14ac:dyDescent="0.25">
      <c r="K191" s="24">
        <v>12</v>
      </c>
      <c r="L191" s="155" t="s">
        <v>552</v>
      </c>
    </row>
    <row r="192" spans="1:12" x14ac:dyDescent="0.25">
      <c r="K192" s="24"/>
      <c r="L192" s="24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45"/>
  <sheetViews>
    <sheetView topLeftCell="A127" workbookViewId="0">
      <selection activeCell="K180" sqref="K180:L192"/>
    </sheetView>
  </sheetViews>
  <sheetFormatPr defaultRowHeight="15" x14ac:dyDescent="0.25"/>
  <cols>
    <col min="3" max="3" width="17.42578125" customWidth="1"/>
    <col min="4" max="4" width="17.5703125" customWidth="1"/>
  </cols>
  <sheetData>
    <row r="4" spans="2:5" x14ac:dyDescent="0.25">
      <c r="B4">
        <v>1</v>
      </c>
      <c r="C4" t="s">
        <v>550</v>
      </c>
      <c r="D4" t="s">
        <v>550</v>
      </c>
      <c r="E4" t="b">
        <f>+C4=D4</f>
        <v>1</v>
      </c>
    </row>
    <row r="5" spans="2:5" x14ac:dyDescent="0.25">
      <c r="B5">
        <v>2</v>
      </c>
      <c r="C5" t="s">
        <v>284</v>
      </c>
      <c r="D5" t="s">
        <v>284</v>
      </c>
      <c r="E5" t="b">
        <f t="shared" ref="E5:E68" si="0">+C5=D5</f>
        <v>1</v>
      </c>
    </row>
    <row r="6" spans="2:5" x14ac:dyDescent="0.25">
      <c r="B6">
        <v>3</v>
      </c>
      <c r="C6" t="s">
        <v>283</v>
      </c>
      <c r="D6" t="s">
        <v>283</v>
      </c>
      <c r="E6" t="b">
        <f t="shared" si="0"/>
        <v>1</v>
      </c>
    </row>
    <row r="7" spans="2:5" x14ac:dyDescent="0.25">
      <c r="B7">
        <v>4</v>
      </c>
      <c r="C7" t="s">
        <v>53</v>
      </c>
      <c r="D7" t="s">
        <v>53</v>
      </c>
      <c r="E7" t="b">
        <f t="shared" si="0"/>
        <v>1</v>
      </c>
    </row>
    <row r="8" spans="2:5" x14ac:dyDescent="0.25">
      <c r="B8">
        <v>5</v>
      </c>
      <c r="C8" t="s">
        <v>59</v>
      </c>
      <c r="D8" t="s">
        <v>59</v>
      </c>
      <c r="E8" t="b">
        <f t="shared" si="0"/>
        <v>1</v>
      </c>
    </row>
    <row r="9" spans="2:5" x14ac:dyDescent="0.25">
      <c r="B9">
        <v>6</v>
      </c>
      <c r="C9" t="s">
        <v>88</v>
      </c>
      <c r="D9" t="s">
        <v>88</v>
      </c>
      <c r="E9" t="b">
        <f t="shared" si="0"/>
        <v>1</v>
      </c>
    </row>
    <row r="10" spans="2:5" x14ac:dyDescent="0.25">
      <c r="B10">
        <v>7</v>
      </c>
      <c r="C10" t="s">
        <v>90</v>
      </c>
      <c r="D10" t="s">
        <v>90</v>
      </c>
      <c r="E10" t="b">
        <f t="shared" si="0"/>
        <v>1</v>
      </c>
    </row>
    <row r="11" spans="2:5" x14ac:dyDescent="0.25">
      <c r="B11">
        <v>8</v>
      </c>
      <c r="C11" t="s">
        <v>287</v>
      </c>
      <c r="D11" t="s">
        <v>287</v>
      </c>
      <c r="E11" t="b">
        <f t="shared" si="0"/>
        <v>1</v>
      </c>
    </row>
    <row r="12" spans="2:5" x14ac:dyDescent="0.25">
      <c r="B12">
        <v>9</v>
      </c>
      <c r="C12" t="s">
        <v>274</v>
      </c>
      <c r="D12" t="s">
        <v>274</v>
      </c>
      <c r="E12" t="b">
        <f t="shared" si="0"/>
        <v>1</v>
      </c>
    </row>
    <row r="13" spans="2:5" x14ac:dyDescent="0.25">
      <c r="B13">
        <v>10</v>
      </c>
      <c r="C13" t="s">
        <v>234</v>
      </c>
      <c r="D13" t="s">
        <v>234</v>
      </c>
      <c r="E13" t="b">
        <f t="shared" si="0"/>
        <v>1</v>
      </c>
    </row>
    <row r="14" spans="2:5" x14ac:dyDescent="0.25">
      <c r="B14">
        <v>11</v>
      </c>
      <c r="C14" t="s">
        <v>282</v>
      </c>
      <c r="D14" t="s">
        <v>282</v>
      </c>
      <c r="E14" t="b">
        <f t="shared" si="0"/>
        <v>1</v>
      </c>
    </row>
    <row r="15" spans="2:5" x14ac:dyDescent="0.25">
      <c r="B15">
        <v>12</v>
      </c>
      <c r="C15" t="s">
        <v>278</v>
      </c>
      <c r="D15" t="s">
        <v>278</v>
      </c>
      <c r="E15" t="b">
        <f t="shared" si="0"/>
        <v>1</v>
      </c>
    </row>
    <row r="16" spans="2:5" x14ac:dyDescent="0.25">
      <c r="B16">
        <v>13</v>
      </c>
      <c r="C16" t="s">
        <v>279</v>
      </c>
      <c r="D16" t="s">
        <v>279</v>
      </c>
      <c r="E16" t="b">
        <f t="shared" si="0"/>
        <v>1</v>
      </c>
    </row>
    <row r="17" spans="2:5" x14ac:dyDescent="0.25">
      <c r="B17">
        <v>14</v>
      </c>
      <c r="C17" t="s">
        <v>246</v>
      </c>
      <c r="D17" t="s">
        <v>246</v>
      </c>
      <c r="E17" t="b">
        <f t="shared" si="0"/>
        <v>1</v>
      </c>
    </row>
    <row r="18" spans="2:5" x14ac:dyDescent="0.25">
      <c r="B18">
        <v>15</v>
      </c>
      <c r="C18" t="s">
        <v>245</v>
      </c>
      <c r="D18" t="s">
        <v>245</v>
      </c>
      <c r="E18" t="b">
        <f t="shared" si="0"/>
        <v>1</v>
      </c>
    </row>
    <row r="19" spans="2:5" x14ac:dyDescent="0.25">
      <c r="B19">
        <v>16</v>
      </c>
      <c r="C19" t="s">
        <v>558</v>
      </c>
      <c r="D19" t="s">
        <v>558</v>
      </c>
      <c r="E19" t="b">
        <f t="shared" si="0"/>
        <v>1</v>
      </c>
    </row>
    <row r="20" spans="2:5" x14ac:dyDescent="0.25">
      <c r="B20">
        <v>17</v>
      </c>
      <c r="C20" t="s">
        <v>97</v>
      </c>
      <c r="D20" t="s">
        <v>97</v>
      </c>
      <c r="E20" t="b">
        <f t="shared" si="0"/>
        <v>1</v>
      </c>
    </row>
    <row r="21" spans="2:5" x14ac:dyDescent="0.25">
      <c r="B21">
        <v>18</v>
      </c>
      <c r="C21" t="s">
        <v>326</v>
      </c>
      <c r="D21" t="s">
        <v>326</v>
      </c>
      <c r="E21" t="b">
        <f t="shared" si="0"/>
        <v>1</v>
      </c>
    </row>
    <row r="22" spans="2:5" x14ac:dyDescent="0.25">
      <c r="B22">
        <v>19</v>
      </c>
      <c r="C22" t="s">
        <v>308</v>
      </c>
      <c r="D22" t="s">
        <v>308</v>
      </c>
      <c r="E22" t="b">
        <f t="shared" si="0"/>
        <v>1</v>
      </c>
    </row>
    <row r="23" spans="2:5" x14ac:dyDescent="0.25">
      <c r="B23">
        <v>20</v>
      </c>
      <c r="C23" t="s">
        <v>251</v>
      </c>
      <c r="D23" t="s">
        <v>251</v>
      </c>
      <c r="E23" t="b">
        <f t="shared" si="0"/>
        <v>1</v>
      </c>
    </row>
    <row r="24" spans="2:5" x14ac:dyDescent="0.25">
      <c r="B24">
        <v>21</v>
      </c>
      <c r="C24" t="s">
        <v>243</v>
      </c>
      <c r="D24" t="s">
        <v>243</v>
      </c>
      <c r="E24" t="b">
        <f t="shared" si="0"/>
        <v>1</v>
      </c>
    </row>
    <row r="25" spans="2:5" x14ac:dyDescent="0.25">
      <c r="B25">
        <v>22</v>
      </c>
      <c r="C25" t="s">
        <v>244</v>
      </c>
      <c r="D25" t="s">
        <v>244</v>
      </c>
      <c r="E25" t="b">
        <f t="shared" si="0"/>
        <v>1</v>
      </c>
    </row>
    <row r="26" spans="2:5" x14ac:dyDescent="0.25">
      <c r="B26">
        <v>23</v>
      </c>
      <c r="C26" t="s">
        <v>116</v>
      </c>
      <c r="D26" t="s">
        <v>116</v>
      </c>
      <c r="E26" t="b">
        <f t="shared" si="0"/>
        <v>1</v>
      </c>
    </row>
    <row r="27" spans="2:5" x14ac:dyDescent="0.25">
      <c r="B27">
        <v>24</v>
      </c>
      <c r="C27" t="s">
        <v>118</v>
      </c>
      <c r="D27" t="s">
        <v>118</v>
      </c>
      <c r="E27" t="b">
        <f t="shared" si="0"/>
        <v>1</v>
      </c>
    </row>
    <row r="28" spans="2:5" x14ac:dyDescent="0.25">
      <c r="B28">
        <v>25</v>
      </c>
      <c r="C28" t="s">
        <v>120</v>
      </c>
      <c r="D28" t="s">
        <v>120</v>
      </c>
      <c r="E28" t="b">
        <f t="shared" si="0"/>
        <v>1</v>
      </c>
    </row>
    <row r="29" spans="2:5" x14ac:dyDescent="0.25">
      <c r="B29">
        <v>26</v>
      </c>
      <c r="C29" t="s">
        <v>131</v>
      </c>
      <c r="D29" t="s">
        <v>131</v>
      </c>
      <c r="E29" t="b">
        <f t="shared" si="0"/>
        <v>1</v>
      </c>
    </row>
    <row r="30" spans="2:5" s="166" customFormat="1" x14ac:dyDescent="0.25">
      <c r="B30">
        <v>27</v>
      </c>
      <c r="C30" s="166" t="s">
        <v>129</v>
      </c>
      <c r="D30" s="166" t="s">
        <v>129</v>
      </c>
      <c r="E30" s="166" t="b">
        <f t="shared" si="0"/>
        <v>1</v>
      </c>
    </row>
    <row r="31" spans="2:5" x14ac:dyDescent="0.25">
      <c r="B31">
        <v>28</v>
      </c>
      <c r="C31" t="s">
        <v>128</v>
      </c>
      <c r="D31" t="s">
        <v>128</v>
      </c>
      <c r="E31" s="166" t="b">
        <f t="shared" si="0"/>
        <v>1</v>
      </c>
    </row>
    <row r="32" spans="2:5" x14ac:dyDescent="0.25">
      <c r="B32">
        <v>29</v>
      </c>
      <c r="C32" t="s">
        <v>126</v>
      </c>
      <c r="D32" t="s">
        <v>126</v>
      </c>
      <c r="E32" s="166" t="b">
        <f t="shared" si="0"/>
        <v>1</v>
      </c>
    </row>
    <row r="33" spans="2:5" x14ac:dyDescent="0.25">
      <c r="B33">
        <v>30</v>
      </c>
      <c r="C33" t="s">
        <v>124</v>
      </c>
      <c r="D33" t="s">
        <v>124</v>
      </c>
      <c r="E33" s="166" t="b">
        <f t="shared" si="0"/>
        <v>1</v>
      </c>
    </row>
    <row r="34" spans="2:5" x14ac:dyDescent="0.25">
      <c r="B34">
        <v>31</v>
      </c>
      <c r="C34" t="s">
        <v>122</v>
      </c>
      <c r="D34" t="s">
        <v>122</v>
      </c>
      <c r="E34" s="166" t="b">
        <f t="shared" si="0"/>
        <v>1</v>
      </c>
    </row>
    <row r="35" spans="2:5" x14ac:dyDescent="0.25">
      <c r="B35">
        <v>32</v>
      </c>
      <c r="C35" t="s">
        <v>201</v>
      </c>
      <c r="D35" t="s">
        <v>201</v>
      </c>
      <c r="E35" s="166" t="b">
        <f t="shared" si="0"/>
        <v>1</v>
      </c>
    </row>
    <row r="36" spans="2:5" x14ac:dyDescent="0.25">
      <c r="B36">
        <v>33</v>
      </c>
      <c r="C36" t="s">
        <v>202</v>
      </c>
      <c r="D36" t="s">
        <v>202</v>
      </c>
      <c r="E36" s="166" t="b">
        <f t="shared" si="0"/>
        <v>1</v>
      </c>
    </row>
    <row r="37" spans="2:5" x14ac:dyDescent="0.25">
      <c r="B37">
        <v>34</v>
      </c>
      <c r="C37" t="s">
        <v>204</v>
      </c>
      <c r="D37" t="s">
        <v>204</v>
      </c>
      <c r="E37" s="166" t="b">
        <f t="shared" si="0"/>
        <v>1</v>
      </c>
    </row>
    <row r="38" spans="2:5" x14ac:dyDescent="0.25">
      <c r="B38">
        <v>35</v>
      </c>
      <c r="C38" t="s">
        <v>206</v>
      </c>
      <c r="D38" t="s">
        <v>206</v>
      </c>
      <c r="E38" s="166" t="b">
        <f t="shared" si="0"/>
        <v>1</v>
      </c>
    </row>
    <row r="39" spans="2:5" x14ac:dyDescent="0.25">
      <c r="B39">
        <v>36</v>
      </c>
      <c r="C39" t="s">
        <v>207</v>
      </c>
      <c r="D39" t="s">
        <v>207</v>
      </c>
      <c r="E39" s="166" t="b">
        <f t="shared" si="0"/>
        <v>1</v>
      </c>
    </row>
    <row r="40" spans="2:5" x14ac:dyDescent="0.25">
      <c r="B40">
        <v>37</v>
      </c>
      <c r="C40" t="s">
        <v>208</v>
      </c>
      <c r="D40" t="s">
        <v>208</v>
      </c>
      <c r="E40" s="166" t="b">
        <f t="shared" si="0"/>
        <v>1</v>
      </c>
    </row>
    <row r="41" spans="2:5" x14ac:dyDescent="0.25">
      <c r="B41">
        <v>38</v>
      </c>
      <c r="C41" t="s">
        <v>248</v>
      </c>
      <c r="D41" t="s">
        <v>248</v>
      </c>
      <c r="E41" s="166" t="b">
        <f t="shared" si="0"/>
        <v>1</v>
      </c>
    </row>
    <row r="42" spans="2:5" x14ac:dyDescent="0.25">
      <c r="B42">
        <v>39</v>
      </c>
      <c r="C42" t="s">
        <v>316</v>
      </c>
      <c r="D42" t="s">
        <v>316</v>
      </c>
      <c r="E42" s="166" t="b">
        <f t="shared" si="0"/>
        <v>1</v>
      </c>
    </row>
    <row r="43" spans="2:5" x14ac:dyDescent="0.25">
      <c r="B43">
        <v>40</v>
      </c>
      <c r="C43" t="s">
        <v>247</v>
      </c>
      <c r="D43" t="s">
        <v>247</v>
      </c>
      <c r="E43" s="166" t="b">
        <f t="shared" si="0"/>
        <v>1</v>
      </c>
    </row>
    <row r="44" spans="2:5" x14ac:dyDescent="0.25">
      <c r="B44">
        <v>41</v>
      </c>
      <c r="C44" t="s">
        <v>321</v>
      </c>
      <c r="D44" t="s">
        <v>321</v>
      </c>
      <c r="E44" s="166" t="b">
        <f t="shared" si="0"/>
        <v>1</v>
      </c>
    </row>
    <row r="45" spans="2:5" x14ac:dyDescent="0.25">
      <c r="B45">
        <v>42</v>
      </c>
      <c r="C45" t="s">
        <v>87</v>
      </c>
      <c r="D45" t="s">
        <v>87</v>
      </c>
      <c r="E45" s="166" t="b">
        <f t="shared" si="0"/>
        <v>1</v>
      </c>
    </row>
    <row r="46" spans="2:5" x14ac:dyDescent="0.25">
      <c r="B46">
        <v>43</v>
      </c>
      <c r="C46" t="s">
        <v>80</v>
      </c>
      <c r="D46" t="s">
        <v>80</v>
      </c>
      <c r="E46" s="166" t="b">
        <f t="shared" si="0"/>
        <v>1</v>
      </c>
    </row>
    <row r="47" spans="2:5" s="166" customFormat="1" x14ac:dyDescent="0.25">
      <c r="B47">
        <v>44</v>
      </c>
      <c r="C47" s="166" t="s">
        <v>85</v>
      </c>
      <c r="D47" s="166" t="s">
        <v>85</v>
      </c>
      <c r="E47" s="166" t="b">
        <f t="shared" si="0"/>
        <v>1</v>
      </c>
    </row>
    <row r="48" spans="2:5" x14ac:dyDescent="0.25">
      <c r="B48">
        <v>45</v>
      </c>
      <c r="C48" t="s">
        <v>54</v>
      </c>
      <c r="D48" t="s">
        <v>54</v>
      </c>
      <c r="E48" s="166" t="b">
        <f t="shared" si="0"/>
        <v>1</v>
      </c>
    </row>
    <row r="49" spans="2:12" x14ac:dyDescent="0.25">
      <c r="B49">
        <v>46</v>
      </c>
      <c r="C49" t="s">
        <v>114</v>
      </c>
      <c r="D49" t="s">
        <v>114</v>
      </c>
      <c r="E49" s="166" t="b">
        <f t="shared" si="0"/>
        <v>1</v>
      </c>
    </row>
    <row r="50" spans="2:12" x14ac:dyDescent="0.25">
      <c r="B50">
        <v>47</v>
      </c>
      <c r="C50" t="s">
        <v>104</v>
      </c>
      <c r="D50" t="s">
        <v>104</v>
      </c>
      <c r="E50" s="166" t="b">
        <f t="shared" si="0"/>
        <v>1</v>
      </c>
    </row>
    <row r="51" spans="2:12" x14ac:dyDescent="0.25">
      <c r="B51">
        <v>48</v>
      </c>
      <c r="C51" t="s">
        <v>70</v>
      </c>
      <c r="D51" t="s">
        <v>70</v>
      </c>
      <c r="E51" s="166" t="b">
        <f t="shared" si="0"/>
        <v>1</v>
      </c>
    </row>
    <row r="52" spans="2:12" x14ac:dyDescent="0.25">
      <c r="B52">
        <v>49</v>
      </c>
      <c r="C52" t="s">
        <v>109</v>
      </c>
      <c r="D52" t="s">
        <v>109</v>
      </c>
      <c r="E52" s="166" t="b">
        <f t="shared" si="0"/>
        <v>1</v>
      </c>
    </row>
    <row r="53" spans="2:12" x14ac:dyDescent="0.25">
      <c r="B53">
        <v>50</v>
      </c>
      <c r="C53" t="s">
        <v>111</v>
      </c>
      <c r="D53" t="s">
        <v>111</v>
      </c>
      <c r="E53" s="166" t="b">
        <f t="shared" si="0"/>
        <v>1</v>
      </c>
    </row>
    <row r="54" spans="2:12" x14ac:dyDescent="0.25">
      <c r="B54">
        <v>51</v>
      </c>
      <c r="C54" t="s">
        <v>221</v>
      </c>
      <c r="D54" t="s">
        <v>221</v>
      </c>
      <c r="E54" s="166" t="b">
        <f t="shared" si="0"/>
        <v>1</v>
      </c>
    </row>
    <row r="55" spans="2:12" x14ac:dyDescent="0.25">
      <c r="B55">
        <v>52</v>
      </c>
      <c r="C55" t="s">
        <v>103</v>
      </c>
      <c r="D55" t="s">
        <v>103</v>
      </c>
      <c r="E55" s="166" t="b">
        <f t="shared" si="0"/>
        <v>1</v>
      </c>
    </row>
    <row r="56" spans="2:12" x14ac:dyDescent="0.25">
      <c r="B56">
        <v>53</v>
      </c>
      <c r="C56" t="s">
        <v>232</v>
      </c>
      <c r="D56" t="s">
        <v>232</v>
      </c>
      <c r="E56" s="166" t="b">
        <f t="shared" si="0"/>
        <v>1</v>
      </c>
    </row>
    <row r="57" spans="2:12" s="166" customFormat="1" x14ac:dyDescent="0.25">
      <c r="B57">
        <v>54</v>
      </c>
      <c r="C57" s="166" t="s">
        <v>289</v>
      </c>
      <c r="D57" s="166" t="s">
        <v>289</v>
      </c>
      <c r="E57" s="166" t="b">
        <f t="shared" si="0"/>
        <v>1</v>
      </c>
    </row>
    <row r="58" spans="2:12" x14ac:dyDescent="0.25">
      <c r="B58">
        <v>55</v>
      </c>
      <c r="C58" t="s">
        <v>58</v>
      </c>
      <c r="D58" t="s">
        <v>58</v>
      </c>
      <c r="E58" s="166" t="b">
        <f t="shared" si="0"/>
        <v>1</v>
      </c>
    </row>
    <row r="59" spans="2:12" x14ac:dyDescent="0.25">
      <c r="B59">
        <v>56</v>
      </c>
      <c r="C59" t="s">
        <v>270</v>
      </c>
      <c r="D59" t="s">
        <v>270</v>
      </c>
      <c r="E59" s="166" t="b">
        <f t="shared" si="0"/>
        <v>1</v>
      </c>
    </row>
    <row r="60" spans="2:12" x14ac:dyDescent="0.25">
      <c r="B60">
        <v>57</v>
      </c>
      <c r="C60" t="s">
        <v>304</v>
      </c>
      <c r="D60" t="s">
        <v>304</v>
      </c>
      <c r="E60" s="166" t="b">
        <f t="shared" si="0"/>
        <v>1</v>
      </c>
    </row>
    <row r="61" spans="2:12" x14ac:dyDescent="0.25">
      <c r="B61">
        <v>58</v>
      </c>
      <c r="C61" t="s">
        <v>78</v>
      </c>
      <c r="D61" t="s">
        <v>78</v>
      </c>
      <c r="E61" s="166" t="b">
        <f t="shared" si="0"/>
        <v>1</v>
      </c>
      <c r="L61" t="s">
        <v>281</v>
      </c>
    </row>
    <row r="62" spans="2:12" x14ac:dyDescent="0.25">
      <c r="B62">
        <v>59</v>
      </c>
      <c r="C62" t="s">
        <v>63</v>
      </c>
      <c r="D62" t="s">
        <v>63</v>
      </c>
      <c r="E62" s="166" t="b">
        <f t="shared" si="0"/>
        <v>1</v>
      </c>
      <c r="L62" t="s">
        <v>302</v>
      </c>
    </row>
    <row r="63" spans="2:12" x14ac:dyDescent="0.25">
      <c r="B63">
        <v>60</v>
      </c>
      <c r="C63" t="s">
        <v>107</v>
      </c>
      <c r="D63" t="s">
        <v>107</v>
      </c>
      <c r="E63" s="166" t="b">
        <f t="shared" si="0"/>
        <v>1</v>
      </c>
    </row>
    <row r="64" spans="2:12" x14ac:dyDescent="0.25">
      <c r="B64">
        <v>61</v>
      </c>
      <c r="C64" t="s">
        <v>325</v>
      </c>
      <c r="D64" t="s">
        <v>325</v>
      </c>
      <c r="E64" s="166" t="b">
        <f t="shared" si="0"/>
        <v>1</v>
      </c>
    </row>
    <row r="65" spans="2:5" x14ac:dyDescent="0.25">
      <c r="B65">
        <v>62</v>
      </c>
      <c r="C65" t="s">
        <v>318</v>
      </c>
      <c r="D65" t="s">
        <v>318</v>
      </c>
      <c r="E65" s="166" t="b">
        <f t="shared" si="0"/>
        <v>1</v>
      </c>
    </row>
    <row r="66" spans="2:5" x14ac:dyDescent="0.25">
      <c r="B66">
        <v>63</v>
      </c>
      <c r="C66" t="s">
        <v>233</v>
      </c>
      <c r="D66" t="s">
        <v>233</v>
      </c>
      <c r="E66" s="166" t="b">
        <f t="shared" si="0"/>
        <v>1</v>
      </c>
    </row>
    <row r="67" spans="2:5" x14ac:dyDescent="0.25">
      <c r="B67">
        <v>64</v>
      </c>
      <c r="C67" t="s">
        <v>84</v>
      </c>
      <c r="D67" t="s">
        <v>84</v>
      </c>
      <c r="E67" s="166" t="b">
        <f t="shared" si="0"/>
        <v>1</v>
      </c>
    </row>
    <row r="68" spans="2:5" x14ac:dyDescent="0.25">
      <c r="B68">
        <v>65</v>
      </c>
      <c r="C68" t="s">
        <v>223</v>
      </c>
      <c r="D68" t="s">
        <v>223</v>
      </c>
      <c r="E68" s="166" t="b">
        <f t="shared" si="0"/>
        <v>1</v>
      </c>
    </row>
    <row r="69" spans="2:5" x14ac:dyDescent="0.25">
      <c r="B69">
        <v>66</v>
      </c>
      <c r="C69" t="s">
        <v>286</v>
      </c>
      <c r="D69" t="s">
        <v>286</v>
      </c>
      <c r="E69" s="166" t="b">
        <f t="shared" ref="E69:E132" si="1">+C69=D69</f>
        <v>1</v>
      </c>
    </row>
    <row r="70" spans="2:5" x14ac:dyDescent="0.25">
      <c r="B70">
        <v>67</v>
      </c>
      <c r="C70" t="s">
        <v>256</v>
      </c>
      <c r="D70" t="s">
        <v>256</v>
      </c>
      <c r="E70" s="166" t="b">
        <f t="shared" si="1"/>
        <v>1</v>
      </c>
    </row>
    <row r="71" spans="2:5" x14ac:dyDescent="0.25">
      <c r="B71">
        <v>68</v>
      </c>
      <c r="C71" t="s">
        <v>102</v>
      </c>
      <c r="D71" t="s">
        <v>102</v>
      </c>
      <c r="E71" s="166" t="b">
        <f t="shared" si="1"/>
        <v>1</v>
      </c>
    </row>
    <row r="72" spans="2:5" x14ac:dyDescent="0.25">
      <c r="B72">
        <v>69</v>
      </c>
      <c r="C72" t="s">
        <v>108</v>
      </c>
      <c r="D72" t="s">
        <v>108</v>
      </c>
      <c r="E72" s="166" t="b">
        <f t="shared" si="1"/>
        <v>1</v>
      </c>
    </row>
    <row r="73" spans="2:5" x14ac:dyDescent="0.25">
      <c r="B73">
        <v>70</v>
      </c>
      <c r="C73" t="s">
        <v>101</v>
      </c>
      <c r="D73" t="s">
        <v>101</v>
      </c>
      <c r="E73" s="166" t="b">
        <f t="shared" si="1"/>
        <v>1</v>
      </c>
    </row>
    <row r="74" spans="2:5" x14ac:dyDescent="0.25">
      <c r="B74">
        <v>71</v>
      </c>
      <c r="C74" t="s">
        <v>541</v>
      </c>
      <c r="D74" t="s">
        <v>541</v>
      </c>
      <c r="E74" s="166" t="b">
        <f t="shared" si="1"/>
        <v>1</v>
      </c>
    </row>
    <row r="75" spans="2:5" x14ac:dyDescent="0.25">
      <c r="B75">
        <v>72</v>
      </c>
      <c r="C75" t="s">
        <v>563</v>
      </c>
      <c r="D75" t="s">
        <v>563</v>
      </c>
      <c r="E75" s="166" t="b">
        <f t="shared" si="1"/>
        <v>1</v>
      </c>
    </row>
    <row r="76" spans="2:5" x14ac:dyDescent="0.25">
      <c r="B76">
        <v>73</v>
      </c>
      <c r="C76" t="s">
        <v>105</v>
      </c>
      <c r="D76" t="s">
        <v>105</v>
      </c>
      <c r="E76" s="166" t="b">
        <f t="shared" si="1"/>
        <v>1</v>
      </c>
    </row>
    <row r="77" spans="2:5" x14ac:dyDescent="0.25">
      <c r="B77">
        <v>74</v>
      </c>
      <c r="C77" t="s">
        <v>240</v>
      </c>
      <c r="D77" t="s">
        <v>240</v>
      </c>
      <c r="E77" s="166" t="b">
        <f t="shared" si="1"/>
        <v>1</v>
      </c>
    </row>
    <row r="78" spans="2:5" x14ac:dyDescent="0.25">
      <c r="B78">
        <v>75</v>
      </c>
      <c r="C78" t="s">
        <v>100</v>
      </c>
      <c r="D78" t="s">
        <v>100</v>
      </c>
      <c r="E78" s="166" t="b">
        <f t="shared" si="1"/>
        <v>1</v>
      </c>
    </row>
    <row r="79" spans="2:5" x14ac:dyDescent="0.25">
      <c r="B79">
        <v>76</v>
      </c>
      <c r="C79" t="s">
        <v>290</v>
      </c>
      <c r="D79" t="s">
        <v>290</v>
      </c>
      <c r="E79" s="166" t="b">
        <f t="shared" si="1"/>
        <v>1</v>
      </c>
    </row>
    <row r="80" spans="2:5" x14ac:dyDescent="0.25">
      <c r="B80">
        <v>77</v>
      </c>
      <c r="C80" t="s">
        <v>141</v>
      </c>
      <c r="D80" t="s">
        <v>141</v>
      </c>
      <c r="E80" s="166" t="b">
        <f t="shared" si="1"/>
        <v>1</v>
      </c>
    </row>
    <row r="81" spans="2:5" x14ac:dyDescent="0.25">
      <c r="B81">
        <v>78</v>
      </c>
      <c r="C81" t="s">
        <v>298</v>
      </c>
      <c r="D81" t="s">
        <v>298</v>
      </c>
      <c r="E81" s="166" t="b">
        <f t="shared" si="1"/>
        <v>1</v>
      </c>
    </row>
    <row r="82" spans="2:5" x14ac:dyDescent="0.25">
      <c r="B82">
        <v>79</v>
      </c>
      <c r="C82" t="s">
        <v>112</v>
      </c>
      <c r="D82" t="s">
        <v>112</v>
      </c>
      <c r="E82" s="166" t="b">
        <f t="shared" si="1"/>
        <v>1</v>
      </c>
    </row>
    <row r="83" spans="2:5" x14ac:dyDescent="0.25">
      <c r="B83">
        <v>80</v>
      </c>
      <c r="C83" t="s">
        <v>140</v>
      </c>
      <c r="D83" t="s">
        <v>140</v>
      </c>
      <c r="E83" s="166" t="b">
        <f t="shared" si="1"/>
        <v>1</v>
      </c>
    </row>
    <row r="84" spans="2:5" x14ac:dyDescent="0.25">
      <c r="B84">
        <v>81</v>
      </c>
      <c r="C84" t="s">
        <v>301</v>
      </c>
      <c r="D84" t="s">
        <v>301</v>
      </c>
      <c r="E84" s="166" t="b">
        <f t="shared" si="1"/>
        <v>1</v>
      </c>
    </row>
    <row r="85" spans="2:5" x14ac:dyDescent="0.25">
      <c r="B85">
        <v>82</v>
      </c>
      <c r="C85" t="s">
        <v>136</v>
      </c>
      <c r="D85" t="s">
        <v>136</v>
      </c>
      <c r="E85" s="166" t="b">
        <f t="shared" si="1"/>
        <v>1</v>
      </c>
    </row>
    <row r="86" spans="2:5" x14ac:dyDescent="0.25">
      <c r="B86">
        <v>83</v>
      </c>
      <c r="C86" t="s">
        <v>134</v>
      </c>
      <c r="D86" t="s">
        <v>134</v>
      </c>
      <c r="E86" s="166" t="b">
        <f t="shared" si="1"/>
        <v>1</v>
      </c>
    </row>
    <row r="87" spans="2:5" x14ac:dyDescent="0.25">
      <c r="B87">
        <v>84</v>
      </c>
      <c r="C87" t="s">
        <v>139</v>
      </c>
      <c r="D87" t="s">
        <v>139</v>
      </c>
      <c r="E87" s="166" t="b">
        <f t="shared" si="1"/>
        <v>1</v>
      </c>
    </row>
    <row r="88" spans="2:5" x14ac:dyDescent="0.25">
      <c r="B88">
        <v>85</v>
      </c>
      <c r="C88" t="s">
        <v>545</v>
      </c>
      <c r="D88" t="s">
        <v>545</v>
      </c>
      <c r="E88" s="166" t="b">
        <f t="shared" si="1"/>
        <v>1</v>
      </c>
    </row>
    <row r="89" spans="2:5" x14ac:dyDescent="0.25">
      <c r="B89">
        <v>86</v>
      </c>
      <c r="C89" t="s">
        <v>280</v>
      </c>
      <c r="D89" t="s">
        <v>280</v>
      </c>
      <c r="E89" s="166" t="b">
        <f t="shared" si="1"/>
        <v>1</v>
      </c>
    </row>
    <row r="90" spans="2:5" x14ac:dyDescent="0.25">
      <c r="B90">
        <v>87</v>
      </c>
      <c r="C90" t="s">
        <v>235</v>
      </c>
      <c r="D90" t="s">
        <v>235</v>
      </c>
      <c r="E90" s="166" t="b">
        <f t="shared" si="1"/>
        <v>1</v>
      </c>
    </row>
    <row r="91" spans="2:5" x14ac:dyDescent="0.25">
      <c r="B91">
        <v>88</v>
      </c>
      <c r="C91" t="s">
        <v>542</v>
      </c>
      <c r="D91" t="s">
        <v>542</v>
      </c>
      <c r="E91" s="166" t="b">
        <f t="shared" si="1"/>
        <v>1</v>
      </c>
    </row>
    <row r="92" spans="2:5" x14ac:dyDescent="0.25">
      <c r="B92">
        <v>89</v>
      </c>
      <c r="C92" t="s">
        <v>562</v>
      </c>
      <c r="D92" t="s">
        <v>562</v>
      </c>
      <c r="E92" s="166" t="b">
        <f t="shared" si="1"/>
        <v>1</v>
      </c>
    </row>
    <row r="93" spans="2:5" x14ac:dyDescent="0.25">
      <c r="B93">
        <v>90</v>
      </c>
      <c r="C93" t="s">
        <v>239</v>
      </c>
      <c r="D93" t="s">
        <v>239</v>
      </c>
      <c r="E93" s="166" t="b">
        <f t="shared" si="1"/>
        <v>1</v>
      </c>
    </row>
    <row r="94" spans="2:5" x14ac:dyDescent="0.25">
      <c r="B94">
        <v>91</v>
      </c>
      <c r="C94" t="s">
        <v>249</v>
      </c>
      <c r="D94" t="s">
        <v>249</v>
      </c>
      <c r="E94" s="166" t="b">
        <f t="shared" si="1"/>
        <v>1</v>
      </c>
    </row>
    <row r="95" spans="2:5" x14ac:dyDescent="0.25">
      <c r="B95">
        <v>92</v>
      </c>
      <c r="C95" t="s">
        <v>277</v>
      </c>
      <c r="D95" t="s">
        <v>277</v>
      </c>
      <c r="E95" s="166" t="b">
        <f t="shared" si="1"/>
        <v>1</v>
      </c>
    </row>
    <row r="96" spans="2:5" x14ac:dyDescent="0.25">
      <c r="B96">
        <v>93</v>
      </c>
      <c r="C96" t="s">
        <v>257</v>
      </c>
      <c r="D96" t="s">
        <v>257</v>
      </c>
      <c r="E96" s="166" t="b">
        <f t="shared" si="1"/>
        <v>1</v>
      </c>
    </row>
    <row r="97" spans="2:5" x14ac:dyDescent="0.25">
      <c r="B97">
        <v>94</v>
      </c>
      <c r="C97" t="s">
        <v>263</v>
      </c>
      <c r="D97" t="s">
        <v>263</v>
      </c>
      <c r="E97" s="166" t="b">
        <f t="shared" si="1"/>
        <v>1</v>
      </c>
    </row>
    <row r="98" spans="2:5" x14ac:dyDescent="0.25">
      <c r="B98">
        <v>95</v>
      </c>
      <c r="C98" t="s">
        <v>322</v>
      </c>
      <c r="D98" t="s">
        <v>322</v>
      </c>
      <c r="E98" s="166" t="b">
        <f t="shared" si="1"/>
        <v>1</v>
      </c>
    </row>
    <row r="99" spans="2:5" x14ac:dyDescent="0.25">
      <c r="B99">
        <v>96</v>
      </c>
      <c r="C99" t="s">
        <v>273</v>
      </c>
      <c r="D99" t="s">
        <v>273</v>
      </c>
      <c r="E99" s="166" t="b">
        <f t="shared" si="1"/>
        <v>1</v>
      </c>
    </row>
    <row r="100" spans="2:5" x14ac:dyDescent="0.25">
      <c r="B100">
        <v>97</v>
      </c>
      <c r="C100" t="s">
        <v>288</v>
      </c>
      <c r="D100" t="s">
        <v>288</v>
      </c>
      <c r="E100" s="166" t="b">
        <f t="shared" si="1"/>
        <v>1</v>
      </c>
    </row>
    <row r="101" spans="2:5" x14ac:dyDescent="0.25">
      <c r="B101">
        <v>98</v>
      </c>
      <c r="C101" t="s">
        <v>319</v>
      </c>
      <c r="D101" t="s">
        <v>319</v>
      </c>
      <c r="E101" s="166" t="b">
        <f t="shared" si="1"/>
        <v>1</v>
      </c>
    </row>
    <row r="102" spans="2:5" x14ac:dyDescent="0.25">
      <c r="B102">
        <v>99</v>
      </c>
      <c r="C102" t="s">
        <v>549</v>
      </c>
      <c r="D102" t="s">
        <v>549</v>
      </c>
      <c r="E102" s="166" t="b">
        <f t="shared" si="1"/>
        <v>1</v>
      </c>
    </row>
    <row r="103" spans="2:5" x14ac:dyDescent="0.25">
      <c r="B103">
        <v>100</v>
      </c>
      <c r="C103" t="s">
        <v>327</v>
      </c>
      <c r="D103" t="s">
        <v>327</v>
      </c>
      <c r="E103" s="166" t="b">
        <f t="shared" si="1"/>
        <v>1</v>
      </c>
    </row>
    <row r="104" spans="2:5" x14ac:dyDescent="0.25">
      <c r="B104">
        <v>101</v>
      </c>
      <c r="C104" t="s">
        <v>328</v>
      </c>
      <c r="D104" t="s">
        <v>328</v>
      </c>
      <c r="E104" s="166" t="b">
        <f t="shared" si="1"/>
        <v>1</v>
      </c>
    </row>
    <row r="105" spans="2:5" x14ac:dyDescent="0.25">
      <c r="B105">
        <v>102</v>
      </c>
      <c r="C105" t="s">
        <v>561</v>
      </c>
      <c r="D105" t="s">
        <v>561</v>
      </c>
      <c r="E105" s="166" t="b">
        <f t="shared" si="1"/>
        <v>1</v>
      </c>
    </row>
    <row r="106" spans="2:5" x14ac:dyDescent="0.25">
      <c r="B106">
        <v>103</v>
      </c>
      <c r="C106" t="s">
        <v>329</v>
      </c>
      <c r="D106" t="s">
        <v>329</v>
      </c>
      <c r="E106" s="166" t="b">
        <f t="shared" si="1"/>
        <v>1</v>
      </c>
    </row>
    <row r="107" spans="2:5" x14ac:dyDescent="0.25">
      <c r="B107">
        <v>104</v>
      </c>
      <c r="C107" t="s">
        <v>543</v>
      </c>
      <c r="D107" t="s">
        <v>543</v>
      </c>
      <c r="E107" s="166" t="b">
        <f t="shared" si="1"/>
        <v>1</v>
      </c>
    </row>
    <row r="108" spans="2:5" x14ac:dyDescent="0.25">
      <c r="B108">
        <v>105</v>
      </c>
      <c r="C108" t="s">
        <v>559</v>
      </c>
      <c r="D108" t="s">
        <v>559</v>
      </c>
      <c r="E108" s="166" t="b">
        <f t="shared" si="1"/>
        <v>1</v>
      </c>
    </row>
    <row r="109" spans="2:5" x14ac:dyDescent="0.25">
      <c r="B109">
        <v>106</v>
      </c>
      <c r="C109" t="s">
        <v>275</v>
      </c>
      <c r="D109" t="s">
        <v>275</v>
      </c>
      <c r="E109" s="166" t="b">
        <f t="shared" si="1"/>
        <v>1</v>
      </c>
    </row>
    <row r="110" spans="2:5" x14ac:dyDescent="0.25">
      <c r="B110">
        <v>107</v>
      </c>
      <c r="C110" t="s">
        <v>52</v>
      </c>
      <c r="D110" t="s">
        <v>52</v>
      </c>
      <c r="E110" s="166" t="b">
        <f t="shared" si="1"/>
        <v>1</v>
      </c>
    </row>
    <row r="111" spans="2:5" x14ac:dyDescent="0.25">
      <c r="B111">
        <v>108</v>
      </c>
      <c r="C111" t="s">
        <v>138</v>
      </c>
      <c r="D111" t="s">
        <v>138</v>
      </c>
      <c r="E111" s="166" t="b">
        <f t="shared" si="1"/>
        <v>1</v>
      </c>
    </row>
    <row r="112" spans="2:5" x14ac:dyDescent="0.25">
      <c r="B112">
        <v>109</v>
      </c>
      <c r="C112" t="s">
        <v>98</v>
      </c>
      <c r="D112" t="s">
        <v>98</v>
      </c>
      <c r="E112" s="166" t="b">
        <f t="shared" si="1"/>
        <v>1</v>
      </c>
    </row>
    <row r="113" spans="2:5" x14ac:dyDescent="0.25">
      <c r="B113">
        <v>110</v>
      </c>
      <c r="C113" t="s">
        <v>50</v>
      </c>
      <c r="D113" t="s">
        <v>50</v>
      </c>
      <c r="E113" s="166" t="b">
        <f t="shared" si="1"/>
        <v>1</v>
      </c>
    </row>
    <row r="114" spans="2:5" x14ac:dyDescent="0.25">
      <c r="B114">
        <v>111</v>
      </c>
      <c r="C114" t="s">
        <v>320</v>
      </c>
      <c r="D114" t="s">
        <v>320</v>
      </c>
      <c r="E114" s="166" t="b">
        <f t="shared" si="1"/>
        <v>1</v>
      </c>
    </row>
    <row r="115" spans="2:5" x14ac:dyDescent="0.25">
      <c r="B115">
        <v>112</v>
      </c>
      <c r="C115" t="s">
        <v>48</v>
      </c>
      <c r="D115" t="s">
        <v>48</v>
      </c>
      <c r="E115" s="166" t="b">
        <f t="shared" si="1"/>
        <v>1</v>
      </c>
    </row>
    <row r="116" spans="2:5" x14ac:dyDescent="0.25">
      <c r="B116">
        <v>113</v>
      </c>
      <c r="C116" t="s">
        <v>68</v>
      </c>
      <c r="D116" t="s">
        <v>68</v>
      </c>
      <c r="E116" s="166" t="b">
        <f t="shared" si="1"/>
        <v>1</v>
      </c>
    </row>
    <row r="117" spans="2:5" x14ac:dyDescent="0.25">
      <c r="B117">
        <v>114</v>
      </c>
      <c r="C117" t="s">
        <v>77</v>
      </c>
      <c r="D117" t="s">
        <v>77</v>
      </c>
      <c r="E117" s="166" t="b">
        <f t="shared" si="1"/>
        <v>1</v>
      </c>
    </row>
    <row r="118" spans="2:5" x14ac:dyDescent="0.25">
      <c r="B118">
        <v>115</v>
      </c>
      <c r="C118" t="s">
        <v>56</v>
      </c>
      <c r="D118" t="s">
        <v>56</v>
      </c>
      <c r="E118" s="166" t="b">
        <f t="shared" si="1"/>
        <v>1</v>
      </c>
    </row>
    <row r="119" spans="2:5" x14ac:dyDescent="0.25">
      <c r="B119">
        <v>116</v>
      </c>
      <c r="C119" t="s">
        <v>231</v>
      </c>
      <c r="D119" t="s">
        <v>231</v>
      </c>
      <c r="E119" s="166" t="b">
        <f t="shared" si="1"/>
        <v>1</v>
      </c>
    </row>
    <row r="120" spans="2:5" x14ac:dyDescent="0.25">
      <c r="B120">
        <v>117</v>
      </c>
      <c r="C120" t="s">
        <v>94</v>
      </c>
      <c r="D120" t="s">
        <v>94</v>
      </c>
      <c r="E120" s="166" t="b">
        <f t="shared" si="1"/>
        <v>1</v>
      </c>
    </row>
    <row r="121" spans="2:5" x14ac:dyDescent="0.25">
      <c r="B121">
        <v>118</v>
      </c>
      <c r="C121" t="s">
        <v>268</v>
      </c>
      <c r="D121" t="s">
        <v>268</v>
      </c>
      <c r="E121" s="166" t="b">
        <f t="shared" si="1"/>
        <v>1</v>
      </c>
    </row>
    <row r="122" spans="2:5" x14ac:dyDescent="0.25">
      <c r="B122">
        <v>119</v>
      </c>
      <c r="C122" t="s">
        <v>92</v>
      </c>
      <c r="D122" t="s">
        <v>92</v>
      </c>
      <c r="E122" s="166" t="b">
        <f t="shared" si="1"/>
        <v>1</v>
      </c>
    </row>
    <row r="123" spans="2:5" x14ac:dyDescent="0.25">
      <c r="B123">
        <v>120</v>
      </c>
      <c r="C123" t="s">
        <v>61</v>
      </c>
      <c r="D123" t="s">
        <v>61</v>
      </c>
      <c r="E123" s="166" t="b">
        <f t="shared" si="1"/>
        <v>1</v>
      </c>
    </row>
    <row r="124" spans="2:5" x14ac:dyDescent="0.25">
      <c r="B124">
        <v>121</v>
      </c>
      <c r="C124" t="s">
        <v>74</v>
      </c>
      <c r="D124" t="s">
        <v>74</v>
      </c>
      <c r="E124" s="166" t="b">
        <f t="shared" si="1"/>
        <v>1</v>
      </c>
    </row>
    <row r="125" spans="2:5" x14ac:dyDescent="0.25">
      <c r="B125">
        <v>122</v>
      </c>
      <c r="C125" t="s">
        <v>222</v>
      </c>
      <c r="D125" t="s">
        <v>222</v>
      </c>
      <c r="E125" s="166" t="b">
        <f t="shared" si="1"/>
        <v>1</v>
      </c>
    </row>
    <row r="126" spans="2:5" x14ac:dyDescent="0.25">
      <c r="B126">
        <v>123</v>
      </c>
      <c r="C126" t="s">
        <v>76</v>
      </c>
      <c r="D126" t="s">
        <v>76</v>
      </c>
      <c r="E126" s="166" t="b">
        <f t="shared" si="1"/>
        <v>1</v>
      </c>
    </row>
    <row r="127" spans="2:5" x14ac:dyDescent="0.25">
      <c r="B127">
        <v>124</v>
      </c>
      <c r="C127" t="s">
        <v>323</v>
      </c>
      <c r="D127" t="s">
        <v>323</v>
      </c>
      <c r="E127" s="166" t="b">
        <f t="shared" si="1"/>
        <v>1</v>
      </c>
    </row>
    <row r="128" spans="2:5" x14ac:dyDescent="0.25">
      <c r="B128">
        <v>125</v>
      </c>
      <c r="C128" t="s">
        <v>142</v>
      </c>
      <c r="D128" t="s">
        <v>142</v>
      </c>
      <c r="E128" s="166" t="b">
        <f t="shared" si="1"/>
        <v>1</v>
      </c>
    </row>
    <row r="129" spans="2:5" x14ac:dyDescent="0.25">
      <c r="B129">
        <v>126</v>
      </c>
      <c r="C129" t="s">
        <v>132</v>
      </c>
      <c r="D129" t="s">
        <v>132</v>
      </c>
      <c r="E129" s="166" t="b">
        <f t="shared" si="1"/>
        <v>1</v>
      </c>
    </row>
    <row r="130" spans="2:5" x14ac:dyDescent="0.25">
      <c r="B130">
        <v>127</v>
      </c>
      <c r="C130" t="s">
        <v>65</v>
      </c>
      <c r="D130" t="s">
        <v>65</v>
      </c>
      <c r="E130" s="166" t="b">
        <f t="shared" si="1"/>
        <v>1</v>
      </c>
    </row>
    <row r="131" spans="2:5" x14ac:dyDescent="0.25">
      <c r="B131">
        <v>128</v>
      </c>
      <c r="C131" t="s">
        <v>91</v>
      </c>
      <c r="D131" t="s">
        <v>91</v>
      </c>
      <c r="E131" s="166" t="b">
        <f t="shared" si="1"/>
        <v>1</v>
      </c>
    </row>
    <row r="132" spans="2:5" x14ac:dyDescent="0.25">
      <c r="B132">
        <v>129</v>
      </c>
      <c r="C132" t="s">
        <v>264</v>
      </c>
      <c r="D132" t="s">
        <v>264</v>
      </c>
      <c r="E132" s="166" t="b">
        <f t="shared" si="1"/>
        <v>1</v>
      </c>
    </row>
    <row r="133" spans="2:5" x14ac:dyDescent="0.25">
      <c r="B133">
        <v>130</v>
      </c>
      <c r="C133" t="s">
        <v>71</v>
      </c>
      <c r="D133" t="s">
        <v>71</v>
      </c>
      <c r="E133" s="166" t="b">
        <f t="shared" ref="E133:E141" si="2">+C133=D133</f>
        <v>1</v>
      </c>
    </row>
    <row r="134" spans="2:5" s="166" customFormat="1" x14ac:dyDescent="0.25">
      <c r="B134">
        <v>131</v>
      </c>
      <c r="C134" s="166" t="s">
        <v>82</v>
      </c>
      <c r="D134" s="166" t="s">
        <v>82</v>
      </c>
      <c r="E134" s="166" t="b">
        <f t="shared" si="2"/>
        <v>1</v>
      </c>
    </row>
    <row r="135" spans="2:5" x14ac:dyDescent="0.25">
      <c r="B135">
        <v>132</v>
      </c>
      <c r="C135" t="s">
        <v>210</v>
      </c>
      <c r="D135" t="s">
        <v>210</v>
      </c>
      <c r="E135" s="166" t="b">
        <f t="shared" si="2"/>
        <v>1</v>
      </c>
    </row>
    <row r="136" spans="2:5" x14ac:dyDescent="0.25">
      <c r="B136">
        <v>133</v>
      </c>
      <c r="C136" t="s">
        <v>544</v>
      </c>
      <c r="D136" t="s">
        <v>544</v>
      </c>
      <c r="E136" s="166" t="b">
        <f t="shared" si="2"/>
        <v>1</v>
      </c>
    </row>
    <row r="137" spans="2:5" x14ac:dyDescent="0.25">
      <c r="B137">
        <v>134</v>
      </c>
      <c r="C137" t="s">
        <v>305</v>
      </c>
      <c r="D137" t="s">
        <v>305</v>
      </c>
      <c r="E137" s="166" t="b">
        <f t="shared" si="2"/>
        <v>1</v>
      </c>
    </row>
    <row r="138" spans="2:5" x14ac:dyDescent="0.25">
      <c r="B138">
        <v>135</v>
      </c>
      <c r="C138" t="s">
        <v>252</v>
      </c>
      <c r="D138" t="s">
        <v>252</v>
      </c>
      <c r="E138" s="166" t="b">
        <f t="shared" si="2"/>
        <v>1</v>
      </c>
    </row>
    <row r="139" spans="2:5" x14ac:dyDescent="0.25">
      <c r="B139">
        <v>136</v>
      </c>
      <c r="C139" t="s">
        <v>260</v>
      </c>
      <c r="D139" t="s">
        <v>260</v>
      </c>
      <c r="E139" s="166" t="b">
        <f t="shared" si="2"/>
        <v>1</v>
      </c>
    </row>
    <row r="140" spans="2:5" x14ac:dyDescent="0.25">
      <c r="B140">
        <v>137</v>
      </c>
      <c r="C140" t="s">
        <v>546</v>
      </c>
      <c r="D140" t="s">
        <v>546</v>
      </c>
      <c r="E140" s="166" t="b">
        <f t="shared" si="2"/>
        <v>1</v>
      </c>
    </row>
    <row r="141" spans="2:5" x14ac:dyDescent="0.25">
      <c r="B141">
        <v>138</v>
      </c>
      <c r="C141" t="s">
        <v>547</v>
      </c>
      <c r="D141" t="s">
        <v>547</v>
      </c>
      <c r="E141" s="166" t="b">
        <f t="shared" si="2"/>
        <v>1</v>
      </c>
    </row>
    <row r="142" spans="2:5" x14ac:dyDescent="0.25">
      <c r="E142" s="166"/>
    </row>
    <row r="143" spans="2:5" x14ac:dyDescent="0.25">
      <c r="E143" s="166"/>
    </row>
    <row r="144" spans="2:5" x14ac:dyDescent="0.25">
      <c r="E144" s="166"/>
    </row>
    <row r="145" spans="5:5" x14ac:dyDescent="0.25">
      <c r="E145" s="166"/>
    </row>
  </sheetData>
  <sortState ref="C4:C145">
    <sortCondition ref="C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143"/>
  <sheetViews>
    <sheetView topLeftCell="A20" workbookViewId="0">
      <selection activeCell="K180" sqref="K180:L192"/>
    </sheetView>
  </sheetViews>
  <sheetFormatPr defaultRowHeight="15" x14ac:dyDescent="0.25"/>
  <cols>
    <col min="2" max="2" width="18.28515625" customWidth="1"/>
  </cols>
  <sheetData>
    <row r="4" spans="2:2" ht="23.25" x14ac:dyDescent="0.25">
      <c r="B4" s="97" t="s">
        <v>550</v>
      </c>
    </row>
    <row r="5" spans="2:2" ht="23.25" x14ac:dyDescent="0.25">
      <c r="B5" s="97" t="s">
        <v>284</v>
      </c>
    </row>
    <row r="6" spans="2:2" ht="23.25" x14ac:dyDescent="0.25">
      <c r="B6" s="97" t="s">
        <v>283</v>
      </c>
    </row>
    <row r="7" spans="2:2" ht="23.25" x14ac:dyDescent="0.25">
      <c r="B7" s="97" t="s">
        <v>53</v>
      </c>
    </row>
    <row r="8" spans="2:2" ht="23.25" x14ac:dyDescent="0.25">
      <c r="B8" s="97" t="s">
        <v>59</v>
      </c>
    </row>
    <row r="9" spans="2:2" ht="23.25" x14ac:dyDescent="0.25">
      <c r="B9" s="97" t="s">
        <v>88</v>
      </c>
    </row>
    <row r="10" spans="2:2" ht="23.25" x14ac:dyDescent="0.25">
      <c r="B10" s="97" t="s">
        <v>90</v>
      </c>
    </row>
    <row r="11" spans="2:2" ht="23.25" x14ac:dyDescent="0.25">
      <c r="B11" s="97" t="s">
        <v>287</v>
      </c>
    </row>
    <row r="12" spans="2:2" ht="23.25" x14ac:dyDescent="0.25">
      <c r="B12" s="97" t="s">
        <v>274</v>
      </c>
    </row>
    <row r="13" spans="2:2" ht="23.25" x14ac:dyDescent="0.25">
      <c r="B13" s="97" t="s">
        <v>234</v>
      </c>
    </row>
    <row r="14" spans="2:2" ht="23.25" x14ac:dyDescent="0.25">
      <c r="B14" s="97" t="s">
        <v>282</v>
      </c>
    </row>
    <row r="15" spans="2:2" ht="23.25" x14ac:dyDescent="0.25">
      <c r="B15" s="97" t="s">
        <v>278</v>
      </c>
    </row>
    <row r="16" spans="2:2" ht="23.25" x14ac:dyDescent="0.25">
      <c r="B16" s="97" t="s">
        <v>279</v>
      </c>
    </row>
    <row r="17" spans="2:2" ht="23.25" x14ac:dyDescent="0.25">
      <c r="B17" s="97" t="s">
        <v>246</v>
      </c>
    </row>
    <row r="18" spans="2:2" ht="23.25" x14ac:dyDescent="0.25">
      <c r="B18" s="97" t="s">
        <v>245</v>
      </c>
    </row>
    <row r="19" spans="2:2" ht="23.25" x14ac:dyDescent="0.25">
      <c r="B19" s="97" t="s">
        <v>558</v>
      </c>
    </row>
    <row r="20" spans="2:2" ht="23.25" x14ac:dyDescent="0.25">
      <c r="B20" s="97" t="s">
        <v>97</v>
      </c>
    </row>
    <row r="21" spans="2:2" ht="23.25" x14ac:dyDescent="0.25">
      <c r="B21" s="97" t="s">
        <v>326</v>
      </c>
    </row>
    <row r="22" spans="2:2" ht="23.25" x14ac:dyDescent="0.25">
      <c r="B22" s="97" t="s">
        <v>308</v>
      </c>
    </row>
    <row r="23" spans="2:2" ht="23.25" x14ac:dyDescent="0.25">
      <c r="B23" s="97" t="s">
        <v>251</v>
      </c>
    </row>
    <row r="24" spans="2:2" ht="23.25" x14ac:dyDescent="0.25">
      <c r="B24" s="97" t="s">
        <v>243</v>
      </c>
    </row>
    <row r="25" spans="2:2" ht="23.25" x14ac:dyDescent="0.25">
      <c r="B25" s="97" t="s">
        <v>244</v>
      </c>
    </row>
    <row r="26" spans="2:2" ht="23.25" x14ac:dyDescent="0.25">
      <c r="B26" s="97" t="s">
        <v>116</v>
      </c>
    </row>
    <row r="27" spans="2:2" ht="23.25" x14ac:dyDescent="0.25">
      <c r="B27" s="97" t="s">
        <v>118</v>
      </c>
    </row>
    <row r="28" spans="2:2" ht="23.25" x14ac:dyDescent="0.25">
      <c r="B28" s="97" t="s">
        <v>120</v>
      </c>
    </row>
    <row r="29" spans="2:2" ht="23.25" x14ac:dyDescent="0.25">
      <c r="B29" s="97" t="s">
        <v>131</v>
      </c>
    </row>
    <row r="30" spans="2:2" ht="23.25" x14ac:dyDescent="0.25">
      <c r="B30" s="97" t="s">
        <v>129</v>
      </c>
    </row>
    <row r="31" spans="2:2" ht="23.25" x14ac:dyDescent="0.25">
      <c r="B31" s="97" t="s">
        <v>128</v>
      </c>
    </row>
    <row r="32" spans="2:2" ht="23.25" x14ac:dyDescent="0.25">
      <c r="B32" s="97" t="s">
        <v>126</v>
      </c>
    </row>
    <row r="33" spans="2:2" ht="23.25" x14ac:dyDescent="0.25">
      <c r="B33" s="97" t="s">
        <v>124</v>
      </c>
    </row>
    <row r="34" spans="2:2" ht="23.25" x14ac:dyDescent="0.25">
      <c r="B34" s="97" t="s">
        <v>122</v>
      </c>
    </row>
    <row r="35" spans="2:2" ht="23.25" x14ac:dyDescent="0.25">
      <c r="B35" s="97" t="s">
        <v>201</v>
      </c>
    </row>
    <row r="36" spans="2:2" ht="23.25" x14ac:dyDescent="0.25">
      <c r="B36" s="97" t="s">
        <v>202</v>
      </c>
    </row>
    <row r="37" spans="2:2" ht="23.25" x14ac:dyDescent="0.25">
      <c r="B37" s="97" t="s">
        <v>204</v>
      </c>
    </row>
    <row r="38" spans="2:2" ht="23.25" x14ac:dyDescent="0.25">
      <c r="B38" s="97" t="s">
        <v>206</v>
      </c>
    </row>
    <row r="39" spans="2:2" ht="23.25" x14ac:dyDescent="0.25">
      <c r="B39" s="97" t="s">
        <v>207</v>
      </c>
    </row>
    <row r="40" spans="2:2" ht="23.25" x14ac:dyDescent="0.25">
      <c r="B40" s="97" t="s">
        <v>208</v>
      </c>
    </row>
    <row r="41" spans="2:2" ht="23.25" x14ac:dyDescent="0.25">
      <c r="B41" s="97" t="s">
        <v>248</v>
      </c>
    </row>
    <row r="42" spans="2:2" ht="23.25" x14ac:dyDescent="0.25">
      <c r="B42" s="97" t="s">
        <v>316</v>
      </c>
    </row>
    <row r="43" spans="2:2" ht="23.25" x14ac:dyDescent="0.25">
      <c r="B43" s="97" t="s">
        <v>247</v>
      </c>
    </row>
    <row r="44" spans="2:2" ht="23.25" x14ac:dyDescent="0.25">
      <c r="B44" s="97" t="s">
        <v>321</v>
      </c>
    </row>
    <row r="45" spans="2:2" ht="23.25" x14ac:dyDescent="0.25">
      <c r="B45" s="97" t="s">
        <v>87</v>
      </c>
    </row>
    <row r="46" spans="2:2" ht="23.25" x14ac:dyDescent="0.25">
      <c r="B46" s="97" t="s">
        <v>80</v>
      </c>
    </row>
    <row r="47" spans="2:2" ht="23.25" x14ac:dyDescent="0.25">
      <c r="B47" s="97" t="s">
        <v>85</v>
      </c>
    </row>
    <row r="48" spans="2:2" ht="23.25" x14ac:dyDescent="0.25">
      <c r="B48" s="97" t="s">
        <v>54</v>
      </c>
    </row>
    <row r="49" spans="2:2" ht="23.25" x14ac:dyDescent="0.25">
      <c r="B49" s="97" t="s">
        <v>114</v>
      </c>
    </row>
    <row r="50" spans="2:2" ht="23.25" x14ac:dyDescent="0.25">
      <c r="B50" s="97" t="s">
        <v>104</v>
      </c>
    </row>
    <row r="51" spans="2:2" ht="23.25" x14ac:dyDescent="0.25">
      <c r="B51" s="97" t="s">
        <v>70</v>
      </c>
    </row>
    <row r="52" spans="2:2" ht="23.25" x14ac:dyDescent="0.25">
      <c r="B52" s="97" t="s">
        <v>109</v>
      </c>
    </row>
    <row r="53" spans="2:2" ht="23.25" x14ac:dyDescent="0.25">
      <c r="B53" s="97" t="s">
        <v>111</v>
      </c>
    </row>
    <row r="54" spans="2:2" ht="23.25" x14ac:dyDescent="0.25">
      <c r="B54" s="97" t="s">
        <v>221</v>
      </c>
    </row>
    <row r="55" spans="2:2" ht="23.25" x14ac:dyDescent="0.25">
      <c r="B55" s="97" t="s">
        <v>103</v>
      </c>
    </row>
    <row r="56" spans="2:2" ht="23.25" x14ac:dyDescent="0.25">
      <c r="B56" s="97" t="s">
        <v>232</v>
      </c>
    </row>
    <row r="57" spans="2:2" ht="23.25" x14ac:dyDescent="0.25">
      <c r="B57" s="97" t="s">
        <v>289</v>
      </c>
    </row>
    <row r="58" spans="2:2" ht="23.25" x14ac:dyDescent="0.25">
      <c r="B58" s="97" t="s">
        <v>58</v>
      </c>
    </row>
    <row r="59" spans="2:2" ht="23.25" x14ac:dyDescent="0.25">
      <c r="B59" s="97" t="s">
        <v>270</v>
      </c>
    </row>
    <row r="60" spans="2:2" ht="23.25" x14ac:dyDescent="0.25">
      <c r="B60" s="97" t="s">
        <v>304</v>
      </c>
    </row>
    <row r="61" spans="2:2" ht="23.25" x14ac:dyDescent="0.25">
      <c r="B61" s="97" t="s">
        <v>78</v>
      </c>
    </row>
    <row r="62" spans="2:2" ht="23.25" x14ac:dyDescent="0.25">
      <c r="B62" s="97" t="s">
        <v>63</v>
      </c>
    </row>
    <row r="63" spans="2:2" ht="23.25" x14ac:dyDescent="0.25">
      <c r="B63" s="97" t="s">
        <v>107</v>
      </c>
    </row>
    <row r="64" spans="2:2" ht="23.25" x14ac:dyDescent="0.25">
      <c r="B64" s="97" t="s">
        <v>325</v>
      </c>
    </row>
    <row r="65" spans="2:2" ht="23.25" x14ac:dyDescent="0.25">
      <c r="B65" s="97" t="s">
        <v>318</v>
      </c>
    </row>
    <row r="66" spans="2:2" ht="23.25" x14ac:dyDescent="0.25">
      <c r="B66" s="97" t="s">
        <v>233</v>
      </c>
    </row>
    <row r="67" spans="2:2" ht="23.25" x14ac:dyDescent="0.25">
      <c r="B67" s="97" t="s">
        <v>84</v>
      </c>
    </row>
    <row r="68" spans="2:2" ht="23.25" x14ac:dyDescent="0.25">
      <c r="B68" s="97" t="s">
        <v>223</v>
      </c>
    </row>
    <row r="69" spans="2:2" ht="23.25" x14ac:dyDescent="0.25">
      <c r="B69" s="70" t="s">
        <v>286</v>
      </c>
    </row>
    <row r="70" spans="2:2" ht="23.25" x14ac:dyDescent="0.25">
      <c r="B70" s="97" t="s">
        <v>256</v>
      </c>
    </row>
    <row r="71" spans="2:2" ht="23.25" x14ac:dyDescent="0.25">
      <c r="B71" s="97" t="s">
        <v>102</v>
      </c>
    </row>
    <row r="72" spans="2:2" ht="23.25" x14ac:dyDescent="0.25">
      <c r="B72" s="97" t="s">
        <v>108</v>
      </c>
    </row>
    <row r="73" spans="2:2" ht="23.25" x14ac:dyDescent="0.25">
      <c r="B73" s="97" t="s">
        <v>101</v>
      </c>
    </row>
    <row r="74" spans="2:2" ht="23.25" x14ac:dyDescent="0.25">
      <c r="B74" s="97" t="s">
        <v>541</v>
      </c>
    </row>
    <row r="75" spans="2:2" ht="23.25" x14ac:dyDescent="0.25">
      <c r="B75" s="97" t="s">
        <v>563</v>
      </c>
    </row>
    <row r="76" spans="2:2" ht="23.25" x14ac:dyDescent="0.25">
      <c r="B76" s="97" t="s">
        <v>105</v>
      </c>
    </row>
    <row r="77" spans="2:2" ht="23.25" x14ac:dyDescent="0.25">
      <c r="B77" s="97" t="s">
        <v>240</v>
      </c>
    </row>
    <row r="78" spans="2:2" ht="23.25" x14ac:dyDescent="0.25">
      <c r="B78" s="97" t="s">
        <v>100</v>
      </c>
    </row>
    <row r="79" spans="2:2" ht="23.25" x14ac:dyDescent="0.25">
      <c r="B79" s="97" t="s">
        <v>290</v>
      </c>
    </row>
    <row r="80" spans="2:2" ht="23.25" x14ac:dyDescent="0.25">
      <c r="B80" s="165" t="s">
        <v>281</v>
      </c>
    </row>
    <row r="81" spans="2:2" ht="23.25" x14ac:dyDescent="0.25">
      <c r="B81" s="97" t="s">
        <v>141</v>
      </c>
    </row>
    <row r="82" spans="2:2" ht="23.25" x14ac:dyDescent="0.25">
      <c r="B82" s="97" t="s">
        <v>298</v>
      </c>
    </row>
    <row r="83" spans="2:2" ht="23.25" x14ac:dyDescent="0.25">
      <c r="B83" s="97" t="s">
        <v>112</v>
      </c>
    </row>
    <row r="84" spans="2:2" ht="23.25" x14ac:dyDescent="0.25">
      <c r="B84" s="97" t="s">
        <v>140</v>
      </c>
    </row>
    <row r="85" spans="2:2" ht="23.25" x14ac:dyDescent="0.25">
      <c r="B85" s="97" t="s">
        <v>301</v>
      </c>
    </row>
    <row r="86" spans="2:2" ht="23.25" x14ac:dyDescent="0.25">
      <c r="B86" s="97" t="s">
        <v>136</v>
      </c>
    </row>
    <row r="87" spans="2:2" ht="23.25" x14ac:dyDescent="0.25">
      <c r="B87" s="97" t="s">
        <v>134</v>
      </c>
    </row>
    <row r="88" spans="2:2" ht="23.25" x14ac:dyDescent="0.25">
      <c r="B88" s="97" t="s">
        <v>139</v>
      </c>
    </row>
    <row r="89" spans="2:2" ht="23.25" x14ac:dyDescent="0.25">
      <c r="B89" s="97" t="s">
        <v>545</v>
      </c>
    </row>
    <row r="90" spans="2:2" ht="23.25" x14ac:dyDescent="0.25">
      <c r="B90" s="97" t="s">
        <v>280</v>
      </c>
    </row>
    <row r="91" spans="2:2" ht="23.25" x14ac:dyDescent="0.25">
      <c r="B91" s="97" t="s">
        <v>235</v>
      </c>
    </row>
    <row r="92" spans="2:2" ht="23.25" x14ac:dyDescent="0.25">
      <c r="B92" s="97" t="s">
        <v>542</v>
      </c>
    </row>
    <row r="93" spans="2:2" ht="23.25" x14ac:dyDescent="0.25">
      <c r="B93" s="97" t="s">
        <v>562</v>
      </c>
    </row>
    <row r="94" spans="2:2" ht="23.25" x14ac:dyDescent="0.25">
      <c r="B94" s="165" t="s">
        <v>302</v>
      </c>
    </row>
    <row r="95" spans="2:2" ht="23.25" x14ac:dyDescent="0.25">
      <c r="B95" s="97" t="s">
        <v>239</v>
      </c>
    </row>
    <row r="96" spans="2:2" ht="23.25" x14ac:dyDescent="0.25">
      <c r="B96" s="97" t="s">
        <v>249</v>
      </c>
    </row>
    <row r="97" spans="2:2" ht="23.25" x14ac:dyDescent="0.25">
      <c r="B97" s="97" t="s">
        <v>277</v>
      </c>
    </row>
    <row r="98" spans="2:2" ht="23.25" x14ac:dyDescent="0.25">
      <c r="B98" s="97" t="s">
        <v>257</v>
      </c>
    </row>
    <row r="99" spans="2:2" ht="23.25" x14ac:dyDescent="0.25">
      <c r="B99" s="97" t="s">
        <v>263</v>
      </c>
    </row>
    <row r="100" spans="2:2" ht="23.25" x14ac:dyDescent="0.25">
      <c r="B100" s="97" t="s">
        <v>322</v>
      </c>
    </row>
    <row r="101" spans="2:2" ht="23.25" x14ac:dyDescent="0.25">
      <c r="B101" s="97" t="s">
        <v>273</v>
      </c>
    </row>
    <row r="102" spans="2:2" ht="23.25" x14ac:dyDescent="0.25">
      <c r="B102" s="97" t="s">
        <v>288</v>
      </c>
    </row>
    <row r="103" spans="2:2" ht="23.25" x14ac:dyDescent="0.25">
      <c r="B103" s="97" t="s">
        <v>319</v>
      </c>
    </row>
    <row r="104" spans="2:2" ht="23.25" x14ac:dyDescent="0.25">
      <c r="B104" s="97" t="s">
        <v>549</v>
      </c>
    </row>
    <row r="105" spans="2:2" ht="23.25" x14ac:dyDescent="0.25">
      <c r="B105" s="97" t="s">
        <v>327</v>
      </c>
    </row>
    <row r="106" spans="2:2" ht="23.25" x14ac:dyDescent="0.25">
      <c r="B106" s="97" t="s">
        <v>328</v>
      </c>
    </row>
    <row r="107" spans="2:2" ht="23.25" x14ac:dyDescent="0.25">
      <c r="B107" s="97" t="s">
        <v>561</v>
      </c>
    </row>
    <row r="108" spans="2:2" ht="23.25" x14ac:dyDescent="0.25">
      <c r="B108" s="97" t="s">
        <v>329</v>
      </c>
    </row>
    <row r="109" spans="2:2" ht="23.25" x14ac:dyDescent="0.25">
      <c r="B109" s="97" t="s">
        <v>543</v>
      </c>
    </row>
    <row r="110" spans="2:2" ht="23.25" x14ac:dyDescent="0.25">
      <c r="B110" s="97" t="s">
        <v>559</v>
      </c>
    </row>
    <row r="111" spans="2:2" ht="23.25" x14ac:dyDescent="0.25">
      <c r="B111" s="97" t="s">
        <v>275</v>
      </c>
    </row>
    <row r="112" spans="2:2" ht="23.25" x14ac:dyDescent="0.25">
      <c r="B112" s="97" t="s">
        <v>52</v>
      </c>
    </row>
    <row r="113" spans="2:2" ht="23.25" x14ac:dyDescent="0.25">
      <c r="B113" s="97" t="s">
        <v>138</v>
      </c>
    </row>
    <row r="114" spans="2:2" ht="23.25" x14ac:dyDescent="0.25">
      <c r="B114" s="97" t="s">
        <v>98</v>
      </c>
    </row>
    <row r="115" spans="2:2" ht="23.25" x14ac:dyDescent="0.25">
      <c r="B115" s="97" t="s">
        <v>50</v>
      </c>
    </row>
    <row r="116" spans="2:2" ht="23.25" x14ac:dyDescent="0.25">
      <c r="B116" s="97" t="s">
        <v>320</v>
      </c>
    </row>
    <row r="117" spans="2:2" ht="23.25" x14ac:dyDescent="0.25">
      <c r="B117" s="97" t="s">
        <v>48</v>
      </c>
    </row>
    <row r="118" spans="2:2" ht="23.25" x14ac:dyDescent="0.25">
      <c r="B118" s="97" t="s">
        <v>68</v>
      </c>
    </row>
    <row r="119" spans="2:2" ht="23.25" x14ac:dyDescent="0.25">
      <c r="B119" s="97" t="s">
        <v>77</v>
      </c>
    </row>
    <row r="120" spans="2:2" ht="23.25" x14ac:dyDescent="0.25">
      <c r="B120" s="97" t="s">
        <v>56</v>
      </c>
    </row>
    <row r="121" spans="2:2" ht="23.25" x14ac:dyDescent="0.25">
      <c r="B121" s="97" t="s">
        <v>231</v>
      </c>
    </row>
    <row r="122" spans="2:2" ht="23.25" x14ac:dyDescent="0.25">
      <c r="B122" s="97" t="s">
        <v>94</v>
      </c>
    </row>
    <row r="123" spans="2:2" ht="23.25" x14ac:dyDescent="0.25">
      <c r="B123" s="97" t="s">
        <v>268</v>
      </c>
    </row>
    <row r="124" spans="2:2" ht="23.25" x14ac:dyDescent="0.25">
      <c r="B124" s="97" t="s">
        <v>92</v>
      </c>
    </row>
    <row r="125" spans="2:2" ht="23.25" x14ac:dyDescent="0.25">
      <c r="B125" s="97" t="s">
        <v>61</v>
      </c>
    </row>
    <row r="126" spans="2:2" ht="23.25" x14ac:dyDescent="0.25">
      <c r="B126" s="97" t="s">
        <v>74</v>
      </c>
    </row>
    <row r="127" spans="2:2" ht="23.25" x14ac:dyDescent="0.25">
      <c r="B127" s="97" t="s">
        <v>222</v>
      </c>
    </row>
    <row r="128" spans="2:2" ht="23.25" x14ac:dyDescent="0.25">
      <c r="B128" s="97" t="s">
        <v>76</v>
      </c>
    </row>
    <row r="129" spans="2:2" ht="23.25" x14ac:dyDescent="0.25">
      <c r="B129" s="97" t="s">
        <v>323</v>
      </c>
    </row>
    <row r="130" spans="2:2" ht="23.25" x14ac:dyDescent="0.25">
      <c r="B130" s="97" t="s">
        <v>142</v>
      </c>
    </row>
    <row r="131" spans="2:2" ht="23.25" x14ac:dyDescent="0.25">
      <c r="B131" s="97" t="s">
        <v>132</v>
      </c>
    </row>
    <row r="132" spans="2:2" ht="23.25" x14ac:dyDescent="0.25">
      <c r="B132" s="97" t="s">
        <v>65</v>
      </c>
    </row>
    <row r="133" spans="2:2" ht="23.25" x14ac:dyDescent="0.25">
      <c r="B133" s="97" t="s">
        <v>91</v>
      </c>
    </row>
    <row r="134" spans="2:2" ht="23.25" x14ac:dyDescent="0.25">
      <c r="B134" s="97" t="s">
        <v>264</v>
      </c>
    </row>
    <row r="135" spans="2:2" ht="23.25" x14ac:dyDescent="0.25">
      <c r="B135" s="97" t="s">
        <v>71</v>
      </c>
    </row>
    <row r="136" spans="2:2" ht="23.25" x14ac:dyDescent="0.25">
      <c r="B136" s="97" t="s">
        <v>82</v>
      </c>
    </row>
    <row r="137" spans="2:2" ht="23.25" x14ac:dyDescent="0.25">
      <c r="B137" s="97" t="s">
        <v>210</v>
      </c>
    </row>
    <row r="138" spans="2:2" ht="23.25" x14ac:dyDescent="0.25">
      <c r="B138" s="97" t="s">
        <v>544</v>
      </c>
    </row>
    <row r="139" spans="2:2" ht="23.25" x14ac:dyDescent="0.25">
      <c r="B139" s="97" t="s">
        <v>305</v>
      </c>
    </row>
    <row r="140" spans="2:2" ht="23.25" x14ac:dyDescent="0.25">
      <c r="B140" s="97" t="s">
        <v>252</v>
      </c>
    </row>
    <row r="141" spans="2:2" ht="23.25" x14ac:dyDescent="0.25">
      <c r="B141" s="97" t="s">
        <v>260</v>
      </c>
    </row>
    <row r="142" spans="2:2" ht="23.25" x14ac:dyDescent="0.25">
      <c r="B142" s="97" t="s">
        <v>546</v>
      </c>
    </row>
    <row r="143" spans="2:2" ht="23.25" x14ac:dyDescent="0.25">
      <c r="B143" s="97" t="s">
        <v>547</v>
      </c>
    </row>
  </sheetData>
  <sortState ref="B4:B143">
    <sortCondition ref="B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view="pageBreakPreview" zoomScale="70" zoomScaleNormal="73" zoomScaleSheetLayoutView="70" workbookViewId="0">
      <pane ySplit="5" topLeftCell="A6" activePane="bottomLeft" state="frozen"/>
      <selection activeCell="K180" sqref="K180:L192"/>
      <selection pane="bottomLeft" activeCell="K180" sqref="K180:L192"/>
    </sheetView>
  </sheetViews>
  <sheetFormatPr defaultRowHeight="23.25" x14ac:dyDescent="0.35"/>
  <cols>
    <col min="1" max="1" width="9.140625" style="167"/>
    <col min="2" max="2" width="16.7109375" style="80" customWidth="1"/>
    <col min="3" max="3" width="18" style="80" customWidth="1"/>
    <col min="4" max="4" width="29" style="168" customWidth="1"/>
    <col min="5" max="5" width="14.140625" style="80" customWidth="1"/>
    <col min="6" max="6" width="12.85546875" style="80" customWidth="1"/>
    <col min="7" max="8" width="13.7109375" style="80" customWidth="1"/>
    <col min="9" max="9" width="10.7109375" style="80" hidden="1" customWidth="1"/>
    <col min="10" max="10" width="11.42578125" style="80" hidden="1" customWidth="1"/>
    <col min="11" max="11" width="14.85546875" style="80" hidden="1" customWidth="1"/>
    <col min="12" max="12" width="12.140625" style="80" hidden="1" customWidth="1"/>
    <col min="13" max="13" width="13" style="80" hidden="1" customWidth="1"/>
    <col min="14" max="14" width="9.140625" style="80" hidden="1" customWidth="1"/>
    <col min="15" max="15" width="15.5703125" style="169" customWidth="1"/>
    <col min="16" max="16" width="23.140625" style="169" customWidth="1"/>
    <col min="17" max="17" width="19.5703125" style="169" customWidth="1"/>
    <col min="18" max="18" width="23.5703125" style="169" customWidth="1"/>
    <col min="19" max="19" width="21" style="169" customWidth="1"/>
    <col min="20" max="20" width="18.85546875" style="169" customWidth="1"/>
    <col min="21" max="21" width="20" style="169" customWidth="1"/>
    <col min="22" max="22" width="14.7109375" style="80" customWidth="1"/>
    <col min="23" max="23" width="11" style="80" customWidth="1"/>
    <col min="24" max="24" width="18.140625" style="80" customWidth="1"/>
    <col min="25" max="25" width="19.7109375" style="80" customWidth="1"/>
    <col min="26" max="26" width="27" style="80" customWidth="1"/>
    <col min="27" max="16384" width="9.140625" style="80"/>
  </cols>
  <sheetData>
    <row r="1" spans="1:22" ht="3.75" customHeight="1" x14ac:dyDescent="0.35"/>
    <row r="2" spans="1:22" x14ac:dyDescent="0.35">
      <c r="A2" s="291" t="s">
        <v>29</v>
      </c>
      <c r="B2" s="291"/>
      <c r="F2" s="292" t="s">
        <v>565</v>
      </c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</row>
    <row r="3" spans="1:22" s="171" customFormat="1" ht="30.75" customHeight="1" x14ac:dyDescent="0.25">
      <c r="A3" s="170"/>
      <c r="C3" s="172"/>
      <c r="D3" s="173"/>
      <c r="E3" s="172"/>
      <c r="F3" s="172"/>
      <c r="G3" s="172"/>
      <c r="H3" s="172"/>
      <c r="I3" s="172"/>
      <c r="J3" s="293" t="s">
        <v>196</v>
      </c>
      <c r="K3" s="293"/>
      <c r="L3" s="293"/>
      <c r="M3" s="293"/>
      <c r="N3" s="293"/>
      <c r="O3" s="293" t="s">
        <v>197</v>
      </c>
      <c r="P3" s="293"/>
      <c r="Q3" s="293"/>
      <c r="R3" s="293"/>
      <c r="S3" s="293"/>
      <c r="T3" s="293" t="s">
        <v>198</v>
      </c>
      <c r="U3" s="293"/>
      <c r="V3" s="293"/>
    </row>
    <row r="4" spans="1:22" s="179" customFormat="1" ht="60" x14ac:dyDescent="0.25">
      <c r="A4" s="174" t="s">
        <v>0</v>
      </c>
      <c r="B4" s="175" t="s">
        <v>3</v>
      </c>
      <c r="C4" s="175" t="s">
        <v>19</v>
      </c>
      <c r="D4" s="176" t="s">
        <v>18</v>
      </c>
      <c r="E4" s="175" t="s">
        <v>33</v>
      </c>
      <c r="F4" s="175" t="s">
        <v>27</v>
      </c>
      <c r="G4" s="175" t="s">
        <v>23</v>
      </c>
      <c r="H4" s="175" t="s">
        <v>20</v>
      </c>
      <c r="I4" s="175" t="s">
        <v>21</v>
      </c>
      <c r="J4" s="175" t="s">
        <v>22</v>
      </c>
      <c r="K4" s="175" t="s">
        <v>7</v>
      </c>
      <c r="L4" s="175" t="s">
        <v>8</v>
      </c>
      <c r="M4" s="175" t="s">
        <v>9</v>
      </c>
      <c r="N4" s="175" t="s">
        <v>10</v>
      </c>
      <c r="O4" s="175" t="s">
        <v>6</v>
      </c>
      <c r="P4" s="177" t="s">
        <v>11</v>
      </c>
      <c r="Q4" s="177" t="s">
        <v>8</v>
      </c>
      <c r="R4" s="177" t="s">
        <v>9</v>
      </c>
      <c r="S4" s="177" t="s">
        <v>28</v>
      </c>
      <c r="T4" s="177" t="s">
        <v>24</v>
      </c>
      <c r="U4" s="177" t="s">
        <v>25</v>
      </c>
      <c r="V4" s="178" t="s">
        <v>26</v>
      </c>
    </row>
    <row r="5" spans="1:22" x14ac:dyDescent="0.25">
      <c r="A5" s="180">
        <v>1</v>
      </c>
      <c r="B5" s="181">
        <v>2</v>
      </c>
      <c r="C5" s="181">
        <v>3</v>
      </c>
      <c r="D5" s="182">
        <v>4</v>
      </c>
      <c r="E5" s="181">
        <v>5</v>
      </c>
      <c r="F5" s="181">
        <v>6</v>
      </c>
      <c r="G5" s="181">
        <v>7</v>
      </c>
      <c r="H5" s="181">
        <v>8</v>
      </c>
      <c r="I5" s="181">
        <v>9</v>
      </c>
      <c r="J5" s="181">
        <v>10</v>
      </c>
      <c r="K5" s="181">
        <v>11</v>
      </c>
      <c r="L5" s="181">
        <v>12</v>
      </c>
      <c r="M5" s="181">
        <v>13</v>
      </c>
      <c r="N5" s="181">
        <v>14</v>
      </c>
      <c r="O5" s="183">
        <v>15</v>
      </c>
      <c r="P5" s="183">
        <v>16</v>
      </c>
      <c r="Q5" s="183">
        <v>17</v>
      </c>
      <c r="R5" s="183">
        <v>18</v>
      </c>
      <c r="S5" s="183">
        <v>19</v>
      </c>
      <c r="T5" s="183">
        <v>20</v>
      </c>
      <c r="U5" s="183">
        <v>21</v>
      </c>
      <c r="V5" s="181">
        <v>22</v>
      </c>
    </row>
    <row r="6" spans="1:22" ht="9.75" customHeight="1" x14ac:dyDescent="0.25">
      <c r="A6" s="180"/>
      <c r="B6" s="181"/>
      <c r="C6" s="181"/>
      <c r="D6" s="182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3"/>
      <c r="P6" s="183"/>
      <c r="Q6" s="183"/>
      <c r="R6" s="183"/>
      <c r="S6" s="183"/>
      <c r="T6" s="183"/>
      <c r="U6" s="183"/>
      <c r="V6" s="181"/>
    </row>
    <row r="7" spans="1:22" s="200" customFormat="1" x14ac:dyDescent="0.25">
      <c r="A7" s="192">
        <v>20</v>
      </c>
      <c r="B7" s="193" t="s">
        <v>14</v>
      </c>
      <c r="C7" s="193" t="s">
        <v>14</v>
      </c>
      <c r="D7" s="194" t="s">
        <v>70</v>
      </c>
      <c r="E7" s="193" t="s">
        <v>195</v>
      </c>
      <c r="F7" s="195" t="s">
        <v>35</v>
      </c>
      <c r="G7" s="196">
        <v>45661</v>
      </c>
      <c r="H7" s="197" t="s">
        <v>49</v>
      </c>
      <c r="I7" s="198"/>
      <c r="J7" s="193"/>
      <c r="K7" s="193"/>
      <c r="L7" s="193"/>
      <c r="M7" s="193"/>
      <c r="N7" s="193"/>
      <c r="O7" s="199">
        <v>3</v>
      </c>
      <c r="P7" s="199"/>
      <c r="Q7" s="199"/>
      <c r="R7" s="199"/>
      <c r="S7" s="199">
        <f t="shared" ref="S7:S18" si="0">Q7</f>
        <v>0</v>
      </c>
      <c r="T7" s="199">
        <v>0</v>
      </c>
      <c r="U7" s="199">
        <f t="shared" ref="U7:U17" si="1">R7-Q7</f>
        <v>0</v>
      </c>
      <c r="V7" s="199">
        <v>3.07</v>
      </c>
    </row>
    <row r="8" spans="1:22" x14ac:dyDescent="0.25">
      <c r="A8" s="184">
        <v>28</v>
      </c>
      <c r="B8" s="79" t="s">
        <v>14</v>
      </c>
      <c r="C8" s="79" t="s">
        <v>14</v>
      </c>
      <c r="D8" s="70" t="s">
        <v>84</v>
      </c>
      <c r="E8" s="79" t="s">
        <v>195</v>
      </c>
      <c r="F8" s="16" t="s">
        <v>255</v>
      </c>
      <c r="G8" s="83">
        <v>45661</v>
      </c>
      <c r="H8" s="18" t="s">
        <v>46</v>
      </c>
      <c r="I8" s="87"/>
      <c r="J8" s="79"/>
      <c r="K8" s="79"/>
      <c r="L8" s="79"/>
      <c r="M8" s="79"/>
      <c r="N8" s="79"/>
      <c r="O8" s="37" t="s">
        <v>540</v>
      </c>
      <c r="P8" s="38"/>
      <c r="Q8" s="37"/>
      <c r="R8" s="37"/>
      <c r="S8" s="37">
        <f t="shared" si="0"/>
        <v>0</v>
      </c>
      <c r="T8" s="38">
        <f t="shared" ref="T8:T13" si="2">Q8-R8</f>
        <v>0</v>
      </c>
      <c r="U8" s="37">
        <v>0</v>
      </c>
      <c r="V8" s="37">
        <v>2.76</v>
      </c>
    </row>
    <row r="9" spans="1:22" x14ac:dyDescent="0.25">
      <c r="A9" s="184">
        <v>30</v>
      </c>
      <c r="B9" s="79" t="s">
        <v>14</v>
      </c>
      <c r="C9" s="79" t="s">
        <v>14</v>
      </c>
      <c r="D9" s="70" t="s">
        <v>87</v>
      </c>
      <c r="E9" s="79" t="s">
        <v>195</v>
      </c>
      <c r="F9" s="19" t="s">
        <v>38</v>
      </c>
      <c r="G9" s="83">
        <v>45661</v>
      </c>
      <c r="H9" s="127" t="s">
        <v>81</v>
      </c>
      <c r="I9" s="87"/>
      <c r="J9" s="79"/>
      <c r="K9" s="79"/>
      <c r="L9" s="79"/>
      <c r="M9" s="79"/>
      <c r="N9" s="79"/>
      <c r="O9" s="40">
        <v>45</v>
      </c>
      <c r="P9" s="38"/>
      <c r="Q9" s="37"/>
      <c r="R9" s="37"/>
      <c r="S9" s="37">
        <f t="shared" si="0"/>
        <v>0</v>
      </c>
      <c r="T9" s="38">
        <v>0</v>
      </c>
      <c r="U9" s="37">
        <f t="shared" si="1"/>
        <v>0</v>
      </c>
      <c r="V9" s="37">
        <v>3.19</v>
      </c>
    </row>
    <row r="10" spans="1:22" x14ac:dyDescent="0.25">
      <c r="A10" s="184">
        <v>33</v>
      </c>
      <c r="B10" s="79" t="s">
        <v>14</v>
      </c>
      <c r="C10" s="79" t="s">
        <v>14</v>
      </c>
      <c r="D10" s="70" t="s">
        <v>91</v>
      </c>
      <c r="E10" s="79" t="s">
        <v>195</v>
      </c>
      <c r="F10" s="16" t="s">
        <v>38</v>
      </c>
      <c r="G10" s="83">
        <v>45661</v>
      </c>
      <c r="H10" s="127">
        <v>18.89</v>
      </c>
      <c r="I10" s="87"/>
      <c r="J10" s="79"/>
      <c r="K10" s="79"/>
      <c r="L10" s="79"/>
      <c r="M10" s="79"/>
      <c r="N10" s="79"/>
      <c r="O10" s="40">
        <v>17</v>
      </c>
      <c r="P10" s="38"/>
      <c r="Q10" s="37"/>
      <c r="R10" s="37"/>
      <c r="S10" s="37">
        <f t="shared" si="0"/>
        <v>0</v>
      </c>
      <c r="T10" s="38">
        <v>0</v>
      </c>
      <c r="U10" s="37">
        <f t="shared" si="1"/>
        <v>0</v>
      </c>
      <c r="V10" s="37">
        <v>3.19</v>
      </c>
    </row>
    <row r="11" spans="1:22" x14ac:dyDescent="0.25">
      <c r="A11" s="184">
        <v>37</v>
      </c>
      <c r="B11" s="79" t="s">
        <v>14</v>
      </c>
      <c r="C11" s="79" t="s">
        <v>14</v>
      </c>
      <c r="D11" s="70" t="s">
        <v>98</v>
      </c>
      <c r="E11" s="79" t="s">
        <v>195</v>
      </c>
      <c r="F11" s="16" t="s">
        <v>99</v>
      </c>
      <c r="G11" s="83">
        <v>45661</v>
      </c>
      <c r="H11" s="18" t="s">
        <v>39</v>
      </c>
      <c r="I11" s="87"/>
      <c r="J11" s="79"/>
      <c r="K11" s="79"/>
      <c r="L11" s="79"/>
      <c r="M11" s="79"/>
      <c r="N11" s="79"/>
      <c r="O11" s="37">
        <v>4</v>
      </c>
      <c r="P11" s="38"/>
      <c r="Q11" s="37"/>
      <c r="R11" s="37"/>
      <c r="S11" s="37">
        <f t="shared" si="0"/>
        <v>0</v>
      </c>
      <c r="T11" s="38">
        <f t="shared" si="2"/>
        <v>0</v>
      </c>
      <c r="U11" s="37">
        <v>0</v>
      </c>
      <c r="V11" s="37">
        <v>3.19</v>
      </c>
    </row>
    <row r="12" spans="1:22" x14ac:dyDescent="0.25">
      <c r="A12" s="184">
        <v>38</v>
      </c>
      <c r="B12" s="79" t="s">
        <v>14</v>
      </c>
      <c r="C12" s="79" t="s">
        <v>14</v>
      </c>
      <c r="D12" s="70" t="s">
        <v>100</v>
      </c>
      <c r="E12" s="79" t="s">
        <v>195</v>
      </c>
      <c r="F12" s="16" t="s">
        <v>255</v>
      </c>
      <c r="G12" s="83">
        <v>45661</v>
      </c>
      <c r="H12" s="127" t="s">
        <v>49</v>
      </c>
      <c r="I12" s="87"/>
      <c r="J12" s="79"/>
      <c r="K12" s="79"/>
      <c r="L12" s="79"/>
      <c r="M12" s="79"/>
      <c r="N12" s="79"/>
      <c r="O12" s="37">
        <v>3</v>
      </c>
      <c r="P12" s="38"/>
      <c r="Q12" s="37"/>
      <c r="R12" s="37"/>
      <c r="S12" s="37">
        <f t="shared" si="0"/>
        <v>0</v>
      </c>
      <c r="T12" s="38">
        <v>0</v>
      </c>
      <c r="U12" s="37">
        <f t="shared" si="1"/>
        <v>0</v>
      </c>
      <c r="V12" s="37">
        <v>4.0199999999999996</v>
      </c>
    </row>
    <row r="13" spans="1:22" x14ac:dyDescent="0.25">
      <c r="A13" s="184">
        <v>42</v>
      </c>
      <c r="B13" s="79" t="s">
        <v>14</v>
      </c>
      <c r="C13" s="79" t="s">
        <v>14</v>
      </c>
      <c r="D13" s="70" t="s">
        <v>104</v>
      </c>
      <c r="E13" s="79" t="s">
        <v>195</v>
      </c>
      <c r="F13" s="16" t="s">
        <v>255</v>
      </c>
      <c r="G13" s="83">
        <v>45661</v>
      </c>
      <c r="H13" s="18" t="s">
        <v>39</v>
      </c>
      <c r="I13" s="87"/>
      <c r="J13" s="79"/>
      <c r="K13" s="79"/>
      <c r="L13" s="79"/>
      <c r="M13" s="79"/>
      <c r="N13" s="79"/>
      <c r="O13" s="37">
        <v>5</v>
      </c>
      <c r="P13" s="38"/>
      <c r="Q13" s="37"/>
      <c r="R13" s="37"/>
      <c r="S13" s="37">
        <f t="shared" si="0"/>
        <v>0</v>
      </c>
      <c r="T13" s="38">
        <f t="shared" si="2"/>
        <v>0</v>
      </c>
      <c r="U13" s="37">
        <v>0</v>
      </c>
      <c r="V13" s="37">
        <v>4.0199999999999996</v>
      </c>
    </row>
    <row r="14" spans="1:22" x14ac:dyDescent="0.25">
      <c r="A14" s="184">
        <v>45</v>
      </c>
      <c r="B14" s="79" t="s">
        <v>14</v>
      </c>
      <c r="C14" s="79" t="s">
        <v>14</v>
      </c>
      <c r="D14" s="70" t="s">
        <v>108</v>
      </c>
      <c r="E14" s="79" t="s">
        <v>195</v>
      </c>
      <c r="F14" s="63" t="s">
        <v>106</v>
      </c>
      <c r="G14" s="83">
        <v>45661</v>
      </c>
      <c r="H14" s="18" t="s">
        <v>46</v>
      </c>
      <c r="I14" s="87"/>
      <c r="J14" s="79"/>
      <c r="K14" s="79"/>
      <c r="L14" s="79"/>
      <c r="M14" s="79"/>
      <c r="N14" s="79"/>
      <c r="O14" s="37">
        <v>9.9</v>
      </c>
      <c r="P14" s="38"/>
      <c r="Q14" s="37"/>
      <c r="R14" s="37"/>
      <c r="S14" s="37">
        <f t="shared" si="0"/>
        <v>0</v>
      </c>
      <c r="T14" s="38">
        <v>0</v>
      </c>
      <c r="U14" s="37">
        <f t="shared" si="1"/>
        <v>0</v>
      </c>
      <c r="V14" s="37">
        <v>3.19</v>
      </c>
    </row>
    <row r="15" spans="1:22" x14ac:dyDescent="0.25">
      <c r="A15" s="184">
        <v>46</v>
      </c>
      <c r="B15" s="79" t="s">
        <v>14</v>
      </c>
      <c r="C15" s="79" t="s">
        <v>14</v>
      </c>
      <c r="D15" s="70" t="s">
        <v>109</v>
      </c>
      <c r="E15" s="79" t="s">
        <v>195</v>
      </c>
      <c r="F15" s="16" t="s">
        <v>86</v>
      </c>
      <c r="G15" s="83">
        <v>45661</v>
      </c>
      <c r="H15" s="18" t="s">
        <v>110</v>
      </c>
      <c r="I15" s="87"/>
      <c r="J15" s="79"/>
      <c r="K15" s="79"/>
      <c r="L15" s="79"/>
      <c r="M15" s="79"/>
      <c r="N15" s="79"/>
      <c r="O15" s="37">
        <v>10</v>
      </c>
      <c r="P15" s="38">
        <v>0</v>
      </c>
      <c r="Q15" s="37">
        <v>0</v>
      </c>
      <c r="R15" s="37">
        <v>0</v>
      </c>
      <c r="S15" s="37">
        <f t="shared" si="0"/>
        <v>0</v>
      </c>
      <c r="T15" s="38">
        <v>0</v>
      </c>
      <c r="U15" s="37">
        <f t="shared" si="1"/>
        <v>0</v>
      </c>
      <c r="V15" s="37" t="s">
        <v>219</v>
      </c>
    </row>
    <row r="16" spans="1:22" x14ac:dyDescent="0.25">
      <c r="A16" s="184">
        <v>47</v>
      </c>
      <c r="B16" s="79" t="s">
        <v>14</v>
      </c>
      <c r="C16" s="79" t="s">
        <v>14</v>
      </c>
      <c r="D16" s="70" t="s">
        <v>111</v>
      </c>
      <c r="E16" s="79" t="s">
        <v>195</v>
      </c>
      <c r="F16" s="16" t="s">
        <v>86</v>
      </c>
      <c r="G16" s="83">
        <v>45661</v>
      </c>
      <c r="H16" s="127" t="s">
        <v>51</v>
      </c>
      <c r="I16" s="87"/>
      <c r="J16" s="79"/>
      <c r="K16" s="79"/>
      <c r="L16" s="79"/>
      <c r="M16" s="79"/>
      <c r="N16" s="79"/>
      <c r="O16" s="37">
        <v>10</v>
      </c>
      <c r="P16" s="38"/>
      <c r="Q16" s="37"/>
      <c r="R16" s="37"/>
      <c r="S16" s="37">
        <f t="shared" si="0"/>
        <v>0</v>
      </c>
      <c r="T16" s="38">
        <v>0</v>
      </c>
      <c r="U16" s="37">
        <f t="shared" si="1"/>
        <v>0</v>
      </c>
      <c r="V16" s="37" t="s">
        <v>219</v>
      </c>
    </row>
    <row r="17" spans="1:26" x14ac:dyDescent="0.25">
      <c r="A17" s="184">
        <v>59</v>
      </c>
      <c r="B17" s="79" t="s">
        <v>14</v>
      </c>
      <c r="C17" s="79" t="s">
        <v>14</v>
      </c>
      <c r="D17" s="70" t="s">
        <v>132</v>
      </c>
      <c r="E17" s="79" t="s">
        <v>195</v>
      </c>
      <c r="F17" s="90" t="s">
        <v>133</v>
      </c>
      <c r="G17" s="83">
        <v>45661</v>
      </c>
      <c r="H17" s="127" t="s">
        <v>121</v>
      </c>
      <c r="I17" s="87"/>
      <c r="J17" s="79"/>
      <c r="K17" s="79"/>
      <c r="L17" s="79"/>
      <c r="M17" s="79"/>
      <c r="N17" s="79"/>
      <c r="O17" s="40">
        <v>25</v>
      </c>
      <c r="P17" s="38"/>
      <c r="Q17" s="37"/>
      <c r="R17" s="37"/>
      <c r="S17" s="37">
        <f t="shared" si="0"/>
        <v>0</v>
      </c>
      <c r="T17" s="38">
        <v>0</v>
      </c>
      <c r="U17" s="37">
        <f t="shared" si="1"/>
        <v>0</v>
      </c>
      <c r="V17" s="37">
        <v>3.19</v>
      </c>
    </row>
    <row r="18" spans="1:26" x14ac:dyDescent="0.25">
      <c r="A18" s="184">
        <v>64</v>
      </c>
      <c r="B18" s="79" t="s">
        <v>14</v>
      </c>
      <c r="C18" s="79" t="s">
        <v>14</v>
      </c>
      <c r="D18" s="70" t="s">
        <v>140</v>
      </c>
      <c r="E18" s="79" t="s">
        <v>195</v>
      </c>
      <c r="F18" s="16" t="s">
        <v>255</v>
      </c>
      <c r="G18" s="83">
        <v>45661</v>
      </c>
      <c r="H18" s="127" t="s">
        <v>49</v>
      </c>
      <c r="I18" s="87"/>
      <c r="J18" s="79"/>
      <c r="K18" s="79"/>
      <c r="L18" s="79"/>
      <c r="M18" s="79"/>
      <c r="N18" s="79"/>
      <c r="O18" s="40">
        <v>3</v>
      </c>
      <c r="P18" s="38"/>
      <c r="Q18" s="37"/>
      <c r="R18" s="37"/>
      <c r="S18" s="37">
        <f t="shared" si="0"/>
        <v>0</v>
      </c>
      <c r="T18" s="38">
        <v>0</v>
      </c>
      <c r="U18" s="37">
        <v>0</v>
      </c>
      <c r="V18" s="37">
        <v>4.5</v>
      </c>
    </row>
    <row r="19" spans="1:26" x14ac:dyDescent="0.25">
      <c r="A19" s="184">
        <v>91</v>
      </c>
      <c r="B19" s="79" t="s">
        <v>14</v>
      </c>
      <c r="C19" s="79" t="s">
        <v>14</v>
      </c>
      <c r="D19" s="70" t="s">
        <v>257</v>
      </c>
      <c r="E19" s="79" t="s">
        <v>195</v>
      </c>
      <c r="F19" s="16" t="s">
        <v>255</v>
      </c>
      <c r="G19" s="83">
        <v>45661</v>
      </c>
      <c r="H19" s="127" t="s">
        <v>443</v>
      </c>
      <c r="I19" s="17"/>
      <c r="J19" s="79"/>
      <c r="K19" s="79"/>
      <c r="L19" s="79"/>
      <c r="M19" s="79"/>
      <c r="N19" s="79"/>
      <c r="O19" s="40">
        <v>3</v>
      </c>
      <c r="P19" s="38"/>
      <c r="Q19" s="37"/>
      <c r="R19" s="37"/>
      <c r="S19" s="37">
        <f t="shared" ref="S19:S22" si="3">Q19</f>
        <v>0</v>
      </c>
      <c r="T19" s="38">
        <f>Q19-R19</f>
        <v>0</v>
      </c>
      <c r="U19" s="37">
        <v>0</v>
      </c>
      <c r="V19" s="37">
        <v>2.97</v>
      </c>
    </row>
    <row r="20" spans="1:26" x14ac:dyDescent="0.25">
      <c r="A20" s="184">
        <v>123</v>
      </c>
      <c r="B20" s="79" t="s">
        <v>14</v>
      </c>
      <c r="C20" s="79" t="s">
        <v>14</v>
      </c>
      <c r="D20" s="70" t="s">
        <v>318</v>
      </c>
      <c r="E20" s="79" t="s">
        <v>195</v>
      </c>
      <c r="F20" s="16" t="s">
        <v>271</v>
      </c>
      <c r="G20" s="83">
        <v>45661</v>
      </c>
      <c r="H20" s="127" t="s">
        <v>439</v>
      </c>
      <c r="I20" s="17"/>
      <c r="J20" s="79"/>
      <c r="K20" s="79"/>
      <c r="L20" s="79"/>
      <c r="M20" s="79"/>
      <c r="N20" s="79"/>
      <c r="O20" s="40">
        <v>7.91</v>
      </c>
      <c r="P20" s="38"/>
      <c r="Q20" s="37"/>
      <c r="R20" s="37"/>
      <c r="S20" s="37">
        <f t="shared" si="3"/>
        <v>0</v>
      </c>
      <c r="T20" s="38">
        <f t="shared" ref="T20:T22" si="4">Q20-R20</f>
        <v>0</v>
      </c>
      <c r="U20" s="38">
        <v>0</v>
      </c>
      <c r="V20" s="37">
        <v>2.25</v>
      </c>
    </row>
    <row r="21" spans="1:26" x14ac:dyDescent="0.25">
      <c r="A21" s="184">
        <v>124</v>
      </c>
      <c r="B21" s="79" t="s">
        <v>14</v>
      </c>
      <c r="C21" s="79" t="s">
        <v>14</v>
      </c>
      <c r="D21" s="70" t="s">
        <v>319</v>
      </c>
      <c r="E21" s="79" t="s">
        <v>195</v>
      </c>
      <c r="F21" s="16" t="s">
        <v>271</v>
      </c>
      <c r="G21" s="83">
        <v>45661</v>
      </c>
      <c r="H21" s="127" t="s">
        <v>443</v>
      </c>
      <c r="I21" s="17"/>
      <c r="J21" s="79"/>
      <c r="K21" s="79"/>
      <c r="L21" s="79"/>
      <c r="M21" s="79"/>
      <c r="N21" s="79"/>
      <c r="O21" s="40">
        <v>3</v>
      </c>
      <c r="P21" s="38"/>
      <c r="Q21" s="37"/>
      <c r="R21" s="37"/>
      <c r="S21" s="37">
        <f t="shared" si="3"/>
        <v>0</v>
      </c>
      <c r="T21" s="38">
        <f t="shared" si="4"/>
        <v>0</v>
      </c>
      <c r="U21" s="38">
        <v>0</v>
      </c>
      <c r="V21" s="37">
        <v>3.79</v>
      </c>
    </row>
    <row r="22" spans="1:26" x14ac:dyDescent="0.25">
      <c r="A22" s="184">
        <v>125</v>
      </c>
      <c r="B22" s="79" t="s">
        <v>14</v>
      </c>
      <c r="C22" s="79" t="s">
        <v>14</v>
      </c>
      <c r="D22" s="70" t="s">
        <v>320</v>
      </c>
      <c r="E22" s="79" t="s">
        <v>195</v>
      </c>
      <c r="F22" s="16" t="s">
        <v>271</v>
      </c>
      <c r="G22" s="83">
        <v>45661</v>
      </c>
      <c r="H22" s="127" t="s">
        <v>443</v>
      </c>
      <c r="I22" s="17"/>
      <c r="J22" s="79"/>
      <c r="K22" s="79"/>
      <c r="L22" s="79"/>
      <c r="M22" s="79"/>
      <c r="N22" s="79"/>
      <c r="O22" s="40">
        <v>2.65</v>
      </c>
      <c r="P22" s="38"/>
      <c r="Q22" s="37"/>
      <c r="R22" s="37"/>
      <c r="S22" s="37">
        <f t="shared" si="3"/>
        <v>0</v>
      </c>
      <c r="T22" s="38">
        <f t="shared" si="4"/>
        <v>0</v>
      </c>
      <c r="U22" s="38">
        <v>0</v>
      </c>
      <c r="V22" s="37">
        <v>2.4300000000000002</v>
      </c>
    </row>
    <row r="23" spans="1:26" s="188" customFormat="1" ht="34.5" customHeight="1" x14ac:dyDescent="0.35">
      <c r="A23" s="180"/>
      <c r="B23" s="186"/>
      <c r="C23" s="186"/>
      <c r="D23" s="7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7">
        <f t="shared" ref="O23:V23" si="5">SUM(O7:O22)</f>
        <v>151.46</v>
      </c>
      <c r="P23" s="187">
        <f t="shared" si="5"/>
        <v>0</v>
      </c>
      <c r="Q23" s="187">
        <f t="shared" si="5"/>
        <v>0</v>
      </c>
      <c r="R23" s="187">
        <f t="shared" si="5"/>
        <v>0</v>
      </c>
      <c r="S23" s="187">
        <f t="shared" si="5"/>
        <v>0</v>
      </c>
      <c r="T23" s="187">
        <f t="shared" si="5"/>
        <v>0</v>
      </c>
      <c r="U23" s="187">
        <f t="shared" si="5"/>
        <v>0</v>
      </c>
      <c r="V23" s="187">
        <f t="shared" si="5"/>
        <v>45.76</v>
      </c>
      <c r="W23" s="80"/>
      <c r="X23" s="80"/>
      <c r="Y23" s="80"/>
      <c r="Z23" s="80"/>
    </row>
    <row r="24" spans="1:26" s="95" customFormat="1" x14ac:dyDescent="0.35">
      <c r="A24" s="189"/>
      <c r="D24" s="168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1"/>
      <c r="P24" s="191"/>
      <c r="Q24" s="191"/>
      <c r="R24" s="191"/>
      <c r="S24" s="191"/>
      <c r="T24" s="191"/>
      <c r="U24" s="191"/>
      <c r="V24" s="190"/>
      <c r="X24" s="80"/>
    </row>
    <row r="25" spans="1:26" s="95" customFormat="1" x14ac:dyDescent="0.35">
      <c r="A25" s="189"/>
      <c r="D25" s="168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1"/>
      <c r="P25" s="191"/>
      <c r="Q25" s="191"/>
      <c r="R25" s="191"/>
      <c r="S25" s="191"/>
      <c r="T25" s="191"/>
      <c r="U25" s="191"/>
      <c r="V25" s="190"/>
      <c r="X25" s="80"/>
    </row>
    <row r="26" spans="1:26" s="95" customFormat="1" x14ac:dyDescent="0.35">
      <c r="A26" s="189"/>
      <c r="D26" s="168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1"/>
      <c r="P26" s="191"/>
      <c r="Q26" s="191"/>
      <c r="R26" s="191"/>
      <c r="S26" s="191"/>
      <c r="T26" s="191"/>
      <c r="U26" s="191"/>
      <c r="V26" s="190"/>
      <c r="X26" s="80"/>
    </row>
    <row r="27" spans="1:26" s="95" customFormat="1" x14ac:dyDescent="0.35">
      <c r="A27" s="189"/>
      <c r="D27" s="168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1"/>
      <c r="P27" s="191"/>
      <c r="Q27" s="191"/>
      <c r="R27" s="191"/>
      <c r="S27" s="191"/>
      <c r="T27" s="191"/>
      <c r="U27" s="191"/>
      <c r="V27" s="190"/>
      <c r="X27" s="80"/>
    </row>
    <row r="28" spans="1:26" s="95" customFormat="1" x14ac:dyDescent="0.35">
      <c r="A28" s="189"/>
      <c r="D28" s="168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1"/>
      <c r="P28" s="191"/>
      <c r="Q28" s="191"/>
      <c r="R28" s="191"/>
      <c r="S28" s="191"/>
      <c r="T28" s="191"/>
      <c r="U28" s="191"/>
      <c r="V28" s="190"/>
      <c r="X28" s="80"/>
    </row>
    <row r="29" spans="1:26" s="95" customFormat="1" x14ac:dyDescent="0.35">
      <c r="A29" s="189"/>
      <c r="D29" s="168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1"/>
      <c r="P29" s="191"/>
      <c r="Q29" s="191"/>
      <c r="R29" s="191"/>
      <c r="S29" s="191"/>
      <c r="T29" s="191"/>
      <c r="U29" s="191"/>
      <c r="V29" s="190"/>
      <c r="X29" s="80"/>
    </row>
    <row r="30" spans="1:26" s="95" customFormat="1" x14ac:dyDescent="0.35">
      <c r="A30" s="189"/>
      <c r="D30" s="168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1"/>
      <c r="P30" s="191"/>
      <c r="Q30" s="191"/>
      <c r="R30" s="191"/>
      <c r="S30" s="191"/>
      <c r="T30" s="191"/>
      <c r="U30" s="191"/>
      <c r="V30" s="190"/>
    </row>
    <row r="31" spans="1:26" s="167" customFormat="1" x14ac:dyDescent="0.35">
      <c r="C31" s="167" t="s">
        <v>31</v>
      </c>
      <c r="D31" s="168"/>
    </row>
    <row r="32" spans="1:26" s="167" customFormat="1" x14ac:dyDescent="0.35">
      <c r="C32" s="167" t="s">
        <v>226</v>
      </c>
      <c r="D32" s="168"/>
    </row>
    <row r="33" spans="3:4" s="167" customFormat="1" x14ac:dyDescent="0.35">
      <c r="C33" s="167" t="s">
        <v>227</v>
      </c>
      <c r="D33" s="168"/>
    </row>
  </sheetData>
  <autoFilter ref="P5:P23"/>
  <mergeCells count="5">
    <mergeCell ref="A2:B2"/>
    <mergeCell ref="F2:S2"/>
    <mergeCell ref="J3:N3"/>
    <mergeCell ref="O3:S3"/>
    <mergeCell ref="T3:V3"/>
  </mergeCells>
  <printOptions horizontalCentered="1" verticalCentered="1"/>
  <pageMargins left="0" right="0" top="0" bottom="0" header="0" footer="0"/>
  <pageSetup paperSize="9" scale="3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4"/>
  <sheetViews>
    <sheetView view="pageBreakPreview" zoomScale="70" zoomScaleNormal="73" zoomScaleSheetLayoutView="70" workbookViewId="0">
      <pane ySplit="5" topLeftCell="A115" activePane="bottomLeft" state="frozen"/>
      <selection activeCell="D207" sqref="D207"/>
      <selection pane="bottomLeft" activeCell="D120" sqref="D120"/>
    </sheetView>
  </sheetViews>
  <sheetFormatPr defaultRowHeight="23.25" x14ac:dyDescent="0.35"/>
  <cols>
    <col min="1" max="1" width="9.140625" style="214"/>
    <col min="2" max="2" width="16.7109375" style="164" customWidth="1"/>
    <col min="3" max="3" width="18" style="164" customWidth="1"/>
    <col min="4" max="4" width="29" style="215" customWidth="1"/>
    <col min="5" max="5" width="14.140625" style="164" customWidth="1"/>
    <col min="6" max="6" width="12.85546875" style="164" customWidth="1"/>
    <col min="7" max="8" width="13.7109375" style="164" customWidth="1"/>
    <col min="9" max="9" width="10.7109375" style="164" hidden="1" customWidth="1"/>
    <col min="10" max="10" width="11.42578125" style="164" hidden="1" customWidth="1"/>
    <col min="11" max="11" width="14.85546875" style="164" hidden="1" customWidth="1"/>
    <col min="12" max="12" width="12.140625" style="164" hidden="1" customWidth="1"/>
    <col min="13" max="13" width="13" style="164" hidden="1" customWidth="1"/>
    <col min="14" max="14" width="9.140625" style="164" hidden="1" customWidth="1"/>
    <col min="15" max="15" width="15.5703125" style="216" customWidth="1"/>
    <col min="16" max="16" width="23.140625" style="216" customWidth="1"/>
    <col min="17" max="17" width="19.5703125" style="216" customWidth="1"/>
    <col min="18" max="18" width="23.5703125" style="216" customWidth="1"/>
    <col min="19" max="19" width="21" style="216" customWidth="1"/>
    <col min="20" max="20" width="18.85546875" style="216" customWidth="1"/>
    <col min="21" max="21" width="20" style="216" customWidth="1"/>
    <col min="22" max="22" width="14.7109375" style="164" customWidth="1"/>
    <col min="23" max="23" width="11" style="164" customWidth="1"/>
    <col min="24" max="24" width="18.140625" style="164" customWidth="1"/>
    <col min="25" max="25" width="19.7109375" style="164" customWidth="1"/>
    <col min="26" max="26" width="27" style="164" customWidth="1"/>
    <col min="27" max="16384" width="9.140625" style="164"/>
  </cols>
  <sheetData>
    <row r="1" spans="1:22" ht="3.75" customHeight="1" x14ac:dyDescent="0.35"/>
    <row r="2" spans="1:22" x14ac:dyDescent="0.35">
      <c r="A2" s="288" t="s">
        <v>29</v>
      </c>
      <c r="B2" s="288"/>
      <c r="F2" s="289" t="s">
        <v>588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pans="1:22" s="218" customFormat="1" ht="30.75" customHeight="1" x14ac:dyDescent="0.25">
      <c r="A3" s="217"/>
      <c r="C3" s="219"/>
      <c r="D3" s="220"/>
      <c r="E3" s="219"/>
      <c r="F3" s="219"/>
      <c r="G3" s="219"/>
      <c r="H3" s="219"/>
      <c r="I3" s="219"/>
      <c r="J3" s="290" t="s">
        <v>196</v>
      </c>
      <c r="K3" s="290"/>
      <c r="L3" s="290"/>
      <c r="M3" s="290"/>
      <c r="N3" s="290"/>
      <c r="O3" s="290" t="s">
        <v>197</v>
      </c>
      <c r="P3" s="290"/>
      <c r="Q3" s="290"/>
      <c r="R3" s="290"/>
      <c r="S3" s="290"/>
      <c r="T3" s="290" t="s">
        <v>198</v>
      </c>
      <c r="U3" s="290"/>
      <c r="V3" s="290"/>
    </row>
    <row r="4" spans="1:22" s="221" customFormat="1" ht="60" x14ac:dyDescent="0.25">
      <c r="A4" s="174" t="s">
        <v>0</v>
      </c>
      <c r="B4" s="175" t="s">
        <v>3</v>
      </c>
      <c r="C4" s="175" t="s">
        <v>19</v>
      </c>
      <c r="D4" s="176" t="s">
        <v>18</v>
      </c>
      <c r="E4" s="175" t="s">
        <v>33</v>
      </c>
      <c r="F4" s="175" t="s">
        <v>27</v>
      </c>
      <c r="G4" s="175" t="s">
        <v>23</v>
      </c>
      <c r="H4" s="175" t="s">
        <v>20</v>
      </c>
      <c r="I4" s="175" t="s">
        <v>21</v>
      </c>
      <c r="J4" s="175" t="s">
        <v>22</v>
      </c>
      <c r="K4" s="175" t="s">
        <v>7</v>
      </c>
      <c r="L4" s="175" t="s">
        <v>8</v>
      </c>
      <c r="M4" s="175" t="s">
        <v>9</v>
      </c>
      <c r="N4" s="175" t="s">
        <v>10</v>
      </c>
      <c r="O4" s="175" t="s">
        <v>6</v>
      </c>
      <c r="P4" s="177" t="s">
        <v>11</v>
      </c>
      <c r="Q4" s="177" t="s">
        <v>8</v>
      </c>
      <c r="R4" s="177" t="s">
        <v>9</v>
      </c>
      <c r="S4" s="177" t="s">
        <v>28</v>
      </c>
      <c r="T4" s="177" t="s">
        <v>24</v>
      </c>
      <c r="U4" s="177" t="s">
        <v>25</v>
      </c>
      <c r="V4" s="177" t="s">
        <v>26</v>
      </c>
    </row>
    <row r="5" spans="1:22" x14ac:dyDescent="0.25">
      <c r="A5" s="222">
        <v>1</v>
      </c>
      <c r="B5" s="133">
        <v>2</v>
      </c>
      <c r="C5" s="133">
        <v>3</v>
      </c>
      <c r="D5" s="22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  <c r="K5" s="133">
        <v>11</v>
      </c>
      <c r="L5" s="133">
        <v>12</v>
      </c>
      <c r="M5" s="133">
        <v>13</v>
      </c>
      <c r="N5" s="133">
        <v>14</v>
      </c>
      <c r="O5" s="224">
        <v>15</v>
      </c>
      <c r="P5" s="224">
        <v>16</v>
      </c>
      <c r="Q5" s="224">
        <v>17</v>
      </c>
      <c r="R5" s="224">
        <v>18</v>
      </c>
      <c r="S5" s="224">
        <v>19</v>
      </c>
      <c r="T5" s="224">
        <v>20</v>
      </c>
      <c r="U5" s="224">
        <v>21</v>
      </c>
      <c r="V5" s="133">
        <v>22</v>
      </c>
    </row>
    <row r="6" spans="1:22" ht="9.75" customHeight="1" x14ac:dyDescent="0.25">
      <c r="A6" s="222"/>
      <c r="B6" s="133"/>
      <c r="C6" s="133"/>
      <c r="D6" s="22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224"/>
      <c r="P6" s="224"/>
      <c r="Q6" s="224"/>
      <c r="R6" s="224"/>
      <c r="S6" s="224"/>
      <c r="T6" s="224"/>
      <c r="U6" s="224"/>
      <c r="V6" s="133"/>
    </row>
    <row r="7" spans="1:22" x14ac:dyDescent="0.25">
      <c r="A7" s="248">
        <v>1</v>
      </c>
      <c r="B7" s="118" t="s">
        <v>14</v>
      </c>
      <c r="C7" s="118" t="s">
        <v>14</v>
      </c>
      <c r="D7" s="70" t="s">
        <v>34</v>
      </c>
      <c r="E7" s="118" t="s">
        <v>195</v>
      </c>
      <c r="F7" s="16" t="s">
        <v>35</v>
      </c>
      <c r="G7" s="225">
        <v>45663</v>
      </c>
      <c r="H7" s="18" t="s">
        <v>36</v>
      </c>
      <c r="I7" s="226"/>
      <c r="J7" s="118"/>
      <c r="K7" s="118"/>
      <c r="L7" s="118"/>
      <c r="M7" s="118"/>
      <c r="N7" s="118"/>
      <c r="O7" s="37">
        <v>450</v>
      </c>
      <c r="P7" s="37">
        <v>41536</v>
      </c>
      <c r="Q7" s="37">
        <v>39900</v>
      </c>
      <c r="R7" s="37">
        <v>1750</v>
      </c>
      <c r="S7" s="37">
        <f>Q7</f>
        <v>39900</v>
      </c>
      <c r="T7" s="37">
        <f>Q7-R7</f>
        <v>38150</v>
      </c>
      <c r="U7" s="37">
        <v>0</v>
      </c>
      <c r="V7" s="37">
        <v>9.56</v>
      </c>
    </row>
    <row r="8" spans="1:22" x14ac:dyDescent="0.25">
      <c r="A8" s="248">
        <v>2</v>
      </c>
      <c r="B8" s="118" t="s">
        <v>14</v>
      </c>
      <c r="C8" s="118" t="s">
        <v>14</v>
      </c>
      <c r="D8" s="70" t="s">
        <v>37</v>
      </c>
      <c r="E8" s="118" t="s">
        <v>195</v>
      </c>
      <c r="F8" s="16" t="s">
        <v>38</v>
      </c>
      <c r="G8" s="225">
        <v>45663</v>
      </c>
      <c r="H8" s="18" t="s">
        <v>39</v>
      </c>
      <c r="I8" s="226"/>
      <c r="J8" s="118"/>
      <c r="K8" s="118"/>
      <c r="L8" s="118"/>
      <c r="M8" s="118"/>
      <c r="N8" s="118"/>
      <c r="O8" s="37">
        <v>500</v>
      </c>
      <c r="P8" s="37">
        <v>52448</v>
      </c>
      <c r="Q8" s="37">
        <v>51250</v>
      </c>
      <c r="R8" s="37">
        <v>750</v>
      </c>
      <c r="S8" s="37">
        <f t="shared" ref="S8:S72" si="0">Q8</f>
        <v>51250</v>
      </c>
      <c r="T8" s="37">
        <f t="shared" ref="T8:U72" si="1">Q8-R8</f>
        <v>50500</v>
      </c>
      <c r="U8" s="37">
        <v>0</v>
      </c>
      <c r="V8" s="37">
        <v>9.56</v>
      </c>
    </row>
    <row r="9" spans="1:22" x14ac:dyDescent="0.25">
      <c r="A9" s="248">
        <v>3</v>
      </c>
      <c r="B9" s="118" t="s">
        <v>14</v>
      </c>
      <c r="C9" s="118" t="s">
        <v>14</v>
      </c>
      <c r="D9" s="70" t="s">
        <v>40</v>
      </c>
      <c r="E9" s="118" t="s">
        <v>195</v>
      </c>
      <c r="F9" s="16" t="s">
        <v>38</v>
      </c>
      <c r="G9" s="225">
        <v>45663</v>
      </c>
      <c r="H9" s="127" t="s">
        <v>39</v>
      </c>
      <c r="I9" s="226"/>
      <c r="J9" s="118"/>
      <c r="K9" s="118"/>
      <c r="L9" s="118"/>
      <c r="M9" s="118"/>
      <c r="N9" s="118"/>
      <c r="O9" s="37">
        <v>500</v>
      </c>
      <c r="P9" s="37">
        <v>53312</v>
      </c>
      <c r="Q9" s="37">
        <v>52500</v>
      </c>
      <c r="R9" s="37">
        <v>750</v>
      </c>
      <c r="S9" s="37">
        <f t="shared" si="0"/>
        <v>52500</v>
      </c>
      <c r="T9" s="37">
        <f t="shared" si="1"/>
        <v>51750</v>
      </c>
      <c r="U9" s="37">
        <v>0</v>
      </c>
      <c r="V9" s="37">
        <v>9.56</v>
      </c>
    </row>
    <row r="10" spans="1:22" x14ac:dyDescent="0.25">
      <c r="A10" s="248">
        <v>4</v>
      </c>
      <c r="B10" s="118" t="s">
        <v>14</v>
      </c>
      <c r="C10" s="118" t="s">
        <v>14</v>
      </c>
      <c r="D10" s="70" t="s">
        <v>41</v>
      </c>
      <c r="E10" s="118" t="s">
        <v>195</v>
      </c>
      <c r="F10" s="16" t="s">
        <v>35</v>
      </c>
      <c r="G10" s="225">
        <v>45663</v>
      </c>
      <c r="H10" s="127" t="s">
        <v>42</v>
      </c>
      <c r="I10" s="226"/>
      <c r="J10" s="118"/>
      <c r="K10" s="118"/>
      <c r="L10" s="118"/>
      <c r="M10" s="118"/>
      <c r="N10" s="118"/>
      <c r="O10" s="37">
        <v>495</v>
      </c>
      <c r="P10" s="37">
        <v>55360</v>
      </c>
      <c r="Q10" s="37">
        <v>54300</v>
      </c>
      <c r="R10" s="37">
        <v>900</v>
      </c>
      <c r="S10" s="37">
        <f t="shared" si="0"/>
        <v>54300</v>
      </c>
      <c r="T10" s="37">
        <f t="shared" si="1"/>
        <v>53400</v>
      </c>
      <c r="U10" s="37">
        <v>0</v>
      </c>
      <c r="V10" s="37">
        <v>9.56</v>
      </c>
    </row>
    <row r="11" spans="1:22" x14ac:dyDescent="0.25">
      <c r="A11" s="248">
        <v>5</v>
      </c>
      <c r="B11" s="118" t="s">
        <v>14</v>
      </c>
      <c r="C11" s="118" t="s">
        <v>14</v>
      </c>
      <c r="D11" s="70" t="s">
        <v>43</v>
      </c>
      <c r="E11" s="118" t="s">
        <v>195</v>
      </c>
      <c r="F11" s="16" t="s">
        <v>38</v>
      </c>
      <c r="G11" s="225">
        <v>45663</v>
      </c>
      <c r="H11" s="127" t="s">
        <v>44</v>
      </c>
      <c r="I11" s="226"/>
      <c r="J11" s="118"/>
      <c r="K11" s="118"/>
      <c r="L11" s="118"/>
      <c r="M11" s="118"/>
      <c r="N11" s="118"/>
      <c r="O11" s="37">
        <v>1000</v>
      </c>
      <c r="P11" s="37">
        <v>137664</v>
      </c>
      <c r="Q11" s="37">
        <v>97500</v>
      </c>
      <c r="R11" s="37">
        <v>1000</v>
      </c>
      <c r="S11" s="37">
        <f t="shared" si="0"/>
        <v>97500</v>
      </c>
      <c r="T11" s="37">
        <f t="shared" si="1"/>
        <v>96500</v>
      </c>
      <c r="U11" s="37">
        <v>0</v>
      </c>
      <c r="V11" s="37">
        <v>5.2</v>
      </c>
    </row>
    <row r="12" spans="1:22" x14ac:dyDescent="0.25">
      <c r="A12" s="248">
        <v>6</v>
      </c>
      <c r="B12" s="118" t="s">
        <v>14</v>
      </c>
      <c r="C12" s="118" t="s">
        <v>14</v>
      </c>
      <c r="D12" s="70" t="s">
        <v>45</v>
      </c>
      <c r="E12" s="118" t="s">
        <v>195</v>
      </c>
      <c r="F12" s="16" t="s">
        <v>38</v>
      </c>
      <c r="G12" s="225">
        <v>45663</v>
      </c>
      <c r="H12" s="18" t="s">
        <v>46</v>
      </c>
      <c r="I12" s="226"/>
      <c r="J12" s="118"/>
      <c r="K12" s="118"/>
      <c r="L12" s="118"/>
      <c r="M12" s="118"/>
      <c r="N12" s="118"/>
      <c r="O12" s="37">
        <v>1000</v>
      </c>
      <c r="P12" s="37">
        <v>102659.2</v>
      </c>
      <c r="Q12" s="37">
        <v>97200</v>
      </c>
      <c r="R12" s="37">
        <v>5400</v>
      </c>
      <c r="S12" s="37">
        <f t="shared" si="0"/>
        <v>97200</v>
      </c>
      <c r="T12" s="37">
        <f t="shared" si="1"/>
        <v>91800</v>
      </c>
      <c r="U12" s="37">
        <v>0</v>
      </c>
      <c r="V12" s="37">
        <v>5.2</v>
      </c>
    </row>
    <row r="13" spans="1:22" x14ac:dyDescent="0.25">
      <c r="A13" s="248">
        <v>7</v>
      </c>
      <c r="B13" s="118" t="s">
        <v>14</v>
      </c>
      <c r="C13" s="118" t="s">
        <v>14</v>
      </c>
      <c r="D13" s="70" t="s">
        <v>47</v>
      </c>
      <c r="E13" s="118" t="s">
        <v>195</v>
      </c>
      <c r="F13" s="16" t="s">
        <v>38</v>
      </c>
      <c r="G13" s="225">
        <v>45663</v>
      </c>
      <c r="H13" s="127" t="s">
        <v>46</v>
      </c>
      <c r="I13" s="226"/>
      <c r="J13" s="118"/>
      <c r="K13" s="118"/>
      <c r="L13" s="118"/>
      <c r="M13" s="118"/>
      <c r="N13" s="118"/>
      <c r="O13" s="37">
        <v>1000</v>
      </c>
      <c r="P13" s="37"/>
      <c r="Q13" s="37"/>
      <c r="R13" s="37"/>
      <c r="S13" s="37">
        <f t="shared" si="0"/>
        <v>0</v>
      </c>
      <c r="T13" s="37">
        <f t="shared" si="1"/>
        <v>0</v>
      </c>
      <c r="U13" s="37">
        <v>0</v>
      </c>
      <c r="V13" s="37">
        <v>5.2</v>
      </c>
    </row>
    <row r="14" spans="1:22" x14ac:dyDescent="0.25">
      <c r="A14" s="248">
        <v>8</v>
      </c>
      <c r="B14" s="118" t="s">
        <v>14</v>
      </c>
      <c r="C14" s="118" t="s">
        <v>14</v>
      </c>
      <c r="D14" s="70" t="s">
        <v>48</v>
      </c>
      <c r="E14" s="118" t="s">
        <v>195</v>
      </c>
      <c r="F14" s="16" t="s">
        <v>35</v>
      </c>
      <c r="G14" s="225">
        <v>45663</v>
      </c>
      <c r="H14" s="18" t="s">
        <v>49</v>
      </c>
      <c r="I14" s="226"/>
      <c r="J14" s="118"/>
      <c r="K14" s="118"/>
      <c r="L14" s="118"/>
      <c r="M14" s="118"/>
      <c r="N14" s="118"/>
      <c r="O14" s="37">
        <v>4</v>
      </c>
      <c r="P14" s="37">
        <v>250</v>
      </c>
      <c r="Q14" s="37">
        <v>159</v>
      </c>
      <c r="R14" s="37">
        <v>219</v>
      </c>
      <c r="S14" s="37">
        <f t="shared" si="0"/>
        <v>159</v>
      </c>
      <c r="T14" s="37">
        <v>0</v>
      </c>
      <c r="U14" s="37">
        <f t="shared" ref="U14:U15" si="2">R14-Q14</f>
        <v>60</v>
      </c>
      <c r="V14" s="37">
        <v>9.56</v>
      </c>
    </row>
    <row r="15" spans="1:22" x14ac:dyDescent="0.25">
      <c r="A15" s="248">
        <v>9</v>
      </c>
      <c r="B15" s="118" t="s">
        <v>14</v>
      </c>
      <c r="C15" s="118" t="s">
        <v>14</v>
      </c>
      <c r="D15" s="70" t="s">
        <v>50</v>
      </c>
      <c r="E15" s="118" t="s">
        <v>195</v>
      </c>
      <c r="F15" s="16" t="s">
        <v>35</v>
      </c>
      <c r="G15" s="225">
        <v>45663</v>
      </c>
      <c r="H15" s="127" t="s">
        <v>51</v>
      </c>
      <c r="I15" s="226"/>
      <c r="J15" s="118"/>
      <c r="K15" s="118"/>
      <c r="L15" s="118"/>
      <c r="M15" s="118"/>
      <c r="N15" s="118"/>
      <c r="O15" s="37">
        <v>4</v>
      </c>
      <c r="P15" s="37">
        <v>428</v>
      </c>
      <c r="Q15" s="37">
        <v>245</v>
      </c>
      <c r="R15" s="37">
        <v>289</v>
      </c>
      <c r="S15" s="37">
        <f t="shared" si="0"/>
        <v>245</v>
      </c>
      <c r="T15" s="37">
        <v>0</v>
      </c>
      <c r="U15" s="37">
        <f t="shared" si="2"/>
        <v>44</v>
      </c>
      <c r="V15" s="37">
        <v>9.56</v>
      </c>
    </row>
    <row r="16" spans="1:22" x14ac:dyDescent="0.25">
      <c r="A16" s="248">
        <v>10</v>
      </c>
      <c r="B16" s="118" t="s">
        <v>14</v>
      </c>
      <c r="C16" s="118" t="s">
        <v>14</v>
      </c>
      <c r="D16" s="70" t="s">
        <v>52</v>
      </c>
      <c r="E16" s="118" t="s">
        <v>195</v>
      </c>
      <c r="F16" s="16" t="s">
        <v>255</v>
      </c>
      <c r="G16" s="225">
        <v>45663</v>
      </c>
      <c r="H16" s="18" t="s">
        <v>46</v>
      </c>
      <c r="I16" s="226"/>
      <c r="J16" s="118"/>
      <c r="K16" s="118"/>
      <c r="L16" s="118"/>
      <c r="M16" s="118"/>
      <c r="N16" s="118"/>
      <c r="O16" s="37">
        <v>10</v>
      </c>
      <c r="P16" s="37">
        <v>1016</v>
      </c>
      <c r="Q16" s="37">
        <v>944</v>
      </c>
      <c r="R16" s="37">
        <v>47</v>
      </c>
      <c r="S16" s="37">
        <f t="shared" si="0"/>
        <v>944</v>
      </c>
      <c r="T16" s="37">
        <f t="shared" si="1"/>
        <v>897</v>
      </c>
      <c r="U16" s="37">
        <v>0</v>
      </c>
      <c r="V16" s="37">
        <v>7.08</v>
      </c>
    </row>
    <row r="17" spans="1:22" x14ac:dyDescent="0.25">
      <c r="A17" s="248">
        <v>11</v>
      </c>
      <c r="B17" s="118" t="s">
        <v>14</v>
      </c>
      <c r="C17" s="118" t="s">
        <v>14</v>
      </c>
      <c r="D17" s="70" t="s">
        <v>53</v>
      </c>
      <c r="E17" s="118" t="s">
        <v>195</v>
      </c>
      <c r="F17" s="16" t="s">
        <v>255</v>
      </c>
      <c r="G17" s="225">
        <v>45663</v>
      </c>
      <c r="H17" s="18" t="s">
        <v>51</v>
      </c>
      <c r="I17" s="226"/>
      <c r="J17" s="118"/>
      <c r="K17" s="118"/>
      <c r="L17" s="118"/>
      <c r="M17" s="118"/>
      <c r="N17" s="118"/>
      <c r="O17" s="37">
        <v>5</v>
      </c>
      <c r="P17" s="37">
        <v>0</v>
      </c>
      <c r="Q17" s="37">
        <v>0</v>
      </c>
      <c r="R17" s="37">
        <v>10</v>
      </c>
      <c r="S17" s="37">
        <f t="shared" si="0"/>
        <v>0</v>
      </c>
      <c r="T17" s="37">
        <v>0</v>
      </c>
      <c r="U17" s="37">
        <f t="shared" ref="U17:U80" si="3">R17-Q17</f>
        <v>10</v>
      </c>
      <c r="V17" s="37">
        <v>9.56</v>
      </c>
    </row>
    <row r="18" spans="1:22" x14ac:dyDescent="0.25">
      <c r="A18" s="248">
        <v>12</v>
      </c>
      <c r="B18" s="118" t="s">
        <v>14</v>
      </c>
      <c r="C18" s="118" t="s">
        <v>14</v>
      </c>
      <c r="D18" s="70" t="s">
        <v>54</v>
      </c>
      <c r="E18" s="118" t="s">
        <v>195</v>
      </c>
      <c r="F18" s="16" t="s">
        <v>35</v>
      </c>
      <c r="G18" s="225">
        <v>45663</v>
      </c>
      <c r="H18" s="18" t="s">
        <v>55</v>
      </c>
      <c r="I18" s="226"/>
      <c r="J18" s="118"/>
      <c r="K18" s="118"/>
      <c r="L18" s="118"/>
      <c r="M18" s="118"/>
      <c r="N18" s="118"/>
      <c r="O18" s="37">
        <v>35.1</v>
      </c>
      <c r="P18" s="37">
        <v>3500</v>
      </c>
      <c r="Q18" s="37">
        <v>2020</v>
      </c>
      <c r="R18" s="37">
        <v>5110</v>
      </c>
      <c r="S18" s="37">
        <f t="shared" si="0"/>
        <v>2020</v>
      </c>
      <c r="T18" s="37">
        <v>0</v>
      </c>
      <c r="U18" s="37">
        <f t="shared" si="3"/>
        <v>3090</v>
      </c>
      <c r="V18" s="37">
        <v>3.56</v>
      </c>
    </row>
    <row r="19" spans="1:22" x14ac:dyDescent="0.25">
      <c r="A19" s="248">
        <v>13</v>
      </c>
      <c r="B19" s="118" t="s">
        <v>14</v>
      </c>
      <c r="C19" s="118" t="s">
        <v>14</v>
      </c>
      <c r="D19" s="70" t="s">
        <v>56</v>
      </c>
      <c r="E19" s="118" t="s">
        <v>195</v>
      </c>
      <c r="F19" s="16" t="s">
        <v>38</v>
      </c>
      <c r="G19" s="225">
        <v>45663</v>
      </c>
      <c r="H19" s="18" t="s">
        <v>57</v>
      </c>
      <c r="I19" s="226"/>
      <c r="J19" s="118"/>
      <c r="K19" s="118"/>
      <c r="L19" s="118"/>
      <c r="M19" s="118"/>
      <c r="N19" s="118"/>
      <c r="O19" s="37">
        <v>15</v>
      </c>
      <c r="P19" s="37">
        <v>901.1</v>
      </c>
      <c r="Q19" s="37">
        <v>2934.8</v>
      </c>
      <c r="R19" s="37">
        <v>129.80000000000001</v>
      </c>
      <c r="S19" s="37">
        <f t="shared" si="0"/>
        <v>2934.8</v>
      </c>
      <c r="T19" s="37">
        <f t="shared" si="1"/>
        <v>2805</v>
      </c>
      <c r="U19" s="37">
        <v>0</v>
      </c>
      <c r="V19" s="37">
        <v>6.61</v>
      </c>
    </row>
    <row r="20" spans="1:22" x14ac:dyDescent="0.25">
      <c r="A20" s="248">
        <v>14</v>
      </c>
      <c r="B20" s="118" t="s">
        <v>14</v>
      </c>
      <c r="C20" s="118" t="s">
        <v>14</v>
      </c>
      <c r="D20" s="70" t="s">
        <v>58</v>
      </c>
      <c r="E20" s="118" t="s">
        <v>195</v>
      </c>
      <c r="F20" s="16" t="s">
        <v>255</v>
      </c>
      <c r="G20" s="225">
        <v>45663</v>
      </c>
      <c r="H20" s="18" t="s">
        <v>51</v>
      </c>
      <c r="I20" s="226"/>
      <c r="J20" s="118"/>
      <c r="K20" s="118"/>
      <c r="L20" s="118"/>
      <c r="M20" s="118"/>
      <c r="N20" s="118"/>
      <c r="O20" s="37">
        <v>2</v>
      </c>
      <c r="P20" s="37">
        <v>178</v>
      </c>
      <c r="Q20" s="37">
        <v>136</v>
      </c>
      <c r="R20" s="37">
        <v>102</v>
      </c>
      <c r="S20" s="37">
        <f t="shared" si="0"/>
        <v>136</v>
      </c>
      <c r="T20" s="37">
        <f t="shared" si="1"/>
        <v>34</v>
      </c>
      <c r="U20" s="37">
        <v>0</v>
      </c>
      <c r="V20" s="37">
        <v>3.99</v>
      </c>
    </row>
    <row r="21" spans="1:22" x14ac:dyDescent="0.25">
      <c r="A21" s="248">
        <v>15</v>
      </c>
      <c r="B21" s="118" t="s">
        <v>14</v>
      </c>
      <c r="C21" s="118" t="s">
        <v>14</v>
      </c>
      <c r="D21" s="70" t="s">
        <v>59</v>
      </c>
      <c r="E21" s="118" t="s">
        <v>195</v>
      </c>
      <c r="F21" s="16" t="s">
        <v>255</v>
      </c>
      <c r="G21" s="225">
        <v>45663</v>
      </c>
      <c r="H21" s="18" t="s">
        <v>60</v>
      </c>
      <c r="I21" s="226"/>
      <c r="J21" s="118"/>
      <c r="K21" s="118"/>
      <c r="L21" s="118"/>
      <c r="M21" s="118"/>
      <c r="N21" s="118"/>
      <c r="O21" s="37">
        <v>4</v>
      </c>
      <c r="P21" s="37">
        <v>0</v>
      </c>
      <c r="Q21" s="37">
        <v>0</v>
      </c>
      <c r="R21" s="37">
        <v>518</v>
      </c>
      <c r="S21" s="37">
        <f t="shared" si="0"/>
        <v>0</v>
      </c>
      <c r="T21" s="37">
        <v>0</v>
      </c>
      <c r="U21" s="37">
        <f t="shared" si="3"/>
        <v>518</v>
      </c>
      <c r="V21" s="37">
        <v>3.56</v>
      </c>
    </row>
    <row r="22" spans="1:22" x14ac:dyDescent="0.25">
      <c r="A22" s="248">
        <v>16</v>
      </c>
      <c r="B22" s="118" t="s">
        <v>14</v>
      </c>
      <c r="C22" s="118" t="s">
        <v>14</v>
      </c>
      <c r="D22" s="70" t="s">
        <v>61</v>
      </c>
      <c r="E22" s="118" t="s">
        <v>195</v>
      </c>
      <c r="F22" s="16" t="s">
        <v>35</v>
      </c>
      <c r="G22" s="225">
        <v>45663</v>
      </c>
      <c r="H22" s="18" t="s">
        <v>62</v>
      </c>
      <c r="I22" s="226"/>
      <c r="J22" s="118"/>
      <c r="K22" s="118"/>
      <c r="L22" s="118"/>
      <c r="M22" s="118"/>
      <c r="N22" s="118"/>
      <c r="O22" s="37">
        <v>12</v>
      </c>
      <c r="P22" s="37">
        <v>959</v>
      </c>
      <c r="Q22" s="37">
        <v>150</v>
      </c>
      <c r="R22" s="37">
        <v>2355</v>
      </c>
      <c r="S22" s="37">
        <f t="shared" si="0"/>
        <v>150</v>
      </c>
      <c r="T22" s="37">
        <v>0</v>
      </c>
      <c r="U22" s="37">
        <f t="shared" si="3"/>
        <v>2205</v>
      </c>
      <c r="V22" s="37">
        <v>3.56</v>
      </c>
    </row>
    <row r="23" spans="1:22" x14ac:dyDescent="0.25">
      <c r="A23" s="248">
        <v>17</v>
      </c>
      <c r="B23" s="118" t="s">
        <v>14</v>
      </c>
      <c r="C23" s="118" t="s">
        <v>14</v>
      </c>
      <c r="D23" s="70" t="s">
        <v>63</v>
      </c>
      <c r="E23" s="118" t="s">
        <v>195</v>
      </c>
      <c r="F23" s="16" t="s">
        <v>255</v>
      </c>
      <c r="G23" s="225">
        <v>45663</v>
      </c>
      <c r="H23" s="18" t="s">
        <v>64</v>
      </c>
      <c r="I23" s="226"/>
      <c r="J23" s="118"/>
      <c r="K23" s="118"/>
      <c r="L23" s="118"/>
      <c r="M23" s="118"/>
      <c r="N23" s="118"/>
      <c r="O23" s="37">
        <v>4.18</v>
      </c>
      <c r="P23" s="37">
        <v>458</v>
      </c>
      <c r="Q23" s="37">
        <v>347</v>
      </c>
      <c r="R23" s="37">
        <v>261</v>
      </c>
      <c r="S23" s="37">
        <f t="shared" si="0"/>
        <v>347</v>
      </c>
      <c r="T23" s="37">
        <f t="shared" si="1"/>
        <v>86</v>
      </c>
      <c r="U23" s="37">
        <v>0</v>
      </c>
      <c r="V23" s="37">
        <v>3.99</v>
      </c>
    </row>
    <row r="24" spans="1:22" x14ac:dyDescent="0.25">
      <c r="A24" s="248">
        <v>18</v>
      </c>
      <c r="B24" s="118" t="s">
        <v>14</v>
      </c>
      <c r="C24" s="118" t="s">
        <v>14</v>
      </c>
      <c r="D24" s="70" t="s">
        <v>65</v>
      </c>
      <c r="E24" s="118" t="s">
        <v>195</v>
      </c>
      <c r="F24" s="16" t="s">
        <v>66</v>
      </c>
      <c r="G24" s="225">
        <v>45663</v>
      </c>
      <c r="H24" s="18" t="s">
        <v>67</v>
      </c>
      <c r="I24" s="226"/>
      <c r="J24" s="118"/>
      <c r="K24" s="118"/>
      <c r="L24" s="118"/>
      <c r="M24" s="118"/>
      <c r="N24" s="118"/>
      <c r="O24" s="37">
        <v>11.1</v>
      </c>
      <c r="P24" s="37">
        <v>0</v>
      </c>
      <c r="Q24" s="37">
        <v>1630</v>
      </c>
      <c r="R24" s="37">
        <v>0</v>
      </c>
      <c r="S24" s="37">
        <f t="shared" si="0"/>
        <v>1630</v>
      </c>
      <c r="T24" s="37">
        <f t="shared" si="1"/>
        <v>1630</v>
      </c>
      <c r="U24" s="37">
        <v>0</v>
      </c>
      <c r="V24" s="37">
        <v>3.07</v>
      </c>
    </row>
    <row r="25" spans="1:22" x14ac:dyDescent="0.25">
      <c r="A25" s="248">
        <v>19</v>
      </c>
      <c r="B25" s="118" t="s">
        <v>14</v>
      </c>
      <c r="C25" s="118" t="s">
        <v>14</v>
      </c>
      <c r="D25" s="70" t="s">
        <v>68</v>
      </c>
      <c r="E25" s="118" t="s">
        <v>195</v>
      </c>
      <c r="F25" s="16" t="s">
        <v>255</v>
      </c>
      <c r="G25" s="225">
        <v>45663</v>
      </c>
      <c r="H25" s="18" t="s">
        <v>69</v>
      </c>
      <c r="I25" s="226"/>
      <c r="J25" s="118"/>
      <c r="K25" s="118"/>
      <c r="L25" s="118"/>
      <c r="M25" s="118"/>
      <c r="N25" s="118"/>
      <c r="O25" s="37">
        <v>3</v>
      </c>
      <c r="P25" s="37">
        <v>244</v>
      </c>
      <c r="Q25" s="37">
        <v>6</v>
      </c>
      <c r="R25" s="37">
        <v>234</v>
      </c>
      <c r="S25" s="37">
        <f t="shared" si="0"/>
        <v>6</v>
      </c>
      <c r="T25" s="37">
        <v>0</v>
      </c>
      <c r="U25" s="37">
        <f t="shared" si="3"/>
        <v>228</v>
      </c>
      <c r="V25" s="37">
        <v>3.07</v>
      </c>
    </row>
    <row r="26" spans="1:22" x14ac:dyDescent="0.25">
      <c r="A26" s="248">
        <v>20</v>
      </c>
      <c r="B26" s="118" t="s">
        <v>14</v>
      </c>
      <c r="C26" s="118" t="s">
        <v>14</v>
      </c>
      <c r="D26" s="70" t="s">
        <v>70</v>
      </c>
      <c r="E26" s="118" t="s">
        <v>195</v>
      </c>
      <c r="F26" s="16" t="s">
        <v>35</v>
      </c>
      <c r="G26" s="225">
        <v>45663</v>
      </c>
      <c r="H26" s="18" t="s">
        <v>49</v>
      </c>
      <c r="I26" s="226"/>
      <c r="J26" s="118"/>
      <c r="K26" s="118"/>
      <c r="L26" s="118"/>
      <c r="M26" s="118"/>
      <c r="N26" s="118"/>
      <c r="O26" s="37">
        <v>3</v>
      </c>
      <c r="P26" s="37">
        <v>287</v>
      </c>
      <c r="Q26" s="37">
        <v>139</v>
      </c>
      <c r="R26" s="37">
        <v>177</v>
      </c>
      <c r="S26" s="37">
        <f t="shared" si="0"/>
        <v>139</v>
      </c>
      <c r="T26" s="37">
        <v>0</v>
      </c>
      <c r="U26" s="37">
        <f t="shared" si="3"/>
        <v>38</v>
      </c>
      <c r="V26" s="37">
        <v>3.07</v>
      </c>
    </row>
    <row r="27" spans="1:22" x14ac:dyDescent="0.25">
      <c r="A27" s="248">
        <v>21</v>
      </c>
      <c r="B27" s="118" t="s">
        <v>14</v>
      </c>
      <c r="C27" s="118" t="s">
        <v>14</v>
      </c>
      <c r="D27" s="70" t="s">
        <v>71</v>
      </c>
      <c r="E27" s="118" t="s">
        <v>195</v>
      </c>
      <c r="F27" s="16" t="s">
        <v>72</v>
      </c>
      <c r="G27" s="225">
        <v>45663</v>
      </c>
      <c r="H27" s="18" t="s">
        <v>73</v>
      </c>
      <c r="I27" s="226"/>
      <c r="J27" s="118"/>
      <c r="K27" s="118"/>
      <c r="L27" s="118"/>
      <c r="M27" s="118"/>
      <c r="N27" s="118"/>
      <c r="O27" s="37">
        <v>10.7</v>
      </c>
      <c r="P27" s="37">
        <v>883.4</v>
      </c>
      <c r="Q27" s="37">
        <v>711.6</v>
      </c>
      <c r="R27" s="37">
        <v>717.4</v>
      </c>
      <c r="S27" s="37">
        <f t="shared" si="0"/>
        <v>711.6</v>
      </c>
      <c r="T27" s="37">
        <v>0</v>
      </c>
      <c r="U27" s="37">
        <f t="shared" si="3"/>
        <v>5.7999999999999545</v>
      </c>
      <c r="V27" s="37">
        <v>3.07</v>
      </c>
    </row>
    <row r="28" spans="1:22" x14ac:dyDescent="0.25">
      <c r="A28" s="248">
        <v>22</v>
      </c>
      <c r="B28" s="118" t="s">
        <v>14</v>
      </c>
      <c r="C28" s="118" t="s">
        <v>14</v>
      </c>
      <c r="D28" s="70" t="s">
        <v>74</v>
      </c>
      <c r="E28" s="118" t="s">
        <v>195</v>
      </c>
      <c r="F28" s="16" t="s">
        <v>35</v>
      </c>
      <c r="G28" s="225">
        <v>45663</v>
      </c>
      <c r="H28" s="18" t="s">
        <v>75</v>
      </c>
      <c r="I28" s="226"/>
      <c r="J28" s="118"/>
      <c r="K28" s="118"/>
      <c r="L28" s="118"/>
      <c r="M28" s="118"/>
      <c r="N28" s="118"/>
      <c r="O28" s="37">
        <v>44</v>
      </c>
      <c r="P28" s="37">
        <v>5859.45</v>
      </c>
      <c r="Q28" s="37">
        <v>1026</v>
      </c>
      <c r="R28" s="37">
        <v>5501.55</v>
      </c>
      <c r="S28" s="37">
        <f t="shared" si="0"/>
        <v>1026</v>
      </c>
      <c r="T28" s="37">
        <v>0</v>
      </c>
      <c r="U28" s="37">
        <f t="shared" si="3"/>
        <v>4475.55</v>
      </c>
      <c r="V28" s="37">
        <v>3.07</v>
      </c>
    </row>
    <row r="29" spans="1:22" x14ac:dyDescent="0.25">
      <c r="A29" s="248">
        <v>23</v>
      </c>
      <c r="B29" s="118" t="s">
        <v>14</v>
      </c>
      <c r="C29" s="118" t="s">
        <v>14</v>
      </c>
      <c r="D29" s="70" t="s">
        <v>76</v>
      </c>
      <c r="E29" s="118" t="s">
        <v>195</v>
      </c>
      <c r="F29" s="16" t="s">
        <v>38</v>
      </c>
      <c r="G29" s="225">
        <v>45663</v>
      </c>
      <c r="H29" s="18" t="s">
        <v>44</v>
      </c>
      <c r="I29" s="226"/>
      <c r="J29" s="118"/>
      <c r="K29" s="118"/>
      <c r="L29" s="118"/>
      <c r="M29" s="118"/>
      <c r="N29" s="118"/>
      <c r="O29" s="37">
        <v>20</v>
      </c>
      <c r="P29" s="37">
        <v>2888.1</v>
      </c>
      <c r="Q29" s="37">
        <v>1524</v>
      </c>
      <c r="R29" s="37">
        <v>1757</v>
      </c>
      <c r="S29" s="37">
        <f t="shared" si="0"/>
        <v>1524</v>
      </c>
      <c r="T29" s="37">
        <v>0</v>
      </c>
      <c r="U29" s="37">
        <f t="shared" ref="U29" si="4">R29-Q29</f>
        <v>233</v>
      </c>
      <c r="V29" s="37">
        <v>3.07</v>
      </c>
    </row>
    <row r="30" spans="1:22" x14ac:dyDescent="0.25">
      <c r="A30" s="248">
        <v>24</v>
      </c>
      <c r="B30" s="118" t="s">
        <v>14</v>
      </c>
      <c r="C30" s="118" t="s">
        <v>14</v>
      </c>
      <c r="D30" s="70" t="s">
        <v>77</v>
      </c>
      <c r="E30" s="118" t="s">
        <v>195</v>
      </c>
      <c r="F30" s="16" t="s">
        <v>72</v>
      </c>
      <c r="G30" s="225">
        <v>45663</v>
      </c>
      <c r="H30" s="18" t="s">
        <v>199</v>
      </c>
      <c r="I30" s="226"/>
      <c r="J30" s="118"/>
      <c r="K30" s="118"/>
      <c r="L30" s="118"/>
      <c r="M30" s="118"/>
      <c r="N30" s="118"/>
      <c r="O30" s="37">
        <v>50</v>
      </c>
      <c r="P30" s="37">
        <v>0</v>
      </c>
      <c r="Q30" s="37">
        <v>0</v>
      </c>
      <c r="R30" s="37">
        <v>0</v>
      </c>
      <c r="S30" s="37">
        <f t="shared" si="0"/>
        <v>0</v>
      </c>
      <c r="T30" s="37">
        <v>0</v>
      </c>
      <c r="U30" s="37">
        <f t="shared" si="3"/>
        <v>0</v>
      </c>
      <c r="V30" s="37">
        <v>3.07</v>
      </c>
    </row>
    <row r="31" spans="1:22" x14ac:dyDescent="0.25">
      <c r="A31" s="248">
        <v>25</v>
      </c>
      <c r="B31" s="118" t="s">
        <v>14</v>
      </c>
      <c r="C31" s="118" t="s">
        <v>14</v>
      </c>
      <c r="D31" s="70" t="s">
        <v>78</v>
      </c>
      <c r="E31" s="118" t="s">
        <v>195</v>
      </c>
      <c r="F31" s="16" t="s">
        <v>255</v>
      </c>
      <c r="G31" s="225">
        <v>45663</v>
      </c>
      <c r="H31" s="18" t="s">
        <v>79</v>
      </c>
      <c r="I31" s="226"/>
      <c r="J31" s="118"/>
      <c r="K31" s="118"/>
      <c r="L31" s="118"/>
      <c r="M31" s="118"/>
      <c r="N31" s="118"/>
      <c r="O31" s="37">
        <v>5</v>
      </c>
      <c r="P31" s="37">
        <v>5</v>
      </c>
      <c r="Q31" s="37">
        <v>77</v>
      </c>
      <c r="R31" s="37">
        <v>4</v>
      </c>
      <c r="S31" s="37">
        <f t="shared" si="0"/>
        <v>77</v>
      </c>
      <c r="T31" s="37">
        <f t="shared" si="1"/>
        <v>73</v>
      </c>
      <c r="U31" s="37">
        <v>0</v>
      </c>
      <c r="V31" s="37">
        <v>9.56</v>
      </c>
    </row>
    <row r="32" spans="1:22" x14ac:dyDescent="0.25">
      <c r="A32" s="248">
        <v>26</v>
      </c>
      <c r="B32" s="118" t="s">
        <v>14</v>
      </c>
      <c r="C32" s="118" t="s">
        <v>14</v>
      </c>
      <c r="D32" s="70" t="s">
        <v>80</v>
      </c>
      <c r="E32" s="118" t="s">
        <v>195</v>
      </c>
      <c r="F32" s="16" t="s">
        <v>38</v>
      </c>
      <c r="G32" s="225">
        <v>45663</v>
      </c>
      <c r="H32" s="18" t="s">
        <v>81</v>
      </c>
      <c r="I32" s="226"/>
      <c r="J32" s="118"/>
      <c r="K32" s="118"/>
      <c r="L32" s="118"/>
      <c r="M32" s="118"/>
      <c r="N32" s="118"/>
      <c r="O32" s="37">
        <v>29.97</v>
      </c>
      <c r="P32" s="37">
        <v>3285</v>
      </c>
      <c r="Q32" s="37">
        <v>1920</v>
      </c>
      <c r="R32" s="37">
        <v>1725</v>
      </c>
      <c r="S32" s="37">
        <f t="shared" si="0"/>
        <v>1920</v>
      </c>
      <c r="T32" s="37">
        <f t="shared" si="1"/>
        <v>195</v>
      </c>
      <c r="U32" s="37">
        <v>0</v>
      </c>
      <c r="V32" s="37">
        <v>3.19</v>
      </c>
    </row>
    <row r="33" spans="1:22" x14ac:dyDescent="0.25">
      <c r="A33" s="248">
        <v>27</v>
      </c>
      <c r="B33" s="118" t="s">
        <v>14</v>
      </c>
      <c r="C33" s="118" t="s">
        <v>14</v>
      </c>
      <c r="D33" s="70" t="s">
        <v>82</v>
      </c>
      <c r="E33" s="118" t="s">
        <v>195</v>
      </c>
      <c r="F33" s="16" t="s">
        <v>72</v>
      </c>
      <c r="G33" s="225">
        <v>45663</v>
      </c>
      <c r="H33" s="18" t="s">
        <v>83</v>
      </c>
      <c r="I33" s="226"/>
      <c r="J33" s="118"/>
      <c r="K33" s="118"/>
      <c r="L33" s="118"/>
      <c r="M33" s="118"/>
      <c r="N33" s="118"/>
      <c r="O33" s="37">
        <v>7.0350000000000001</v>
      </c>
      <c r="P33" s="37">
        <v>820</v>
      </c>
      <c r="Q33" s="37">
        <v>829</v>
      </c>
      <c r="R33" s="37">
        <v>153</v>
      </c>
      <c r="S33" s="37">
        <f t="shared" si="0"/>
        <v>829</v>
      </c>
      <c r="T33" s="37">
        <f t="shared" si="1"/>
        <v>676</v>
      </c>
      <c r="U33" s="37">
        <v>0</v>
      </c>
      <c r="V33" s="37">
        <v>3.19</v>
      </c>
    </row>
    <row r="34" spans="1:22" x14ac:dyDescent="0.25">
      <c r="A34" s="248">
        <v>28</v>
      </c>
      <c r="B34" s="118" t="s">
        <v>14</v>
      </c>
      <c r="C34" s="118" t="s">
        <v>14</v>
      </c>
      <c r="D34" s="70" t="s">
        <v>84</v>
      </c>
      <c r="E34" s="118" t="s">
        <v>195</v>
      </c>
      <c r="F34" s="16" t="s">
        <v>255</v>
      </c>
      <c r="G34" s="225">
        <v>45663</v>
      </c>
      <c r="H34" s="18" t="s">
        <v>46</v>
      </c>
      <c r="I34" s="226"/>
      <c r="J34" s="118"/>
      <c r="K34" s="118"/>
      <c r="L34" s="118"/>
      <c r="M34" s="118"/>
      <c r="N34" s="118"/>
      <c r="O34" s="37" t="s">
        <v>540</v>
      </c>
      <c r="P34" s="37">
        <v>955.5</v>
      </c>
      <c r="Q34" s="37">
        <v>616.29999999999995</v>
      </c>
      <c r="R34" s="37">
        <v>646.5</v>
      </c>
      <c r="S34" s="37">
        <f t="shared" si="0"/>
        <v>616.29999999999995</v>
      </c>
      <c r="T34" s="37">
        <v>0</v>
      </c>
      <c r="U34" s="37">
        <f t="shared" si="3"/>
        <v>30.200000000000045</v>
      </c>
      <c r="V34" s="37">
        <v>2.76</v>
      </c>
    </row>
    <row r="35" spans="1:22" ht="22.5" customHeight="1" x14ac:dyDescent="0.25">
      <c r="A35" s="248">
        <v>29</v>
      </c>
      <c r="B35" s="118" t="s">
        <v>14</v>
      </c>
      <c r="C35" s="118" t="s">
        <v>14</v>
      </c>
      <c r="D35" s="70" t="s">
        <v>85</v>
      </c>
      <c r="E35" s="118" t="s">
        <v>195</v>
      </c>
      <c r="F35" s="16" t="s">
        <v>86</v>
      </c>
      <c r="G35" s="225">
        <v>45663</v>
      </c>
      <c r="H35" s="18" t="s">
        <v>200</v>
      </c>
      <c r="I35" s="226"/>
      <c r="J35" s="118"/>
      <c r="K35" s="118"/>
      <c r="L35" s="118"/>
      <c r="M35" s="118"/>
      <c r="N35" s="118"/>
      <c r="O35" s="37">
        <v>49.05</v>
      </c>
      <c r="P35" s="37">
        <v>6075</v>
      </c>
      <c r="Q35" s="37">
        <v>2220</v>
      </c>
      <c r="R35" s="37">
        <v>3760</v>
      </c>
      <c r="S35" s="37">
        <f t="shared" si="0"/>
        <v>2220</v>
      </c>
      <c r="T35" s="37">
        <v>0</v>
      </c>
      <c r="U35" s="37">
        <f t="shared" si="3"/>
        <v>1540</v>
      </c>
      <c r="V35" s="37">
        <v>3.19</v>
      </c>
    </row>
    <row r="36" spans="1:22" x14ac:dyDescent="0.25">
      <c r="A36" s="248">
        <v>30</v>
      </c>
      <c r="B36" s="118" t="s">
        <v>14</v>
      </c>
      <c r="C36" s="118" t="s">
        <v>14</v>
      </c>
      <c r="D36" s="70" t="s">
        <v>87</v>
      </c>
      <c r="E36" s="118" t="s">
        <v>195</v>
      </c>
      <c r="F36" s="19" t="s">
        <v>38</v>
      </c>
      <c r="G36" s="225">
        <v>45663</v>
      </c>
      <c r="H36" s="127" t="s">
        <v>81</v>
      </c>
      <c r="I36" s="226"/>
      <c r="J36" s="118"/>
      <c r="K36" s="118"/>
      <c r="L36" s="118"/>
      <c r="M36" s="118"/>
      <c r="N36" s="118"/>
      <c r="O36" s="40">
        <v>45</v>
      </c>
      <c r="P36" s="37">
        <v>4890</v>
      </c>
      <c r="Q36" s="37">
        <v>1410</v>
      </c>
      <c r="R36" s="37">
        <v>6075</v>
      </c>
      <c r="S36" s="37">
        <f t="shared" si="0"/>
        <v>1410</v>
      </c>
      <c r="T36" s="37">
        <v>0</v>
      </c>
      <c r="U36" s="37">
        <f t="shared" si="3"/>
        <v>4665</v>
      </c>
      <c r="V36" s="37">
        <v>3.19</v>
      </c>
    </row>
    <row r="37" spans="1:22" x14ac:dyDescent="0.25">
      <c r="A37" s="248">
        <v>31</v>
      </c>
      <c r="B37" s="118" t="s">
        <v>14</v>
      </c>
      <c r="C37" s="118" t="s">
        <v>14</v>
      </c>
      <c r="D37" s="70" t="s">
        <v>88</v>
      </c>
      <c r="E37" s="118" t="s">
        <v>195</v>
      </c>
      <c r="F37" s="16" t="s">
        <v>255</v>
      </c>
      <c r="G37" s="225">
        <v>45663</v>
      </c>
      <c r="H37" s="127" t="s">
        <v>89</v>
      </c>
      <c r="I37" s="226"/>
      <c r="J37" s="118"/>
      <c r="K37" s="118"/>
      <c r="L37" s="118"/>
      <c r="M37" s="118"/>
      <c r="N37" s="118"/>
      <c r="O37" s="40">
        <v>5</v>
      </c>
      <c r="P37" s="37">
        <v>0</v>
      </c>
      <c r="Q37" s="37">
        <v>111</v>
      </c>
      <c r="R37" s="37">
        <v>10</v>
      </c>
      <c r="S37" s="37">
        <f t="shared" si="0"/>
        <v>111</v>
      </c>
      <c r="T37" s="37">
        <f t="shared" si="1"/>
        <v>101</v>
      </c>
      <c r="U37" s="37">
        <v>0</v>
      </c>
      <c r="V37" s="37">
        <v>4.0199999999999996</v>
      </c>
    </row>
    <row r="38" spans="1:22" x14ac:dyDescent="0.25">
      <c r="A38" s="248">
        <v>32</v>
      </c>
      <c r="B38" s="118" t="s">
        <v>14</v>
      </c>
      <c r="C38" s="118" t="s">
        <v>14</v>
      </c>
      <c r="D38" s="70" t="s">
        <v>90</v>
      </c>
      <c r="E38" s="118" t="s">
        <v>195</v>
      </c>
      <c r="F38" s="16" t="s">
        <v>255</v>
      </c>
      <c r="G38" s="225">
        <v>45663</v>
      </c>
      <c r="H38" s="127" t="s">
        <v>64</v>
      </c>
      <c r="I38" s="226"/>
      <c r="J38" s="118"/>
      <c r="K38" s="118"/>
      <c r="L38" s="118"/>
      <c r="M38" s="118"/>
      <c r="N38" s="118"/>
      <c r="O38" s="40">
        <v>4.95</v>
      </c>
      <c r="P38" s="37">
        <v>828</v>
      </c>
      <c r="Q38" s="37">
        <v>64</v>
      </c>
      <c r="R38" s="37">
        <v>1533</v>
      </c>
      <c r="S38" s="37">
        <f t="shared" si="0"/>
        <v>64</v>
      </c>
      <c r="T38" s="37">
        <v>0</v>
      </c>
      <c r="U38" s="37">
        <f t="shared" si="3"/>
        <v>1469</v>
      </c>
      <c r="V38" s="37">
        <v>3.19</v>
      </c>
    </row>
    <row r="39" spans="1:22" x14ac:dyDescent="0.25">
      <c r="A39" s="248">
        <v>33</v>
      </c>
      <c r="B39" s="118" t="s">
        <v>14</v>
      </c>
      <c r="C39" s="118" t="s">
        <v>14</v>
      </c>
      <c r="D39" s="70" t="s">
        <v>91</v>
      </c>
      <c r="E39" s="118" t="s">
        <v>195</v>
      </c>
      <c r="F39" s="16" t="s">
        <v>38</v>
      </c>
      <c r="G39" s="225">
        <v>45663</v>
      </c>
      <c r="H39" s="127">
        <v>18.89</v>
      </c>
      <c r="I39" s="226"/>
      <c r="J39" s="118"/>
      <c r="K39" s="118"/>
      <c r="L39" s="118"/>
      <c r="M39" s="118"/>
      <c r="N39" s="118"/>
      <c r="O39" s="40">
        <v>17</v>
      </c>
      <c r="P39" s="37">
        <v>937</v>
      </c>
      <c r="Q39" s="37">
        <v>1970</v>
      </c>
      <c r="R39" s="37">
        <v>520</v>
      </c>
      <c r="S39" s="37">
        <f t="shared" si="0"/>
        <v>1970</v>
      </c>
      <c r="T39" s="37">
        <f t="shared" si="1"/>
        <v>1450</v>
      </c>
      <c r="U39" s="37">
        <v>0</v>
      </c>
      <c r="V39" s="37">
        <v>3.19</v>
      </c>
    </row>
    <row r="40" spans="1:22" x14ac:dyDescent="0.25">
      <c r="A40" s="248">
        <v>34</v>
      </c>
      <c r="B40" s="118" t="s">
        <v>14</v>
      </c>
      <c r="C40" s="118" t="s">
        <v>14</v>
      </c>
      <c r="D40" s="70" t="s">
        <v>92</v>
      </c>
      <c r="E40" s="118" t="s">
        <v>195</v>
      </c>
      <c r="F40" s="16" t="s">
        <v>93</v>
      </c>
      <c r="G40" s="225">
        <v>45663</v>
      </c>
      <c r="H40" s="18" t="s">
        <v>57</v>
      </c>
      <c r="I40" s="226"/>
      <c r="J40" s="118"/>
      <c r="K40" s="118"/>
      <c r="L40" s="118"/>
      <c r="M40" s="118"/>
      <c r="N40" s="118"/>
      <c r="O40" s="37">
        <v>15</v>
      </c>
      <c r="P40" s="37">
        <v>1410</v>
      </c>
      <c r="Q40" s="37">
        <v>1409</v>
      </c>
      <c r="R40" s="37">
        <v>834</v>
      </c>
      <c r="S40" s="37">
        <f t="shared" si="0"/>
        <v>1409</v>
      </c>
      <c r="T40" s="37">
        <f t="shared" si="1"/>
        <v>575</v>
      </c>
      <c r="U40" s="37">
        <v>0</v>
      </c>
      <c r="V40" s="37">
        <v>3.19</v>
      </c>
    </row>
    <row r="41" spans="1:22" x14ac:dyDescent="0.25">
      <c r="A41" s="248">
        <v>35</v>
      </c>
      <c r="B41" s="118" t="s">
        <v>14</v>
      </c>
      <c r="C41" s="118" t="s">
        <v>14</v>
      </c>
      <c r="D41" s="70" t="s">
        <v>94</v>
      </c>
      <c r="E41" s="118" t="s">
        <v>195</v>
      </c>
      <c r="F41" s="16" t="s">
        <v>95</v>
      </c>
      <c r="G41" s="225">
        <v>45663</v>
      </c>
      <c r="H41" s="118" t="s">
        <v>96</v>
      </c>
      <c r="I41" s="226"/>
      <c r="J41" s="118"/>
      <c r="K41" s="118"/>
      <c r="L41" s="118"/>
      <c r="M41" s="118"/>
      <c r="N41" s="118"/>
      <c r="O41" s="37">
        <v>10</v>
      </c>
      <c r="P41" s="37">
        <v>746.8</v>
      </c>
      <c r="Q41" s="37">
        <v>29.1</v>
      </c>
      <c r="R41" s="37">
        <v>935</v>
      </c>
      <c r="S41" s="37">
        <f t="shared" si="0"/>
        <v>29.1</v>
      </c>
      <c r="T41" s="37">
        <v>0</v>
      </c>
      <c r="U41" s="37">
        <f t="shared" si="3"/>
        <v>905.9</v>
      </c>
      <c r="V41" s="37">
        <v>7.08</v>
      </c>
    </row>
    <row r="42" spans="1:22" x14ac:dyDescent="0.25">
      <c r="A42" s="248">
        <v>36</v>
      </c>
      <c r="B42" s="118" t="s">
        <v>14</v>
      </c>
      <c r="C42" s="118" t="s">
        <v>14</v>
      </c>
      <c r="D42" s="70" t="s">
        <v>97</v>
      </c>
      <c r="E42" s="118" t="s">
        <v>195</v>
      </c>
      <c r="F42" s="16" t="s">
        <v>255</v>
      </c>
      <c r="G42" s="225">
        <v>45663</v>
      </c>
      <c r="H42" s="18" t="s">
        <v>49</v>
      </c>
      <c r="I42" s="226"/>
      <c r="J42" s="118"/>
      <c r="K42" s="118"/>
      <c r="L42" s="118"/>
      <c r="M42" s="118"/>
      <c r="N42" s="118"/>
      <c r="O42" s="37">
        <v>3</v>
      </c>
      <c r="P42" s="37">
        <v>340</v>
      </c>
      <c r="Q42" s="37">
        <v>235</v>
      </c>
      <c r="R42" s="37">
        <v>132</v>
      </c>
      <c r="S42" s="37">
        <f t="shared" si="0"/>
        <v>235</v>
      </c>
      <c r="T42" s="37">
        <v>0</v>
      </c>
      <c r="U42" s="37">
        <v>0</v>
      </c>
      <c r="V42" s="37">
        <v>4.0199999999999996</v>
      </c>
    </row>
    <row r="43" spans="1:22" x14ac:dyDescent="0.25">
      <c r="A43" s="248">
        <v>37</v>
      </c>
      <c r="B43" s="118" t="s">
        <v>14</v>
      </c>
      <c r="C43" s="118" t="s">
        <v>14</v>
      </c>
      <c r="D43" s="70" t="s">
        <v>98</v>
      </c>
      <c r="E43" s="118" t="s">
        <v>195</v>
      </c>
      <c r="F43" s="16" t="s">
        <v>99</v>
      </c>
      <c r="G43" s="225">
        <v>45663</v>
      </c>
      <c r="H43" s="18" t="s">
        <v>39</v>
      </c>
      <c r="I43" s="226"/>
      <c r="J43" s="118"/>
      <c r="K43" s="118"/>
      <c r="L43" s="118"/>
      <c r="M43" s="118"/>
      <c r="N43" s="118"/>
      <c r="O43" s="37">
        <v>4</v>
      </c>
      <c r="P43" s="37">
        <v>95.9</v>
      </c>
      <c r="Q43" s="37">
        <v>30.3</v>
      </c>
      <c r="R43" s="37">
        <v>76.7</v>
      </c>
      <c r="S43" s="37">
        <f t="shared" si="0"/>
        <v>30.3</v>
      </c>
      <c r="T43" s="37">
        <v>0</v>
      </c>
      <c r="U43" s="37">
        <f t="shared" si="3"/>
        <v>46.400000000000006</v>
      </c>
      <c r="V43" s="37">
        <v>3.19</v>
      </c>
    </row>
    <row r="44" spans="1:22" x14ac:dyDescent="0.25">
      <c r="A44" s="248">
        <v>38</v>
      </c>
      <c r="B44" s="118" t="s">
        <v>14</v>
      </c>
      <c r="C44" s="118" t="s">
        <v>14</v>
      </c>
      <c r="D44" s="70" t="s">
        <v>100</v>
      </c>
      <c r="E44" s="118" t="s">
        <v>195</v>
      </c>
      <c r="F44" s="16" t="s">
        <v>255</v>
      </c>
      <c r="G44" s="225">
        <v>45663</v>
      </c>
      <c r="H44" s="127" t="s">
        <v>49</v>
      </c>
      <c r="I44" s="226"/>
      <c r="J44" s="118"/>
      <c r="K44" s="118"/>
      <c r="L44" s="118"/>
      <c r="M44" s="118"/>
      <c r="N44" s="118"/>
      <c r="O44" s="37">
        <v>3</v>
      </c>
      <c r="P44" s="37">
        <v>94</v>
      </c>
      <c r="Q44" s="37">
        <v>239</v>
      </c>
      <c r="R44" s="37">
        <v>40</v>
      </c>
      <c r="S44" s="37">
        <f t="shared" si="0"/>
        <v>239</v>
      </c>
      <c r="T44" s="37">
        <f t="shared" si="1"/>
        <v>199</v>
      </c>
      <c r="U44" s="37">
        <v>0</v>
      </c>
      <c r="V44" s="37">
        <v>4.0199999999999996</v>
      </c>
    </row>
    <row r="45" spans="1:22" x14ac:dyDescent="0.25">
      <c r="A45" s="248">
        <v>39</v>
      </c>
      <c r="B45" s="118" t="s">
        <v>14</v>
      </c>
      <c r="C45" s="118" t="s">
        <v>14</v>
      </c>
      <c r="D45" s="70" t="s">
        <v>101</v>
      </c>
      <c r="E45" s="118" t="s">
        <v>195</v>
      </c>
      <c r="F45" s="16" t="s">
        <v>255</v>
      </c>
      <c r="G45" s="225">
        <v>45663</v>
      </c>
      <c r="H45" s="18" t="s">
        <v>64</v>
      </c>
      <c r="I45" s="226"/>
      <c r="J45" s="118"/>
      <c r="K45" s="118"/>
      <c r="L45" s="118"/>
      <c r="M45" s="118"/>
      <c r="N45" s="118"/>
      <c r="O45" s="37">
        <v>6.5</v>
      </c>
      <c r="P45" s="37">
        <v>838</v>
      </c>
      <c r="Q45" s="37">
        <v>251</v>
      </c>
      <c r="R45" s="37">
        <v>619</v>
      </c>
      <c r="S45" s="37">
        <f t="shared" si="0"/>
        <v>251</v>
      </c>
      <c r="T45" s="37">
        <v>0</v>
      </c>
      <c r="U45" s="37">
        <f t="shared" si="1"/>
        <v>368</v>
      </c>
      <c r="V45" s="37">
        <v>4.0199999999999996</v>
      </c>
    </row>
    <row r="46" spans="1:22" x14ac:dyDescent="0.25">
      <c r="A46" s="248">
        <v>40</v>
      </c>
      <c r="B46" s="118" t="s">
        <v>14</v>
      </c>
      <c r="C46" s="118" t="s">
        <v>14</v>
      </c>
      <c r="D46" s="70" t="s">
        <v>102</v>
      </c>
      <c r="E46" s="118" t="s">
        <v>195</v>
      </c>
      <c r="F46" s="16" t="s">
        <v>255</v>
      </c>
      <c r="G46" s="225">
        <v>45663</v>
      </c>
      <c r="H46" s="18" t="s">
        <v>39</v>
      </c>
      <c r="I46" s="226"/>
      <c r="J46" s="118"/>
      <c r="K46" s="118"/>
      <c r="L46" s="118"/>
      <c r="M46" s="118"/>
      <c r="N46" s="118"/>
      <c r="O46" s="37">
        <v>4.8899999999999997</v>
      </c>
      <c r="P46" s="37">
        <v>584</v>
      </c>
      <c r="Q46" s="37">
        <v>184</v>
      </c>
      <c r="R46" s="37">
        <v>445</v>
      </c>
      <c r="S46" s="37">
        <f t="shared" si="0"/>
        <v>184</v>
      </c>
      <c r="T46" s="37">
        <v>0</v>
      </c>
      <c r="U46" s="37">
        <f t="shared" si="1"/>
        <v>261</v>
      </c>
      <c r="V46" s="37">
        <v>4.0199999999999996</v>
      </c>
    </row>
    <row r="47" spans="1:22" x14ac:dyDescent="0.25">
      <c r="A47" s="248">
        <v>41</v>
      </c>
      <c r="B47" s="118" t="s">
        <v>14</v>
      </c>
      <c r="C47" s="118" t="s">
        <v>14</v>
      </c>
      <c r="D47" s="70" t="s">
        <v>103</v>
      </c>
      <c r="E47" s="118" t="s">
        <v>195</v>
      </c>
      <c r="F47" s="16" t="s">
        <v>255</v>
      </c>
      <c r="G47" s="225">
        <v>45663</v>
      </c>
      <c r="H47" s="18" t="s">
        <v>64</v>
      </c>
      <c r="I47" s="226"/>
      <c r="J47" s="118"/>
      <c r="K47" s="118"/>
      <c r="L47" s="118"/>
      <c r="M47" s="118"/>
      <c r="N47" s="118"/>
      <c r="O47" s="37">
        <v>3.82</v>
      </c>
      <c r="P47" s="37">
        <v>476</v>
      </c>
      <c r="Q47" s="37">
        <v>480</v>
      </c>
      <c r="R47" s="37">
        <v>454</v>
      </c>
      <c r="S47" s="37">
        <f t="shared" si="0"/>
        <v>480</v>
      </c>
      <c r="T47" s="37">
        <f t="shared" si="1"/>
        <v>26</v>
      </c>
      <c r="U47" s="37">
        <f t="shared" si="1"/>
        <v>-26</v>
      </c>
      <c r="V47" s="37">
        <v>4.0199999999999996</v>
      </c>
    </row>
    <row r="48" spans="1:22" x14ac:dyDescent="0.25">
      <c r="A48" s="248">
        <v>42</v>
      </c>
      <c r="B48" s="118" t="s">
        <v>14</v>
      </c>
      <c r="C48" s="118" t="s">
        <v>14</v>
      </c>
      <c r="D48" s="70" t="s">
        <v>104</v>
      </c>
      <c r="E48" s="118" t="s">
        <v>195</v>
      </c>
      <c r="F48" s="16" t="s">
        <v>255</v>
      </c>
      <c r="G48" s="225">
        <v>45663</v>
      </c>
      <c r="H48" s="18" t="s">
        <v>39</v>
      </c>
      <c r="I48" s="226"/>
      <c r="J48" s="118"/>
      <c r="K48" s="118"/>
      <c r="L48" s="118"/>
      <c r="M48" s="118"/>
      <c r="N48" s="118"/>
      <c r="O48" s="37">
        <v>5</v>
      </c>
      <c r="P48" s="37">
        <v>112</v>
      </c>
      <c r="Q48" s="37">
        <v>0</v>
      </c>
      <c r="R48" s="37">
        <v>321</v>
      </c>
      <c r="S48" s="37">
        <f t="shared" si="0"/>
        <v>0</v>
      </c>
      <c r="T48" s="37">
        <v>0</v>
      </c>
      <c r="U48" s="37">
        <f t="shared" si="1"/>
        <v>321</v>
      </c>
      <c r="V48" s="37">
        <v>4.0199999999999996</v>
      </c>
    </row>
    <row r="49" spans="1:22" x14ac:dyDescent="0.25">
      <c r="A49" s="248">
        <v>43</v>
      </c>
      <c r="B49" s="118" t="s">
        <v>14</v>
      </c>
      <c r="C49" s="118" t="s">
        <v>14</v>
      </c>
      <c r="D49" s="70" t="s">
        <v>105</v>
      </c>
      <c r="E49" s="118" t="s">
        <v>195</v>
      </c>
      <c r="F49" s="20" t="s">
        <v>106</v>
      </c>
      <c r="G49" s="225">
        <v>45663</v>
      </c>
      <c r="H49" s="18" t="s">
        <v>57</v>
      </c>
      <c r="I49" s="226"/>
      <c r="J49" s="118"/>
      <c r="K49" s="118"/>
      <c r="L49" s="118"/>
      <c r="M49" s="118"/>
      <c r="N49" s="118"/>
      <c r="O49" s="37">
        <v>15</v>
      </c>
      <c r="P49" s="37">
        <v>1904</v>
      </c>
      <c r="Q49" s="37">
        <v>430</v>
      </c>
      <c r="R49" s="37">
        <v>1238</v>
      </c>
      <c r="S49" s="37">
        <f t="shared" si="0"/>
        <v>430</v>
      </c>
      <c r="T49" s="37">
        <v>0</v>
      </c>
      <c r="U49" s="37">
        <f t="shared" si="1"/>
        <v>808</v>
      </c>
      <c r="V49" s="37">
        <v>3.19</v>
      </c>
    </row>
    <row r="50" spans="1:22" x14ac:dyDescent="0.25">
      <c r="A50" s="248">
        <v>44</v>
      </c>
      <c r="B50" s="118" t="s">
        <v>14</v>
      </c>
      <c r="C50" s="118" t="s">
        <v>14</v>
      </c>
      <c r="D50" s="70" t="s">
        <v>107</v>
      </c>
      <c r="E50" s="118" t="s">
        <v>195</v>
      </c>
      <c r="F50" s="16" t="s">
        <v>255</v>
      </c>
      <c r="G50" s="225">
        <v>45663</v>
      </c>
      <c r="H50" s="18" t="s">
        <v>64</v>
      </c>
      <c r="I50" s="226"/>
      <c r="J50" s="118"/>
      <c r="K50" s="118"/>
      <c r="L50" s="118"/>
      <c r="M50" s="118"/>
      <c r="N50" s="118"/>
      <c r="O50" s="37">
        <v>5</v>
      </c>
      <c r="P50" s="37">
        <v>641</v>
      </c>
      <c r="Q50" s="37">
        <v>659</v>
      </c>
      <c r="R50" s="37">
        <v>429</v>
      </c>
      <c r="S50" s="37">
        <f t="shared" si="0"/>
        <v>659</v>
      </c>
      <c r="T50" s="37">
        <f t="shared" si="1"/>
        <v>230</v>
      </c>
      <c r="U50" s="37">
        <v>0</v>
      </c>
      <c r="V50" s="37">
        <v>4.0199999999999996</v>
      </c>
    </row>
    <row r="51" spans="1:22" x14ac:dyDescent="0.25">
      <c r="A51" s="248">
        <v>45</v>
      </c>
      <c r="B51" s="118" t="s">
        <v>14</v>
      </c>
      <c r="C51" s="118" t="s">
        <v>14</v>
      </c>
      <c r="D51" s="70" t="s">
        <v>108</v>
      </c>
      <c r="E51" s="118" t="s">
        <v>195</v>
      </c>
      <c r="F51" s="63" t="s">
        <v>106</v>
      </c>
      <c r="G51" s="225">
        <v>45663</v>
      </c>
      <c r="H51" s="18" t="s">
        <v>46</v>
      </c>
      <c r="I51" s="226"/>
      <c r="J51" s="118"/>
      <c r="K51" s="118"/>
      <c r="L51" s="118"/>
      <c r="M51" s="118"/>
      <c r="N51" s="118"/>
      <c r="O51" s="37">
        <v>9.9</v>
      </c>
      <c r="P51" s="37">
        <v>0</v>
      </c>
      <c r="Q51" s="37">
        <v>267</v>
      </c>
      <c r="R51" s="37">
        <v>0</v>
      </c>
      <c r="S51" s="37">
        <f t="shared" si="0"/>
        <v>267</v>
      </c>
      <c r="T51" s="37">
        <f t="shared" si="1"/>
        <v>267</v>
      </c>
      <c r="U51" s="37">
        <v>0</v>
      </c>
      <c r="V51" s="37">
        <v>3.19</v>
      </c>
    </row>
    <row r="52" spans="1:22" x14ac:dyDescent="0.25">
      <c r="A52" s="248">
        <v>46</v>
      </c>
      <c r="B52" s="118" t="s">
        <v>14</v>
      </c>
      <c r="C52" s="118" t="s">
        <v>14</v>
      </c>
      <c r="D52" s="70" t="s">
        <v>109</v>
      </c>
      <c r="E52" s="118" t="s">
        <v>195</v>
      </c>
      <c r="F52" s="16" t="s">
        <v>86</v>
      </c>
      <c r="G52" s="225">
        <v>45663</v>
      </c>
      <c r="H52" s="18" t="s">
        <v>110</v>
      </c>
      <c r="I52" s="226"/>
      <c r="J52" s="118"/>
      <c r="K52" s="118"/>
      <c r="L52" s="118"/>
      <c r="M52" s="118"/>
      <c r="N52" s="118"/>
      <c r="O52" s="37">
        <v>10</v>
      </c>
      <c r="P52" s="37">
        <v>0</v>
      </c>
      <c r="Q52" s="37">
        <v>0</v>
      </c>
      <c r="R52" s="37">
        <v>0</v>
      </c>
      <c r="S52" s="37">
        <f t="shared" si="0"/>
        <v>0</v>
      </c>
      <c r="T52" s="37">
        <v>0</v>
      </c>
      <c r="U52" s="37">
        <f t="shared" si="3"/>
        <v>0</v>
      </c>
      <c r="V52" s="37" t="s">
        <v>219</v>
      </c>
    </row>
    <row r="53" spans="1:22" x14ac:dyDescent="0.25">
      <c r="A53" s="248">
        <v>47</v>
      </c>
      <c r="B53" s="118" t="s">
        <v>14</v>
      </c>
      <c r="C53" s="118" t="s">
        <v>14</v>
      </c>
      <c r="D53" s="70" t="s">
        <v>111</v>
      </c>
      <c r="E53" s="118" t="s">
        <v>195</v>
      </c>
      <c r="F53" s="16" t="s">
        <v>86</v>
      </c>
      <c r="G53" s="225">
        <v>45663</v>
      </c>
      <c r="H53" s="127" t="s">
        <v>51</v>
      </c>
      <c r="I53" s="226"/>
      <c r="J53" s="118"/>
      <c r="K53" s="118"/>
      <c r="L53" s="118"/>
      <c r="M53" s="118"/>
      <c r="N53" s="118"/>
      <c r="O53" s="37">
        <v>10</v>
      </c>
      <c r="P53" s="37">
        <v>7</v>
      </c>
      <c r="Q53" s="37">
        <v>0</v>
      </c>
      <c r="R53" s="37">
        <v>826</v>
      </c>
      <c r="S53" s="37">
        <f t="shared" si="0"/>
        <v>0</v>
      </c>
      <c r="T53" s="37">
        <v>0</v>
      </c>
      <c r="U53" s="37">
        <f t="shared" si="1"/>
        <v>826</v>
      </c>
      <c r="V53" s="37" t="s">
        <v>219</v>
      </c>
    </row>
    <row r="54" spans="1:22" x14ac:dyDescent="0.25">
      <c r="A54" s="248">
        <v>48</v>
      </c>
      <c r="B54" s="118" t="s">
        <v>14</v>
      </c>
      <c r="C54" s="118" t="s">
        <v>14</v>
      </c>
      <c r="D54" s="70" t="s">
        <v>112</v>
      </c>
      <c r="E54" s="118" t="s">
        <v>195</v>
      </c>
      <c r="F54" s="16" t="s">
        <v>255</v>
      </c>
      <c r="G54" s="225">
        <v>45663</v>
      </c>
      <c r="H54" s="127" t="s">
        <v>113</v>
      </c>
      <c r="I54" s="226"/>
      <c r="J54" s="118"/>
      <c r="K54" s="118"/>
      <c r="L54" s="118"/>
      <c r="M54" s="118"/>
      <c r="N54" s="118"/>
      <c r="O54" s="37">
        <v>2.7</v>
      </c>
      <c r="P54" s="37">
        <v>315</v>
      </c>
      <c r="Q54" s="37">
        <v>171</v>
      </c>
      <c r="R54" s="37">
        <v>214</v>
      </c>
      <c r="S54" s="37">
        <f t="shared" si="0"/>
        <v>171</v>
      </c>
      <c r="T54" s="37">
        <v>0</v>
      </c>
      <c r="U54" s="37">
        <f t="shared" si="1"/>
        <v>43</v>
      </c>
      <c r="V54" s="37">
        <v>4.0199999999999996</v>
      </c>
    </row>
    <row r="55" spans="1:22" x14ac:dyDescent="0.25">
      <c r="A55" s="248">
        <v>49</v>
      </c>
      <c r="B55" s="118" t="s">
        <v>14</v>
      </c>
      <c r="C55" s="118" t="s">
        <v>14</v>
      </c>
      <c r="D55" s="70" t="s">
        <v>114</v>
      </c>
      <c r="E55" s="118" t="s">
        <v>195</v>
      </c>
      <c r="F55" s="16" t="s">
        <v>86</v>
      </c>
      <c r="G55" s="225">
        <v>45663</v>
      </c>
      <c r="H55" s="127" t="s">
        <v>115</v>
      </c>
      <c r="I55" s="226"/>
      <c r="J55" s="118"/>
      <c r="K55" s="118"/>
      <c r="L55" s="118"/>
      <c r="M55" s="118"/>
      <c r="N55" s="118"/>
      <c r="O55" s="37">
        <v>9.81</v>
      </c>
      <c r="P55" s="37">
        <v>2</v>
      </c>
      <c r="Q55" s="37">
        <v>2730</v>
      </c>
      <c r="R55" s="37">
        <v>0</v>
      </c>
      <c r="S55" s="37">
        <f t="shared" si="0"/>
        <v>2730</v>
      </c>
      <c r="T55" s="37">
        <f t="shared" si="1"/>
        <v>2730</v>
      </c>
      <c r="U55" s="37">
        <v>0</v>
      </c>
      <c r="V55" s="37">
        <v>3.19</v>
      </c>
    </row>
    <row r="56" spans="1:22" ht="22.5" customHeight="1" x14ac:dyDescent="0.25">
      <c r="A56" s="248">
        <v>50</v>
      </c>
      <c r="B56" s="118" t="s">
        <v>14</v>
      </c>
      <c r="C56" s="118" t="s">
        <v>14</v>
      </c>
      <c r="D56" s="70" t="s">
        <v>116</v>
      </c>
      <c r="E56" s="118" t="s">
        <v>195</v>
      </c>
      <c r="F56" s="16" t="s">
        <v>255</v>
      </c>
      <c r="G56" s="225">
        <v>45663</v>
      </c>
      <c r="H56" s="127" t="s">
        <v>117</v>
      </c>
      <c r="I56" s="226"/>
      <c r="J56" s="118"/>
      <c r="K56" s="118"/>
      <c r="L56" s="118"/>
      <c r="M56" s="118"/>
      <c r="N56" s="118"/>
      <c r="O56" s="40">
        <v>10.39</v>
      </c>
      <c r="P56" s="37">
        <v>1156</v>
      </c>
      <c r="Q56" s="37">
        <v>15150</v>
      </c>
      <c r="R56" s="37">
        <v>1</v>
      </c>
      <c r="S56" s="37">
        <f t="shared" si="0"/>
        <v>15150</v>
      </c>
      <c r="T56" s="37">
        <f t="shared" si="1"/>
        <v>15149</v>
      </c>
      <c r="U56" s="37">
        <v>0</v>
      </c>
      <c r="V56" s="37">
        <v>2.58</v>
      </c>
    </row>
    <row r="57" spans="1:22" x14ac:dyDescent="0.25">
      <c r="A57" s="248">
        <v>51</v>
      </c>
      <c r="B57" s="118" t="s">
        <v>14</v>
      </c>
      <c r="C57" s="118" t="s">
        <v>14</v>
      </c>
      <c r="D57" s="70" t="s">
        <v>118</v>
      </c>
      <c r="E57" s="118" t="s">
        <v>195</v>
      </c>
      <c r="F57" s="16" t="s">
        <v>255</v>
      </c>
      <c r="G57" s="225">
        <v>45663</v>
      </c>
      <c r="H57" s="127" t="s">
        <v>119</v>
      </c>
      <c r="I57" s="226"/>
      <c r="J57" s="118"/>
      <c r="K57" s="118"/>
      <c r="L57" s="118"/>
      <c r="M57" s="118"/>
      <c r="N57" s="118"/>
      <c r="O57" s="40">
        <v>10.39</v>
      </c>
      <c r="P57" s="37">
        <v>872</v>
      </c>
      <c r="Q57" s="37">
        <v>17340</v>
      </c>
      <c r="R57" s="37">
        <v>0</v>
      </c>
      <c r="S57" s="37">
        <f t="shared" si="0"/>
        <v>17340</v>
      </c>
      <c r="T57" s="37">
        <f t="shared" si="1"/>
        <v>17340</v>
      </c>
      <c r="U57" s="37">
        <v>0</v>
      </c>
      <c r="V57" s="37">
        <v>2.58</v>
      </c>
    </row>
    <row r="58" spans="1:22" x14ac:dyDescent="0.25">
      <c r="A58" s="248">
        <v>52</v>
      </c>
      <c r="B58" s="118" t="s">
        <v>14</v>
      </c>
      <c r="C58" s="118" t="s">
        <v>14</v>
      </c>
      <c r="D58" s="70" t="s">
        <v>120</v>
      </c>
      <c r="E58" s="118" t="s">
        <v>195</v>
      </c>
      <c r="F58" s="16" t="s">
        <v>255</v>
      </c>
      <c r="G58" s="225">
        <v>45663</v>
      </c>
      <c r="H58" s="127" t="s">
        <v>121</v>
      </c>
      <c r="I58" s="226"/>
      <c r="J58" s="118"/>
      <c r="K58" s="118"/>
      <c r="L58" s="118"/>
      <c r="M58" s="118"/>
      <c r="N58" s="118"/>
      <c r="O58" s="40">
        <v>10.39</v>
      </c>
      <c r="P58" s="37">
        <v>1010</v>
      </c>
      <c r="Q58" s="37">
        <v>0</v>
      </c>
      <c r="R58" s="37">
        <v>14960</v>
      </c>
      <c r="S58" s="37">
        <f t="shared" si="0"/>
        <v>0</v>
      </c>
      <c r="T58" s="37">
        <f t="shared" si="1"/>
        <v>-14960</v>
      </c>
      <c r="U58" s="37">
        <f t="shared" si="3"/>
        <v>14960</v>
      </c>
      <c r="V58" s="37">
        <v>2.58</v>
      </c>
    </row>
    <row r="59" spans="1:22" x14ac:dyDescent="0.25">
      <c r="A59" s="248">
        <v>53</v>
      </c>
      <c r="B59" s="118" t="s">
        <v>14</v>
      </c>
      <c r="C59" s="118" t="s">
        <v>14</v>
      </c>
      <c r="D59" s="70" t="s">
        <v>122</v>
      </c>
      <c r="E59" s="118" t="s">
        <v>195</v>
      </c>
      <c r="F59" s="16" t="s">
        <v>255</v>
      </c>
      <c r="G59" s="225">
        <v>45663</v>
      </c>
      <c r="H59" s="127" t="s">
        <v>123</v>
      </c>
      <c r="I59" s="226"/>
      <c r="J59" s="118"/>
      <c r="K59" s="118"/>
      <c r="L59" s="118"/>
      <c r="M59" s="118"/>
      <c r="N59" s="118"/>
      <c r="O59" s="40">
        <v>10.39</v>
      </c>
      <c r="P59" s="37">
        <v>204917</v>
      </c>
      <c r="Q59" s="37">
        <v>9345</v>
      </c>
      <c r="R59" s="37">
        <v>0</v>
      </c>
      <c r="S59" s="37">
        <f t="shared" si="0"/>
        <v>9345</v>
      </c>
      <c r="T59" s="37">
        <f t="shared" si="1"/>
        <v>9345</v>
      </c>
      <c r="U59" s="37">
        <v>0</v>
      </c>
      <c r="V59" s="37">
        <v>2.58</v>
      </c>
    </row>
    <row r="60" spans="1:22" x14ac:dyDescent="0.25">
      <c r="A60" s="248">
        <v>54</v>
      </c>
      <c r="B60" s="118" t="s">
        <v>14</v>
      </c>
      <c r="C60" s="118" t="s">
        <v>14</v>
      </c>
      <c r="D60" s="70" t="s">
        <v>124</v>
      </c>
      <c r="E60" s="118" t="s">
        <v>195</v>
      </c>
      <c r="F60" s="16" t="s">
        <v>255</v>
      </c>
      <c r="G60" s="225">
        <v>45663</v>
      </c>
      <c r="H60" s="127" t="s">
        <v>125</v>
      </c>
      <c r="I60" s="226"/>
      <c r="J60" s="118"/>
      <c r="K60" s="118"/>
      <c r="L60" s="118"/>
      <c r="M60" s="118"/>
      <c r="N60" s="118"/>
      <c r="O60" s="40">
        <v>10.39</v>
      </c>
      <c r="P60" s="37">
        <v>1131</v>
      </c>
      <c r="Q60" s="37">
        <v>4610</v>
      </c>
      <c r="R60" s="37">
        <v>0</v>
      </c>
      <c r="S60" s="37">
        <f t="shared" si="0"/>
        <v>4610</v>
      </c>
      <c r="T60" s="37">
        <f t="shared" si="1"/>
        <v>4610</v>
      </c>
      <c r="U60" s="37">
        <v>0</v>
      </c>
      <c r="V60" s="37">
        <v>2.58</v>
      </c>
    </row>
    <row r="61" spans="1:22" x14ac:dyDescent="0.25">
      <c r="A61" s="248">
        <v>55</v>
      </c>
      <c r="B61" s="118" t="s">
        <v>14</v>
      </c>
      <c r="C61" s="118" t="s">
        <v>14</v>
      </c>
      <c r="D61" s="70" t="s">
        <v>126</v>
      </c>
      <c r="E61" s="118" t="s">
        <v>195</v>
      </c>
      <c r="F61" s="16" t="s">
        <v>255</v>
      </c>
      <c r="G61" s="225">
        <v>45663</v>
      </c>
      <c r="H61" s="127" t="s">
        <v>127</v>
      </c>
      <c r="I61" s="226"/>
      <c r="J61" s="118"/>
      <c r="K61" s="118"/>
      <c r="L61" s="118"/>
      <c r="M61" s="118"/>
      <c r="N61" s="118"/>
      <c r="O61" s="40">
        <v>10.39</v>
      </c>
      <c r="P61" s="37">
        <v>1156</v>
      </c>
      <c r="Q61" s="37">
        <v>13500</v>
      </c>
      <c r="R61" s="37">
        <v>0</v>
      </c>
      <c r="S61" s="37">
        <f t="shared" si="0"/>
        <v>13500</v>
      </c>
      <c r="T61" s="37">
        <f t="shared" si="1"/>
        <v>13500</v>
      </c>
      <c r="U61" s="37">
        <v>0</v>
      </c>
      <c r="V61" s="37">
        <v>2.58</v>
      </c>
    </row>
    <row r="62" spans="1:22" x14ac:dyDescent="0.25">
      <c r="A62" s="248">
        <v>56</v>
      </c>
      <c r="B62" s="118" t="s">
        <v>14</v>
      </c>
      <c r="C62" s="118" t="s">
        <v>14</v>
      </c>
      <c r="D62" s="70" t="s">
        <v>128</v>
      </c>
      <c r="E62" s="118" t="s">
        <v>195</v>
      </c>
      <c r="F62" s="16" t="s">
        <v>255</v>
      </c>
      <c r="G62" s="225">
        <v>45663</v>
      </c>
      <c r="H62" s="127" t="s">
        <v>119</v>
      </c>
      <c r="I62" s="226"/>
      <c r="J62" s="118"/>
      <c r="K62" s="118"/>
      <c r="L62" s="118"/>
      <c r="M62" s="118"/>
      <c r="N62" s="118"/>
      <c r="O62" s="40">
        <v>10.39</v>
      </c>
      <c r="P62" s="37">
        <v>1031</v>
      </c>
      <c r="Q62" s="37">
        <v>11460</v>
      </c>
      <c r="R62" s="37">
        <v>0</v>
      </c>
      <c r="S62" s="37">
        <f t="shared" si="0"/>
        <v>11460</v>
      </c>
      <c r="T62" s="37">
        <f t="shared" si="1"/>
        <v>11460</v>
      </c>
      <c r="U62" s="37">
        <v>0</v>
      </c>
      <c r="V62" s="37">
        <v>2.58</v>
      </c>
    </row>
    <row r="63" spans="1:22" x14ac:dyDescent="0.25">
      <c r="A63" s="248">
        <v>57</v>
      </c>
      <c r="B63" s="118" t="s">
        <v>14</v>
      </c>
      <c r="C63" s="118" t="s">
        <v>14</v>
      </c>
      <c r="D63" s="70" t="s">
        <v>129</v>
      </c>
      <c r="E63" s="118" t="s">
        <v>195</v>
      </c>
      <c r="F63" s="16" t="s">
        <v>255</v>
      </c>
      <c r="G63" s="225">
        <v>45663</v>
      </c>
      <c r="H63" s="127" t="s">
        <v>130</v>
      </c>
      <c r="I63" s="226"/>
      <c r="J63" s="118"/>
      <c r="K63" s="118"/>
      <c r="L63" s="118"/>
      <c r="M63" s="118"/>
      <c r="N63" s="118"/>
      <c r="O63" s="40">
        <v>10.39</v>
      </c>
      <c r="P63" s="37">
        <v>1097</v>
      </c>
      <c r="Q63" s="37">
        <v>11625</v>
      </c>
      <c r="R63" s="37">
        <v>0</v>
      </c>
      <c r="S63" s="37">
        <f t="shared" si="0"/>
        <v>11625</v>
      </c>
      <c r="T63" s="37">
        <f t="shared" si="1"/>
        <v>11625</v>
      </c>
      <c r="U63" s="37">
        <v>0</v>
      </c>
      <c r="V63" s="37">
        <v>2.58</v>
      </c>
    </row>
    <row r="64" spans="1:22" x14ac:dyDescent="0.25">
      <c r="A64" s="248">
        <v>58</v>
      </c>
      <c r="B64" s="118" t="s">
        <v>14</v>
      </c>
      <c r="C64" s="118" t="s">
        <v>14</v>
      </c>
      <c r="D64" s="70" t="s">
        <v>131</v>
      </c>
      <c r="E64" s="118" t="s">
        <v>195</v>
      </c>
      <c r="F64" s="16" t="s">
        <v>255</v>
      </c>
      <c r="G64" s="225">
        <v>45663</v>
      </c>
      <c r="H64" s="127" t="s">
        <v>117</v>
      </c>
      <c r="I64" s="226"/>
      <c r="J64" s="118"/>
      <c r="K64" s="118"/>
      <c r="L64" s="118"/>
      <c r="M64" s="118"/>
      <c r="N64" s="118"/>
      <c r="O64" s="40">
        <v>10.39</v>
      </c>
      <c r="P64" s="37">
        <v>532</v>
      </c>
      <c r="Q64" s="37">
        <v>10140</v>
      </c>
      <c r="R64" s="37">
        <v>0</v>
      </c>
      <c r="S64" s="37">
        <f t="shared" si="0"/>
        <v>10140</v>
      </c>
      <c r="T64" s="37">
        <f t="shared" si="1"/>
        <v>10140</v>
      </c>
      <c r="U64" s="37">
        <v>0</v>
      </c>
      <c r="V64" s="37">
        <v>2.58</v>
      </c>
    </row>
    <row r="65" spans="1:22" x14ac:dyDescent="0.25">
      <c r="A65" s="248">
        <v>59</v>
      </c>
      <c r="B65" s="118" t="s">
        <v>14</v>
      </c>
      <c r="C65" s="118" t="s">
        <v>14</v>
      </c>
      <c r="D65" s="70" t="s">
        <v>132</v>
      </c>
      <c r="E65" s="118" t="s">
        <v>195</v>
      </c>
      <c r="F65" s="227" t="s">
        <v>133</v>
      </c>
      <c r="G65" s="225">
        <v>45663</v>
      </c>
      <c r="H65" s="127" t="s">
        <v>121</v>
      </c>
      <c r="I65" s="226"/>
      <c r="J65" s="118"/>
      <c r="K65" s="118"/>
      <c r="L65" s="118"/>
      <c r="M65" s="118"/>
      <c r="N65" s="118"/>
      <c r="O65" s="40">
        <v>25</v>
      </c>
      <c r="P65" s="37">
        <v>3578</v>
      </c>
      <c r="Q65" s="37">
        <v>2893</v>
      </c>
      <c r="R65" s="37">
        <v>2643</v>
      </c>
      <c r="S65" s="37">
        <f t="shared" si="0"/>
        <v>2893</v>
      </c>
      <c r="T65" s="37">
        <f t="shared" si="1"/>
        <v>250</v>
      </c>
      <c r="U65" s="37">
        <v>0</v>
      </c>
      <c r="V65" s="37">
        <v>3.19</v>
      </c>
    </row>
    <row r="66" spans="1:22" x14ac:dyDescent="0.25">
      <c r="A66" s="248">
        <v>60</v>
      </c>
      <c r="B66" s="118" t="s">
        <v>14</v>
      </c>
      <c r="C66" s="118" t="s">
        <v>14</v>
      </c>
      <c r="D66" s="70" t="s">
        <v>134</v>
      </c>
      <c r="E66" s="118" t="s">
        <v>195</v>
      </c>
      <c r="F66" s="16" t="s">
        <v>255</v>
      </c>
      <c r="G66" s="225">
        <v>45663</v>
      </c>
      <c r="H66" s="127" t="s">
        <v>135</v>
      </c>
      <c r="I66" s="226"/>
      <c r="J66" s="118"/>
      <c r="K66" s="118"/>
      <c r="L66" s="118"/>
      <c r="M66" s="118"/>
      <c r="N66" s="118"/>
      <c r="O66" s="40">
        <v>2.8</v>
      </c>
      <c r="P66" s="37">
        <v>242</v>
      </c>
      <c r="Q66" s="37">
        <v>395</v>
      </c>
      <c r="R66" s="37">
        <v>152</v>
      </c>
      <c r="S66" s="37">
        <f t="shared" si="0"/>
        <v>395</v>
      </c>
      <c r="T66" s="37">
        <v>2</v>
      </c>
      <c r="U66" s="37">
        <v>0</v>
      </c>
      <c r="V66" s="37">
        <v>4.0199999999999996</v>
      </c>
    </row>
    <row r="67" spans="1:22" x14ac:dyDescent="0.25">
      <c r="A67" s="248">
        <v>61</v>
      </c>
      <c r="B67" s="118" t="s">
        <v>14</v>
      </c>
      <c r="C67" s="118" t="s">
        <v>14</v>
      </c>
      <c r="D67" s="70" t="s">
        <v>136</v>
      </c>
      <c r="E67" s="118" t="s">
        <v>195</v>
      </c>
      <c r="F67" s="16" t="s">
        <v>255</v>
      </c>
      <c r="G67" s="225">
        <v>45663</v>
      </c>
      <c r="H67" s="127" t="s">
        <v>137</v>
      </c>
      <c r="I67" s="226"/>
      <c r="J67" s="118"/>
      <c r="K67" s="118"/>
      <c r="L67" s="118"/>
      <c r="M67" s="118"/>
      <c r="N67" s="118"/>
      <c r="O67" s="40">
        <v>5.35</v>
      </c>
      <c r="P67" s="37">
        <v>569</v>
      </c>
      <c r="Q67" s="37">
        <v>284</v>
      </c>
      <c r="R67" s="37">
        <v>469</v>
      </c>
      <c r="S67" s="37">
        <f t="shared" si="0"/>
        <v>284</v>
      </c>
      <c r="T67" s="37">
        <v>0</v>
      </c>
      <c r="U67" s="37">
        <f t="shared" si="3"/>
        <v>185</v>
      </c>
      <c r="V67" s="37">
        <v>4.0199999999999996</v>
      </c>
    </row>
    <row r="68" spans="1:22" x14ac:dyDescent="0.25">
      <c r="A68" s="248">
        <v>62</v>
      </c>
      <c r="B68" s="118" t="s">
        <v>14</v>
      </c>
      <c r="C68" s="118" t="s">
        <v>14</v>
      </c>
      <c r="D68" s="70" t="s">
        <v>138</v>
      </c>
      <c r="E68" s="118" t="s">
        <v>195</v>
      </c>
      <c r="F68" s="16" t="s">
        <v>255</v>
      </c>
      <c r="G68" s="225">
        <v>45663</v>
      </c>
      <c r="H68" s="127" t="s">
        <v>49</v>
      </c>
      <c r="I68" s="226"/>
      <c r="J68" s="118"/>
      <c r="K68" s="118"/>
      <c r="L68" s="118"/>
      <c r="M68" s="118"/>
      <c r="N68" s="118"/>
      <c r="O68" s="40">
        <v>3</v>
      </c>
      <c r="P68" s="37">
        <v>363</v>
      </c>
      <c r="Q68" s="37">
        <v>291</v>
      </c>
      <c r="R68" s="37">
        <v>220</v>
      </c>
      <c r="S68" s="37">
        <f t="shared" si="0"/>
        <v>291</v>
      </c>
      <c r="T68" s="37">
        <f t="shared" si="1"/>
        <v>71</v>
      </c>
      <c r="U68" s="37">
        <v>0</v>
      </c>
      <c r="V68" s="37">
        <v>2.97</v>
      </c>
    </row>
    <row r="69" spans="1:22" x14ac:dyDescent="0.25">
      <c r="A69" s="248">
        <v>63</v>
      </c>
      <c r="B69" s="118" t="s">
        <v>14</v>
      </c>
      <c r="C69" s="118" t="s">
        <v>14</v>
      </c>
      <c r="D69" s="70" t="s">
        <v>139</v>
      </c>
      <c r="E69" s="118" t="s">
        <v>195</v>
      </c>
      <c r="F69" s="16" t="s">
        <v>255</v>
      </c>
      <c r="G69" s="225">
        <v>45663</v>
      </c>
      <c r="H69" s="127" t="s">
        <v>49</v>
      </c>
      <c r="I69" s="226"/>
      <c r="J69" s="118"/>
      <c r="K69" s="118"/>
      <c r="L69" s="118"/>
      <c r="M69" s="118"/>
      <c r="N69" s="118"/>
      <c r="O69" s="40">
        <v>2.7</v>
      </c>
      <c r="P69" s="37">
        <v>298</v>
      </c>
      <c r="Q69" s="37">
        <v>208</v>
      </c>
      <c r="R69" s="37">
        <v>249</v>
      </c>
      <c r="S69" s="37">
        <f t="shared" si="0"/>
        <v>208</v>
      </c>
      <c r="T69" s="37">
        <v>0</v>
      </c>
      <c r="U69" s="37">
        <f t="shared" si="3"/>
        <v>41</v>
      </c>
      <c r="V69" s="37">
        <v>3.61</v>
      </c>
    </row>
    <row r="70" spans="1:22" x14ac:dyDescent="0.25">
      <c r="A70" s="248">
        <v>64</v>
      </c>
      <c r="B70" s="118" t="s">
        <v>14</v>
      </c>
      <c r="C70" s="118" t="s">
        <v>14</v>
      </c>
      <c r="D70" s="70" t="s">
        <v>140</v>
      </c>
      <c r="E70" s="118" t="s">
        <v>195</v>
      </c>
      <c r="F70" s="16" t="s">
        <v>255</v>
      </c>
      <c r="G70" s="225">
        <v>45663</v>
      </c>
      <c r="H70" s="127" t="s">
        <v>49</v>
      </c>
      <c r="I70" s="226"/>
      <c r="J70" s="118"/>
      <c r="K70" s="118"/>
      <c r="L70" s="118"/>
      <c r="M70" s="118"/>
      <c r="N70" s="118"/>
      <c r="O70" s="40">
        <v>3</v>
      </c>
      <c r="P70" s="37">
        <v>366</v>
      </c>
      <c r="Q70" s="37">
        <v>207</v>
      </c>
      <c r="R70" s="37">
        <v>297</v>
      </c>
      <c r="S70" s="37">
        <f t="shared" si="0"/>
        <v>207</v>
      </c>
      <c r="T70" s="37">
        <v>0</v>
      </c>
      <c r="U70" s="37">
        <v>0</v>
      </c>
      <c r="V70" s="37">
        <v>4.5</v>
      </c>
    </row>
    <row r="71" spans="1:22" x14ac:dyDescent="0.25">
      <c r="A71" s="248">
        <v>65</v>
      </c>
      <c r="B71" s="118" t="s">
        <v>14</v>
      </c>
      <c r="C71" s="118" t="s">
        <v>14</v>
      </c>
      <c r="D71" s="70" t="s">
        <v>141</v>
      </c>
      <c r="E71" s="118" t="s">
        <v>195</v>
      </c>
      <c r="F71" s="16" t="s">
        <v>255</v>
      </c>
      <c r="G71" s="225">
        <v>45663</v>
      </c>
      <c r="H71" s="127" t="s">
        <v>89</v>
      </c>
      <c r="I71" s="226"/>
      <c r="J71" s="118"/>
      <c r="K71" s="118"/>
      <c r="L71" s="118"/>
      <c r="M71" s="118"/>
      <c r="N71" s="118"/>
      <c r="O71" s="40">
        <v>5.4</v>
      </c>
      <c r="P71" s="37">
        <v>470.5</v>
      </c>
      <c r="Q71" s="37">
        <v>101.9</v>
      </c>
      <c r="R71" s="37">
        <v>559</v>
      </c>
      <c r="S71" s="37">
        <f t="shared" si="0"/>
        <v>101.9</v>
      </c>
      <c r="T71" s="37">
        <v>0</v>
      </c>
      <c r="U71" s="37">
        <f t="shared" si="3"/>
        <v>457.1</v>
      </c>
      <c r="V71" s="37">
        <v>4.5</v>
      </c>
    </row>
    <row r="72" spans="1:22" x14ac:dyDescent="0.25">
      <c r="A72" s="248">
        <v>66</v>
      </c>
      <c r="B72" s="118" t="s">
        <v>14</v>
      </c>
      <c r="C72" s="118" t="s">
        <v>14</v>
      </c>
      <c r="D72" s="70" t="s">
        <v>142</v>
      </c>
      <c r="E72" s="118" t="s">
        <v>195</v>
      </c>
      <c r="F72" s="227" t="s">
        <v>133</v>
      </c>
      <c r="G72" s="225">
        <v>45663</v>
      </c>
      <c r="H72" s="127" t="s">
        <v>57</v>
      </c>
      <c r="I72" s="226"/>
      <c r="J72" s="118"/>
      <c r="K72" s="118"/>
      <c r="L72" s="118"/>
      <c r="M72" s="118"/>
      <c r="N72" s="118"/>
      <c r="O72" s="40">
        <v>4.9000000000000004</v>
      </c>
      <c r="P72" s="37">
        <v>470.2</v>
      </c>
      <c r="Q72" s="37">
        <v>2076.4</v>
      </c>
      <c r="R72" s="37">
        <v>234.5</v>
      </c>
      <c r="S72" s="37">
        <f t="shared" si="0"/>
        <v>2076.4</v>
      </c>
      <c r="T72" s="37">
        <f t="shared" si="1"/>
        <v>1841.9</v>
      </c>
      <c r="U72" s="37">
        <v>0</v>
      </c>
      <c r="V72" s="37">
        <v>3.74</v>
      </c>
    </row>
    <row r="73" spans="1:22" x14ac:dyDescent="0.25">
      <c r="A73" s="248">
        <v>67</v>
      </c>
      <c r="B73" s="118" t="s">
        <v>14</v>
      </c>
      <c r="C73" s="118" t="s">
        <v>14</v>
      </c>
      <c r="D73" s="70" t="s">
        <v>201</v>
      </c>
      <c r="E73" s="118" t="s">
        <v>195</v>
      </c>
      <c r="F73" s="16" t="s">
        <v>255</v>
      </c>
      <c r="G73" s="225">
        <v>45663</v>
      </c>
      <c r="H73" s="127" t="s">
        <v>121</v>
      </c>
      <c r="I73" s="17"/>
      <c r="J73" s="118"/>
      <c r="K73" s="118"/>
      <c r="L73" s="118"/>
      <c r="M73" s="118"/>
      <c r="N73" s="118"/>
      <c r="O73" s="40">
        <v>10.39</v>
      </c>
      <c r="P73" s="37">
        <v>1085</v>
      </c>
      <c r="Q73" s="37">
        <v>14520</v>
      </c>
      <c r="R73" s="37">
        <v>0</v>
      </c>
      <c r="S73" s="37">
        <f t="shared" ref="S73:S213" si="5">Q73</f>
        <v>14520</v>
      </c>
      <c r="T73" s="37">
        <f t="shared" ref="T73:T78" si="6">Q73-R73</f>
        <v>14520</v>
      </c>
      <c r="U73" s="37">
        <v>0</v>
      </c>
      <c r="V73" s="37">
        <v>3.37</v>
      </c>
    </row>
    <row r="74" spans="1:22" x14ac:dyDescent="0.25">
      <c r="A74" s="248">
        <v>68</v>
      </c>
      <c r="B74" s="118" t="s">
        <v>14</v>
      </c>
      <c r="C74" s="118" t="s">
        <v>14</v>
      </c>
      <c r="D74" s="70" t="s">
        <v>202</v>
      </c>
      <c r="E74" s="118" t="s">
        <v>195</v>
      </c>
      <c r="F74" s="16" t="s">
        <v>255</v>
      </c>
      <c r="G74" s="225">
        <v>45663</v>
      </c>
      <c r="H74" s="127" t="s">
        <v>203</v>
      </c>
      <c r="I74" s="17"/>
      <c r="J74" s="118"/>
      <c r="K74" s="118"/>
      <c r="L74" s="118"/>
      <c r="M74" s="118"/>
      <c r="N74" s="118"/>
      <c r="O74" s="40">
        <v>10.39</v>
      </c>
      <c r="P74" s="37">
        <v>1068</v>
      </c>
      <c r="Q74" s="37">
        <v>19935</v>
      </c>
      <c r="R74" s="37">
        <v>0</v>
      </c>
      <c r="S74" s="37">
        <f t="shared" si="5"/>
        <v>19935</v>
      </c>
      <c r="T74" s="37">
        <f t="shared" si="6"/>
        <v>19935</v>
      </c>
      <c r="U74" s="37">
        <v>0</v>
      </c>
      <c r="V74" s="37">
        <v>3.37</v>
      </c>
    </row>
    <row r="75" spans="1:22" x14ac:dyDescent="0.25">
      <c r="A75" s="248">
        <v>69</v>
      </c>
      <c r="B75" s="118" t="s">
        <v>14</v>
      </c>
      <c r="C75" s="118" t="s">
        <v>14</v>
      </c>
      <c r="D75" s="70" t="s">
        <v>204</v>
      </c>
      <c r="E75" s="118" t="s">
        <v>195</v>
      </c>
      <c r="F75" s="16" t="s">
        <v>255</v>
      </c>
      <c r="G75" s="225">
        <v>45663</v>
      </c>
      <c r="H75" s="127" t="s">
        <v>205</v>
      </c>
      <c r="I75" s="17"/>
      <c r="J75" s="118"/>
      <c r="K75" s="118"/>
      <c r="L75" s="118"/>
      <c r="M75" s="118"/>
      <c r="N75" s="118"/>
      <c r="O75" s="40">
        <v>10.39</v>
      </c>
      <c r="P75" s="37">
        <v>1002</v>
      </c>
      <c r="Q75" s="37">
        <v>12570</v>
      </c>
      <c r="R75" s="37">
        <v>0</v>
      </c>
      <c r="S75" s="37">
        <f t="shared" si="5"/>
        <v>12570</v>
      </c>
      <c r="T75" s="37">
        <f t="shared" si="6"/>
        <v>12570</v>
      </c>
      <c r="U75" s="37">
        <v>0</v>
      </c>
      <c r="V75" s="37">
        <v>3.37</v>
      </c>
    </row>
    <row r="76" spans="1:22" x14ac:dyDescent="0.25">
      <c r="A76" s="248">
        <v>70</v>
      </c>
      <c r="B76" s="118" t="s">
        <v>14</v>
      </c>
      <c r="C76" s="118" t="s">
        <v>14</v>
      </c>
      <c r="D76" s="70" t="s">
        <v>206</v>
      </c>
      <c r="E76" s="118" t="s">
        <v>195</v>
      </c>
      <c r="F76" s="16" t="s">
        <v>255</v>
      </c>
      <c r="G76" s="225">
        <v>45663</v>
      </c>
      <c r="H76" s="127" t="s">
        <v>55</v>
      </c>
      <c r="I76" s="17"/>
      <c r="J76" s="118"/>
      <c r="K76" s="118"/>
      <c r="L76" s="118"/>
      <c r="M76" s="118"/>
      <c r="N76" s="118"/>
      <c r="O76" s="40">
        <v>10.39</v>
      </c>
      <c r="P76" s="37">
        <v>1108</v>
      </c>
      <c r="Q76" s="37">
        <v>16170</v>
      </c>
      <c r="R76" s="37">
        <v>0</v>
      </c>
      <c r="S76" s="37">
        <f t="shared" si="5"/>
        <v>16170</v>
      </c>
      <c r="T76" s="37">
        <f t="shared" si="6"/>
        <v>16170</v>
      </c>
      <c r="U76" s="37">
        <v>0</v>
      </c>
      <c r="V76" s="37">
        <v>3.37</v>
      </c>
    </row>
    <row r="77" spans="1:22" x14ac:dyDescent="0.25">
      <c r="A77" s="248">
        <v>71</v>
      </c>
      <c r="B77" s="118" t="s">
        <v>14</v>
      </c>
      <c r="C77" s="118" t="s">
        <v>14</v>
      </c>
      <c r="D77" s="70" t="s">
        <v>207</v>
      </c>
      <c r="E77" s="118" t="s">
        <v>195</v>
      </c>
      <c r="F77" s="16" t="s">
        <v>255</v>
      </c>
      <c r="G77" s="225">
        <v>45663</v>
      </c>
      <c r="H77" s="127" t="s">
        <v>55</v>
      </c>
      <c r="I77" s="17"/>
      <c r="J77" s="118"/>
      <c r="K77" s="118"/>
      <c r="L77" s="118"/>
      <c r="M77" s="118"/>
      <c r="N77" s="118"/>
      <c r="O77" s="40">
        <v>10.39</v>
      </c>
      <c r="P77" s="37">
        <v>1119</v>
      </c>
      <c r="Q77" s="37">
        <v>13905</v>
      </c>
      <c r="R77" s="37">
        <v>0</v>
      </c>
      <c r="S77" s="37">
        <f t="shared" si="5"/>
        <v>13905</v>
      </c>
      <c r="T77" s="37">
        <f t="shared" si="6"/>
        <v>13905</v>
      </c>
      <c r="U77" s="37">
        <v>0</v>
      </c>
      <c r="V77" s="37">
        <v>3.37</v>
      </c>
    </row>
    <row r="78" spans="1:22" x14ac:dyDescent="0.25">
      <c r="A78" s="248">
        <v>72</v>
      </c>
      <c r="B78" s="118" t="s">
        <v>14</v>
      </c>
      <c r="C78" s="118" t="s">
        <v>14</v>
      </c>
      <c r="D78" s="70" t="s">
        <v>208</v>
      </c>
      <c r="E78" s="118" t="s">
        <v>195</v>
      </c>
      <c r="F78" s="16" t="s">
        <v>255</v>
      </c>
      <c r="G78" s="225">
        <v>45663</v>
      </c>
      <c r="H78" s="127" t="s">
        <v>209</v>
      </c>
      <c r="I78" s="17"/>
      <c r="J78" s="118"/>
      <c r="K78" s="118"/>
      <c r="L78" s="118"/>
      <c r="M78" s="118"/>
      <c r="N78" s="118"/>
      <c r="O78" s="40">
        <v>10.39</v>
      </c>
      <c r="P78" s="37">
        <v>503</v>
      </c>
      <c r="Q78" s="37">
        <v>18020</v>
      </c>
      <c r="R78" s="37">
        <v>0</v>
      </c>
      <c r="S78" s="37">
        <f t="shared" si="5"/>
        <v>18020</v>
      </c>
      <c r="T78" s="37">
        <f t="shared" si="6"/>
        <v>18020</v>
      </c>
      <c r="U78" s="37">
        <v>0</v>
      </c>
      <c r="V78" s="37">
        <v>3.37</v>
      </c>
    </row>
    <row r="79" spans="1:22" x14ac:dyDescent="0.25">
      <c r="A79" s="248">
        <v>74</v>
      </c>
      <c r="B79" s="118" t="s">
        <v>14</v>
      </c>
      <c r="C79" s="118" t="s">
        <v>14</v>
      </c>
      <c r="D79" s="70" t="s">
        <v>221</v>
      </c>
      <c r="E79" s="118" t="s">
        <v>195</v>
      </c>
      <c r="F79" s="16" t="s">
        <v>255</v>
      </c>
      <c r="G79" s="225">
        <v>45663</v>
      </c>
      <c r="H79" s="127" t="s">
        <v>39</v>
      </c>
      <c r="I79" s="17"/>
      <c r="J79" s="118"/>
      <c r="K79" s="118"/>
      <c r="L79" s="118"/>
      <c r="M79" s="118"/>
      <c r="N79" s="118"/>
      <c r="O79" s="40">
        <v>5</v>
      </c>
      <c r="P79" s="37">
        <v>48.3</v>
      </c>
      <c r="Q79" s="37">
        <v>366</v>
      </c>
      <c r="R79" s="37">
        <v>13</v>
      </c>
      <c r="S79" s="37">
        <f t="shared" si="5"/>
        <v>366</v>
      </c>
      <c r="T79" s="37">
        <f>Q79-R79</f>
        <v>353</v>
      </c>
      <c r="U79" s="37">
        <v>0</v>
      </c>
      <c r="V79" s="37">
        <v>4.5</v>
      </c>
    </row>
    <row r="80" spans="1:22" x14ac:dyDescent="0.25">
      <c r="A80" s="248">
        <v>75</v>
      </c>
      <c r="B80" s="118" t="s">
        <v>14</v>
      </c>
      <c r="C80" s="118" t="s">
        <v>14</v>
      </c>
      <c r="D80" s="70" t="s">
        <v>223</v>
      </c>
      <c r="E80" s="118" t="s">
        <v>195</v>
      </c>
      <c r="F80" s="16" t="s">
        <v>255</v>
      </c>
      <c r="G80" s="225">
        <v>45663</v>
      </c>
      <c r="H80" s="127" t="s">
        <v>307</v>
      </c>
      <c r="I80" s="17"/>
      <c r="J80" s="118"/>
      <c r="K80" s="118"/>
      <c r="L80" s="118"/>
      <c r="M80" s="118"/>
      <c r="N80" s="118"/>
      <c r="O80" s="40">
        <v>13</v>
      </c>
      <c r="P80" s="37">
        <v>1492</v>
      </c>
      <c r="Q80" s="37">
        <v>589</v>
      </c>
      <c r="R80" s="37">
        <v>1102</v>
      </c>
      <c r="S80" s="37">
        <f t="shared" si="5"/>
        <v>589</v>
      </c>
      <c r="T80" s="37">
        <v>0</v>
      </c>
      <c r="U80" s="37">
        <f t="shared" si="3"/>
        <v>513</v>
      </c>
      <c r="V80" s="37">
        <v>3.74</v>
      </c>
    </row>
    <row r="81" spans="1:22" x14ac:dyDescent="0.25">
      <c r="A81" s="248">
        <v>76</v>
      </c>
      <c r="B81" s="118" t="s">
        <v>14</v>
      </c>
      <c r="C81" s="118" t="s">
        <v>14</v>
      </c>
      <c r="D81" s="70" t="s">
        <v>222</v>
      </c>
      <c r="E81" s="118" t="s">
        <v>195</v>
      </c>
      <c r="F81" s="227" t="s">
        <v>133</v>
      </c>
      <c r="G81" s="225">
        <v>45663</v>
      </c>
      <c r="H81" s="127" t="s">
        <v>437</v>
      </c>
      <c r="I81" s="17"/>
      <c r="J81" s="118"/>
      <c r="K81" s="118"/>
      <c r="L81" s="118"/>
      <c r="M81" s="118"/>
      <c r="N81" s="118"/>
      <c r="O81" s="40">
        <v>5</v>
      </c>
      <c r="P81" s="37">
        <v>406</v>
      </c>
      <c r="Q81" s="37">
        <v>240</v>
      </c>
      <c r="R81" s="37">
        <v>1720</v>
      </c>
      <c r="S81" s="37">
        <f t="shared" si="5"/>
        <v>240</v>
      </c>
      <c r="T81" s="37">
        <v>0</v>
      </c>
      <c r="U81" s="37">
        <f t="shared" ref="U81:U82" si="7">R81-Q81</f>
        <v>1480</v>
      </c>
      <c r="V81" s="37">
        <v>3.19</v>
      </c>
    </row>
    <row r="82" spans="1:22" x14ac:dyDescent="0.25">
      <c r="A82" s="248">
        <v>77</v>
      </c>
      <c r="B82" s="118" t="s">
        <v>14</v>
      </c>
      <c r="C82" s="118" t="s">
        <v>14</v>
      </c>
      <c r="D82" s="70" t="s">
        <v>234</v>
      </c>
      <c r="E82" s="118" t="s">
        <v>195</v>
      </c>
      <c r="F82" s="16" t="s">
        <v>255</v>
      </c>
      <c r="G82" s="225">
        <v>45663</v>
      </c>
      <c r="H82" s="127" t="s">
        <v>439</v>
      </c>
      <c r="I82" s="17"/>
      <c r="J82" s="118"/>
      <c r="K82" s="118"/>
      <c r="L82" s="118"/>
      <c r="M82" s="118"/>
      <c r="N82" s="118"/>
      <c r="O82" s="40">
        <v>8</v>
      </c>
      <c r="P82" s="37">
        <v>1022</v>
      </c>
      <c r="Q82" s="37">
        <v>570</v>
      </c>
      <c r="R82" s="37">
        <v>841</v>
      </c>
      <c r="S82" s="37">
        <f t="shared" si="5"/>
        <v>570</v>
      </c>
      <c r="T82" s="37">
        <v>0</v>
      </c>
      <c r="U82" s="37">
        <f t="shared" si="7"/>
        <v>271</v>
      </c>
      <c r="V82" s="37">
        <v>4.5</v>
      </c>
    </row>
    <row r="83" spans="1:22" x14ac:dyDescent="0.25">
      <c r="A83" s="248">
        <v>78</v>
      </c>
      <c r="B83" s="118" t="s">
        <v>14</v>
      </c>
      <c r="C83" s="118" t="s">
        <v>14</v>
      </c>
      <c r="D83" s="70" t="s">
        <v>233</v>
      </c>
      <c r="E83" s="118" t="s">
        <v>195</v>
      </c>
      <c r="F83" s="16" t="s">
        <v>255</v>
      </c>
      <c r="G83" s="225">
        <v>45663</v>
      </c>
      <c r="H83" s="127" t="s">
        <v>441</v>
      </c>
      <c r="I83" s="17"/>
      <c r="J83" s="118"/>
      <c r="K83" s="118"/>
      <c r="L83" s="118"/>
      <c r="M83" s="118"/>
      <c r="N83" s="118"/>
      <c r="O83" s="40">
        <v>9.7200000000000006</v>
      </c>
      <c r="P83" s="37">
        <v>1167</v>
      </c>
      <c r="Q83" s="37">
        <v>428</v>
      </c>
      <c r="R83" s="37">
        <v>898</v>
      </c>
      <c r="S83" s="37">
        <f>Q83</f>
        <v>428</v>
      </c>
      <c r="T83" s="37">
        <v>0</v>
      </c>
      <c r="U83" s="37">
        <f t="shared" ref="U83" si="8">R83-Q83</f>
        <v>470</v>
      </c>
      <c r="V83" s="37">
        <v>4.5</v>
      </c>
    </row>
    <row r="84" spans="1:22" x14ac:dyDescent="0.25">
      <c r="A84" s="248">
        <v>79</v>
      </c>
      <c r="B84" s="118" t="s">
        <v>14</v>
      </c>
      <c r="C84" s="118" t="s">
        <v>14</v>
      </c>
      <c r="D84" s="70" t="s">
        <v>232</v>
      </c>
      <c r="E84" s="118" t="s">
        <v>195</v>
      </c>
      <c r="F84" s="16" t="s">
        <v>255</v>
      </c>
      <c r="G84" s="225">
        <v>45663</v>
      </c>
      <c r="H84" s="127" t="s">
        <v>443</v>
      </c>
      <c r="I84" s="17"/>
      <c r="J84" s="118"/>
      <c r="K84" s="118"/>
      <c r="L84" s="118"/>
      <c r="M84" s="118"/>
      <c r="N84" s="118"/>
      <c r="O84" s="40">
        <v>3</v>
      </c>
      <c r="P84" s="37">
        <v>374</v>
      </c>
      <c r="Q84" s="37">
        <v>268</v>
      </c>
      <c r="R84" s="37">
        <v>177</v>
      </c>
      <c r="S84" s="37">
        <f t="shared" si="5"/>
        <v>268</v>
      </c>
      <c r="T84" s="37">
        <f>Q84-R84</f>
        <v>91</v>
      </c>
      <c r="U84" s="37">
        <v>0</v>
      </c>
      <c r="V84" s="37">
        <v>2.97</v>
      </c>
    </row>
    <row r="85" spans="1:22" ht="21" customHeight="1" x14ac:dyDescent="0.25">
      <c r="A85" s="248">
        <v>80</v>
      </c>
      <c r="B85" s="118" t="s">
        <v>14</v>
      </c>
      <c r="C85" s="118" t="s">
        <v>14</v>
      </c>
      <c r="D85" s="70" t="s">
        <v>231</v>
      </c>
      <c r="E85" s="118" t="s">
        <v>195</v>
      </c>
      <c r="F85" s="227" t="s">
        <v>133</v>
      </c>
      <c r="G85" s="225">
        <v>45663</v>
      </c>
      <c r="H85" s="127" t="s">
        <v>445</v>
      </c>
      <c r="I85" s="17"/>
      <c r="J85" s="118"/>
      <c r="K85" s="118"/>
      <c r="L85" s="118"/>
      <c r="M85" s="118"/>
      <c r="N85" s="118"/>
      <c r="O85" s="40">
        <v>4.9000000000000004</v>
      </c>
      <c r="P85" s="37">
        <v>505</v>
      </c>
      <c r="Q85" s="37">
        <v>100</v>
      </c>
      <c r="R85" s="37">
        <v>1458</v>
      </c>
      <c r="S85" s="37">
        <f t="shared" si="5"/>
        <v>100</v>
      </c>
      <c r="T85" s="37">
        <v>0</v>
      </c>
      <c r="U85" s="37">
        <f>R85-Q85</f>
        <v>1358</v>
      </c>
      <c r="V85" s="37">
        <v>3.74</v>
      </c>
    </row>
    <row r="86" spans="1:22" x14ac:dyDescent="0.25">
      <c r="A86" s="248">
        <v>81</v>
      </c>
      <c r="B86" s="118" t="s">
        <v>14</v>
      </c>
      <c r="C86" s="118" t="s">
        <v>14</v>
      </c>
      <c r="D86" s="70" t="s">
        <v>235</v>
      </c>
      <c r="E86" s="118" t="s">
        <v>195</v>
      </c>
      <c r="F86" s="16" t="s">
        <v>255</v>
      </c>
      <c r="G86" s="225">
        <v>45663</v>
      </c>
      <c r="H86" s="127" t="s">
        <v>447</v>
      </c>
      <c r="I86" s="17"/>
      <c r="J86" s="118"/>
      <c r="K86" s="118"/>
      <c r="L86" s="118"/>
      <c r="M86" s="118"/>
      <c r="N86" s="118"/>
      <c r="O86" s="40">
        <v>4.05</v>
      </c>
      <c r="P86" s="37">
        <v>327</v>
      </c>
      <c r="Q86" s="37">
        <v>297</v>
      </c>
      <c r="R86" s="37">
        <v>214</v>
      </c>
      <c r="S86" s="37">
        <f t="shared" si="5"/>
        <v>297</v>
      </c>
      <c r="T86" s="37">
        <f t="shared" ref="T86:T87" si="9">Q86-R86</f>
        <v>83</v>
      </c>
      <c r="U86" s="37">
        <v>0</v>
      </c>
      <c r="V86" s="37">
        <v>4.5</v>
      </c>
    </row>
    <row r="87" spans="1:22" x14ac:dyDescent="0.25">
      <c r="A87" s="248">
        <v>82</v>
      </c>
      <c r="B87" s="118" t="s">
        <v>14</v>
      </c>
      <c r="C87" s="118" t="s">
        <v>14</v>
      </c>
      <c r="D87" s="70" t="s">
        <v>240</v>
      </c>
      <c r="E87" s="118" t="s">
        <v>195</v>
      </c>
      <c r="F87" s="16" t="s">
        <v>255</v>
      </c>
      <c r="G87" s="225">
        <v>45663</v>
      </c>
      <c r="H87" s="127" t="s">
        <v>441</v>
      </c>
      <c r="I87" s="17"/>
      <c r="J87" s="118"/>
      <c r="K87" s="118"/>
      <c r="L87" s="118"/>
      <c r="M87" s="118"/>
      <c r="N87" s="118"/>
      <c r="O87" s="40">
        <v>7.56</v>
      </c>
      <c r="P87" s="37">
        <v>581</v>
      </c>
      <c r="Q87" s="37">
        <v>457</v>
      </c>
      <c r="R87" s="37">
        <v>285</v>
      </c>
      <c r="S87" s="37">
        <f t="shared" si="5"/>
        <v>457</v>
      </c>
      <c r="T87" s="37">
        <f t="shared" si="9"/>
        <v>172</v>
      </c>
      <c r="U87" s="37">
        <v>0</v>
      </c>
      <c r="V87" s="37">
        <v>2.97</v>
      </c>
    </row>
    <row r="88" spans="1:22" x14ac:dyDescent="0.25">
      <c r="A88" s="248">
        <v>83</v>
      </c>
      <c r="B88" s="118" t="s">
        <v>14</v>
      </c>
      <c r="C88" s="118" t="s">
        <v>14</v>
      </c>
      <c r="D88" s="70" t="s">
        <v>243</v>
      </c>
      <c r="E88" s="118" t="s">
        <v>195</v>
      </c>
      <c r="F88" s="16" t="s">
        <v>255</v>
      </c>
      <c r="G88" s="225">
        <v>45663</v>
      </c>
      <c r="H88" s="127" t="s">
        <v>450</v>
      </c>
      <c r="I88" s="17"/>
      <c r="J88" s="118"/>
      <c r="K88" s="118"/>
      <c r="L88" s="118"/>
      <c r="M88" s="118"/>
      <c r="N88" s="118"/>
      <c r="O88" s="40">
        <v>15</v>
      </c>
      <c r="P88" s="37">
        <v>1510</v>
      </c>
      <c r="Q88" s="37">
        <v>415</v>
      </c>
      <c r="R88" s="37">
        <v>1199</v>
      </c>
      <c r="S88" s="37">
        <f t="shared" si="5"/>
        <v>415</v>
      </c>
      <c r="T88" s="37">
        <v>0</v>
      </c>
      <c r="U88" s="37">
        <f t="shared" ref="U88:U96" si="10">R88-Q88</f>
        <v>784</v>
      </c>
      <c r="V88" s="37">
        <v>3.74</v>
      </c>
    </row>
    <row r="89" spans="1:22" x14ac:dyDescent="0.25">
      <c r="A89" s="248">
        <v>84</v>
      </c>
      <c r="B89" s="118" t="s">
        <v>14</v>
      </c>
      <c r="C89" s="118" t="s">
        <v>14</v>
      </c>
      <c r="D89" s="70" t="s">
        <v>244</v>
      </c>
      <c r="E89" s="118" t="s">
        <v>195</v>
      </c>
      <c r="F89" s="227" t="s">
        <v>133</v>
      </c>
      <c r="G89" s="225">
        <v>45663</v>
      </c>
      <c r="H89" s="127" t="s">
        <v>443</v>
      </c>
      <c r="I89" s="17"/>
      <c r="J89" s="118"/>
      <c r="K89" s="118"/>
      <c r="L89" s="118"/>
      <c r="M89" s="118"/>
      <c r="N89" s="118"/>
      <c r="O89" s="40">
        <v>3</v>
      </c>
      <c r="P89" s="37">
        <v>358</v>
      </c>
      <c r="Q89" s="37">
        <v>174</v>
      </c>
      <c r="R89" s="37">
        <v>249</v>
      </c>
      <c r="S89" s="37">
        <f t="shared" si="5"/>
        <v>174</v>
      </c>
      <c r="T89" s="37">
        <v>0</v>
      </c>
      <c r="U89" s="37">
        <f t="shared" si="10"/>
        <v>75</v>
      </c>
      <c r="V89" s="37">
        <v>3.74</v>
      </c>
    </row>
    <row r="90" spans="1:22" x14ac:dyDescent="0.25">
      <c r="A90" s="248">
        <v>85</v>
      </c>
      <c r="B90" s="118" t="s">
        <v>14</v>
      </c>
      <c r="C90" s="118" t="s">
        <v>14</v>
      </c>
      <c r="D90" s="70" t="s">
        <v>247</v>
      </c>
      <c r="E90" s="118" t="s">
        <v>195</v>
      </c>
      <c r="F90" s="16" t="s">
        <v>255</v>
      </c>
      <c r="G90" s="225">
        <v>45663</v>
      </c>
      <c r="H90" s="127" t="s">
        <v>447</v>
      </c>
      <c r="I90" s="17"/>
      <c r="J90" s="118"/>
      <c r="K90" s="118"/>
      <c r="L90" s="118"/>
      <c r="M90" s="118"/>
      <c r="N90" s="118"/>
      <c r="O90" s="40">
        <v>5</v>
      </c>
      <c r="P90" s="37">
        <v>722</v>
      </c>
      <c r="Q90" s="37">
        <v>509</v>
      </c>
      <c r="R90" s="37">
        <v>320</v>
      </c>
      <c r="S90" s="37">
        <f t="shared" si="5"/>
        <v>509</v>
      </c>
      <c r="T90" s="37">
        <f t="shared" ref="T90:T92" si="11">Q90-R90</f>
        <v>189</v>
      </c>
      <c r="U90" s="37">
        <v>0</v>
      </c>
      <c r="V90" s="37">
        <v>4.5</v>
      </c>
    </row>
    <row r="91" spans="1:22" x14ac:dyDescent="0.25">
      <c r="A91" s="248">
        <v>86</v>
      </c>
      <c r="B91" s="118" t="s">
        <v>14</v>
      </c>
      <c r="C91" s="118" t="s">
        <v>14</v>
      </c>
      <c r="D91" s="70" t="s">
        <v>246</v>
      </c>
      <c r="E91" s="118" t="s">
        <v>195</v>
      </c>
      <c r="F91" s="16" t="s">
        <v>255</v>
      </c>
      <c r="G91" s="225">
        <v>45663</v>
      </c>
      <c r="H91" s="127" t="s">
        <v>443</v>
      </c>
      <c r="I91" s="17"/>
      <c r="J91" s="118"/>
      <c r="K91" s="118"/>
      <c r="L91" s="118"/>
      <c r="M91" s="118"/>
      <c r="N91" s="118"/>
      <c r="O91" s="40">
        <v>2.7</v>
      </c>
      <c r="P91" s="37">
        <v>280</v>
      </c>
      <c r="Q91" s="37">
        <v>3</v>
      </c>
      <c r="R91" s="37">
        <v>274</v>
      </c>
      <c r="S91" s="37">
        <f t="shared" si="5"/>
        <v>3</v>
      </c>
      <c r="T91" s="37">
        <v>0</v>
      </c>
      <c r="U91" s="37">
        <f t="shared" si="10"/>
        <v>271</v>
      </c>
      <c r="V91" s="37">
        <v>2.97</v>
      </c>
    </row>
    <row r="92" spans="1:22" x14ac:dyDescent="0.25">
      <c r="A92" s="248">
        <v>87</v>
      </c>
      <c r="B92" s="118" t="s">
        <v>14</v>
      </c>
      <c r="C92" s="118" t="s">
        <v>14</v>
      </c>
      <c r="D92" s="70" t="s">
        <v>245</v>
      </c>
      <c r="E92" s="118" t="s">
        <v>195</v>
      </c>
      <c r="F92" s="16" t="s">
        <v>255</v>
      </c>
      <c r="G92" s="225">
        <v>45663</v>
      </c>
      <c r="H92" s="127" t="s">
        <v>447</v>
      </c>
      <c r="I92" s="17"/>
      <c r="J92" s="118"/>
      <c r="K92" s="118"/>
      <c r="L92" s="118"/>
      <c r="M92" s="118"/>
      <c r="N92" s="118"/>
      <c r="O92" s="40">
        <v>4.8600000000000003</v>
      </c>
      <c r="P92" s="37">
        <v>158</v>
      </c>
      <c r="Q92" s="37">
        <v>467</v>
      </c>
      <c r="R92" s="37">
        <v>81</v>
      </c>
      <c r="S92" s="37">
        <f t="shared" si="5"/>
        <v>467</v>
      </c>
      <c r="T92" s="37">
        <f t="shared" si="11"/>
        <v>386</v>
      </c>
      <c r="U92" s="37">
        <v>0</v>
      </c>
      <c r="V92" s="37">
        <v>2.97</v>
      </c>
    </row>
    <row r="93" spans="1:22" x14ac:dyDescent="0.25">
      <c r="A93" s="248">
        <v>88</v>
      </c>
      <c r="B93" s="118" t="s">
        <v>14</v>
      </c>
      <c r="C93" s="118" t="s">
        <v>14</v>
      </c>
      <c r="D93" s="70" t="s">
        <v>249</v>
      </c>
      <c r="E93" s="118" t="s">
        <v>195</v>
      </c>
      <c r="F93" s="16" t="s">
        <v>255</v>
      </c>
      <c r="G93" s="225">
        <v>45663</v>
      </c>
      <c r="H93" s="127" t="s">
        <v>454</v>
      </c>
      <c r="I93" s="17"/>
      <c r="J93" s="118"/>
      <c r="K93" s="118"/>
      <c r="L93" s="118"/>
      <c r="M93" s="118"/>
      <c r="N93" s="118"/>
      <c r="O93" s="40">
        <v>2.1800000000000002</v>
      </c>
      <c r="P93" s="37">
        <v>31601</v>
      </c>
      <c r="Q93" s="37">
        <v>115.4</v>
      </c>
      <c r="R93" s="37">
        <v>124</v>
      </c>
      <c r="S93" s="37">
        <f t="shared" si="5"/>
        <v>115.4</v>
      </c>
      <c r="T93" s="37">
        <f>Q93-R93</f>
        <v>-8.5999999999999943</v>
      </c>
      <c r="U93" s="37">
        <f t="shared" si="10"/>
        <v>8.5999999999999943</v>
      </c>
      <c r="V93" s="37">
        <v>2.97</v>
      </c>
    </row>
    <row r="94" spans="1:22" x14ac:dyDescent="0.25">
      <c r="A94" s="248">
        <v>89</v>
      </c>
      <c r="B94" s="118" t="s">
        <v>14</v>
      </c>
      <c r="C94" s="118" t="s">
        <v>14</v>
      </c>
      <c r="D94" s="70" t="s">
        <v>248</v>
      </c>
      <c r="E94" s="118" t="s">
        <v>195</v>
      </c>
      <c r="F94" s="16" t="s">
        <v>255</v>
      </c>
      <c r="G94" s="225">
        <v>45663</v>
      </c>
      <c r="H94" s="127" t="s">
        <v>441</v>
      </c>
      <c r="I94" s="17"/>
      <c r="J94" s="118"/>
      <c r="K94" s="118"/>
      <c r="L94" s="118"/>
      <c r="M94" s="118"/>
      <c r="N94" s="118"/>
      <c r="O94" s="40">
        <v>9.9</v>
      </c>
      <c r="P94" s="37">
        <v>696</v>
      </c>
      <c r="Q94" s="37">
        <v>695</v>
      </c>
      <c r="R94" s="37">
        <v>324</v>
      </c>
      <c r="S94" s="37">
        <f t="shared" si="5"/>
        <v>695</v>
      </c>
      <c r="T94" s="37">
        <f>Q94-R94</f>
        <v>371</v>
      </c>
      <c r="U94" s="37">
        <v>0</v>
      </c>
      <c r="V94" s="37">
        <v>4.5</v>
      </c>
    </row>
    <row r="95" spans="1:22" x14ac:dyDescent="0.25">
      <c r="A95" s="248">
        <v>90</v>
      </c>
      <c r="B95" s="118" t="s">
        <v>14</v>
      </c>
      <c r="C95" s="118" t="s">
        <v>14</v>
      </c>
      <c r="D95" s="70" t="s">
        <v>256</v>
      </c>
      <c r="E95" s="118" t="s">
        <v>195</v>
      </c>
      <c r="F95" s="16" t="s">
        <v>255</v>
      </c>
      <c r="G95" s="225">
        <v>45663</v>
      </c>
      <c r="H95" s="127" t="s">
        <v>447</v>
      </c>
      <c r="I95" s="17"/>
      <c r="J95" s="118"/>
      <c r="K95" s="118"/>
      <c r="L95" s="118"/>
      <c r="M95" s="118"/>
      <c r="N95" s="118"/>
      <c r="O95" s="40">
        <v>5</v>
      </c>
      <c r="P95" s="37">
        <v>416</v>
      </c>
      <c r="Q95" s="37">
        <v>168</v>
      </c>
      <c r="R95" s="37">
        <v>403</v>
      </c>
      <c r="S95" s="37">
        <f t="shared" si="5"/>
        <v>168</v>
      </c>
      <c r="T95" s="37">
        <v>0</v>
      </c>
      <c r="U95" s="37">
        <f t="shared" si="10"/>
        <v>235</v>
      </c>
      <c r="V95" s="37">
        <v>4.5</v>
      </c>
    </row>
    <row r="96" spans="1:22" x14ac:dyDescent="0.25">
      <c r="A96" s="248">
        <v>91</v>
      </c>
      <c r="B96" s="118" t="s">
        <v>14</v>
      </c>
      <c r="C96" s="118" t="s">
        <v>14</v>
      </c>
      <c r="D96" s="70" t="s">
        <v>257</v>
      </c>
      <c r="E96" s="118" t="s">
        <v>195</v>
      </c>
      <c r="F96" s="16" t="s">
        <v>255</v>
      </c>
      <c r="G96" s="225">
        <v>45663</v>
      </c>
      <c r="H96" s="127" t="s">
        <v>443</v>
      </c>
      <c r="I96" s="17"/>
      <c r="J96" s="118"/>
      <c r="K96" s="118"/>
      <c r="L96" s="118"/>
      <c r="M96" s="118"/>
      <c r="N96" s="118"/>
      <c r="O96" s="40">
        <v>3</v>
      </c>
      <c r="P96" s="37">
        <v>249</v>
      </c>
      <c r="Q96" s="37">
        <v>54</v>
      </c>
      <c r="R96" s="37">
        <v>266</v>
      </c>
      <c r="S96" s="37">
        <f t="shared" si="5"/>
        <v>54</v>
      </c>
      <c r="T96" s="37">
        <v>0</v>
      </c>
      <c r="U96" s="37">
        <f t="shared" si="10"/>
        <v>212</v>
      </c>
      <c r="V96" s="37">
        <v>2.97</v>
      </c>
    </row>
    <row r="97" spans="1:22" x14ac:dyDescent="0.25">
      <c r="A97" s="248">
        <v>92</v>
      </c>
      <c r="B97" s="118" t="s">
        <v>14</v>
      </c>
      <c r="C97" s="118" t="s">
        <v>14</v>
      </c>
      <c r="D97" s="70" t="s">
        <v>252</v>
      </c>
      <c r="E97" s="118" t="s">
        <v>195</v>
      </c>
      <c r="F97" s="227" t="s">
        <v>253</v>
      </c>
      <c r="G97" s="225">
        <v>45663</v>
      </c>
      <c r="H97" s="127" t="s">
        <v>459</v>
      </c>
      <c r="I97" s="17"/>
      <c r="J97" s="118"/>
      <c r="K97" s="118"/>
      <c r="L97" s="118"/>
      <c r="M97" s="118"/>
      <c r="N97" s="118"/>
      <c r="O97" s="40">
        <v>17</v>
      </c>
      <c r="P97" s="37">
        <v>2182</v>
      </c>
      <c r="Q97" s="37">
        <v>15075</v>
      </c>
      <c r="R97" s="37">
        <v>105</v>
      </c>
      <c r="S97" s="37">
        <f t="shared" si="5"/>
        <v>15075</v>
      </c>
      <c r="T97" s="37">
        <f t="shared" ref="T97:T98" si="12">Q97-R97</f>
        <v>14970</v>
      </c>
      <c r="U97" s="37">
        <v>0</v>
      </c>
      <c r="V97" s="37">
        <v>3.74</v>
      </c>
    </row>
    <row r="98" spans="1:22" x14ac:dyDescent="0.25">
      <c r="A98" s="248">
        <v>93</v>
      </c>
      <c r="B98" s="118" t="s">
        <v>14</v>
      </c>
      <c r="C98" s="118" t="s">
        <v>14</v>
      </c>
      <c r="D98" s="70" t="s">
        <v>260</v>
      </c>
      <c r="E98" s="118" t="s">
        <v>195</v>
      </c>
      <c r="F98" s="16" t="s">
        <v>261</v>
      </c>
      <c r="G98" s="225">
        <v>45663</v>
      </c>
      <c r="H98" s="127" t="s">
        <v>461</v>
      </c>
      <c r="I98" s="17"/>
      <c r="J98" s="118"/>
      <c r="K98" s="118"/>
      <c r="L98" s="118"/>
      <c r="M98" s="118"/>
      <c r="N98" s="118"/>
      <c r="O98" s="40">
        <v>12.96</v>
      </c>
      <c r="P98" s="37">
        <v>1218.7</v>
      </c>
      <c r="Q98" s="37">
        <v>5821.6</v>
      </c>
      <c r="R98" s="37">
        <v>696.8</v>
      </c>
      <c r="S98" s="37">
        <f t="shared" si="5"/>
        <v>5821.6</v>
      </c>
      <c r="T98" s="37">
        <f t="shared" si="12"/>
        <v>5124.8</v>
      </c>
      <c r="U98" s="37">
        <v>0</v>
      </c>
      <c r="V98" s="37">
        <v>3.74</v>
      </c>
    </row>
    <row r="99" spans="1:22" x14ac:dyDescent="0.25">
      <c r="A99" s="248">
        <v>94</v>
      </c>
      <c r="B99" s="118" t="s">
        <v>14</v>
      </c>
      <c r="C99" s="118" t="s">
        <v>14</v>
      </c>
      <c r="D99" s="70" t="s">
        <v>264</v>
      </c>
      <c r="E99" s="118" t="s">
        <v>195</v>
      </c>
      <c r="F99" s="16" t="s">
        <v>253</v>
      </c>
      <c r="G99" s="225">
        <v>45663</v>
      </c>
      <c r="H99" s="127" t="s">
        <v>463</v>
      </c>
      <c r="I99" s="17"/>
      <c r="J99" s="118"/>
      <c r="K99" s="118"/>
      <c r="L99" s="118"/>
      <c r="M99" s="118"/>
      <c r="N99" s="118"/>
      <c r="O99" s="40">
        <v>18.36</v>
      </c>
      <c r="P99" s="37">
        <v>2340</v>
      </c>
      <c r="Q99" s="37">
        <v>1120</v>
      </c>
      <c r="R99" s="37">
        <v>2060</v>
      </c>
      <c r="S99" s="37">
        <f t="shared" si="5"/>
        <v>1120</v>
      </c>
      <c r="T99" s="37">
        <v>0</v>
      </c>
      <c r="U99" s="37">
        <f>R99-Q99</f>
        <v>940</v>
      </c>
      <c r="V99" s="37">
        <v>3.74</v>
      </c>
    </row>
    <row r="100" spans="1:22" x14ac:dyDescent="0.25">
      <c r="A100" s="248">
        <v>95</v>
      </c>
      <c r="B100" s="118" t="s">
        <v>14</v>
      </c>
      <c r="C100" s="118" t="s">
        <v>14</v>
      </c>
      <c r="D100" s="70" t="s">
        <v>263</v>
      </c>
      <c r="E100" s="118" t="s">
        <v>195</v>
      </c>
      <c r="F100" s="16" t="s">
        <v>255</v>
      </c>
      <c r="G100" s="225">
        <v>45663</v>
      </c>
      <c r="H100" s="127" t="s">
        <v>447</v>
      </c>
      <c r="I100" s="17"/>
      <c r="J100" s="118"/>
      <c r="K100" s="118"/>
      <c r="L100" s="118"/>
      <c r="M100" s="118"/>
      <c r="N100" s="118"/>
      <c r="O100" s="40">
        <v>5</v>
      </c>
      <c r="P100" s="37">
        <v>644</v>
      </c>
      <c r="Q100" s="37">
        <v>122</v>
      </c>
      <c r="R100" s="37">
        <v>534</v>
      </c>
      <c r="S100" s="37">
        <f t="shared" si="5"/>
        <v>122</v>
      </c>
      <c r="T100" s="37">
        <v>0</v>
      </c>
      <c r="U100" s="37">
        <f>R100-Q100</f>
        <v>412</v>
      </c>
      <c r="V100" s="37">
        <v>4.5</v>
      </c>
    </row>
    <row r="101" spans="1:22" x14ac:dyDescent="0.25">
      <c r="A101" s="248">
        <v>96</v>
      </c>
      <c r="B101" s="118" t="s">
        <v>14</v>
      </c>
      <c r="C101" s="118" t="s">
        <v>14</v>
      </c>
      <c r="D101" s="70" t="s">
        <v>251</v>
      </c>
      <c r="E101" s="118" t="s">
        <v>195</v>
      </c>
      <c r="F101" s="16" t="s">
        <v>255</v>
      </c>
      <c r="G101" s="225">
        <v>45663</v>
      </c>
      <c r="H101" s="127" t="s">
        <v>439</v>
      </c>
      <c r="I101" s="17"/>
      <c r="J101" s="118"/>
      <c r="K101" s="118"/>
      <c r="L101" s="118"/>
      <c r="M101" s="118"/>
      <c r="N101" s="118"/>
      <c r="O101" s="40">
        <v>4.32</v>
      </c>
      <c r="P101" s="37">
        <v>393.2</v>
      </c>
      <c r="Q101" s="37">
        <v>505.5</v>
      </c>
      <c r="R101" s="37">
        <v>87.1</v>
      </c>
      <c r="S101" s="37">
        <f t="shared" si="5"/>
        <v>505.5</v>
      </c>
      <c r="T101" s="37">
        <f t="shared" ref="T101:T102" si="13">Q101-R101</f>
        <v>418.4</v>
      </c>
      <c r="U101" s="37">
        <v>0</v>
      </c>
      <c r="V101" s="37">
        <v>2.97</v>
      </c>
    </row>
    <row r="102" spans="1:22" x14ac:dyDescent="0.25">
      <c r="A102" s="248">
        <v>97</v>
      </c>
      <c r="B102" s="118" t="s">
        <v>14</v>
      </c>
      <c r="C102" s="118" t="s">
        <v>14</v>
      </c>
      <c r="D102" s="70" t="s">
        <v>268</v>
      </c>
      <c r="E102" s="118" t="s">
        <v>195</v>
      </c>
      <c r="F102" s="16" t="s">
        <v>253</v>
      </c>
      <c r="G102" s="225">
        <v>45663</v>
      </c>
      <c r="H102" s="127" t="s">
        <v>467</v>
      </c>
      <c r="I102" s="17"/>
      <c r="J102" s="118"/>
      <c r="K102" s="118"/>
      <c r="L102" s="118"/>
      <c r="M102" s="118"/>
      <c r="N102" s="118"/>
      <c r="O102" s="40">
        <v>49</v>
      </c>
      <c r="P102" s="37">
        <v>15</v>
      </c>
      <c r="Q102" s="37">
        <v>6144.3</v>
      </c>
      <c r="R102" s="37">
        <v>0</v>
      </c>
      <c r="S102" s="37">
        <f t="shared" si="5"/>
        <v>6144.3</v>
      </c>
      <c r="T102" s="37">
        <f t="shared" si="13"/>
        <v>6144.3</v>
      </c>
      <c r="U102" s="37">
        <v>0</v>
      </c>
      <c r="V102" s="37">
        <v>3.74</v>
      </c>
    </row>
    <row r="103" spans="1:22" x14ac:dyDescent="0.25">
      <c r="A103" s="248">
        <v>98</v>
      </c>
      <c r="B103" s="118" t="s">
        <v>14</v>
      </c>
      <c r="C103" s="118" t="s">
        <v>14</v>
      </c>
      <c r="D103" s="70" t="s">
        <v>270</v>
      </c>
      <c r="E103" s="118" t="s">
        <v>195</v>
      </c>
      <c r="F103" s="16" t="s">
        <v>271</v>
      </c>
      <c r="G103" s="225">
        <v>45663</v>
      </c>
      <c r="H103" s="127" t="s">
        <v>454</v>
      </c>
      <c r="I103" s="17"/>
      <c r="J103" s="118"/>
      <c r="K103" s="118"/>
      <c r="L103" s="118"/>
      <c r="M103" s="118"/>
      <c r="N103" s="118"/>
      <c r="O103" s="40">
        <v>3.45</v>
      </c>
      <c r="P103" s="37">
        <v>502</v>
      </c>
      <c r="Q103" s="37">
        <v>381</v>
      </c>
      <c r="R103" s="37">
        <v>138</v>
      </c>
      <c r="S103" s="37">
        <f t="shared" si="5"/>
        <v>381</v>
      </c>
      <c r="T103" s="37">
        <f>Q103-R103</f>
        <v>243</v>
      </c>
      <c r="U103" s="37">
        <v>0</v>
      </c>
      <c r="V103" s="37">
        <v>4.5</v>
      </c>
    </row>
    <row r="104" spans="1:22" x14ac:dyDescent="0.25">
      <c r="A104" s="248">
        <v>99</v>
      </c>
      <c r="B104" s="118" t="s">
        <v>14</v>
      </c>
      <c r="C104" s="118" t="s">
        <v>14</v>
      </c>
      <c r="D104" s="70" t="s">
        <v>273</v>
      </c>
      <c r="E104" s="118" t="s">
        <v>195</v>
      </c>
      <c r="F104" s="16" t="s">
        <v>271</v>
      </c>
      <c r="G104" s="225">
        <v>45663</v>
      </c>
      <c r="H104" s="127" t="s">
        <v>441</v>
      </c>
      <c r="I104" s="17"/>
      <c r="J104" s="118"/>
      <c r="K104" s="118"/>
      <c r="L104" s="118"/>
      <c r="M104" s="118"/>
      <c r="N104" s="118"/>
      <c r="O104" s="40">
        <v>5.3</v>
      </c>
      <c r="P104" s="37">
        <v>685</v>
      </c>
      <c r="Q104" s="37">
        <v>386</v>
      </c>
      <c r="R104" s="37">
        <v>902</v>
      </c>
      <c r="S104" s="37">
        <f t="shared" si="5"/>
        <v>386</v>
      </c>
      <c r="T104" s="37">
        <v>0</v>
      </c>
      <c r="U104" s="37">
        <f>R104-Q104</f>
        <v>516</v>
      </c>
      <c r="V104" s="37">
        <v>2.97</v>
      </c>
    </row>
    <row r="105" spans="1:22" x14ac:dyDescent="0.25">
      <c r="A105" s="248">
        <v>100</v>
      </c>
      <c r="B105" s="118" t="s">
        <v>14</v>
      </c>
      <c r="C105" s="118" t="s">
        <v>14</v>
      </c>
      <c r="D105" s="70" t="s">
        <v>274</v>
      </c>
      <c r="E105" s="118" t="s">
        <v>195</v>
      </c>
      <c r="F105" s="16" t="s">
        <v>271</v>
      </c>
      <c r="G105" s="225">
        <v>45663</v>
      </c>
      <c r="H105" s="127" t="s">
        <v>439</v>
      </c>
      <c r="I105" s="17"/>
      <c r="J105" s="118"/>
      <c r="K105" s="118"/>
      <c r="L105" s="118"/>
      <c r="M105" s="118"/>
      <c r="N105" s="118"/>
      <c r="O105" s="40">
        <v>5.35</v>
      </c>
      <c r="P105" s="37">
        <v>639</v>
      </c>
      <c r="Q105" s="37">
        <v>100</v>
      </c>
      <c r="R105" s="37">
        <v>525</v>
      </c>
      <c r="S105" s="37">
        <f t="shared" si="5"/>
        <v>100</v>
      </c>
      <c r="T105" s="37">
        <v>0</v>
      </c>
      <c r="U105" s="37">
        <f t="shared" ref="U105:U106" si="14">R105-Q105</f>
        <v>425</v>
      </c>
      <c r="V105" s="37">
        <v>4.5</v>
      </c>
    </row>
    <row r="106" spans="1:22" ht="25.5" customHeight="1" x14ac:dyDescent="0.25">
      <c r="A106" s="248">
        <v>101</v>
      </c>
      <c r="B106" s="118" t="s">
        <v>14</v>
      </c>
      <c r="C106" s="118" t="s">
        <v>14</v>
      </c>
      <c r="D106" s="70" t="s">
        <v>275</v>
      </c>
      <c r="E106" s="118" t="s">
        <v>195</v>
      </c>
      <c r="F106" s="16" t="s">
        <v>276</v>
      </c>
      <c r="G106" s="225">
        <v>45663</v>
      </c>
      <c r="H106" s="127" t="s">
        <v>443</v>
      </c>
      <c r="I106" s="17"/>
      <c r="J106" s="118"/>
      <c r="K106" s="118"/>
      <c r="L106" s="118"/>
      <c r="M106" s="118"/>
      <c r="N106" s="118"/>
      <c r="O106" s="40">
        <v>3</v>
      </c>
      <c r="P106" s="37">
        <v>214.2</v>
      </c>
      <c r="Q106" s="37">
        <v>16.600000000000001</v>
      </c>
      <c r="R106" s="37">
        <v>200.4</v>
      </c>
      <c r="S106" s="37">
        <f t="shared" si="5"/>
        <v>16.600000000000001</v>
      </c>
      <c r="T106" s="37">
        <v>0</v>
      </c>
      <c r="U106" s="37">
        <f t="shared" si="14"/>
        <v>183.8</v>
      </c>
      <c r="V106" s="37">
        <v>2.97</v>
      </c>
    </row>
    <row r="107" spans="1:22" x14ac:dyDescent="0.25">
      <c r="A107" s="248">
        <v>102</v>
      </c>
      <c r="B107" s="118" t="s">
        <v>14</v>
      </c>
      <c r="C107" s="118" t="s">
        <v>14</v>
      </c>
      <c r="D107" s="70" t="s">
        <v>283</v>
      </c>
      <c r="E107" s="118" t="s">
        <v>195</v>
      </c>
      <c r="F107" s="16" t="s">
        <v>255</v>
      </c>
      <c r="G107" s="225">
        <v>45663</v>
      </c>
      <c r="H107" s="127" t="s">
        <v>472</v>
      </c>
      <c r="I107" s="17"/>
      <c r="J107" s="118"/>
      <c r="K107" s="118"/>
      <c r="L107" s="118"/>
      <c r="M107" s="118"/>
      <c r="N107" s="118"/>
      <c r="O107" s="40">
        <v>24</v>
      </c>
      <c r="P107" s="37">
        <v>2700</v>
      </c>
      <c r="Q107" s="37">
        <v>2670</v>
      </c>
      <c r="R107" s="37">
        <v>1580</v>
      </c>
      <c r="S107" s="37">
        <f t="shared" si="5"/>
        <v>2670</v>
      </c>
      <c r="T107" s="37">
        <f t="shared" ref="T107:T108" si="15">Q107-R107</f>
        <v>1090</v>
      </c>
      <c r="U107" s="37">
        <v>0</v>
      </c>
      <c r="V107" s="37">
        <v>3.2</v>
      </c>
    </row>
    <row r="108" spans="1:22" x14ac:dyDescent="0.25">
      <c r="A108" s="248">
        <v>103</v>
      </c>
      <c r="B108" s="118" t="s">
        <v>14</v>
      </c>
      <c r="C108" s="118" t="s">
        <v>14</v>
      </c>
      <c r="D108" s="70" t="s">
        <v>284</v>
      </c>
      <c r="E108" s="118" t="s">
        <v>195</v>
      </c>
      <c r="F108" s="16" t="s">
        <v>276</v>
      </c>
      <c r="G108" s="225">
        <v>45663</v>
      </c>
      <c r="H108" s="127" t="s">
        <v>474</v>
      </c>
      <c r="I108" s="17"/>
      <c r="J108" s="118"/>
      <c r="K108" s="118"/>
      <c r="L108" s="118"/>
      <c r="M108" s="118"/>
      <c r="N108" s="118"/>
      <c r="O108" s="40">
        <v>74.8</v>
      </c>
      <c r="P108" s="37">
        <v>0</v>
      </c>
      <c r="Q108" s="37">
        <v>12180.5</v>
      </c>
      <c r="R108" s="37">
        <v>0</v>
      </c>
      <c r="S108" s="37">
        <f t="shared" si="5"/>
        <v>12180.5</v>
      </c>
      <c r="T108" s="37">
        <f t="shared" si="15"/>
        <v>12180.5</v>
      </c>
      <c r="U108" s="37">
        <v>0</v>
      </c>
      <c r="V108" s="37">
        <v>3.2</v>
      </c>
    </row>
    <row r="109" spans="1:22" x14ac:dyDescent="0.25">
      <c r="A109" s="248">
        <v>104</v>
      </c>
      <c r="B109" s="118" t="s">
        <v>14</v>
      </c>
      <c r="C109" s="118" t="s">
        <v>14</v>
      </c>
      <c r="D109" s="70" t="s">
        <v>286</v>
      </c>
      <c r="E109" s="118" t="s">
        <v>195</v>
      </c>
      <c r="F109" s="16" t="s">
        <v>255</v>
      </c>
      <c r="G109" s="225">
        <v>45663</v>
      </c>
      <c r="H109" s="127" t="s">
        <v>443</v>
      </c>
      <c r="I109" s="17"/>
      <c r="J109" s="118"/>
      <c r="K109" s="118"/>
      <c r="L109" s="118"/>
      <c r="M109" s="118"/>
      <c r="N109" s="118"/>
      <c r="O109" s="40">
        <v>3</v>
      </c>
      <c r="P109" s="37">
        <v>402</v>
      </c>
      <c r="Q109" s="37">
        <v>185</v>
      </c>
      <c r="R109" s="37">
        <v>270</v>
      </c>
      <c r="S109" s="37">
        <f t="shared" si="5"/>
        <v>185</v>
      </c>
      <c r="T109" s="37">
        <v>0</v>
      </c>
      <c r="U109" s="37">
        <f t="shared" ref="U109:U110" si="16">R109-Q109</f>
        <v>85</v>
      </c>
      <c r="V109" s="37">
        <v>2.4300000000000002</v>
      </c>
    </row>
    <row r="110" spans="1:22" x14ac:dyDescent="0.25">
      <c r="A110" s="248">
        <v>105</v>
      </c>
      <c r="B110" s="118" t="s">
        <v>14</v>
      </c>
      <c r="C110" s="118" t="s">
        <v>14</v>
      </c>
      <c r="D110" s="70" t="s">
        <v>287</v>
      </c>
      <c r="E110" s="118" t="s">
        <v>195</v>
      </c>
      <c r="F110" s="16" t="s">
        <v>255</v>
      </c>
      <c r="G110" s="225">
        <v>45663</v>
      </c>
      <c r="H110" s="127" t="s">
        <v>443</v>
      </c>
      <c r="I110" s="17"/>
      <c r="J110" s="118"/>
      <c r="K110" s="118"/>
      <c r="L110" s="118"/>
      <c r="M110" s="118"/>
      <c r="N110" s="118"/>
      <c r="O110" s="40">
        <v>2.7</v>
      </c>
      <c r="P110" s="37">
        <v>160</v>
      </c>
      <c r="Q110" s="37">
        <v>113</v>
      </c>
      <c r="R110" s="37">
        <v>159</v>
      </c>
      <c r="S110" s="37">
        <f t="shared" si="5"/>
        <v>113</v>
      </c>
      <c r="T110" s="37">
        <v>0</v>
      </c>
      <c r="U110" s="37">
        <f t="shared" si="16"/>
        <v>46</v>
      </c>
      <c r="V110" s="37">
        <v>2.97</v>
      </c>
    </row>
    <row r="111" spans="1:22" x14ac:dyDescent="0.25">
      <c r="A111" s="248">
        <v>106</v>
      </c>
      <c r="B111" s="118" t="s">
        <v>14</v>
      </c>
      <c r="C111" s="118" t="s">
        <v>14</v>
      </c>
      <c r="D111" s="70" t="s">
        <v>278</v>
      </c>
      <c r="E111" s="118" t="s">
        <v>195</v>
      </c>
      <c r="F111" s="16" t="s">
        <v>255</v>
      </c>
      <c r="G111" s="225">
        <v>45663</v>
      </c>
      <c r="H111" s="127" t="s">
        <v>447</v>
      </c>
      <c r="I111" s="17"/>
      <c r="J111" s="118"/>
      <c r="K111" s="118"/>
      <c r="L111" s="118"/>
      <c r="M111" s="118"/>
      <c r="N111" s="118"/>
      <c r="O111" s="40">
        <v>5</v>
      </c>
      <c r="P111" s="37">
        <v>474.4</v>
      </c>
      <c r="Q111" s="37">
        <v>364</v>
      </c>
      <c r="R111" s="37">
        <v>338.1</v>
      </c>
      <c r="S111" s="37">
        <f t="shared" si="5"/>
        <v>364</v>
      </c>
      <c r="T111" s="37">
        <f>Q111-R111</f>
        <v>25.899999999999977</v>
      </c>
      <c r="U111" s="37">
        <v>0</v>
      </c>
      <c r="V111" s="37">
        <v>3.79</v>
      </c>
    </row>
    <row r="112" spans="1:22" x14ac:dyDescent="0.25">
      <c r="A112" s="248">
        <v>107</v>
      </c>
      <c r="B112" s="118" t="s">
        <v>14</v>
      </c>
      <c r="C112" s="118" t="s">
        <v>14</v>
      </c>
      <c r="D112" s="70" t="s">
        <v>279</v>
      </c>
      <c r="E112" s="118" t="s">
        <v>195</v>
      </c>
      <c r="F112" s="16" t="s">
        <v>255</v>
      </c>
      <c r="G112" s="225">
        <v>45663</v>
      </c>
      <c r="H112" s="127" t="s">
        <v>443</v>
      </c>
      <c r="I112" s="17"/>
      <c r="J112" s="118"/>
      <c r="K112" s="118"/>
      <c r="L112" s="118"/>
      <c r="M112" s="118"/>
      <c r="N112" s="118"/>
      <c r="O112" s="40">
        <v>2.75</v>
      </c>
      <c r="P112" s="37">
        <v>223.3</v>
      </c>
      <c r="Q112" s="37">
        <v>188</v>
      </c>
      <c r="R112" s="37">
        <v>146</v>
      </c>
      <c r="S112" s="37">
        <f t="shared" si="5"/>
        <v>188</v>
      </c>
      <c r="T112" s="37">
        <f>Q112-R112</f>
        <v>42</v>
      </c>
      <c r="U112" s="37">
        <v>0</v>
      </c>
      <c r="V112" s="37">
        <v>3.79</v>
      </c>
    </row>
    <row r="113" spans="1:22" x14ac:dyDescent="0.25">
      <c r="A113" s="248">
        <v>108</v>
      </c>
      <c r="B113" s="118" t="s">
        <v>14</v>
      </c>
      <c r="C113" s="118" t="s">
        <v>14</v>
      </c>
      <c r="D113" s="70" t="s">
        <v>280</v>
      </c>
      <c r="E113" s="118" t="s">
        <v>195</v>
      </c>
      <c r="F113" s="16" t="s">
        <v>255</v>
      </c>
      <c r="G113" s="225">
        <v>45663</v>
      </c>
      <c r="H113" s="127" t="s">
        <v>447</v>
      </c>
      <c r="I113" s="17"/>
      <c r="J113" s="118"/>
      <c r="K113" s="118"/>
      <c r="L113" s="118"/>
      <c r="M113" s="118"/>
      <c r="N113" s="118"/>
      <c r="O113" s="40">
        <v>3.71</v>
      </c>
      <c r="P113" s="37">
        <v>476.3</v>
      </c>
      <c r="Q113" s="37">
        <v>132.19999999999999</v>
      </c>
      <c r="R113" s="37">
        <v>405.3</v>
      </c>
      <c r="S113" s="37">
        <f t="shared" si="5"/>
        <v>132.19999999999999</v>
      </c>
      <c r="T113" s="37">
        <v>0</v>
      </c>
      <c r="U113" s="37">
        <f t="shared" ref="U113" si="17">R113-Q113</f>
        <v>273.10000000000002</v>
      </c>
      <c r="V113" s="37">
        <v>2.97</v>
      </c>
    </row>
    <row r="114" spans="1:22" x14ac:dyDescent="0.25">
      <c r="A114" s="248">
        <v>109</v>
      </c>
      <c r="B114" s="118" t="s">
        <v>14</v>
      </c>
      <c r="C114" s="118" t="s">
        <v>14</v>
      </c>
      <c r="D114" s="70" t="s">
        <v>281</v>
      </c>
      <c r="E114" s="118" t="s">
        <v>195</v>
      </c>
      <c r="F114" s="16" t="s">
        <v>255</v>
      </c>
      <c r="G114" s="225">
        <v>45663</v>
      </c>
      <c r="H114" s="127" t="s">
        <v>441</v>
      </c>
      <c r="I114" s="17"/>
      <c r="J114" s="118"/>
      <c r="K114" s="118"/>
      <c r="L114" s="118"/>
      <c r="M114" s="118"/>
      <c r="N114" s="118"/>
      <c r="O114" s="40">
        <v>9.8000000000000007</v>
      </c>
      <c r="P114" s="37">
        <v>2108</v>
      </c>
      <c r="Q114" s="37">
        <v>747</v>
      </c>
      <c r="R114" s="37">
        <v>1075</v>
      </c>
      <c r="S114" s="37">
        <f t="shared" si="5"/>
        <v>747</v>
      </c>
      <c r="T114" s="37">
        <v>0</v>
      </c>
      <c r="U114" s="37">
        <f>R114-S114</f>
        <v>328</v>
      </c>
      <c r="V114" s="37">
        <v>3.79</v>
      </c>
    </row>
    <row r="115" spans="1:22" x14ac:dyDescent="0.25">
      <c r="A115" s="248">
        <v>110</v>
      </c>
      <c r="B115" s="118" t="s">
        <v>14</v>
      </c>
      <c r="C115" s="118" t="s">
        <v>14</v>
      </c>
      <c r="D115" s="70" t="s">
        <v>282</v>
      </c>
      <c r="E115" s="118" t="s">
        <v>195</v>
      </c>
      <c r="F115" s="16" t="s">
        <v>255</v>
      </c>
      <c r="G115" s="225">
        <v>45663</v>
      </c>
      <c r="H115" s="127" t="s">
        <v>454</v>
      </c>
      <c r="I115" s="17"/>
      <c r="J115" s="118"/>
      <c r="K115" s="118"/>
      <c r="L115" s="118"/>
      <c r="M115" s="118"/>
      <c r="N115" s="118"/>
      <c r="O115" s="40">
        <v>4</v>
      </c>
      <c r="P115" s="37">
        <v>458</v>
      </c>
      <c r="Q115" s="37">
        <v>86</v>
      </c>
      <c r="R115" s="37">
        <v>395</v>
      </c>
      <c r="S115" s="37">
        <f t="shared" si="5"/>
        <v>86</v>
      </c>
      <c r="T115" s="37">
        <v>0</v>
      </c>
      <c r="U115" s="37">
        <f>R115-S115</f>
        <v>309</v>
      </c>
      <c r="V115" s="37">
        <v>2.62</v>
      </c>
    </row>
    <row r="116" spans="1:22" x14ac:dyDescent="0.25">
      <c r="A116" s="248">
        <v>111</v>
      </c>
      <c r="B116" s="118" t="s">
        <v>14</v>
      </c>
      <c r="C116" s="118" t="s">
        <v>14</v>
      </c>
      <c r="D116" s="70" t="s">
        <v>277</v>
      </c>
      <c r="E116" s="118" t="s">
        <v>195</v>
      </c>
      <c r="F116" s="16" t="s">
        <v>255</v>
      </c>
      <c r="G116" s="225">
        <v>45663</v>
      </c>
      <c r="H116" s="127" t="s">
        <v>439</v>
      </c>
      <c r="I116" s="17"/>
      <c r="J116" s="118"/>
      <c r="K116" s="118"/>
      <c r="L116" s="118"/>
      <c r="M116" s="118"/>
      <c r="N116" s="118"/>
      <c r="O116" s="40">
        <v>7.63</v>
      </c>
      <c r="P116" s="37">
        <v>298</v>
      </c>
      <c r="Q116" s="37">
        <v>1220</v>
      </c>
      <c r="R116" s="37">
        <v>270</v>
      </c>
      <c r="S116" s="37">
        <f t="shared" si="5"/>
        <v>1220</v>
      </c>
      <c r="T116" s="37">
        <f>Q116-R116</f>
        <v>950</v>
      </c>
      <c r="U116" s="37">
        <v>0</v>
      </c>
      <c r="V116" s="37">
        <v>3.79</v>
      </c>
    </row>
    <row r="117" spans="1:22" x14ac:dyDescent="0.25">
      <c r="A117" s="248">
        <v>112</v>
      </c>
      <c r="B117" s="118" t="s">
        <v>14</v>
      </c>
      <c r="C117" s="118" t="s">
        <v>14</v>
      </c>
      <c r="D117" s="70" t="s">
        <v>290</v>
      </c>
      <c r="E117" s="118" t="s">
        <v>195</v>
      </c>
      <c r="F117" s="16" t="s">
        <v>255</v>
      </c>
      <c r="G117" s="225">
        <v>45663</v>
      </c>
      <c r="H117" s="127" t="s">
        <v>484</v>
      </c>
      <c r="I117" s="17"/>
      <c r="J117" s="118"/>
      <c r="K117" s="118"/>
      <c r="L117" s="118"/>
      <c r="M117" s="118"/>
      <c r="N117" s="118"/>
      <c r="O117" s="40">
        <v>2</v>
      </c>
      <c r="P117" s="37">
        <v>271</v>
      </c>
      <c r="Q117" s="37">
        <v>156</v>
      </c>
      <c r="R117" s="37">
        <v>185</v>
      </c>
      <c r="S117" s="37">
        <f t="shared" si="5"/>
        <v>156</v>
      </c>
      <c r="T117" s="37">
        <v>0</v>
      </c>
      <c r="U117" s="37">
        <f>R117-Q117</f>
        <v>29</v>
      </c>
      <c r="V117" s="37">
        <v>2.25</v>
      </c>
    </row>
    <row r="118" spans="1:22" x14ac:dyDescent="0.25">
      <c r="A118" s="248">
        <v>113</v>
      </c>
      <c r="B118" s="118" t="s">
        <v>14</v>
      </c>
      <c r="C118" s="118" t="s">
        <v>14</v>
      </c>
      <c r="D118" s="70" t="s">
        <v>289</v>
      </c>
      <c r="E118" s="118" t="s">
        <v>195</v>
      </c>
      <c r="F118" s="16" t="s">
        <v>255</v>
      </c>
      <c r="G118" s="225">
        <v>45663</v>
      </c>
      <c r="H118" s="127" t="s">
        <v>484</v>
      </c>
      <c r="I118" s="17"/>
      <c r="J118" s="118"/>
      <c r="K118" s="118"/>
      <c r="L118" s="118"/>
      <c r="M118" s="118"/>
      <c r="N118" s="118"/>
      <c r="O118" s="40">
        <v>2</v>
      </c>
      <c r="P118" s="37">
        <v>181</v>
      </c>
      <c r="Q118" s="37">
        <v>146</v>
      </c>
      <c r="R118" s="37">
        <v>62</v>
      </c>
      <c r="S118" s="37">
        <f t="shared" si="5"/>
        <v>146</v>
      </c>
      <c r="T118" s="37">
        <f>Q118-R118</f>
        <v>84</v>
      </c>
      <c r="U118" s="37">
        <v>0</v>
      </c>
      <c r="V118" s="37">
        <v>2.25</v>
      </c>
    </row>
    <row r="119" spans="1:22" x14ac:dyDescent="0.25">
      <c r="A119" s="248">
        <v>114</v>
      </c>
      <c r="B119" s="118" t="s">
        <v>14</v>
      </c>
      <c r="C119" s="118" t="s">
        <v>14</v>
      </c>
      <c r="D119" s="70" t="s">
        <v>288</v>
      </c>
      <c r="E119" s="118" t="s">
        <v>195</v>
      </c>
      <c r="F119" s="16" t="s">
        <v>255</v>
      </c>
      <c r="G119" s="225">
        <v>45663</v>
      </c>
      <c r="H119" s="127" t="s">
        <v>487</v>
      </c>
      <c r="I119" s="17"/>
      <c r="J119" s="118"/>
      <c r="K119" s="118"/>
      <c r="L119" s="118"/>
      <c r="M119" s="118"/>
      <c r="N119" s="118"/>
      <c r="O119" s="40">
        <v>4.9050000000000002</v>
      </c>
      <c r="P119" s="37">
        <v>302</v>
      </c>
      <c r="Q119" s="37">
        <v>173</v>
      </c>
      <c r="R119" s="37">
        <v>865</v>
      </c>
      <c r="S119" s="37">
        <f t="shared" si="5"/>
        <v>173</v>
      </c>
      <c r="T119" s="37">
        <v>0</v>
      </c>
      <c r="U119" s="37">
        <f t="shared" ref="U119:U124" si="18">R119-Q119</f>
        <v>692</v>
      </c>
      <c r="V119" s="37">
        <v>3.79</v>
      </c>
    </row>
    <row r="120" spans="1:22" x14ac:dyDescent="0.25">
      <c r="A120" s="248">
        <v>115</v>
      </c>
      <c r="B120" s="118" t="s">
        <v>14</v>
      </c>
      <c r="C120" s="118" t="s">
        <v>14</v>
      </c>
      <c r="D120" s="194" t="s">
        <v>302</v>
      </c>
      <c r="E120" s="118" t="s">
        <v>195</v>
      </c>
      <c r="F120" s="16" t="s">
        <v>271</v>
      </c>
      <c r="G120" s="225">
        <v>45663</v>
      </c>
      <c r="H120" s="127" t="s">
        <v>454</v>
      </c>
      <c r="I120" s="17"/>
      <c r="J120" s="118"/>
      <c r="K120" s="118"/>
      <c r="L120" s="118"/>
      <c r="M120" s="118"/>
      <c r="N120" s="118"/>
      <c r="O120" s="40">
        <v>2.5</v>
      </c>
      <c r="P120" s="37">
        <v>0</v>
      </c>
      <c r="Q120" s="37">
        <v>0</v>
      </c>
      <c r="R120" s="37">
        <v>0</v>
      </c>
      <c r="S120" s="37">
        <f t="shared" si="5"/>
        <v>0</v>
      </c>
      <c r="T120" s="37">
        <v>0</v>
      </c>
      <c r="U120" s="37">
        <f t="shared" si="18"/>
        <v>0</v>
      </c>
      <c r="V120" s="37">
        <v>4.05</v>
      </c>
    </row>
    <row r="121" spans="1:22" x14ac:dyDescent="0.25">
      <c r="A121" s="248">
        <v>116</v>
      </c>
      <c r="B121" s="118" t="s">
        <v>14</v>
      </c>
      <c r="C121" s="118" t="s">
        <v>14</v>
      </c>
      <c r="D121" s="70" t="s">
        <v>239</v>
      </c>
      <c r="E121" s="118" t="s">
        <v>195</v>
      </c>
      <c r="F121" s="16" t="s">
        <v>303</v>
      </c>
      <c r="G121" s="225">
        <v>45663</v>
      </c>
      <c r="H121" s="127" t="s">
        <v>443</v>
      </c>
      <c r="I121" s="17"/>
      <c r="J121" s="118"/>
      <c r="K121" s="118"/>
      <c r="L121" s="118"/>
      <c r="M121" s="118"/>
      <c r="N121" s="118"/>
      <c r="O121" s="40">
        <v>2.7250000000000001</v>
      </c>
      <c r="P121" s="37">
        <v>295</v>
      </c>
      <c r="Q121" s="37">
        <v>250</v>
      </c>
      <c r="R121" s="37">
        <v>200</v>
      </c>
      <c r="S121" s="37">
        <f t="shared" si="5"/>
        <v>250</v>
      </c>
      <c r="T121" s="37">
        <f>Q121-R121</f>
        <v>50</v>
      </c>
      <c r="U121" s="37">
        <v>0</v>
      </c>
      <c r="V121" s="37">
        <v>2.97</v>
      </c>
    </row>
    <row r="122" spans="1:22" x14ac:dyDescent="0.25">
      <c r="A122" s="248">
        <v>117</v>
      </c>
      <c r="B122" s="118" t="s">
        <v>14</v>
      </c>
      <c r="C122" s="118" t="s">
        <v>14</v>
      </c>
      <c r="D122" s="70" t="s">
        <v>298</v>
      </c>
      <c r="E122" s="118" t="s">
        <v>195</v>
      </c>
      <c r="F122" s="16" t="s">
        <v>271</v>
      </c>
      <c r="G122" s="225">
        <v>45663</v>
      </c>
      <c r="H122" s="127" t="s">
        <v>439</v>
      </c>
      <c r="I122" s="17"/>
      <c r="J122" s="118"/>
      <c r="K122" s="118"/>
      <c r="L122" s="118"/>
      <c r="M122" s="118"/>
      <c r="N122" s="118"/>
      <c r="O122" s="40">
        <v>5.25</v>
      </c>
      <c r="P122" s="37">
        <v>103422</v>
      </c>
      <c r="Q122" s="37">
        <v>254</v>
      </c>
      <c r="R122" s="37">
        <v>527</v>
      </c>
      <c r="S122" s="37">
        <f t="shared" si="5"/>
        <v>254</v>
      </c>
      <c r="T122" s="37">
        <v>0</v>
      </c>
      <c r="U122" s="37">
        <f t="shared" si="18"/>
        <v>273</v>
      </c>
      <c r="V122" s="37">
        <v>2.62</v>
      </c>
    </row>
    <row r="123" spans="1:22" x14ac:dyDescent="0.25">
      <c r="A123" s="248">
        <v>118</v>
      </c>
      <c r="B123" s="118" t="s">
        <v>14</v>
      </c>
      <c r="C123" s="118" t="s">
        <v>14</v>
      </c>
      <c r="D123" s="70" t="s">
        <v>301</v>
      </c>
      <c r="E123" s="118" t="s">
        <v>195</v>
      </c>
      <c r="F123" s="16" t="s">
        <v>271</v>
      </c>
      <c r="G123" s="225">
        <v>45663</v>
      </c>
      <c r="H123" s="127" t="s">
        <v>484</v>
      </c>
      <c r="I123" s="17"/>
      <c r="J123" s="118"/>
      <c r="K123" s="118"/>
      <c r="L123" s="118"/>
      <c r="M123" s="118"/>
      <c r="N123" s="118"/>
      <c r="O123" s="40">
        <v>2</v>
      </c>
      <c r="P123" s="37">
        <v>277</v>
      </c>
      <c r="Q123" s="37">
        <v>150</v>
      </c>
      <c r="R123" s="37">
        <v>192</v>
      </c>
      <c r="S123" s="37">
        <f t="shared" si="5"/>
        <v>150</v>
      </c>
      <c r="T123" s="37">
        <v>0</v>
      </c>
      <c r="U123" s="37">
        <f t="shared" si="18"/>
        <v>42</v>
      </c>
      <c r="V123" s="37">
        <v>2.25</v>
      </c>
    </row>
    <row r="124" spans="1:22" x14ac:dyDescent="0.25">
      <c r="A124" s="248">
        <v>119</v>
      </c>
      <c r="B124" s="118" t="s">
        <v>14</v>
      </c>
      <c r="C124" s="118" t="s">
        <v>14</v>
      </c>
      <c r="D124" s="70" t="s">
        <v>304</v>
      </c>
      <c r="E124" s="118" t="s">
        <v>195</v>
      </c>
      <c r="F124" s="16" t="s">
        <v>271</v>
      </c>
      <c r="G124" s="225">
        <v>45663</v>
      </c>
      <c r="H124" s="127" t="s">
        <v>443</v>
      </c>
      <c r="I124" s="17"/>
      <c r="J124" s="118"/>
      <c r="K124" s="118"/>
      <c r="L124" s="118"/>
      <c r="M124" s="118"/>
      <c r="N124" s="118"/>
      <c r="O124" s="40">
        <v>3</v>
      </c>
      <c r="P124" s="37">
        <v>253.9</v>
      </c>
      <c r="Q124" s="37">
        <v>114</v>
      </c>
      <c r="R124" s="37">
        <v>176</v>
      </c>
      <c r="S124" s="37">
        <f t="shared" si="5"/>
        <v>114</v>
      </c>
      <c r="T124" s="37">
        <v>0</v>
      </c>
      <c r="U124" s="37">
        <f t="shared" si="18"/>
        <v>62</v>
      </c>
      <c r="V124" s="37">
        <v>2.4300000000000002</v>
      </c>
    </row>
    <row r="125" spans="1:22" x14ac:dyDescent="0.25">
      <c r="A125" s="248">
        <v>120</v>
      </c>
      <c r="B125" s="118" t="s">
        <v>14</v>
      </c>
      <c r="C125" s="118" t="s">
        <v>14</v>
      </c>
      <c r="D125" s="70" t="s">
        <v>305</v>
      </c>
      <c r="E125" s="118" t="s">
        <v>195</v>
      </c>
      <c r="F125" s="16" t="s">
        <v>306</v>
      </c>
      <c r="G125" s="225">
        <v>45663</v>
      </c>
      <c r="H125" s="127" t="s">
        <v>307</v>
      </c>
      <c r="I125" s="17"/>
      <c r="J125" s="118"/>
      <c r="K125" s="118"/>
      <c r="L125" s="118"/>
      <c r="M125" s="118"/>
      <c r="N125" s="118"/>
      <c r="O125" s="40">
        <v>4.95</v>
      </c>
      <c r="P125" s="37">
        <v>573</v>
      </c>
      <c r="Q125" s="37">
        <v>2000</v>
      </c>
      <c r="R125" s="37">
        <v>160</v>
      </c>
      <c r="S125" s="37">
        <f t="shared" si="5"/>
        <v>2000</v>
      </c>
      <c r="T125" s="37">
        <f t="shared" ref="T125" si="19">Q125-R125</f>
        <v>1840</v>
      </c>
      <c r="U125" s="37">
        <v>0</v>
      </c>
      <c r="V125" s="37">
        <v>3.2</v>
      </c>
    </row>
    <row r="126" spans="1:22" x14ac:dyDescent="0.25">
      <c r="A126" s="248">
        <v>121</v>
      </c>
      <c r="B126" s="118" t="s">
        <v>14</v>
      </c>
      <c r="C126" s="118" t="s">
        <v>14</v>
      </c>
      <c r="D126" s="70" t="s">
        <v>308</v>
      </c>
      <c r="E126" s="118" t="s">
        <v>195</v>
      </c>
      <c r="F126" s="16" t="s">
        <v>271</v>
      </c>
      <c r="G126" s="225">
        <v>45663</v>
      </c>
      <c r="H126" s="127" t="s">
        <v>454</v>
      </c>
      <c r="I126" s="17"/>
      <c r="J126" s="118"/>
      <c r="K126" s="118"/>
      <c r="L126" s="118"/>
      <c r="M126" s="118"/>
      <c r="N126" s="118"/>
      <c r="O126" s="40">
        <v>3.21</v>
      </c>
      <c r="P126" s="37">
        <v>416</v>
      </c>
      <c r="Q126" s="37">
        <v>322</v>
      </c>
      <c r="R126" s="37">
        <v>86</v>
      </c>
      <c r="S126" s="37">
        <f t="shared" si="5"/>
        <v>322</v>
      </c>
      <c r="T126" s="37">
        <f t="shared" ref="T126:T133" si="20">Q126-R126</f>
        <v>236</v>
      </c>
      <c r="U126" s="37">
        <v>0</v>
      </c>
      <c r="V126" s="37">
        <v>2.62</v>
      </c>
    </row>
    <row r="127" spans="1:22" x14ac:dyDescent="0.25">
      <c r="A127" s="248">
        <v>122</v>
      </c>
      <c r="B127" s="118" t="s">
        <v>14</v>
      </c>
      <c r="C127" s="118" t="s">
        <v>14</v>
      </c>
      <c r="D127" s="70" t="s">
        <v>316</v>
      </c>
      <c r="E127" s="118" t="s">
        <v>195</v>
      </c>
      <c r="F127" s="16" t="s">
        <v>271</v>
      </c>
      <c r="G127" s="225">
        <v>45663</v>
      </c>
      <c r="H127" s="127" t="s">
        <v>496</v>
      </c>
      <c r="I127" s="17"/>
      <c r="J127" s="118"/>
      <c r="K127" s="118"/>
      <c r="L127" s="118"/>
      <c r="M127" s="118"/>
      <c r="N127" s="118"/>
      <c r="O127" s="40">
        <v>15.21</v>
      </c>
      <c r="P127" s="37">
        <v>668</v>
      </c>
      <c r="Q127" s="37">
        <v>560</v>
      </c>
      <c r="R127" s="37">
        <v>0</v>
      </c>
      <c r="S127" s="37">
        <f t="shared" si="5"/>
        <v>560</v>
      </c>
      <c r="T127" s="37">
        <f t="shared" si="20"/>
        <v>560</v>
      </c>
      <c r="U127" s="37">
        <v>0</v>
      </c>
      <c r="V127" s="37">
        <v>3.2</v>
      </c>
    </row>
    <row r="128" spans="1:22" x14ac:dyDescent="0.25">
      <c r="A128" s="248">
        <v>123</v>
      </c>
      <c r="B128" s="118" t="s">
        <v>14</v>
      </c>
      <c r="C128" s="118" t="s">
        <v>14</v>
      </c>
      <c r="D128" s="194" t="s">
        <v>318</v>
      </c>
      <c r="E128" s="118" t="s">
        <v>195</v>
      </c>
      <c r="F128" s="16" t="s">
        <v>271</v>
      </c>
      <c r="G128" s="225">
        <v>45663</v>
      </c>
      <c r="H128" s="127" t="s">
        <v>439</v>
      </c>
      <c r="I128" s="17"/>
      <c r="J128" s="118"/>
      <c r="K128" s="118"/>
      <c r="L128" s="118"/>
      <c r="M128" s="118"/>
      <c r="N128" s="118"/>
      <c r="O128" s="40">
        <v>7.91</v>
      </c>
      <c r="P128" s="37">
        <v>0</v>
      </c>
      <c r="Q128" s="37">
        <v>0</v>
      </c>
      <c r="R128" s="37">
        <v>0</v>
      </c>
      <c r="S128" s="37">
        <f t="shared" si="5"/>
        <v>0</v>
      </c>
      <c r="T128" s="37">
        <f t="shared" si="20"/>
        <v>0</v>
      </c>
      <c r="U128" s="37">
        <v>0</v>
      </c>
      <c r="V128" s="37">
        <v>2.25</v>
      </c>
    </row>
    <row r="129" spans="1:22" x14ac:dyDescent="0.25">
      <c r="A129" s="248">
        <v>124</v>
      </c>
      <c r="B129" s="118" t="s">
        <v>14</v>
      </c>
      <c r="C129" s="118" t="s">
        <v>14</v>
      </c>
      <c r="D129" s="70" t="s">
        <v>319</v>
      </c>
      <c r="E129" s="118" t="s">
        <v>195</v>
      </c>
      <c r="F129" s="16" t="s">
        <v>271</v>
      </c>
      <c r="G129" s="225">
        <v>45663</v>
      </c>
      <c r="H129" s="127" t="s">
        <v>443</v>
      </c>
      <c r="I129" s="17"/>
      <c r="J129" s="118"/>
      <c r="K129" s="118"/>
      <c r="L129" s="118"/>
      <c r="M129" s="118"/>
      <c r="N129" s="118"/>
      <c r="O129" s="40">
        <v>3</v>
      </c>
      <c r="P129" s="37">
        <v>404</v>
      </c>
      <c r="Q129" s="37">
        <v>72</v>
      </c>
      <c r="R129" s="37">
        <v>344</v>
      </c>
      <c r="S129" s="37">
        <f t="shared" si="5"/>
        <v>72</v>
      </c>
      <c r="T129" s="37">
        <v>0</v>
      </c>
      <c r="U129" s="37">
        <f t="shared" ref="U129" si="21">R129-Q129</f>
        <v>272</v>
      </c>
      <c r="V129" s="37">
        <v>3.79</v>
      </c>
    </row>
    <row r="130" spans="1:22" s="200" customFormat="1" x14ac:dyDescent="0.25">
      <c r="A130" s="192">
        <v>125</v>
      </c>
      <c r="B130" s="193" t="s">
        <v>14</v>
      </c>
      <c r="C130" s="193" t="s">
        <v>14</v>
      </c>
      <c r="D130" s="194" t="s">
        <v>320</v>
      </c>
      <c r="E130" s="193" t="s">
        <v>195</v>
      </c>
      <c r="F130" s="195" t="s">
        <v>271</v>
      </c>
      <c r="G130" s="225">
        <v>45663</v>
      </c>
      <c r="H130" s="256" t="s">
        <v>443</v>
      </c>
      <c r="I130" s="257"/>
      <c r="J130" s="193"/>
      <c r="K130" s="193"/>
      <c r="L130" s="193"/>
      <c r="M130" s="193"/>
      <c r="N130" s="193"/>
      <c r="O130" s="258">
        <v>2.65</v>
      </c>
      <c r="P130" s="199">
        <v>227</v>
      </c>
      <c r="Q130" s="199">
        <v>714</v>
      </c>
      <c r="R130" s="199">
        <v>136</v>
      </c>
      <c r="S130" s="199">
        <f t="shared" si="5"/>
        <v>714</v>
      </c>
      <c r="T130" s="199">
        <f t="shared" si="20"/>
        <v>578</v>
      </c>
      <c r="U130" s="199">
        <v>0</v>
      </c>
      <c r="V130" s="199">
        <v>2.4300000000000002</v>
      </c>
    </row>
    <row r="131" spans="1:22" x14ac:dyDescent="0.25">
      <c r="A131" s="248">
        <v>126</v>
      </c>
      <c r="B131" s="118" t="s">
        <v>14</v>
      </c>
      <c r="C131" s="118" t="s">
        <v>14</v>
      </c>
      <c r="D131" s="70" t="s">
        <v>321</v>
      </c>
      <c r="E131" s="118" t="s">
        <v>195</v>
      </c>
      <c r="F131" s="16" t="s">
        <v>271</v>
      </c>
      <c r="G131" s="225">
        <v>45663</v>
      </c>
      <c r="H131" s="127" t="s">
        <v>501</v>
      </c>
      <c r="I131" s="17"/>
      <c r="J131" s="118"/>
      <c r="K131" s="118"/>
      <c r="L131" s="118"/>
      <c r="M131" s="118"/>
      <c r="N131" s="118"/>
      <c r="O131" s="40">
        <v>13.68</v>
      </c>
      <c r="P131" s="37">
        <v>11390</v>
      </c>
      <c r="Q131" s="37">
        <v>2810</v>
      </c>
      <c r="R131" s="37">
        <v>340</v>
      </c>
      <c r="S131" s="37">
        <f t="shared" si="5"/>
        <v>2810</v>
      </c>
      <c r="T131" s="199">
        <f t="shared" si="20"/>
        <v>2470</v>
      </c>
      <c r="U131" s="37">
        <v>0</v>
      </c>
      <c r="V131" s="37">
        <v>3.2</v>
      </c>
    </row>
    <row r="132" spans="1:22" x14ac:dyDescent="0.25">
      <c r="A132" s="248">
        <v>127</v>
      </c>
      <c r="B132" s="118" t="s">
        <v>14</v>
      </c>
      <c r="C132" s="118" t="s">
        <v>14</v>
      </c>
      <c r="D132" s="70" t="s">
        <v>322</v>
      </c>
      <c r="E132" s="118" t="s">
        <v>195</v>
      </c>
      <c r="F132" s="16" t="s">
        <v>271</v>
      </c>
      <c r="G132" s="225">
        <v>45663</v>
      </c>
      <c r="H132" s="127" t="s">
        <v>503</v>
      </c>
      <c r="I132" s="17"/>
      <c r="J132" s="118"/>
      <c r="K132" s="118"/>
      <c r="L132" s="118"/>
      <c r="M132" s="118"/>
      <c r="N132" s="118"/>
      <c r="O132" s="40">
        <v>4.95</v>
      </c>
      <c r="P132" s="37">
        <v>603</v>
      </c>
      <c r="Q132" s="37">
        <v>209</v>
      </c>
      <c r="R132" s="37">
        <v>462</v>
      </c>
      <c r="S132" s="37">
        <f t="shared" si="5"/>
        <v>209</v>
      </c>
      <c r="T132" s="37">
        <v>0</v>
      </c>
      <c r="U132" s="37">
        <f t="shared" ref="U132" si="22">R132-Q132</f>
        <v>253</v>
      </c>
      <c r="V132" s="37">
        <v>2.62</v>
      </c>
    </row>
    <row r="133" spans="1:22" x14ac:dyDescent="0.25">
      <c r="A133" s="248">
        <v>128</v>
      </c>
      <c r="B133" s="118" t="s">
        <v>14</v>
      </c>
      <c r="C133" s="118" t="s">
        <v>14</v>
      </c>
      <c r="D133" s="70" t="s">
        <v>323</v>
      </c>
      <c r="E133" s="118" t="s">
        <v>195</v>
      </c>
      <c r="F133" s="16" t="s">
        <v>324</v>
      </c>
      <c r="G133" s="225">
        <v>45663</v>
      </c>
      <c r="H133" s="127" t="s">
        <v>505</v>
      </c>
      <c r="I133" s="17"/>
      <c r="J133" s="118"/>
      <c r="K133" s="118"/>
      <c r="L133" s="118"/>
      <c r="M133" s="118"/>
      <c r="N133" s="118"/>
      <c r="O133" s="40">
        <v>9.9</v>
      </c>
      <c r="P133" s="37">
        <v>781.2</v>
      </c>
      <c r="Q133" s="37">
        <v>7024.5</v>
      </c>
      <c r="R133" s="37">
        <v>229.5</v>
      </c>
      <c r="S133" s="37">
        <f t="shared" si="5"/>
        <v>7024.5</v>
      </c>
      <c r="T133" s="37">
        <f t="shared" si="20"/>
        <v>6795</v>
      </c>
      <c r="U133" s="37">
        <v>0</v>
      </c>
      <c r="V133" s="37">
        <v>2.62</v>
      </c>
    </row>
    <row r="134" spans="1:22" x14ac:dyDescent="0.25">
      <c r="A134" s="248">
        <v>129</v>
      </c>
      <c r="B134" s="118" t="s">
        <v>14</v>
      </c>
      <c r="C134" s="118" t="s">
        <v>14</v>
      </c>
      <c r="D134" s="70" t="s">
        <v>325</v>
      </c>
      <c r="E134" s="118" t="s">
        <v>195</v>
      </c>
      <c r="F134" s="16" t="s">
        <v>271</v>
      </c>
      <c r="G134" s="225">
        <v>45663</v>
      </c>
      <c r="H134" s="127" t="s">
        <v>507</v>
      </c>
      <c r="I134" s="17"/>
      <c r="J134" s="118"/>
      <c r="K134" s="118"/>
      <c r="L134" s="118"/>
      <c r="M134" s="118"/>
      <c r="N134" s="118"/>
      <c r="O134" s="40">
        <v>2.85</v>
      </c>
      <c r="P134" s="37">
        <v>318.8</v>
      </c>
      <c r="Q134" s="37">
        <v>198</v>
      </c>
      <c r="R134" s="37">
        <v>246</v>
      </c>
      <c r="S134" s="37">
        <f t="shared" si="5"/>
        <v>198</v>
      </c>
      <c r="T134" s="37">
        <v>0</v>
      </c>
      <c r="U134" s="37">
        <f t="shared" ref="U134:U152" si="23">R134-S134</f>
        <v>48</v>
      </c>
      <c r="V134" s="37">
        <v>2.4300000000000002</v>
      </c>
    </row>
    <row r="135" spans="1:22" x14ac:dyDescent="0.25">
      <c r="A135" s="248">
        <v>130</v>
      </c>
      <c r="B135" s="118" t="s">
        <v>14</v>
      </c>
      <c r="C135" s="118" t="s">
        <v>14</v>
      </c>
      <c r="D135" s="70" t="s">
        <v>326</v>
      </c>
      <c r="E135" s="118" t="s">
        <v>195</v>
      </c>
      <c r="F135" s="16" t="s">
        <v>271</v>
      </c>
      <c r="G135" s="225">
        <v>45663</v>
      </c>
      <c r="H135" s="127" t="s">
        <v>507</v>
      </c>
      <c r="I135" s="17"/>
      <c r="J135" s="118"/>
      <c r="K135" s="118"/>
      <c r="L135" s="118"/>
      <c r="M135" s="118"/>
      <c r="N135" s="118"/>
      <c r="O135" s="40">
        <v>2.7</v>
      </c>
      <c r="P135" s="37">
        <v>263</v>
      </c>
      <c r="Q135" s="37">
        <v>164</v>
      </c>
      <c r="R135" s="37">
        <v>230</v>
      </c>
      <c r="S135" s="37">
        <f t="shared" si="5"/>
        <v>164</v>
      </c>
      <c r="T135" s="37">
        <v>0</v>
      </c>
      <c r="U135" s="37">
        <f t="shared" si="23"/>
        <v>66</v>
      </c>
      <c r="V135" s="37">
        <v>2.4300000000000002</v>
      </c>
    </row>
    <row r="136" spans="1:22" x14ac:dyDescent="0.25">
      <c r="A136" s="248">
        <v>131</v>
      </c>
      <c r="B136" s="118" t="s">
        <v>14</v>
      </c>
      <c r="C136" s="118" t="s">
        <v>14</v>
      </c>
      <c r="D136" s="70" t="s">
        <v>327</v>
      </c>
      <c r="E136" s="118" t="s">
        <v>195</v>
      </c>
      <c r="F136" s="16" t="s">
        <v>271</v>
      </c>
      <c r="G136" s="225">
        <v>45663</v>
      </c>
      <c r="H136" s="127" t="s">
        <v>510</v>
      </c>
      <c r="I136" s="17"/>
      <c r="J136" s="118"/>
      <c r="K136" s="118"/>
      <c r="L136" s="118"/>
      <c r="M136" s="118"/>
      <c r="N136" s="118"/>
      <c r="O136" s="40">
        <v>8.56</v>
      </c>
      <c r="P136" s="37">
        <v>0</v>
      </c>
      <c r="Q136" s="37">
        <v>0</v>
      </c>
      <c r="R136" s="37">
        <v>952</v>
      </c>
      <c r="S136" s="37">
        <f t="shared" si="5"/>
        <v>0</v>
      </c>
      <c r="T136" s="37">
        <v>0</v>
      </c>
      <c r="U136" s="37">
        <f t="shared" si="23"/>
        <v>952</v>
      </c>
      <c r="V136" s="37">
        <v>3.79</v>
      </c>
    </row>
    <row r="137" spans="1:22" x14ac:dyDescent="0.25">
      <c r="A137" s="248">
        <v>132</v>
      </c>
      <c r="B137" s="118" t="s">
        <v>14</v>
      </c>
      <c r="C137" s="118" t="s">
        <v>14</v>
      </c>
      <c r="D137" s="70" t="s">
        <v>328</v>
      </c>
      <c r="E137" s="118" t="s">
        <v>195</v>
      </c>
      <c r="F137" s="16" t="s">
        <v>271</v>
      </c>
      <c r="G137" s="225">
        <v>45663</v>
      </c>
      <c r="H137" s="127" t="s">
        <v>512</v>
      </c>
      <c r="I137" s="17"/>
      <c r="J137" s="118"/>
      <c r="K137" s="118"/>
      <c r="L137" s="118"/>
      <c r="M137" s="118"/>
      <c r="N137" s="118"/>
      <c r="O137" s="40">
        <v>9.7200000000000006</v>
      </c>
      <c r="P137" s="37">
        <v>1248</v>
      </c>
      <c r="Q137" s="37">
        <v>705</v>
      </c>
      <c r="R137" s="37">
        <v>875</v>
      </c>
      <c r="S137" s="37">
        <f t="shared" si="5"/>
        <v>705</v>
      </c>
      <c r="T137" s="37">
        <v>0</v>
      </c>
      <c r="U137" s="37">
        <f t="shared" si="23"/>
        <v>170</v>
      </c>
      <c r="V137" s="37">
        <v>2.62</v>
      </c>
    </row>
    <row r="138" spans="1:22" x14ac:dyDescent="0.25">
      <c r="A138" s="248">
        <v>133</v>
      </c>
      <c r="B138" s="118" t="s">
        <v>14</v>
      </c>
      <c r="C138" s="118" t="s">
        <v>14</v>
      </c>
      <c r="D138" s="70" t="s">
        <v>329</v>
      </c>
      <c r="E138" s="118" t="s">
        <v>195</v>
      </c>
      <c r="F138" s="16" t="s">
        <v>271</v>
      </c>
      <c r="G138" s="225">
        <v>45663</v>
      </c>
      <c r="H138" s="127" t="s">
        <v>514</v>
      </c>
      <c r="I138" s="17"/>
      <c r="J138" s="118"/>
      <c r="K138" s="118"/>
      <c r="L138" s="118"/>
      <c r="M138" s="118"/>
      <c r="N138" s="118"/>
      <c r="O138" s="40">
        <v>5</v>
      </c>
      <c r="P138" s="37">
        <v>579</v>
      </c>
      <c r="Q138" s="37">
        <v>382</v>
      </c>
      <c r="R138" s="37">
        <v>276</v>
      </c>
      <c r="S138" s="37">
        <f t="shared" si="5"/>
        <v>382</v>
      </c>
      <c r="T138" s="37">
        <f t="shared" ref="T138:T146" si="24">Q138-R138</f>
        <v>106</v>
      </c>
      <c r="U138" s="37">
        <v>0</v>
      </c>
      <c r="V138" s="37">
        <v>3.79</v>
      </c>
    </row>
    <row r="139" spans="1:22" x14ac:dyDescent="0.25">
      <c r="A139" s="248">
        <v>134</v>
      </c>
      <c r="B139" s="118" t="s">
        <v>14</v>
      </c>
      <c r="C139" s="118" t="s">
        <v>14</v>
      </c>
      <c r="D139" s="70" t="s">
        <v>547</v>
      </c>
      <c r="E139" s="118" t="s">
        <v>195</v>
      </c>
      <c r="F139" s="16" t="s">
        <v>253</v>
      </c>
      <c r="G139" s="225">
        <v>45663</v>
      </c>
      <c r="H139" s="127" t="s">
        <v>556</v>
      </c>
      <c r="I139" s="17"/>
      <c r="J139" s="118"/>
      <c r="K139" s="118"/>
      <c r="L139" s="118"/>
      <c r="M139" s="118"/>
      <c r="N139" s="118"/>
      <c r="O139" s="40">
        <v>103</v>
      </c>
      <c r="P139" s="37">
        <v>12600</v>
      </c>
      <c r="Q139" s="37">
        <v>7780</v>
      </c>
      <c r="R139" s="37">
        <v>2564</v>
      </c>
      <c r="S139" s="37">
        <f t="shared" si="5"/>
        <v>7780</v>
      </c>
      <c r="T139" s="37">
        <f t="shared" si="24"/>
        <v>5216</v>
      </c>
      <c r="U139" s="37">
        <v>0</v>
      </c>
      <c r="V139" s="37">
        <v>3.2</v>
      </c>
    </row>
    <row r="140" spans="1:22" x14ac:dyDescent="0.25">
      <c r="A140" s="248">
        <v>135</v>
      </c>
      <c r="B140" s="118" t="s">
        <v>14</v>
      </c>
      <c r="C140" s="118" t="s">
        <v>14</v>
      </c>
      <c r="D140" s="70" t="s">
        <v>546</v>
      </c>
      <c r="E140" s="118" t="s">
        <v>195</v>
      </c>
      <c r="F140" s="16" t="s">
        <v>253</v>
      </c>
      <c r="G140" s="225">
        <v>45663</v>
      </c>
      <c r="H140" s="127" t="s">
        <v>557</v>
      </c>
      <c r="I140" s="17"/>
      <c r="J140" s="118"/>
      <c r="K140" s="118"/>
      <c r="L140" s="118"/>
      <c r="M140" s="118"/>
      <c r="N140" s="118"/>
      <c r="O140" s="40">
        <v>86</v>
      </c>
      <c r="P140" s="37">
        <v>9600</v>
      </c>
      <c r="Q140" s="37">
        <v>7831.8</v>
      </c>
      <c r="R140" s="37">
        <v>1775.4</v>
      </c>
      <c r="S140" s="37">
        <f t="shared" si="5"/>
        <v>7831.8</v>
      </c>
      <c r="T140" s="37">
        <f t="shared" si="24"/>
        <v>6056.4</v>
      </c>
      <c r="U140" s="37">
        <v>0</v>
      </c>
      <c r="V140" s="37">
        <v>3.2</v>
      </c>
    </row>
    <row r="141" spans="1:22" x14ac:dyDescent="0.25">
      <c r="A141" s="248">
        <v>136</v>
      </c>
      <c r="B141" s="118" t="s">
        <v>14</v>
      </c>
      <c r="C141" s="118" t="s">
        <v>14</v>
      </c>
      <c r="D141" s="70" t="s">
        <v>549</v>
      </c>
      <c r="E141" s="118" t="s">
        <v>195</v>
      </c>
      <c r="F141" s="16" t="s">
        <v>271</v>
      </c>
      <c r="G141" s="225">
        <v>45663</v>
      </c>
      <c r="H141" s="127" t="s">
        <v>39</v>
      </c>
      <c r="I141" s="17"/>
      <c r="J141" s="118"/>
      <c r="K141" s="118"/>
      <c r="L141" s="118"/>
      <c r="M141" s="118"/>
      <c r="N141" s="118"/>
      <c r="O141" s="40">
        <v>4.7699999999999996</v>
      </c>
      <c r="P141" s="37">
        <v>604</v>
      </c>
      <c r="Q141" s="37">
        <v>64</v>
      </c>
      <c r="R141" s="37">
        <v>541</v>
      </c>
      <c r="S141" s="37">
        <f t="shared" si="5"/>
        <v>64</v>
      </c>
      <c r="T141" s="37">
        <v>0</v>
      </c>
      <c r="U141" s="37">
        <f t="shared" si="23"/>
        <v>477</v>
      </c>
      <c r="V141" s="37">
        <v>3.79</v>
      </c>
    </row>
    <row r="142" spans="1:22" x14ac:dyDescent="0.25">
      <c r="A142" s="248">
        <v>137</v>
      </c>
      <c r="B142" s="118" t="s">
        <v>14</v>
      </c>
      <c r="C142" s="118" t="s">
        <v>14</v>
      </c>
      <c r="D142" s="70" t="s">
        <v>550</v>
      </c>
      <c r="E142" s="118" t="s">
        <v>195</v>
      </c>
      <c r="F142" s="16" t="s">
        <v>271</v>
      </c>
      <c r="G142" s="225">
        <v>45663</v>
      </c>
      <c r="H142" s="127" t="s">
        <v>443</v>
      </c>
      <c r="I142" s="17"/>
      <c r="J142" s="118"/>
      <c r="K142" s="118"/>
      <c r="L142" s="118"/>
      <c r="M142" s="118"/>
      <c r="N142" s="118"/>
      <c r="O142" s="40">
        <v>3</v>
      </c>
      <c r="P142" s="37">
        <v>367</v>
      </c>
      <c r="Q142" s="37">
        <v>278</v>
      </c>
      <c r="R142" s="37">
        <v>94</v>
      </c>
      <c r="S142" s="37">
        <f t="shared" si="5"/>
        <v>278</v>
      </c>
      <c r="T142" s="37">
        <f t="shared" si="24"/>
        <v>184</v>
      </c>
      <c r="U142" s="37">
        <v>0</v>
      </c>
      <c r="V142" s="37">
        <v>2.4300000000000002</v>
      </c>
    </row>
    <row r="143" spans="1:22" x14ac:dyDescent="0.25">
      <c r="A143" s="248">
        <v>138</v>
      </c>
      <c r="B143" s="118" t="s">
        <v>14</v>
      </c>
      <c r="C143" s="118" t="s">
        <v>14</v>
      </c>
      <c r="D143" s="70" t="s">
        <v>558</v>
      </c>
      <c r="E143" s="118" t="s">
        <v>195</v>
      </c>
      <c r="F143" s="16" t="s">
        <v>271</v>
      </c>
      <c r="G143" s="225">
        <v>45663</v>
      </c>
      <c r="H143" s="127" t="s">
        <v>443</v>
      </c>
      <c r="I143" s="17"/>
      <c r="J143" s="118"/>
      <c r="K143" s="118"/>
      <c r="L143" s="118"/>
      <c r="M143" s="118"/>
      <c r="N143" s="118"/>
      <c r="O143" s="40">
        <v>2.7</v>
      </c>
      <c r="P143" s="37">
        <v>231</v>
      </c>
      <c r="Q143" s="37">
        <v>316</v>
      </c>
      <c r="R143" s="37">
        <v>115</v>
      </c>
      <c r="S143" s="37">
        <f t="shared" si="5"/>
        <v>316</v>
      </c>
      <c r="T143" s="37">
        <f t="shared" si="24"/>
        <v>201</v>
      </c>
      <c r="U143" s="37">
        <v>0</v>
      </c>
      <c r="V143" s="37">
        <v>2.4300000000000002</v>
      </c>
    </row>
    <row r="144" spans="1:22" x14ac:dyDescent="0.25">
      <c r="A144" s="248">
        <v>139</v>
      </c>
      <c r="B144" s="118" t="s">
        <v>14</v>
      </c>
      <c r="C144" s="118" t="s">
        <v>14</v>
      </c>
      <c r="D144" s="70" t="s">
        <v>559</v>
      </c>
      <c r="E144" s="118" t="s">
        <v>195</v>
      </c>
      <c r="F144" s="16" t="s">
        <v>271</v>
      </c>
      <c r="G144" s="225">
        <v>45663</v>
      </c>
      <c r="H144" s="127" t="s">
        <v>560</v>
      </c>
      <c r="I144" s="17"/>
      <c r="J144" s="118"/>
      <c r="K144" s="118"/>
      <c r="L144" s="118"/>
      <c r="M144" s="118"/>
      <c r="N144" s="118"/>
      <c r="O144" s="40">
        <v>14.72</v>
      </c>
      <c r="P144" s="37">
        <v>144.4</v>
      </c>
      <c r="Q144" s="37">
        <v>269.3</v>
      </c>
      <c r="R144" s="37">
        <v>527</v>
      </c>
      <c r="S144" s="37">
        <f t="shared" si="5"/>
        <v>269.3</v>
      </c>
      <c r="T144" s="37">
        <v>0</v>
      </c>
      <c r="U144" s="37">
        <f t="shared" si="23"/>
        <v>257.7</v>
      </c>
      <c r="V144" s="37">
        <v>3.2</v>
      </c>
    </row>
    <row r="145" spans="1:22" x14ac:dyDescent="0.25">
      <c r="A145" s="248">
        <v>140</v>
      </c>
      <c r="B145" s="118" t="s">
        <v>14</v>
      </c>
      <c r="C145" s="118" t="s">
        <v>14</v>
      </c>
      <c r="D145" s="70" t="s">
        <v>561</v>
      </c>
      <c r="E145" s="118" t="s">
        <v>195</v>
      </c>
      <c r="F145" s="16" t="s">
        <v>271</v>
      </c>
      <c r="G145" s="225">
        <v>45663</v>
      </c>
      <c r="H145" s="127" t="s">
        <v>443</v>
      </c>
      <c r="I145" s="17"/>
      <c r="J145" s="118"/>
      <c r="K145" s="118"/>
      <c r="L145" s="118"/>
      <c r="M145" s="118"/>
      <c r="N145" s="118"/>
      <c r="O145" s="40">
        <v>2.83</v>
      </c>
      <c r="P145" s="37">
        <v>398</v>
      </c>
      <c r="Q145" s="37">
        <v>205</v>
      </c>
      <c r="R145" s="37">
        <v>256</v>
      </c>
      <c r="S145" s="37">
        <f t="shared" si="5"/>
        <v>205</v>
      </c>
      <c r="T145" s="37">
        <v>0</v>
      </c>
      <c r="U145" s="37">
        <f t="shared" si="23"/>
        <v>51</v>
      </c>
      <c r="V145" s="37">
        <v>2.4300000000000002</v>
      </c>
    </row>
    <row r="146" spans="1:22" x14ac:dyDescent="0.25">
      <c r="A146" s="248">
        <v>141</v>
      </c>
      <c r="B146" s="118" t="s">
        <v>14</v>
      </c>
      <c r="C146" s="118" t="s">
        <v>14</v>
      </c>
      <c r="D146" s="70" t="s">
        <v>562</v>
      </c>
      <c r="E146" s="118" t="s">
        <v>195</v>
      </c>
      <c r="F146" s="16" t="s">
        <v>271</v>
      </c>
      <c r="G146" s="225">
        <v>45663</v>
      </c>
      <c r="H146" s="127" t="s">
        <v>487</v>
      </c>
      <c r="I146" s="17"/>
      <c r="J146" s="118"/>
      <c r="K146" s="118"/>
      <c r="L146" s="118"/>
      <c r="M146" s="118"/>
      <c r="N146" s="118"/>
      <c r="O146" s="40">
        <v>2.2999999999999998</v>
      </c>
      <c r="P146" s="37">
        <v>151.80000000000001</v>
      </c>
      <c r="Q146" s="37">
        <v>241.5</v>
      </c>
      <c r="R146" s="37">
        <v>85</v>
      </c>
      <c r="S146" s="37">
        <f t="shared" si="5"/>
        <v>241.5</v>
      </c>
      <c r="T146" s="37">
        <f t="shared" si="24"/>
        <v>156.5</v>
      </c>
      <c r="U146" s="37">
        <v>0</v>
      </c>
      <c r="V146" s="37">
        <v>0</v>
      </c>
    </row>
    <row r="147" spans="1:22" x14ac:dyDescent="0.25">
      <c r="A147" s="248">
        <v>142</v>
      </c>
      <c r="B147" s="118" t="s">
        <v>14</v>
      </c>
      <c r="C147" s="118" t="s">
        <v>14</v>
      </c>
      <c r="D147" s="70" t="s">
        <v>543</v>
      </c>
      <c r="E147" s="118" t="s">
        <v>195</v>
      </c>
      <c r="F147" s="16" t="s">
        <v>271</v>
      </c>
      <c r="G147" s="225">
        <v>45663</v>
      </c>
      <c r="H147" s="127" t="s">
        <v>443</v>
      </c>
      <c r="I147" s="17"/>
      <c r="J147" s="118"/>
      <c r="K147" s="118"/>
      <c r="L147" s="118"/>
      <c r="M147" s="118"/>
      <c r="N147" s="118"/>
      <c r="O147" s="40">
        <v>3</v>
      </c>
      <c r="P147" s="37">
        <v>412</v>
      </c>
      <c r="Q147" s="37">
        <v>128</v>
      </c>
      <c r="R147" s="37">
        <v>308</v>
      </c>
      <c r="S147" s="37">
        <f t="shared" si="5"/>
        <v>128</v>
      </c>
      <c r="T147" s="37">
        <v>0</v>
      </c>
      <c r="U147" s="37">
        <f t="shared" si="23"/>
        <v>180</v>
      </c>
      <c r="V147" s="37">
        <v>3.79</v>
      </c>
    </row>
    <row r="148" spans="1:22" x14ac:dyDescent="0.25">
      <c r="A148" s="248">
        <v>143</v>
      </c>
      <c r="B148" s="118" t="s">
        <v>14</v>
      </c>
      <c r="C148" s="118" t="s">
        <v>14</v>
      </c>
      <c r="D148" s="70" t="s">
        <v>542</v>
      </c>
      <c r="E148" s="118" t="s">
        <v>195</v>
      </c>
      <c r="F148" s="16" t="s">
        <v>271</v>
      </c>
      <c r="G148" s="225">
        <v>45663</v>
      </c>
      <c r="H148" s="127" t="s">
        <v>39</v>
      </c>
      <c r="I148" s="17"/>
      <c r="J148" s="118"/>
      <c r="K148" s="118"/>
      <c r="L148" s="118"/>
      <c r="M148" s="118"/>
      <c r="N148" s="118"/>
      <c r="O148" s="40">
        <v>4.84</v>
      </c>
      <c r="P148" s="37">
        <v>375</v>
      </c>
      <c r="Q148" s="37">
        <v>204</v>
      </c>
      <c r="R148" s="37">
        <v>371</v>
      </c>
      <c r="S148" s="37">
        <f t="shared" si="5"/>
        <v>204</v>
      </c>
      <c r="T148" s="37">
        <v>0</v>
      </c>
      <c r="U148" s="37">
        <f t="shared" si="23"/>
        <v>167</v>
      </c>
      <c r="V148" s="37">
        <v>2.62</v>
      </c>
    </row>
    <row r="149" spans="1:22" x14ac:dyDescent="0.25">
      <c r="A149" s="248">
        <v>144</v>
      </c>
      <c r="B149" s="118" t="s">
        <v>14</v>
      </c>
      <c r="C149" s="118" t="s">
        <v>14</v>
      </c>
      <c r="D149" s="70" t="s">
        <v>545</v>
      </c>
      <c r="E149" s="118" t="s">
        <v>195</v>
      </c>
      <c r="F149" s="16" t="s">
        <v>271</v>
      </c>
      <c r="G149" s="225">
        <v>45663</v>
      </c>
      <c r="H149" s="127" t="s">
        <v>64</v>
      </c>
      <c r="I149" s="17"/>
      <c r="J149" s="118"/>
      <c r="K149" s="118"/>
      <c r="L149" s="118"/>
      <c r="M149" s="118"/>
      <c r="N149" s="118"/>
      <c r="O149" s="40">
        <v>8.26</v>
      </c>
      <c r="P149" s="37">
        <v>655.9</v>
      </c>
      <c r="Q149" s="37">
        <v>187.8</v>
      </c>
      <c r="R149" s="37">
        <v>671</v>
      </c>
      <c r="S149" s="37">
        <f t="shared" si="5"/>
        <v>187.8</v>
      </c>
      <c r="T149" s="37">
        <v>0</v>
      </c>
      <c r="U149" s="37">
        <f t="shared" si="23"/>
        <v>483.2</v>
      </c>
      <c r="V149" s="37">
        <v>3.79</v>
      </c>
    </row>
    <row r="150" spans="1:22" x14ac:dyDescent="0.25">
      <c r="A150" s="248">
        <v>145</v>
      </c>
      <c r="B150" s="118" t="s">
        <v>14</v>
      </c>
      <c r="C150" s="118" t="s">
        <v>14</v>
      </c>
      <c r="D150" s="70" t="s">
        <v>541</v>
      </c>
      <c r="E150" s="118" t="s">
        <v>195</v>
      </c>
      <c r="F150" s="16" t="s">
        <v>271</v>
      </c>
      <c r="G150" s="225">
        <v>45663</v>
      </c>
      <c r="H150" s="127" t="s">
        <v>49</v>
      </c>
      <c r="I150" s="17"/>
      <c r="J150" s="118"/>
      <c r="K150" s="118"/>
      <c r="L150" s="118"/>
      <c r="M150" s="118"/>
      <c r="N150" s="118"/>
      <c r="O150" s="40">
        <v>2.7250000000000001</v>
      </c>
      <c r="P150" s="37">
        <v>334</v>
      </c>
      <c r="Q150" s="37">
        <v>57</v>
      </c>
      <c r="R150" s="37">
        <v>293</v>
      </c>
      <c r="S150" s="37">
        <f t="shared" si="5"/>
        <v>57</v>
      </c>
      <c r="T150" s="37">
        <v>0</v>
      </c>
      <c r="U150" s="37">
        <f t="shared" si="23"/>
        <v>236</v>
      </c>
      <c r="V150" s="37">
        <v>2.4300000000000002</v>
      </c>
    </row>
    <row r="151" spans="1:22" x14ac:dyDescent="0.25">
      <c r="A151" s="248">
        <v>146</v>
      </c>
      <c r="B151" s="118" t="s">
        <v>14</v>
      </c>
      <c r="C151" s="118" t="s">
        <v>14</v>
      </c>
      <c r="D151" s="70" t="s">
        <v>563</v>
      </c>
      <c r="E151" s="118" t="s">
        <v>195</v>
      </c>
      <c r="F151" s="16" t="s">
        <v>271</v>
      </c>
      <c r="G151" s="225">
        <v>45663</v>
      </c>
      <c r="H151" s="127" t="s">
        <v>51</v>
      </c>
      <c r="I151" s="17"/>
      <c r="J151" s="118"/>
      <c r="K151" s="118"/>
      <c r="L151" s="118"/>
      <c r="M151" s="118"/>
      <c r="N151" s="118"/>
      <c r="O151" s="40">
        <v>2</v>
      </c>
      <c r="P151" s="37">
        <v>0</v>
      </c>
      <c r="Q151" s="37">
        <v>105.8</v>
      </c>
      <c r="R151" s="37">
        <v>1</v>
      </c>
      <c r="S151" s="37">
        <f t="shared" si="5"/>
        <v>105.8</v>
      </c>
      <c r="T151" s="37">
        <f t="shared" ref="T151:T153" si="25">Q151-R151</f>
        <v>104.8</v>
      </c>
      <c r="U151" s="37">
        <v>0</v>
      </c>
      <c r="V151" s="37">
        <v>2.25</v>
      </c>
    </row>
    <row r="152" spans="1:22" x14ac:dyDescent="0.25">
      <c r="A152" s="248">
        <v>147</v>
      </c>
      <c r="B152" s="118" t="s">
        <v>14</v>
      </c>
      <c r="C152" s="118" t="s">
        <v>14</v>
      </c>
      <c r="D152" s="70" t="s">
        <v>544</v>
      </c>
      <c r="E152" s="118" t="s">
        <v>195</v>
      </c>
      <c r="F152" s="16" t="s">
        <v>564</v>
      </c>
      <c r="G152" s="225">
        <v>45663</v>
      </c>
      <c r="H152" s="127" t="s">
        <v>46</v>
      </c>
      <c r="I152" s="17"/>
      <c r="J152" s="118"/>
      <c r="K152" s="118"/>
      <c r="L152" s="118"/>
      <c r="M152" s="118"/>
      <c r="N152" s="118"/>
      <c r="O152" s="40">
        <v>9.9</v>
      </c>
      <c r="P152" s="37">
        <v>642</v>
      </c>
      <c r="Q152" s="37">
        <v>344</v>
      </c>
      <c r="R152" s="37">
        <v>501</v>
      </c>
      <c r="S152" s="37">
        <f t="shared" si="5"/>
        <v>344</v>
      </c>
      <c r="T152" s="37">
        <v>0</v>
      </c>
      <c r="U152" s="37">
        <f t="shared" si="23"/>
        <v>157</v>
      </c>
      <c r="V152" s="37">
        <v>3.2</v>
      </c>
    </row>
    <row r="153" spans="1:22" x14ac:dyDescent="0.25">
      <c r="A153" s="250">
        <v>148</v>
      </c>
      <c r="B153" s="118" t="s">
        <v>14</v>
      </c>
      <c r="C153" s="118" t="s">
        <v>14</v>
      </c>
      <c r="D153" s="70" t="s">
        <v>648</v>
      </c>
      <c r="E153" s="118" t="s">
        <v>195</v>
      </c>
      <c r="F153" s="16" t="s">
        <v>900</v>
      </c>
      <c r="G153" s="225">
        <v>45663</v>
      </c>
      <c r="H153" s="127" t="s">
        <v>49</v>
      </c>
      <c r="I153" s="17"/>
      <c r="J153" s="118"/>
      <c r="K153" s="118"/>
      <c r="L153" s="118"/>
      <c r="M153" s="118"/>
      <c r="N153" s="118"/>
      <c r="O153" s="40">
        <v>2.75</v>
      </c>
      <c r="P153" s="37">
        <v>254.8</v>
      </c>
      <c r="Q153" s="37">
        <v>673</v>
      </c>
      <c r="R153" s="37">
        <v>469</v>
      </c>
      <c r="S153" s="37">
        <f t="shared" si="5"/>
        <v>673</v>
      </c>
      <c r="T153" s="37">
        <f t="shared" si="25"/>
        <v>204</v>
      </c>
      <c r="U153" s="37">
        <v>0</v>
      </c>
      <c r="V153" s="37">
        <v>3.79</v>
      </c>
    </row>
    <row r="154" spans="1:22" x14ac:dyDescent="0.25">
      <c r="A154" s="250">
        <v>149</v>
      </c>
      <c r="B154" s="118" t="s">
        <v>14</v>
      </c>
      <c r="C154" s="118" t="s">
        <v>14</v>
      </c>
      <c r="D154" s="70" t="s">
        <v>901</v>
      </c>
      <c r="E154" s="118" t="s">
        <v>195</v>
      </c>
      <c r="F154" s="16" t="s">
        <v>900</v>
      </c>
      <c r="G154" s="225">
        <v>45663</v>
      </c>
      <c r="H154" s="127" t="s">
        <v>904</v>
      </c>
      <c r="I154" s="17"/>
      <c r="J154" s="118"/>
      <c r="K154" s="118"/>
      <c r="L154" s="118"/>
      <c r="M154" s="118"/>
      <c r="N154" s="118"/>
      <c r="O154" s="40">
        <v>2.67</v>
      </c>
      <c r="P154" s="37">
        <v>517.20000000000005</v>
      </c>
      <c r="Q154" s="37">
        <v>435.8</v>
      </c>
      <c r="R154" s="37">
        <v>79.599999999999994</v>
      </c>
      <c r="S154" s="37">
        <f t="shared" ref="S154:S164" si="26">Q154</f>
        <v>435.8</v>
      </c>
      <c r="T154" s="37">
        <f t="shared" ref="T154:U164" si="27">Q154-R154</f>
        <v>356.20000000000005</v>
      </c>
      <c r="U154" s="37">
        <v>0</v>
      </c>
      <c r="V154" s="37">
        <v>3.2</v>
      </c>
    </row>
    <row r="155" spans="1:22" x14ac:dyDescent="0.25">
      <c r="A155" s="250">
        <v>150</v>
      </c>
      <c r="B155" s="118" t="s">
        <v>14</v>
      </c>
      <c r="C155" s="118" t="s">
        <v>14</v>
      </c>
      <c r="D155" s="70" t="s">
        <v>902</v>
      </c>
      <c r="E155" s="118" t="s">
        <v>195</v>
      </c>
      <c r="F155" s="16" t="s">
        <v>900</v>
      </c>
      <c r="G155" s="225">
        <v>45663</v>
      </c>
      <c r="H155" s="127" t="s">
        <v>49</v>
      </c>
      <c r="I155" s="17"/>
      <c r="J155" s="118"/>
      <c r="K155" s="118"/>
      <c r="L155" s="118"/>
      <c r="M155" s="118"/>
      <c r="N155" s="118"/>
      <c r="O155" s="40">
        <v>2.72</v>
      </c>
      <c r="P155" s="37">
        <v>852</v>
      </c>
      <c r="Q155" s="37">
        <v>729</v>
      </c>
      <c r="R155" s="37">
        <v>258</v>
      </c>
      <c r="S155" s="37">
        <f t="shared" si="26"/>
        <v>729</v>
      </c>
      <c r="T155" s="37">
        <f t="shared" si="27"/>
        <v>471</v>
      </c>
      <c r="U155" s="37">
        <v>0</v>
      </c>
      <c r="V155" s="37">
        <v>2.4300000000000002</v>
      </c>
    </row>
    <row r="156" spans="1:22" x14ac:dyDescent="0.25">
      <c r="A156" s="250">
        <v>151</v>
      </c>
      <c r="B156" s="118" t="s">
        <v>14</v>
      </c>
      <c r="C156" s="118" t="s">
        <v>14</v>
      </c>
      <c r="D156" s="70" t="s">
        <v>762</v>
      </c>
      <c r="E156" s="118" t="s">
        <v>195</v>
      </c>
      <c r="F156" s="16" t="s">
        <v>906</v>
      </c>
      <c r="G156" s="225">
        <v>45663</v>
      </c>
      <c r="H156" s="127" t="s">
        <v>903</v>
      </c>
      <c r="I156" s="17"/>
      <c r="J156" s="118"/>
      <c r="K156" s="118"/>
      <c r="L156" s="118"/>
      <c r="M156" s="118"/>
      <c r="N156" s="118"/>
      <c r="O156" s="40">
        <v>11</v>
      </c>
      <c r="P156" s="37">
        <v>2686</v>
      </c>
      <c r="Q156" s="37">
        <v>1486.1</v>
      </c>
      <c r="R156" s="37">
        <v>1068.4000000000001</v>
      </c>
      <c r="S156" s="37">
        <f t="shared" si="26"/>
        <v>1486.1</v>
      </c>
      <c r="T156" s="37">
        <f t="shared" si="27"/>
        <v>417.69999999999982</v>
      </c>
      <c r="U156" s="37">
        <v>0</v>
      </c>
      <c r="V156" s="37">
        <v>3.2</v>
      </c>
    </row>
    <row r="157" spans="1:22" x14ac:dyDescent="0.25">
      <c r="A157" s="250">
        <v>152</v>
      </c>
      <c r="B157" s="118" t="s">
        <v>14</v>
      </c>
      <c r="C157" s="118" t="s">
        <v>14</v>
      </c>
      <c r="D157" s="70" t="s">
        <v>905</v>
      </c>
      <c r="E157" s="118" t="s">
        <v>195</v>
      </c>
      <c r="F157" s="16" t="s">
        <v>564</v>
      </c>
      <c r="G157" s="225">
        <v>45663</v>
      </c>
      <c r="H157" s="127" t="s">
        <v>57</v>
      </c>
      <c r="I157" s="17"/>
      <c r="J157" s="118"/>
      <c r="K157" s="118"/>
      <c r="L157" s="118"/>
      <c r="M157" s="118"/>
      <c r="N157" s="118"/>
      <c r="O157" s="40">
        <v>15</v>
      </c>
      <c r="P157" s="37">
        <v>1998.2</v>
      </c>
      <c r="Q157" s="37">
        <v>1425.4</v>
      </c>
      <c r="R157" s="37">
        <v>1702.5</v>
      </c>
      <c r="S157" s="37">
        <f t="shared" si="26"/>
        <v>1425.4</v>
      </c>
      <c r="T157" s="37">
        <v>0</v>
      </c>
      <c r="U157" s="37">
        <f t="shared" si="27"/>
        <v>277.09999999999991</v>
      </c>
      <c r="V157" s="37">
        <v>3.79</v>
      </c>
    </row>
    <row r="158" spans="1:22" x14ac:dyDescent="0.25">
      <c r="A158" s="250">
        <v>153</v>
      </c>
      <c r="B158" s="118" t="s">
        <v>14</v>
      </c>
      <c r="C158" s="118" t="s">
        <v>14</v>
      </c>
      <c r="D158" s="70" t="s">
        <v>629</v>
      </c>
      <c r="E158" s="118" t="s">
        <v>195</v>
      </c>
      <c r="F158" s="16" t="s">
        <v>900</v>
      </c>
      <c r="G158" s="225">
        <v>45663</v>
      </c>
      <c r="H158" s="127" t="s">
        <v>64</v>
      </c>
      <c r="I158" s="17"/>
      <c r="J158" s="118"/>
      <c r="K158" s="118"/>
      <c r="L158" s="118"/>
      <c r="M158" s="118"/>
      <c r="N158" s="118"/>
      <c r="O158" s="40">
        <v>8</v>
      </c>
      <c r="P158" s="37">
        <v>1164.3</v>
      </c>
      <c r="Q158" s="37">
        <v>911</v>
      </c>
      <c r="R158" s="37">
        <v>482.8</v>
      </c>
      <c r="S158" s="37">
        <f t="shared" si="26"/>
        <v>911</v>
      </c>
      <c r="T158" s="37">
        <f t="shared" si="27"/>
        <v>428.2</v>
      </c>
      <c r="U158" s="37">
        <v>0</v>
      </c>
      <c r="V158" s="37">
        <v>3.79</v>
      </c>
    </row>
    <row r="159" spans="1:22" x14ac:dyDescent="0.25">
      <c r="A159" s="250">
        <v>154</v>
      </c>
      <c r="B159" s="118" t="s">
        <v>14</v>
      </c>
      <c r="C159" s="118" t="s">
        <v>14</v>
      </c>
      <c r="D159" s="70" t="s">
        <v>907</v>
      </c>
      <c r="E159" s="118" t="s">
        <v>195</v>
      </c>
      <c r="F159" s="16" t="s">
        <v>900</v>
      </c>
      <c r="G159" s="225">
        <v>45663</v>
      </c>
      <c r="H159" s="127" t="s">
        <v>39</v>
      </c>
      <c r="I159" s="17"/>
      <c r="J159" s="118"/>
      <c r="K159" s="118"/>
      <c r="L159" s="118"/>
      <c r="M159" s="118"/>
      <c r="N159" s="118"/>
      <c r="O159" s="40">
        <v>5.3</v>
      </c>
      <c r="P159" s="37">
        <v>1632.6</v>
      </c>
      <c r="Q159" s="37">
        <v>1281.0999999999999</v>
      </c>
      <c r="R159" s="37">
        <v>1147.3</v>
      </c>
      <c r="S159" s="37">
        <f t="shared" si="26"/>
        <v>1281.0999999999999</v>
      </c>
      <c r="T159" s="37">
        <f t="shared" si="27"/>
        <v>133.79999999999995</v>
      </c>
      <c r="U159" s="37">
        <v>0</v>
      </c>
      <c r="V159" s="37">
        <v>2.62</v>
      </c>
    </row>
    <row r="160" spans="1:22" x14ac:dyDescent="0.25">
      <c r="A160" s="250">
        <v>155</v>
      </c>
      <c r="B160" s="118" t="s">
        <v>14</v>
      </c>
      <c r="C160" s="118" t="s">
        <v>14</v>
      </c>
      <c r="D160" s="70" t="s">
        <v>707</v>
      </c>
      <c r="E160" s="118" t="s">
        <v>195</v>
      </c>
      <c r="F160" s="16" t="s">
        <v>908</v>
      </c>
      <c r="G160" s="225">
        <v>45663</v>
      </c>
      <c r="H160" s="127" t="s">
        <v>57</v>
      </c>
      <c r="I160" s="17"/>
      <c r="J160" s="118"/>
      <c r="K160" s="118"/>
      <c r="L160" s="118"/>
      <c r="M160" s="118"/>
      <c r="N160" s="118"/>
      <c r="O160" s="40">
        <v>3.27</v>
      </c>
      <c r="P160" s="37">
        <v>1278.5</v>
      </c>
      <c r="Q160" s="37">
        <v>441.1</v>
      </c>
      <c r="R160" s="37">
        <v>3057.2</v>
      </c>
      <c r="S160" s="37">
        <f t="shared" si="26"/>
        <v>441.1</v>
      </c>
      <c r="T160" s="37">
        <v>0</v>
      </c>
      <c r="U160" s="37">
        <f t="shared" si="27"/>
        <v>2616.1</v>
      </c>
      <c r="V160" s="37">
        <v>3.2</v>
      </c>
    </row>
    <row r="161" spans="1:25" x14ac:dyDescent="0.25">
      <c r="A161" s="250">
        <v>156</v>
      </c>
      <c r="B161" s="118" t="s">
        <v>14</v>
      </c>
      <c r="C161" s="118" t="s">
        <v>14</v>
      </c>
      <c r="D161" s="97" t="s">
        <v>909</v>
      </c>
      <c r="E161" s="118" t="s">
        <v>195</v>
      </c>
      <c r="F161" s="16" t="s">
        <v>908</v>
      </c>
      <c r="G161" s="225">
        <v>45663</v>
      </c>
      <c r="H161" s="127" t="s">
        <v>39</v>
      </c>
      <c r="I161" s="17"/>
      <c r="J161" s="118"/>
      <c r="K161" s="118"/>
      <c r="L161" s="118"/>
      <c r="M161" s="118"/>
      <c r="N161" s="118"/>
      <c r="O161" s="40">
        <v>4.7699999999999996</v>
      </c>
      <c r="P161" s="37">
        <v>0</v>
      </c>
      <c r="Q161" s="37">
        <v>0</v>
      </c>
      <c r="R161" s="37">
        <v>0</v>
      </c>
      <c r="S161" s="37">
        <f t="shared" si="26"/>
        <v>0</v>
      </c>
      <c r="T161" s="37">
        <f t="shared" si="27"/>
        <v>0</v>
      </c>
      <c r="U161" s="37">
        <v>0</v>
      </c>
      <c r="V161" s="37">
        <v>3.79</v>
      </c>
    </row>
    <row r="162" spans="1:25" x14ac:dyDescent="0.25">
      <c r="A162" s="250">
        <v>157</v>
      </c>
      <c r="B162" s="118" t="s">
        <v>14</v>
      </c>
      <c r="C162" s="118" t="s">
        <v>14</v>
      </c>
      <c r="D162" s="70" t="s">
        <v>910</v>
      </c>
      <c r="E162" s="118" t="s">
        <v>195</v>
      </c>
      <c r="F162" s="16" t="s">
        <v>900</v>
      </c>
      <c r="G162" s="225">
        <v>45663</v>
      </c>
      <c r="H162" s="127" t="s">
        <v>250</v>
      </c>
      <c r="I162" s="17"/>
      <c r="J162" s="118"/>
      <c r="K162" s="118"/>
      <c r="L162" s="118"/>
      <c r="M162" s="118"/>
      <c r="N162" s="118"/>
      <c r="O162" s="40">
        <v>3.45</v>
      </c>
      <c r="P162" s="37">
        <v>1075.5</v>
      </c>
      <c r="Q162" s="37">
        <v>908.08</v>
      </c>
      <c r="R162" s="37">
        <v>187.52</v>
      </c>
      <c r="S162" s="37">
        <f t="shared" si="26"/>
        <v>908.08</v>
      </c>
      <c r="T162" s="37">
        <f t="shared" si="27"/>
        <v>720.56000000000006</v>
      </c>
      <c r="U162" s="37">
        <v>0</v>
      </c>
      <c r="V162" s="37">
        <v>3.79</v>
      </c>
    </row>
    <row r="163" spans="1:25" x14ac:dyDescent="0.25">
      <c r="A163" s="250">
        <v>158</v>
      </c>
      <c r="B163" s="118" t="s">
        <v>14</v>
      </c>
      <c r="C163" s="118" t="s">
        <v>14</v>
      </c>
      <c r="D163" s="97" t="s">
        <v>911</v>
      </c>
      <c r="E163" s="118" t="s">
        <v>195</v>
      </c>
      <c r="F163" s="16" t="s">
        <v>908</v>
      </c>
      <c r="G163" s="225">
        <v>45663</v>
      </c>
      <c r="H163" s="127" t="s">
        <v>44</v>
      </c>
      <c r="I163" s="17"/>
      <c r="J163" s="118"/>
      <c r="K163" s="118"/>
      <c r="L163" s="118"/>
      <c r="M163" s="118"/>
      <c r="N163" s="118"/>
      <c r="O163" s="40">
        <v>10</v>
      </c>
      <c r="P163" s="37">
        <v>0</v>
      </c>
      <c r="Q163" s="37">
        <v>0</v>
      </c>
      <c r="R163" s="37">
        <v>0</v>
      </c>
      <c r="S163" s="37">
        <f t="shared" si="26"/>
        <v>0</v>
      </c>
      <c r="T163" s="37">
        <f t="shared" si="27"/>
        <v>0</v>
      </c>
      <c r="U163" s="37">
        <v>0</v>
      </c>
      <c r="V163" s="37">
        <v>3.2</v>
      </c>
    </row>
    <row r="164" spans="1:25" x14ac:dyDescent="0.25">
      <c r="A164" s="250">
        <v>159</v>
      </c>
      <c r="B164" s="118" t="s">
        <v>14</v>
      </c>
      <c r="C164" s="118" t="s">
        <v>14</v>
      </c>
      <c r="D164" s="70" t="s">
        <v>912</v>
      </c>
      <c r="E164" s="118" t="s">
        <v>195</v>
      </c>
      <c r="F164" s="16" t="s">
        <v>900</v>
      </c>
      <c r="G164" s="225">
        <v>45663</v>
      </c>
      <c r="H164" s="127" t="s">
        <v>39</v>
      </c>
      <c r="I164" s="17"/>
      <c r="J164" s="118"/>
      <c r="K164" s="118"/>
      <c r="L164" s="118"/>
      <c r="M164" s="118"/>
      <c r="N164" s="118"/>
      <c r="O164" s="40">
        <v>5.3</v>
      </c>
      <c r="P164" s="37">
        <v>1012</v>
      </c>
      <c r="Q164" s="37">
        <v>781</v>
      </c>
      <c r="R164" s="37">
        <v>374</v>
      </c>
      <c r="S164" s="37">
        <f t="shared" si="26"/>
        <v>781</v>
      </c>
      <c r="T164" s="37">
        <f t="shared" si="27"/>
        <v>407</v>
      </c>
      <c r="U164" s="37">
        <v>0</v>
      </c>
      <c r="V164" s="37">
        <v>3.79</v>
      </c>
    </row>
    <row r="165" spans="1:25" x14ac:dyDescent="0.25">
      <c r="A165" s="250">
        <v>160</v>
      </c>
      <c r="B165" s="118" t="s">
        <v>14</v>
      </c>
      <c r="C165" s="118" t="s">
        <v>14</v>
      </c>
      <c r="D165" s="70" t="s">
        <v>143</v>
      </c>
      <c r="E165" s="118" t="s">
        <v>195</v>
      </c>
      <c r="F165" s="16" t="s">
        <v>144</v>
      </c>
      <c r="G165" s="225">
        <v>45663</v>
      </c>
      <c r="H165" s="43"/>
      <c r="I165" s="17" t="s">
        <v>315</v>
      </c>
      <c r="J165" s="118"/>
      <c r="K165" s="118"/>
      <c r="L165" s="118"/>
      <c r="M165" s="118"/>
      <c r="N165" s="118"/>
      <c r="O165" s="37">
        <v>170</v>
      </c>
      <c r="P165" s="37">
        <v>17267</v>
      </c>
      <c r="Q165" s="37">
        <v>4300</v>
      </c>
      <c r="R165" s="37">
        <v>13900</v>
      </c>
      <c r="S165" s="37">
        <f t="shared" si="5"/>
        <v>4300</v>
      </c>
      <c r="T165" s="37">
        <v>0</v>
      </c>
      <c r="U165" s="37">
        <f>R165-Q165</f>
        <v>9600</v>
      </c>
      <c r="V165" s="37">
        <v>3.07</v>
      </c>
    </row>
    <row r="166" spans="1:25" x14ac:dyDescent="0.25">
      <c r="A166" s="250">
        <v>161</v>
      </c>
      <c r="B166" s="118" t="s">
        <v>14</v>
      </c>
      <c r="C166" s="118" t="s">
        <v>14</v>
      </c>
      <c r="D166" s="70" t="s">
        <v>146</v>
      </c>
      <c r="E166" s="118" t="s">
        <v>195</v>
      </c>
      <c r="F166" s="16" t="s">
        <v>147</v>
      </c>
      <c r="G166" s="225">
        <v>45663</v>
      </c>
      <c r="H166" s="43"/>
      <c r="I166" s="17" t="s">
        <v>148</v>
      </c>
      <c r="J166" s="118"/>
      <c r="K166" s="118"/>
      <c r="L166" s="118"/>
      <c r="M166" s="118"/>
      <c r="N166" s="118"/>
      <c r="O166" s="37">
        <v>490</v>
      </c>
      <c r="P166" s="37">
        <v>51008</v>
      </c>
      <c r="Q166" s="37">
        <v>40600</v>
      </c>
      <c r="R166" s="37">
        <v>10150</v>
      </c>
      <c r="S166" s="37">
        <f t="shared" si="5"/>
        <v>40600</v>
      </c>
      <c r="T166" s="37">
        <f>Q166-R166</f>
        <v>30450</v>
      </c>
      <c r="U166" s="37">
        <v>0</v>
      </c>
      <c r="V166" s="37">
        <v>9.56</v>
      </c>
      <c r="Y166" s="164" t="s">
        <v>309</v>
      </c>
    </row>
    <row r="167" spans="1:25" x14ac:dyDescent="0.25">
      <c r="A167" s="250">
        <v>162</v>
      </c>
      <c r="B167" s="118" t="s">
        <v>14</v>
      </c>
      <c r="C167" s="118" t="s">
        <v>14</v>
      </c>
      <c r="D167" s="70" t="s">
        <v>149</v>
      </c>
      <c r="E167" s="118" t="s">
        <v>195</v>
      </c>
      <c r="F167" s="16" t="s">
        <v>147</v>
      </c>
      <c r="G167" s="225">
        <v>45663</v>
      </c>
      <c r="H167" s="43"/>
      <c r="I167" s="17" t="s">
        <v>150</v>
      </c>
      <c r="J167" s="118"/>
      <c r="K167" s="118"/>
      <c r="L167" s="118"/>
      <c r="M167" s="118"/>
      <c r="N167" s="118"/>
      <c r="O167" s="37">
        <v>1000</v>
      </c>
      <c r="P167" s="37">
        <v>96480</v>
      </c>
      <c r="Q167" s="37">
        <v>91000</v>
      </c>
      <c r="R167" s="37">
        <v>4000</v>
      </c>
      <c r="S167" s="37">
        <f t="shared" si="5"/>
        <v>91000</v>
      </c>
      <c r="T167" s="37">
        <f>Q167-R167</f>
        <v>87000</v>
      </c>
      <c r="U167" s="37">
        <v>0</v>
      </c>
      <c r="V167" s="37">
        <v>5.2</v>
      </c>
    </row>
    <row r="168" spans="1:25" x14ac:dyDescent="0.25">
      <c r="A168" s="250">
        <v>163</v>
      </c>
      <c r="B168" s="118" t="s">
        <v>14</v>
      </c>
      <c r="C168" s="118" t="s">
        <v>14</v>
      </c>
      <c r="D168" s="70" t="s">
        <v>151</v>
      </c>
      <c r="E168" s="118" t="s">
        <v>195</v>
      </c>
      <c r="F168" s="16" t="s">
        <v>144</v>
      </c>
      <c r="G168" s="225">
        <v>45663</v>
      </c>
      <c r="H168" s="43"/>
      <c r="I168" s="17" t="s">
        <v>152</v>
      </c>
      <c r="J168" s="118"/>
      <c r="K168" s="118"/>
      <c r="L168" s="118"/>
      <c r="M168" s="118"/>
      <c r="N168" s="118"/>
      <c r="O168" s="37">
        <v>500</v>
      </c>
      <c r="P168" s="37">
        <v>48448</v>
      </c>
      <c r="Q168" s="37">
        <v>5550</v>
      </c>
      <c r="R168" s="37">
        <v>112320</v>
      </c>
      <c r="S168" s="37">
        <f t="shared" si="5"/>
        <v>5550</v>
      </c>
      <c r="T168" s="37">
        <v>0</v>
      </c>
      <c r="U168" s="37">
        <f>R168-Q168</f>
        <v>106770</v>
      </c>
      <c r="V168" s="37">
        <v>5.67</v>
      </c>
    </row>
    <row r="169" spans="1:25" x14ac:dyDescent="0.25">
      <c r="A169" s="250">
        <v>164</v>
      </c>
      <c r="B169" s="118" t="s">
        <v>14</v>
      </c>
      <c r="C169" s="118" t="s">
        <v>14</v>
      </c>
      <c r="D169" s="70" t="s">
        <v>153</v>
      </c>
      <c r="E169" s="118" t="s">
        <v>195</v>
      </c>
      <c r="F169" s="16" t="s">
        <v>144</v>
      </c>
      <c r="G169" s="225">
        <v>45663</v>
      </c>
      <c r="H169" s="43"/>
      <c r="I169" s="17" t="s">
        <v>212</v>
      </c>
      <c r="J169" s="118"/>
      <c r="K169" s="118"/>
      <c r="L169" s="118"/>
      <c r="M169" s="118"/>
      <c r="N169" s="118"/>
      <c r="O169" s="37">
        <v>817.4</v>
      </c>
      <c r="P169" s="37">
        <v>80448</v>
      </c>
      <c r="Q169" s="37">
        <v>4625</v>
      </c>
      <c r="R169" s="37">
        <v>943000</v>
      </c>
      <c r="S169" s="37">
        <f t="shared" si="5"/>
        <v>4625</v>
      </c>
      <c r="T169" s="37">
        <v>0</v>
      </c>
      <c r="U169" s="37">
        <f>R169-Q169</f>
        <v>938375</v>
      </c>
      <c r="V169" s="37">
        <v>2.48</v>
      </c>
    </row>
    <row r="170" spans="1:25" x14ac:dyDescent="0.25">
      <c r="A170" s="250">
        <v>165</v>
      </c>
      <c r="B170" s="118" t="s">
        <v>14</v>
      </c>
      <c r="C170" s="118" t="s">
        <v>14</v>
      </c>
      <c r="D170" s="70" t="s">
        <v>154</v>
      </c>
      <c r="E170" s="118" t="s">
        <v>195</v>
      </c>
      <c r="F170" s="16" t="s">
        <v>144</v>
      </c>
      <c r="G170" s="225">
        <v>45663</v>
      </c>
      <c r="H170" s="43"/>
      <c r="I170" s="17" t="s">
        <v>155</v>
      </c>
      <c r="J170" s="118"/>
      <c r="K170" s="118"/>
      <c r="L170" s="118"/>
      <c r="M170" s="118"/>
      <c r="N170" s="118"/>
      <c r="O170" s="37">
        <v>325</v>
      </c>
      <c r="P170" s="37">
        <v>32304</v>
      </c>
      <c r="Q170" s="37">
        <v>8980</v>
      </c>
      <c r="R170" s="37">
        <v>36980</v>
      </c>
      <c r="S170" s="37">
        <f t="shared" si="5"/>
        <v>8980</v>
      </c>
      <c r="T170" s="37">
        <v>0</v>
      </c>
      <c r="U170" s="37">
        <f>R170-Q170</f>
        <v>28000</v>
      </c>
      <c r="V170" s="37">
        <v>3.56</v>
      </c>
    </row>
    <row r="171" spans="1:25" x14ac:dyDescent="0.25">
      <c r="A171" s="250">
        <v>166</v>
      </c>
      <c r="B171" s="118" t="s">
        <v>14</v>
      </c>
      <c r="C171" s="118" t="s">
        <v>14</v>
      </c>
      <c r="D171" s="70" t="s">
        <v>156</v>
      </c>
      <c r="E171" s="118" t="s">
        <v>195</v>
      </c>
      <c r="F171" s="228" t="s">
        <v>213</v>
      </c>
      <c r="G171" s="225">
        <v>45663</v>
      </c>
      <c r="H171" s="43"/>
      <c r="I171" s="17" t="s">
        <v>214</v>
      </c>
      <c r="J171" s="118"/>
      <c r="K171" s="118"/>
      <c r="L171" s="118"/>
      <c r="M171" s="118"/>
      <c r="N171" s="118"/>
      <c r="O171" s="37">
        <v>600</v>
      </c>
      <c r="P171" s="37">
        <v>39616</v>
      </c>
      <c r="Q171" s="37">
        <v>29080</v>
      </c>
      <c r="R171" s="37">
        <v>11520</v>
      </c>
      <c r="S171" s="37">
        <f t="shared" si="5"/>
        <v>29080</v>
      </c>
      <c r="T171" s="37">
        <f>Q171-R171</f>
        <v>17560</v>
      </c>
      <c r="U171" s="37">
        <v>0</v>
      </c>
      <c r="V171" s="37">
        <v>2.76</v>
      </c>
    </row>
    <row r="172" spans="1:25" x14ac:dyDescent="0.25">
      <c r="A172" s="250">
        <v>167</v>
      </c>
      <c r="B172" s="118" t="s">
        <v>14</v>
      </c>
      <c r="C172" s="118" t="s">
        <v>14</v>
      </c>
      <c r="D172" s="70" t="s">
        <v>157</v>
      </c>
      <c r="E172" s="118" t="s">
        <v>195</v>
      </c>
      <c r="F172" s="16" t="s">
        <v>158</v>
      </c>
      <c r="G172" s="225">
        <v>45663</v>
      </c>
      <c r="H172" s="43"/>
      <c r="I172" s="17" t="s">
        <v>159</v>
      </c>
      <c r="J172" s="118"/>
      <c r="K172" s="118"/>
      <c r="L172" s="118"/>
      <c r="M172" s="118"/>
      <c r="N172" s="118"/>
      <c r="O172" s="37">
        <v>50</v>
      </c>
      <c r="P172" s="37">
        <v>3746</v>
      </c>
      <c r="Q172" s="37">
        <v>2012</v>
      </c>
      <c r="R172" s="37">
        <v>7405</v>
      </c>
      <c r="S172" s="37">
        <f t="shared" si="5"/>
        <v>2012</v>
      </c>
      <c r="T172" s="37">
        <v>0</v>
      </c>
      <c r="U172" s="37">
        <f>R172-Q172</f>
        <v>5393</v>
      </c>
      <c r="V172" s="37">
        <v>2.76</v>
      </c>
    </row>
    <row r="173" spans="1:25" x14ac:dyDescent="0.25">
      <c r="A173" s="250">
        <v>168</v>
      </c>
      <c r="B173" s="118" t="s">
        <v>14</v>
      </c>
      <c r="C173" s="118" t="s">
        <v>14</v>
      </c>
      <c r="D173" s="70" t="s">
        <v>160</v>
      </c>
      <c r="E173" s="118" t="s">
        <v>195</v>
      </c>
      <c r="F173" s="16" t="s">
        <v>147</v>
      </c>
      <c r="G173" s="225">
        <v>45663</v>
      </c>
      <c r="H173" s="43"/>
      <c r="I173" s="17" t="s">
        <v>161</v>
      </c>
      <c r="J173" s="118"/>
      <c r="K173" s="118"/>
      <c r="L173" s="118"/>
      <c r="M173" s="118"/>
      <c r="N173" s="118"/>
      <c r="O173" s="37">
        <v>255</v>
      </c>
      <c r="P173" s="37">
        <v>27816</v>
      </c>
      <c r="Q173" s="37">
        <v>1618.5</v>
      </c>
      <c r="R173" s="37">
        <v>82390.5</v>
      </c>
      <c r="S173" s="37">
        <f t="shared" si="5"/>
        <v>1618.5</v>
      </c>
      <c r="T173" s="37">
        <v>0</v>
      </c>
      <c r="U173" s="37">
        <f>R173-Q173</f>
        <v>80772</v>
      </c>
      <c r="V173" s="37">
        <v>3.07</v>
      </c>
    </row>
    <row r="174" spans="1:25" x14ac:dyDescent="0.25">
      <c r="A174" s="250">
        <v>169</v>
      </c>
      <c r="B174" s="118" t="s">
        <v>14</v>
      </c>
      <c r="C174" s="118" t="s">
        <v>14</v>
      </c>
      <c r="D174" s="70" t="s">
        <v>162</v>
      </c>
      <c r="E174" s="118" t="s">
        <v>195</v>
      </c>
      <c r="F174" s="16" t="s">
        <v>147</v>
      </c>
      <c r="G174" s="225">
        <v>45663</v>
      </c>
      <c r="H174" s="43"/>
      <c r="I174" s="17" t="s">
        <v>163</v>
      </c>
      <c r="J174" s="118"/>
      <c r="K174" s="118"/>
      <c r="L174" s="118"/>
      <c r="M174" s="118"/>
      <c r="N174" s="118"/>
      <c r="O174" s="37">
        <v>298</v>
      </c>
      <c r="P174" s="37">
        <v>21300</v>
      </c>
      <c r="Q174" s="37">
        <v>11164</v>
      </c>
      <c r="R174" s="37">
        <v>20516</v>
      </c>
      <c r="S174" s="37">
        <f t="shared" si="5"/>
        <v>11164</v>
      </c>
      <c r="T174" s="37">
        <v>0</v>
      </c>
      <c r="U174" s="37">
        <f>R174-Q174</f>
        <v>9352</v>
      </c>
      <c r="V174" s="37">
        <v>3.07</v>
      </c>
    </row>
    <row r="175" spans="1:25" x14ac:dyDescent="0.25">
      <c r="A175" s="250">
        <v>170</v>
      </c>
      <c r="B175" s="118" t="s">
        <v>14</v>
      </c>
      <c r="C175" s="118" t="s">
        <v>14</v>
      </c>
      <c r="D175" s="70" t="s">
        <v>164</v>
      </c>
      <c r="E175" s="118" t="s">
        <v>195</v>
      </c>
      <c r="F175" s="16" t="s">
        <v>147</v>
      </c>
      <c r="G175" s="225">
        <v>45663</v>
      </c>
      <c r="H175" s="43"/>
      <c r="I175" s="17" t="s">
        <v>165</v>
      </c>
      <c r="J175" s="118"/>
      <c r="K175" s="118"/>
      <c r="L175" s="118"/>
      <c r="M175" s="118"/>
      <c r="N175" s="118"/>
      <c r="O175" s="37">
        <v>85</v>
      </c>
      <c r="P175" s="37">
        <v>11924</v>
      </c>
      <c r="Q175" s="37">
        <v>5405.5</v>
      </c>
      <c r="R175" s="37">
        <v>8473.5</v>
      </c>
      <c r="S175" s="37">
        <f t="shared" si="5"/>
        <v>5405.5</v>
      </c>
      <c r="T175" s="37">
        <v>0</v>
      </c>
      <c r="U175" s="37">
        <f>R175-Q175</f>
        <v>3068</v>
      </c>
      <c r="V175" s="37">
        <v>3.07</v>
      </c>
    </row>
    <row r="176" spans="1:25" x14ac:dyDescent="0.25">
      <c r="A176" s="250">
        <v>171</v>
      </c>
      <c r="B176" s="118" t="s">
        <v>14</v>
      </c>
      <c r="C176" s="118" t="s">
        <v>14</v>
      </c>
      <c r="D176" s="70" t="s">
        <v>166</v>
      </c>
      <c r="E176" s="118" t="s">
        <v>195</v>
      </c>
      <c r="F176" s="16" t="s">
        <v>144</v>
      </c>
      <c r="G176" s="225">
        <v>45663</v>
      </c>
      <c r="H176" s="43"/>
      <c r="I176" s="17" t="s">
        <v>145</v>
      </c>
      <c r="J176" s="118"/>
      <c r="K176" s="118"/>
      <c r="L176" s="118"/>
      <c r="M176" s="118"/>
      <c r="N176" s="118"/>
      <c r="O176" s="37">
        <v>170</v>
      </c>
      <c r="P176" s="37">
        <v>16872</v>
      </c>
      <c r="Q176" s="37">
        <v>10341</v>
      </c>
      <c r="R176" s="37">
        <v>2883</v>
      </c>
      <c r="S176" s="37">
        <f t="shared" si="5"/>
        <v>10341</v>
      </c>
      <c r="T176" s="37">
        <f>Q176-R176</f>
        <v>7458</v>
      </c>
      <c r="U176" s="37">
        <v>0</v>
      </c>
      <c r="V176" s="37">
        <v>2.76</v>
      </c>
    </row>
    <row r="177" spans="1:26" x14ac:dyDescent="0.25">
      <c r="A177" s="250">
        <v>172</v>
      </c>
      <c r="B177" s="118" t="s">
        <v>14</v>
      </c>
      <c r="C177" s="118" t="s">
        <v>14</v>
      </c>
      <c r="D177" s="70" t="s">
        <v>317</v>
      </c>
      <c r="E177" s="118" t="s">
        <v>195</v>
      </c>
      <c r="F177" s="16" t="s">
        <v>147</v>
      </c>
      <c r="G177" s="225">
        <v>45663</v>
      </c>
      <c r="H177" s="229"/>
      <c r="I177" s="17" t="s">
        <v>145</v>
      </c>
      <c r="J177" s="118"/>
      <c r="K177" s="118"/>
      <c r="L177" s="118"/>
      <c r="M177" s="118"/>
      <c r="N177" s="118"/>
      <c r="O177" s="37">
        <v>170</v>
      </c>
      <c r="P177" s="37">
        <v>0</v>
      </c>
      <c r="Q177" s="37">
        <v>0</v>
      </c>
      <c r="R177" s="37">
        <v>969</v>
      </c>
      <c r="S177" s="37">
        <f t="shared" si="5"/>
        <v>0</v>
      </c>
      <c r="T177" s="37">
        <v>0</v>
      </c>
      <c r="U177" s="37">
        <f>R177-Q177</f>
        <v>969</v>
      </c>
      <c r="V177" s="37">
        <v>2.76</v>
      </c>
    </row>
    <row r="178" spans="1:26" x14ac:dyDescent="0.25">
      <c r="A178" s="250">
        <v>173</v>
      </c>
      <c r="B178" s="118" t="s">
        <v>14</v>
      </c>
      <c r="C178" s="118" t="s">
        <v>14</v>
      </c>
      <c r="D178" s="70" t="s">
        <v>168</v>
      </c>
      <c r="E178" s="118" t="s">
        <v>195</v>
      </c>
      <c r="F178" s="16" t="s">
        <v>144</v>
      </c>
      <c r="G178" s="225">
        <v>45663</v>
      </c>
      <c r="H178" s="229"/>
      <c r="I178" s="17" t="s">
        <v>214</v>
      </c>
      <c r="J178" s="118"/>
      <c r="K178" s="118"/>
      <c r="L178" s="118"/>
      <c r="M178" s="118"/>
      <c r="N178" s="118"/>
      <c r="O178" s="37">
        <v>599.6</v>
      </c>
      <c r="P178" s="37">
        <v>66040</v>
      </c>
      <c r="Q178" s="37">
        <v>24374</v>
      </c>
      <c r="R178" s="37">
        <v>65369.5</v>
      </c>
      <c r="S178" s="37">
        <f t="shared" si="5"/>
        <v>24374</v>
      </c>
      <c r="T178" s="37">
        <v>0</v>
      </c>
      <c r="U178" s="37">
        <f>R178-Q178</f>
        <v>40995.5</v>
      </c>
      <c r="V178" s="37">
        <v>2.76</v>
      </c>
    </row>
    <row r="179" spans="1:26" x14ac:dyDescent="0.25">
      <c r="A179" s="250">
        <v>174</v>
      </c>
      <c r="B179" s="118" t="s">
        <v>14</v>
      </c>
      <c r="C179" s="118" t="s">
        <v>14</v>
      </c>
      <c r="D179" s="70" t="s">
        <v>169</v>
      </c>
      <c r="E179" s="118" t="s">
        <v>195</v>
      </c>
      <c r="F179" s="16" t="s">
        <v>144</v>
      </c>
      <c r="G179" s="225">
        <v>45663</v>
      </c>
      <c r="H179" s="229"/>
      <c r="I179" s="17" t="s">
        <v>215</v>
      </c>
      <c r="J179" s="118"/>
      <c r="K179" s="118"/>
      <c r="L179" s="118"/>
      <c r="M179" s="118"/>
      <c r="N179" s="118"/>
      <c r="O179" s="37">
        <v>414.745</v>
      </c>
      <c r="P179" s="37">
        <v>46140</v>
      </c>
      <c r="Q179" s="37">
        <v>7950</v>
      </c>
      <c r="R179" s="37">
        <v>256515</v>
      </c>
      <c r="S179" s="37">
        <f t="shared" si="5"/>
        <v>7950</v>
      </c>
      <c r="T179" s="37">
        <v>0</v>
      </c>
      <c r="U179" s="37">
        <f>R179-Q179</f>
        <v>248565</v>
      </c>
      <c r="V179" s="37">
        <v>2.76</v>
      </c>
    </row>
    <row r="180" spans="1:26" x14ac:dyDescent="0.25">
      <c r="A180" s="250">
        <v>175</v>
      </c>
      <c r="B180" s="118" t="s">
        <v>14</v>
      </c>
      <c r="C180" s="118" t="s">
        <v>14</v>
      </c>
      <c r="D180" s="70" t="s">
        <v>170</v>
      </c>
      <c r="E180" s="118" t="s">
        <v>195</v>
      </c>
      <c r="F180" s="16" t="s">
        <v>144</v>
      </c>
      <c r="G180" s="225">
        <v>45663</v>
      </c>
      <c r="H180" s="229"/>
      <c r="I180" s="17" t="s">
        <v>171</v>
      </c>
      <c r="J180" s="118"/>
      <c r="K180" s="118"/>
      <c r="L180" s="118"/>
      <c r="M180" s="118"/>
      <c r="N180" s="118"/>
      <c r="O180" s="37">
        <v>997.92</v>
      </c>
      <c r="P180" s="37">
        <v>109530</v>
      </c>
      <c r="Q180" s="37">
        <v>30726</v>
      </c>
      <c r="R180" s="37">
        <v>206412</v>
      </c>
      <c r="S180" s="37">
        <f t="shared" si="5"/>
        <v>30726</v>
      </c>
      <c r="T180" s="37">
        <v>0</v>
      </c>
      <c r="U180" s="37">
        <f>R180-Q180</f>
        <v>175686</v>
      </c>
      <c r="V180" s="37">
        <v>3.19</v>
      </c>
    </row>
    <row r="181" spans="1:26" x14ac:dyDescent="0.25">
      <c r="A181" s="250">
        <v>176</v>
      </c>
      <c r="B181" s="118" t="s">
        <v>14</v>
      </c>
      <c r="C181" s="118" t="s">
        <v>14</v>
      </c>
      <c r="D181" s="71" t="s">
        <v>172</v>
      </c>
      <c r="E181" s="118" t="s">
        <v>195</v>
      </c>
      <c r="F181" s="16" t="s">
        <v>147</v>
      </c>
      <c r="G181" s="225">
        <v>45663</v>
      </c>
      <c r="H181" s="229"/>
      <c r="I181" s="17" t="s">
        <v>173</v>
      </c>
      <c r="J181" s="118"/>
      <c r="K181" s="118"/>
      <c r="L181" s="118"/>
      <c r="M181" s="118"/>
      <c r="N181" s="118"/>
      <c r="O181" s="37">
        <v>30.15</v>
      </c>
      <c r="P181" s="37">
        <v>4014</v>
      </c>
      <c r="Q181" s="37">
        <v>1580</v>
      </c>
      <c r="R181" s="37">
        <v>6002.5</v>
      </c>
      <c r="S181" s="37">
        <f t="shared" si="5"/>
        <v>1580</v>
      </c>
      <c r="T181" s="37">
        <v>0</v>
      </c>
      <c r="U181" s="37">
        <f>R181-Q181</f>
        <v>4422.5</v>
      </c>
      <c r="V181" s="37">
        <v>3.19</v>
      </c>
    </row>
    <row r="182" spans="1:26" x14ac:dyDescent="0.25">
      <c r="A182" s="250">
        <v>177</v>
      </c>
      <c r="B182" s="118" t="s">
        <v>14</v>
      </c>
      <c r="C182" s="118" t="s">
        <v>14</v>
      </c>
      <c r="D182" s="71" t="s">
        <v>174</v>
      </c>
      <c r="E182" s="118" t="s">
        <v>195</v>
      </c>
      <c r="F182" s="16" t="s">
        <v>144</v>
      </c>
      <c r="G182" s="225">
        <v>45663</v>
      </c>
      <c r="H182" s="229"/>
      <c r="I182" s="17" t="s">
        <v>165</v>
      </c>
      <c r="J182" s="118"/>
      <c r="K182" s="118"/>
      <c r="L182" s="118"/>
      <c r="M182" s="118"/>
      <c r="N182" s="118"/>
      <c r="O182" s="37">
        <v>170</v>
      </c>
      <c r="P182" s="37">
        <v>8736</v>
      </c>
      <c r="Q182" s="37">
        <v>4546</v>
      </c>
      <c r="R182" s="37">
        <v>3300</v>
      </c>
      <c r="S182" s="37">
        <f t="shared" si="5"/>
        <v>4546</v>
      </c>
      <c r="T182" s="37">
        <f t="shared" ref="T182" si="28">Q182-R182</f>
        <v>1246</v>
      </c>
      <c r="U182" s="37">
        <v>0</v>
      </c>
      <c r="V182" s="37" t="s">
        <v>219</v>
      </c>
    </row>
    <row r="183" spans="1:26" x14ac:dyDescent="0.25">
      <c r="A183" s="250">
        <v>178</v>
      </c>
      <c r="B183" s="118" t="s">
        <v>14</v>
      </c>
      <c r="C183" s="118" t="s">
        <v>14</v>
      </c>
      <c r="D183" s="71" t="s">
        <v>175</v>
      </c>
      <c r="E183" s="118" t="s">
        <v>195</v>
      </c>
      <c r="F183" s="16" t="s">
        <v>144</v>
      </c>
      <c r="G183" s="225">
        <v>45663</v>
      </c>
      <c r="H183" s="229"/>
      <c r="I183" s="17" t="s">
        <v>161</v>
      </c>
      <c r="J183" s="118"/>
      <c r="K183" s="118"/>
      <c r="L183" s="118"/>
      <c r="M183" s="118"/>
      <c r="N183" s="118"/>
      <c r="O183" s="37">
        <v>249.92</v>
      </c>
      <c r="P183" s="37">
        <v>25448</v>
      </c>
      <c r="Q183" s="37">
        <v>17211</v>
      </c>
      <c r="R183" s="37">
        <v>4299</v>
      </c>
      <c r="S183" s="37">
        <f t="shared" si="5"/>
        <v>17211</v>
      </c>
      <c r="T183" s="37">
        <f>Q183-R183</f>
        <v>12912</v>
      </c>
      <c r="U183" s="37">
        <v>0</v>
      </c>
      <c r="V183" s="37">
        <v>3.19</v>
      </c>
    </row>
    <row r="184" spans="1:26" x14ac:dyDescent="0.25">
      <c r="A184" s="250">
        <v>179</v>
      </c>
      <c r="B184" s="118" t="s">
        <v>14</v>
      </c>
      <c r="C184" s="118" t="s">
        <v>14</v>
      </c>
      <c r="D184" s="70" t="s">
        <v>176</v>
      </c>
      <c r="E184" s="118" t="s">
        <v>195</v>
      </c>
      <c r="F184" s="16" t="s">
        <v>144</v>
      </c>
      <c r="G184" s="225">
        <v>45663</v>
      </c>
      <c r="H184" s="229"/>
      <c r="I184" s="17" t="s">
        <v>161</v>
      </c>
      <c r="J184" s="118"/>
      <c r="K184" s="118"/>
      <c r="L184" s="118"/>
      <c r="M184" s="118"/>
      <c r="N184" s="118"/>
      <c r="O184" s="37">
        <v>100.32</v>
      </c>
      <c r="P184" s="37">
        <v>10674</v>
      </c>
      <c r="Q184" s="37">
        <v>564</v>
      </c>
      <c r="R184" s="37">
        <v>30184.5</v>
      </c>
      <c r="S184" s="37">
        <f t="shared" si="5"/>
        <v>564</v>
      </c>
      <c r="T184" s="37">
        <v>0</v>
      </c>
      <c r="U184" s="37">
        <f t="shared" ref="U184:U193" si="29">R184-Q184</f>
        <v>29620.5</v>
      </c>
      <c r="V184" s="37">
        <v>3.19</v>
      </c>
    </row>
    <row r="185" spans="1:26" x14ac:dyDescent="0.25">
      <c r="A185" s="250">
        <v>180</v>
      </c>
      <c r="B185" s="118" t="s">
        <v>14</v>
      </c>
      <c r="C185" s="118" t="s">
        <v>14</v>
      </c>
      <c r="D185" s="70" t="s">
        <v>177</v>
      </c>
      <c r="E185" s="118" t="s">
        <v>195</v>
      </c>
      <c r="F185" s="16" t="s">
        <v>144</v>
      </c>
      <c r="G185" s="225">
        <v>45663</v>
      </c>
      <c r="H185" s="229"/>
      <c r="I185" s="17" t="s">
        <v>178</v>
      </c>
      <c r="J185" s="118"/>
      <c r="K185" s="118"/>
      <c r="L185" s="118"/>
      <c r="M185" s="118"/>
      <c r="N185" s="118"/>
      <c r="O185" s="37">
        <v>692</v>
      </c>
      <c r="P185" s="37">
        <v>75260</v>
      </c>
      <c r="Q185" s="37">
        <v>13720</v>
      </c>
      <c r="R185" s="37">
        <v>79565</v>
      </c>
      <c r="S185" s="37">
        <f t="shared" si="5"/>
        <v>13720</v>
      </c>
      <c r="T185" s="37">
        <v>0</v>
      </c>
      <c r="U185" s="37">
        <f t="shared" si="29"/>
        <v>65845</v>
      </c>
      <c r="V185" s="37">
        <v>3.19</v>
      </c>
    </row>
    <row r="186" spans="1:26" x14ac:dyDescent="0.25">
      <c r="A186" s="250">
        <v>181</v>
      </c>
      <c r="B186" s="118" t="s">
        <v>14</v>
      </c>
      <c r="C186" s="118" t="s">
        <v>14</v>
      </c>
      <c r="D186" s="70" t="s">
        <v>179</v>
      </c>
      <c r="E186" s="118" t="s">
        <v>195</v>
      </c>
      <c r="F186" s="16" t="s">
        <v>144</v>
      </c>
      <c r="G186" s="225">
        <v>45663</v>
      </c>
      <c r="H186" s="229"/>
      <c r="I186" s="17" t="s">
        <v>180</v>
      </c>
      <c r="J186" s="118"/>
      <c r="K186" s="118"/>
      <c r="L186" s="118"/>
      <c r="M186" s="118"/>
      <c r="N186" s="118"/>
      <c r="O186" s="37">
        <v>807</v>
      </c>
      <c r="P186" s="37">
        <v>92064</v>
      </c>
      <c r="Q186" s="37">
        <v>10055</v>
      </c>
      <c r="R186" s="37">
        <v>174905</v>
      </c>
      <c r="S186" s="37">
        <f t="shared" si="5"/>
        <v>10055</v>
      </c>
      <c r="T186" s="37">
        <v>0</v>
      </c>
      <c r="U186" s="37">
        <f t="shared" si="29"/>
        <v>164850</v>
      </c>
      <c r="V186" s="37">
        <v>3.19</v>
      </c>
    </row>
    <row r="187" spans="1:26" x14ac:dyDescent="0.25">
      <c r="A187" s="250">
        <v>182</v>
      </c>
      <c r="B187" s="118" t="s">
        <v>14</v>
      </c>
      <c r="C187" s="118" t="s">
        <v>14</v>
      </c>
      <c r="D187" s="70" t="s">
        <v>181</v>
      </c>
      <c r="E187" s="118" t="s">
        <v>195</v>
      </c>
      <c r="F187" s="16" t="s">
        <v>144</v>
      </c>
      <c r="G187" s="225">
        <v>45663</v>
      </c>
      <c r="H187" s="229"/>
      <c r="I187" s="17" t="s">
        <v>182</v>
      </c>
      <c r="J187" s="118"/>
      <c r="K187" s="118"/>
      <c r="L187" s="118"/>
      <c r="M187" s="118"/>
      <c r="N187" s="118"/>
      <c r="O187" s="37">
        <v>50.2</v>
      </c>
      <c r="P187" s="37">
        <v>7592</v>
      </c>
      <c r="Q187" s="37">
        <v>695.25</v>
      </c>
      <c r="R187" s="37">
        <v>20701.5</v>
      </c>
      <c r="S187" s="37">
        <f t="shared" si="5"/>
        <v>695.25</v>
      </c>
      <c r="T187" s="37">
        <v>0</v>
      </c>
      <c r="U187" s="37">
        <f t="shared" si="29"/>
        <v>20006.25</v>
      </c>
      <c r="V187" s="37">
        <v>3.19</v>
      </c>
    </row>
    <row r="188" spans="1:26" x14ac:dyDescent="0.25">
      <c r="A188" s="250">
        <v>183</v>
      </c>
      <c r="B188" s="118" t="s">
        <v>14</v>
      </c>
      <c r="C188" s="118" t="s">
        <v>14</v>
      </c>
      <c r="D188" s="70" t="s">
        <v>183</v>
      </c>
      <c r="E188" s="118" t="s">
        <v>195</v>
      </c>
      <c r="F188" s="16" t="s">
        <v>216</v>
      </c>
      <c r="G188" s="225">
        <v>45663</v>
      </c>
      <c r="H188" s="229"/>
      <c r="I188" s="17" t="s">
        <v>145</v>
      </c>
      <c r="J188" s="118"/>
      <c r="K188" s="118"/>
      <c r="L188" s="118"/>
      <c r="M188" s="118"/>
      <c r="N188" s="118"/>
      <c r="O188" s="37">
        <v>170</v>
      </c>
      <c r="P188" s="37">
        <v>11799</v>
      </c>
      <c r="Q188" s="37">
        <v>6959</v>
      </c>
      <c r="R188" s="37">
        <v>23088</v>
      </c>
      <c r="S188" s="37">
        <f t="shared" si="5"/>
        <v>6959</v>
      </c>
      <c r="T188" s="37">
        <v>0</v>
      </c>
      <c r="U188" s="37">
        <f t="shared" si="29"/>
        <v>16129</v>
      </c>
      <c r="V188" s="37">
        <v>2.87</v>
      </c>
    </row>
    <row r="189" spans="1:26" s="232" customFormat="1" x14ac:dyDescent="0.3">
      <c r="A189" s="250">
        <v>184</v>
      </c>
      <c r="B189" s="118" t="s">
        <v>14</v>
      </c>
      <c r="C189" s="118" t="s">
        <v>14</v>
      </c>
      <c r="D189" s="70" t="s">
        <v>184</v>
      </c>
      <c r="E189" s="118" t="s">
        <v>195</v>
      </c>
      <c r="F189" s="16" t="s">
        <v>144</v>
      </c>
      <c r="G189" s="225">
        <v>45663</v>
      </c>
      <c r="H189" s="230"/>
      <c r="I189" s="17" t="s">
        <v>185</v>
      </c>
      <c r="J189" s="231"/>
      <c r="K189" s="231"/>
      <c r="L189" s="231"/>
      <c r="M189" s="231"/>
      <c r="N189" s="231"/>
      <c r="O189" s="37">
        <v>145</v>
      </c>
      <c r="P189" s="37">
        <v>3816</v>
      </c>
      <c r="Q189" s="37">
        <v>1600</v>
      </c>
      <c r="R189" s="37">
        <v>2950</v>
      </c>
      <c r="S189" s="37">
        <f t="shared" si="5"/>
        <v>1600</v>
      </c>
      <c r="T189" s="37">
        <v>0</v>
      </c>
      <c r="U189" s="37">
        <f t="shared" si="29"/>
        <v>1350</v>
      </c>
      <c r="V189" s="37">
        <v>2.76</v>
      </c>
      <c r="W189" s="164"/>
      <c r="X189" s="164"/>
      <c r="Z189" s="164"/>
    </row>
    <row r="190" spans="1:26" s="232" customFormat="1" x14ac:dyDescent="0.3">
      <c r="A190" s="250">
        <v>185</v>
      </c>
      <c r="B190" s="118" t="s">
        <v>14</v>
      </c>
      <c r="C190" s="118" t="s">
        <v>14</v>
      </c>
      <c r="D190" s="70" t="s">
        <v>186</v>
      </c>
      <c r="E190" s="118" t="s">
        <v>195</v>
      </c>
      <c r="F190" s="16" t="s">
        <v>187</v>
      </c>
      <c r="G190" s="225">
        <v>45663</v>
      </c>
      <c r="H190" s="230"/>
      <c r="I190" s="17" t="s">
        <v>180</v>
      </c>
      <c r="J190" s="231"/>
      <c r="K190" s="231"/>
      <c r="L190" s="231"/>
      <c r="M190" s="231"/>
      <c r="N190" s="231"/>
      <c r="O190" s="37">
        <v>469.8</v>
      </c>
      <c r="P190" s="37">
        <v>35725</v>
      </c>
      <c r="Q190" s="37">
        <v>4955</v>
      </c>
      <c r="R190" s="37">
        <v>91965</v>
      </c>
      <c r="S190" s="37">
        <f t="shared" si="5"/>
        <v>4955</v>
      </c>
      <c r="T190" s="37">
        <v>0</v>
      </c>
      <c r="U190" s="37">
        <f t="shared" si="29"/>
        <v>87010</v>
      </c>
      <c r="V190" s="37">
        <v>3.19</v>
      </c>
      <c r="W190" s="164"/>
      <c r="X190" s="164"/>
      <c r="Z190" s="164"/>
    </row>
    <row r="191" spans="1:26" s="232" customFormat="1" x14ac:dyDescent="0.3">
      <c r="A191" s="250">
        <v>186</v>
      </c>
      <c r="B191" s="118" t="s">
        <v>14</v>
      </c>
      <c r="C191" s="118" t="s">
        <v>14</v>
      </c>
      <c r="D191" s="70" t="s">
        <v>188</v>
      </c>
      <c r="E191" s="118" t="s">
        <v>195</v>
      </c>
      <c r="F191" s="16" t="s">
        <v>144</v>
      </c>
      <c r="G191" s="225">
        <v>45663</v>
      </c>
      <c r="H191" s="230"/>
      <c r="I191" s="17" t="s">
        <v>161</v>
      </c>
      <c r="J191" s="231"/>
      <c r="K191" s="231"/>
      <c r="L191" s="231"/>
      <c r="M191" s="231"/>
      <c r="N191" s="231"/>
      <c r="O191" s="37">
        <v>109.12</v>
      </c>
      <c r="P191" s="37">
        <v>12182</v>
      </c>
      <c r="Q191" s="37">
        <v>1105.5</v>
      </c>
      <c r="R191" s="37">
        <v>61419</v>
      </c>
      <c r="S191" s="37">
        <f t="shared" si="5"/>
        <v>1105.5</v>
      </c>
      <c r="T191" s="37">
        <v>0</v>
      </c>
      <c r="U191" s="37">
        <f t="shared" si="29"/>
        <v>60313.5</v>
      </c>
      <c r="V191" s="37">
        <v>3.19</v>
      </c>
      <c r="W191" s="164"/>
      <c r="X191" s="164"/>
      <c r="Z191" s="164"/>
    </row>
    <row r="192" spans="1:26" s="232" customFormat="1" x14ac:dyDescent="0.3">
      <c r="A192" s="250">
        <v>187</v>
      </c>
      <c r="B192" s="118" t="s">
        <v>14</v>
      </c>
      <c r="C192" s="118" t="s">
        <v>14</v>
      </c>
      <c r="D192" s="70" t="s">
        <v>189</v>
      </c>
      <c r="E192" s="118" t="s">
        <v>195</v>
      </c>
      <c r="F192" s="16" t="s">
        <v>147</v>
      </c>
      <c r="G192" s="225">
        <v>45663</v>
      </c>
      <c r="H192" s="230"/>
      <c r="I192" s="17" t="s">
        <v>145</v>
      </c>
      <c r="J192" s="231"/>
      <c r="K192" s="231"/>
      <c r="L192" s="231"/>
      <c r="M192" s="231"/>
      <c r="N192" s="231"/>
      <c r="O192" s="37">
        <v>124.9</v>
      </c>
      <c r="P192" s="37">
        <v>12480</v>
      </c>
      <c r="Q192" s="37">
        <v>3350</v>
      </c>
      <c r="R192" s="37">
        <v>14360</v>
      </c>
      <c r="S192" s="37">
        <f t="shared" si="5"/>
        <v>3350</v>
      </c>
      <c r="T192" s="37">
        <v>0</v>
      </c>
      <c r="U192" s="37">
        <f t="shared" si="29"/>
        <v>11010</v>
      </c>
      <c r="V192" s="37">
        <v>2.76</v>
      </c>
      <c r="W192" s="164"/>
      <c r="X192" s="164"/>
      <c r="Z192" s="164"/>
    </row>
    <row r="193" spans="1:26" s="232" customFormat="1" x14ac:dyDescent="0.3">
      <c r="A193" s="250">
        <v>188</v>
      </c>
      <c r="B193" s="118" t="s">
        <v>14</v>
      </c>
      <c r="C193" s="118" t="s">
        <v>14</v>
      </c>
      <c r="D193" s="70" t="s">
        <v>190</v>
      </c>
      <c r="E193" s="118" t="s">
        <v>195</v>
      </c>
      <c r="F193" s="16" t="s">
        <v>144</v>
      </c>
      <c r="G193" s="225">
        <v>45663</v>
      </c>
      <c r="H193" s="230"/>
      <c r="I193" s="17" t="s">
        <v>145</v>
      </c>
      <c r="J193" s="231"/>
      <c r="K193" s="231"/>
      <c r="L193" s="231"/>
      <c r="M193" s="231"/>
      <c r="N193" s="231"/>
      <c r="O193" s="37">
        <v>150.04</v>
      </c>
      <c r="P193" s="37">
        <v>17577</v>
      </c>
      <c r="Q193" s="37">
        <v>6487.5</v>
      </c>
      <c r="R193" s="37">
        <v>11236.25</v>
      </c>
      <c r="S193" s="37">
        <f t="shared" si="5"/>
        <v>6487.5</v>
      </c>
      <c r="T193" s="37">
        <v>0</v>
      </c>
      <c r="U193" s="37">
        <f t="shared" si="29"/>
        <v>4748.75</v>
      </c>
      <c r="V193" s="37">
        <v>3.19</v>
      </c>
      <c r="W193" s="164"/>
      <c r="X193" s="164"/>
      <c r="Z193" s="164"/>
    </row>
    <row r="194" spans="1:26" s="232" customFormat="1" x14ac:dyDescent="0.3">
      <c r="A194" s="250">
        <v>189</v>
      </c>
      <c r="B194" s="118" t="s">
        <v>14</v>
      </c>
      <c r="C194" s="118" t="s">
        <v>14</v>
      </c>
      <c r="D194" s="70" t="s">
        <v>191</v>
      </c>
      <c r="E194" s="118" t="s">
        <v>195</v>
      </c>
      <c r="F194" s="16" t="s">
        <v>144</v>
      </c>
      <c r="G194" s="225">
        <v>45663</v>
      </c>
      <c r="H194" s="230"/>
      <c r="I194" s="17" t="s">
        <v>192</v>
      </c>
      <c r="J194" s="231"/>
      <c r="K194" s="231"/>
      <c r="L194" s="231"/>
      <c r="M194" s="231"/>
      <c r="N194" s="231"/>
      <c r="O194" s="37">
        <v>424.98</v>
      </c>
      <c r="P194" s="37">
        <v>43318.8</v>
      </c>
      <c r="Q194" s="37">
        <v>27717.5</v>
      </c>
      <c r="R194" s="37">
        <v>15082.5</v>
      </c>
      <c r="S194" s="37">
        <f t="shared" si="5"/>
        <v>27717.5</v>
      </c>
      <c r="T194" s="37">
        <f>Q194-R194</f>
        <v>12635</v>
      </c>
      <c r="U194" s="37">
        <v>0</v>
      </c>
      <c r="V194" s="37">
        <v>3.19</v>
      </c>
      <c r="W194" s="164"/>
      <c r="X194" s="164"/>
      <c r="Z194" s="164"/>
    </row>
    <row r="195" spans="1:26" s="232" customFormat="1" x14ac:dyDescent="0.3">
      <c r="A195" s="250">
        <v>190</v>
      </c>
      <c r="B195" s="118" t="s">
        <v>14</v>
      </c>
      <c r="C195" s="118" t="s">
        <v>14</v>
      </c>
      <c r="D195" s="70" t="s">
        <v>193</v>
      </c>
      <c r="E195" s="118" t="s">
        <v>195</v>
      </c>
      <c r="F195" s="16" t="s">
        <v>144</v>
      </c>
      <c r="G195" s="225">
        <v>45663</v>
      </c>
      <c r="H195" s="230"/>
      <c r="I195" s="17" t="s">
        <v>194</v>
      </c>
      <c r="J195" s="231"/>
      <c r="K195" s="231"/>
      <c r="L195" s="231"/>
      <c r="M195" s="231"/>
      <c r="N195" s="231"/>
      <c r="O195" s="37">
        <v>999.54</v>
      </c>
      <c r="P195" s="37">
        <v>121085</v>
      </c>
      <c r="Q195" s="37">
        <v>9140</v>
      </c>
      <c r="R195" s="37">
        <v>396740</v>
      </c>
      <c r="S195" s="37">
        <f t="shared" si="5"/>
        <v>9140</v>
      </c>
      <c r="T195" s="37">
        <v>0</v>
      </c>
      <c r="U195" s="37">
        <f>R195-Q195</f>
        <v>387600</v>
      </c>
      <c r="V195" s="37">
        <v>3.19</v>
      </c>
      <c r="W195" s="164"/>
      <c r="X195" s="164"/>
      <c r="Z195" s="164"/>
    </row>
    <row r="196" spans="1:26" s="232" customFormat="1" x14ac:dyDescent="0.3">
      <c r="A196" s="250">
        <v>191</v>
      </c>
      <c r="B196" s="233" t="s">
        <v>14</v>
      </c>
      <c r="C196" s="233" t="s">
        <v>14</v>
      </c>
      <c r="D196" s="72" t="s">
        <v>217</v>
      </c>
      <c r="E196" s="233" t="s">
        <v>195</v>
      </c>
      <c r="F196" s="234" t="s">
        <v>213</v>
      </c>
      <c r="G196" s="225">
        <v>45663</v>
      </c>
      <c r="H196" s="235"/>
      <c r="I196" s="49" t="s">
        <v>218</v>
      </c>
      <c r="J196" s="236"/>
      <c r="K196" s="236"/>
      <c r="L196" s="236"/>
      <c r="M196" s="236"/>
      <c r="N196" s="236"/>
      <c r="O196" s="51">
        <v>55</v>
      </c>
      <c r="P196" s="37">
        <v>4123</v>
      </c>
      <c r="Q196" s="37">
        <v>4189</v>
      </c>
      <c r="R196" s="37">
        <v>131</v>
      </c>
      <c r="S196" s="37">
        <f t="shared" si="5"/>
        <v>4189</v>
      </c>
      <c r="T196" s="37">
        <f>Q196-R196</f>
        <v>4058</v>
      </c>
      <c r="U196" s="37">
        <v>0</v>
      </c>
      <c r="V196" s="51">
        <v>3.07</v>
      </c>
      <c r="W196" s="164"/>
      <c r="X196" s="164"/>
      <c r="Z196" s="164"/>
    </row>
    <row r="197" spans="1:26" s="232" customFormat="1" x14ac:dyDescent="0.3">
      <c r="A197" s="250">
        <v>192</v>
      </c>
      <c r="B197" s="118" t="s">
        <v>14</v>
      </c>
      <c r="C197" s="118" t="s">
        <v>14</v>
      </c>
      <c r="D197" s="70" t="s">
        <v>220</v>
      </c>
      <c r="E197" s="118" t="s">
        <v>195</v>
      </c>
      <c r="F197" s="237" t="s">
        <v>213</v>
      </c>
      <c r="G197" s="225">
        <v>45663</v>
      </c>
      <c r="H197" s="230"/>
      <c r="I197" s="18" t="s">
        <v>533</v>
      </c>
      <c r="J197" s="231"/>
      <c r="K197" s="231"/>
      <c r="L197" s="231"/>
      <c r="M197" s="231"/>
      <c r="N197" s="231"/>
      <c r="O197" s="37">
        <v>750.15</v>
      </c>
      <c r="P197" s="37">
        <v>50237</v>
      </c>
      <c r="Q197" s="37">
        <v>32235</v>
      </c>
      <c r="R197" s="37">
        <v>89805</v>
      </c>
      <c r="S197" s="37">
        <f t="shared" si="5"/>
        <v>32235</v>
      </c>
      <c r="T197" s="37">
        <v>0</v>
      </c>
      <c r="U197" s="37">
        <f>R197-Q197</f>
        <v>57570</v>
      </c>
      <c r="V197" s="37">
        <v>3.74</v>
      </c>
      <c r="W197" s="164"/>
      <c r="X197" s="164"/>
      <c r="Z197" s="164"/>
    </row>
    <row r="198" spans="1:26" s="232" customFormat="1" x14ac:dyDescent="0.3">
      <c r="A198" s="250">
        <v>193</v>
      </c>
      <c r="B198" s="118" t="s">
        <v>14</v>
      </c>
      <c r="C198" s="118" t="s">
        <v>14</v>
      </c>
      <c r="D198" s="70" t="s">
        <v>228</v>
      </c>
      <c r="E198" s="118" t="s">
        <v>195</v>
      </c>
      <c r="F198" s="237" t="s">
        <v>213</v>
      </c>
      <c r="G198" s="225">
        <v>45663</v>
      </c>
      <c r="H198" s="230"/>
      <c r="I198" s="17" t="s">
        <v>182</v>
      </c>
      <c r="J198" s="231"/>
      <c r="K198" s="231"/>
      <c r="L198" s="231"/>
      <c r="M198" s="231"/>
      <c r="N198" s="231"/>
      <c r="O198" s="37">
        <v>39</v>
      </c>
      <c r="P198" s="37">
        <v>3628</v>
      </c>
      <c r="Q198" s="37">
        <v>204</v>
      </c>
      <c r="R198" s="37">
        <v>24622.5</v>
      </c>
      <c r="S198" s="37">
        <f t="shared" si="5"/>
        <v>204</v>
      </c>
      <c r="T198" s="37">
        <v>0</v>
      </c>
      <c r="U198" s="37">
        <f>R198-Q198</f>
        <v>24418.5</v>
      </c>
      <c r="V198" s="37">
        <v>3.74</v>
      </c>
      <c r="W198" s="164"/>
      <c r="X198" s="164"/>
      <c r="Z198" s="164"/>
    </row>
    <row r="199" spans="1:26" s="232" customFormat="1" x14ac:dyDescent="0.3">
      <c r="A199" s="250">
        <v>194</v>
      </c>
      <c r="B199" s="118" t="s">
        <v>14</v>
      </c>
      <c r="C199" s="118" t="s">
        <v>14</v>
      </c>
      <c r="D199" s="70" t="s">
        <v>230</v>
      </c>
      <c r="E199" s="118" t="s">
        <v>195</v>
      </c>
      <c r="F199" s="237" t="s">
        <v>213</v>
      </c>
      <c r="G199" s="225">
        <v>45663</v>
      </c>
      <c r="H199" s="230"/>
      <c r="I199" s="17" t="s">
        <v>165</v>
      </c>
      <c r="J199" s="231"/>
      <c r="K199" s="231"/>
      <c r="L199" s="231"/>
      <c r="M199" s="231"/>
      <c r="N199" s="231"/>
      <c r="O199" s="37">
        <v>80</v>
      </c>
      <c r="P199" s="37">
        <v>12</v>
      </c>
      <c r="Q199" s="37">
        <v>0</v>
      </c>
      <c r="R199" s="37">
        <v>6870.5</v>
      </c>
      <c r="S199" s="37">
        <f t="shared" si="5"/>
        <v>0</v>
      </c>
      <c r="T199" s="37">
        <v>0</v>
      </c>
      <c r="U199" s="37">
        <f>R199-Q199</f>
        <v>6870.5</v>
      </c>
      <c r="V199" s="37">
        <v>3.74</v>
      </c>
      <c r="W199" s="164"/>
      <c r="X199" s="164"/>
      <c r="Z199" s="164"/>
    </row>
    <row r="200" spans="1:26" s="232" customFormat="1" x14ac:dyDescent="0.3">
      <c r="A200" s="250">
        <v>195</v>
      </c>
      <c r="B200" s="118" t="s">
        <v>14</v>
      </c>
      <c r="C200" s="118" t="s">
        <v>14</v>
      </c>
      <c r="D200" s="70" t="s">
        <v>229</v>
      </c>
      <c r="E200" s="118" t="s">
        <v>195</v>
      </c>
      <c r="F200" s="237" t="s">
        <v>236</v>
      </c>
      <c r="G200" s="225">
        <v>45663</v>
      </c>
      <c r="H200" s="230"/>
      <c r="I200" s="17" t="s">
        <v>237</v>
      </c>
      <c r="J200" s="231"/>
      <c r="K200" s="231"/>
      <c r="L200" s="231"/>
      <c r="M200" s="231"/>
      <c r="N200" s="231"/>
      <c r="O200" s="37">
        <v>110</v>
      </c>
      <c r="P200" s="37">
        <v>11880</v>
      </c>
      <c r="Q200" s="37">
        <v>8175</v>
      </c>
      <c r="R200" s="37">
        <v>9945</v>
      </c>
      <c r="S200" s="37">
        <f t="shared" si="5"/>
        <v>8175</v>
      </c>
      <c r="T200" s="37">
        <v>0</v>
      </c>
      <c r="U200" s="37">
        <f>R200-Q200</f>
        <v>1770</v>
      </c>
      <c r="V200" s="37">
        <v>3.74</v>
      </c>
      <c r="W200" s="164"/>
      <c r="X200" s="164"/>
      <c r="Z200" s="164"/>
    </row>
    <row r="201" spans="1:26" s="232" customFormat="1" x14ac:dyDescent="0.3">
      <c r="A201" s="250">
        <v>196</v>
      </c>
      <c r="B201" s="118" t="s">
        <v>14</v>
      </c>
      <c r="C201" s="118" t="s">
        <v>14</v>
      </c>
      <c r="D201" s="70" t="s">
        <v>241</v>
      </c>
      <c r="E201" s="118" t="s">
        <v>195</v>
      </c>
      <c r="F201" s="237" t="s">
        <v>213</v>
      </c>
      <c r="G201" s="225">
        <v>45663</v>
      </c>
      <c r="H201" s="230"/>
      <c r="I201" s="17" t="s">
        <v>242</v>
      </c>
      <c r="J201" s="231"/>
      <c r="K201" s="231"/>
      <c r="L201" s="231"/>
      <c r="M201" s="231"/>
      <c r="N201" s="231"/>
      <c r="O201" s="37">
        <v>272</v>
      </c>
      <c r="P201" s="37">
        <v>34196.800000000003</v>
      </c>
      <c r="Q201" s="37">
        <v>1966</v>
      </c>
      <c r="R201" s="37">
        <v>79748</v>
      </c>
      <c r="S201" s="37">
        <f t="shared" si="5"/>
        <v>1966</v>
      </c>
      <c r="T201" s="37">
        <v>0</v>
      </c>
      <c r="U201" s="37">
        <f t="shared" ref="U201:U206" si="30">R201-Q201</f>
        <v>77782</v>
      </c>
      <c r="V201" s="37">
        <v>3.74</v>
      </c>
      <c r="W201" s="164"/>
      <c r="X201" s="164"/>
      <c r="Z201" s="164"/>
    </row>
    <row r="202" spans="1:26" s="232" customFormat="1" x14ac:dyDescent="0.3">
      <c r="A202" s="250">
        <v>197</v>
      </c>
      <c r="B202" s="118" t="s">
        <v>14</v>
      </c>
      <c r="C202" s="118" t="s">
        <v>14</v>
      </c>
      <c r="D202" s="70" t="s">
        <v>258</v>
      </c>
      <c r="E202" s="118" t="s">
        <v>195</v>
      </c>
      <c r="F202" s="237" t="s">
        <v>213</v>
      </c>
      <c r="G202" s="225">
        <v>45663</v>
      </c>
      <c r="H202" s="230"/>
      <c r="I202" s="17" t="s">
        <v>259</v>
      </c>
      <c r="J202" s="231"/>
      <c r="K202" s="231"/>
      <c r="L202" s="231"/>
      <c r="M202" s="231"/>
      <c r="N202" s="231"/>
      <c r="O202" s="37">
        <v>382.5</v>
      </c>
      <c r="P202" s="37">
        <v>44400</v>
      </c>
      <c r="Q202" s="37">
        <v>9050</v>
      </c>
      <c r="R202" s="37">
        <v>52225</v>
      </c>
      <c r="S202" s="37">
        <f t="shared" si="5"/>
        <v>9050</v>
      </c>
      <c r="T202" s="37">
        <v>0</v>
      </c>
      <c r="U202" s="37">
        <f t="shared" si="30"/>
        <v>43175</v>
      </c>
      <c r="V202" s="37">
        <v>3.37</v>
      </c>
      <c r="W202" s="164"/>
      <c r="X202" s="164"/>
      <c r="Z202" s="164"/>
    </row>
    <row r="203" spans="1:26" s="232" customFormat="1" x14ac:dyDescent="0.3">
      <c r="A203" s="250">
        <v>198</v>
      </c>
      <c r="B203" s="118" t="s">
        <v>14</v>
      </c>
      <c r="C203" s="118" t="s">
        <v>14</v>
      </c>
      <c r="D203" s="70" t="s">
        <v>266</v>
      </c>
      <c r="E203" s="118" t="s">
        <v>195</v>
      </c>
      <c r="F203" s="237" t="s">
        <v>236</v>
      </c>
      <c r="G203" s="225">
        <v>45663</v>
      </c>
      <c r="H203" s="230"/>
      <c r="I203" s="17" t="s">
        <v>267</v>
      </c>
      <c r="J203" s="231"/>
      <c r="K203" s="231"/>
      <c r="L203" s="231"/>
      <c r="M203" s="231"/>
      <c r="N203" s="231"/>
      <c r="O203" s="37">
        <v>127.5</v>
      </c>
      <c r="P203" s="37">
        <v>18473</v>
      </c>
      <c r="Q203" s="37">
        <v>11250</v>
      </c>
      <c r="R203" s="37">
        <v>8302.5</v>
      </c>
      <c r="S203" s="37">
        <f t="shared" si="5"/>
        <v>11250</v>
      </c>
      <c r="T203" s="37">
        <f>Q203-R203</f>
        <v>2947.5</v>
      </c>
      <c r="U203" s="37">
        <v>0</v>
      </c>
      <c r="V203" s="37">
        <v>3.37</v>
      </c>
      <c r="W203" s="164"/>
      <c r="X203" s="164"/>
      <c r="Z203" s="164"/>
    </row>
    <row r="204" spans="1:26" s="232" customFormat="1" x14ac:dyDescent="0.3">
      <c r="A204" s="250">
        <v>199</v>
      </c>
      <c r="B204" s="118" t="s">
        <v>14</v>
      </c>
      <c r="C204" s="118" t="s">
        <v>14</v>
      </c>
      <c r="D204" s="70" t="s">
        <v>272</v>
      </c>
      <c r="E204" s="118" t="s">
        <v>195</v>
      </c>
      <c r="F204" s="237" t="s">
        <v>236</v>
      </c>
      <c r="G204" s="225">
        <v>45663</v>
      </c>
      <c r="H204" s="230"/>
      <c r="I204" s="17" t="s">
        <v>180</v>
      </c>
      <c r="J204" s="231"/>
      <c r="K204" s="231"/>
      <c r="L204" s="231"/>
      <c r="M204" s="231"/>
      <c r="N204" s="231"/>
      <c r="O204" s="37">
        <v>498.6</v>
      </c>
      <c r="P204" s="37">
        <v>44604.800000000003</v>
      </c>
      <c r="Q204" s="37">
        <v>2540</v>
      </c>
      <c r="R204" s="37">
        <v>159820</v>
      </c>
      <c r="S204" s="37">
        <f t="shared" si="5"/>
        <v>2540</v>
      </c>
      <c r="T204" s="37">
        <v>0</v>
      </c>
      <c r="U204" s="37">
        <f t="shared" si="30"/>
        <v>157280</v>
      </c>
      <c r="V204" s="37">
        <v>3.74</v>
      </c>
      <c r="W204" s="164"/>
      <c r="X204" s="164"/>
      <c r="Z204" s="164"/>
    </row>
    <row r="205" spans="1:26" s="232" customFormat="1" ht="30.75" customHeight="1" x14ac:dyDescent="0.3">
      <c r="A205" s="250">
        <v>200</v>
      </c>
      <c r="B205" s="118" t="s">
        <v>14</v>
      </c>
      <c r="C205" s="118" t="s">
        <v>14</v>
      </c>
      <c r="D205" s="70" t="s">
        <v>294</v>
      </c>
      <c r="E205" s="118" t="s">
        <v>195</v>
      </c>
      <c r="F205" s="237" t="s">
        <v>293</v>
      </c>
      <c r="G205" s="225">
        <v>45663</v>
      </c>
      <c r="H205" s="230"/>
      <c r="I205" s="17" t="s">
        <v>295</v>
      </c>
      <c r="J205" s="231"/>
      <c r="K205" s="231"/>
      <c r="L205" s="231"/>
      <c r="M205" s="231"/>
      <c r="N205" s="231"/>
      <c r="O205" s="37">
        <v>500</v>
      </c>
      <c r="P205" s="37">
        <v>41840</v>
      </c>
      <c r="Q205" s="37">
        <v>6000</v>
      </c>
      <c r="R205" s="37">
        <v>56100</v>
      </c>
      <c r="S205" s="37">
        <f t="shared" si="5"/>
        <v>6000</v>
      </c>
      <c r="T205" s="37">
        <v>0</v>
      </c>
      <c r="U205" s="37">
        <f t="shared" si="30"/>
        <v>50100</v>
      </c>
      <c r="V205" s="37">
        <v>3.2</v>
      </c>
      <c r="W205" s="164"/>
      <c r="X205" s="164"/>
      <c r="Z205" s="164"/>
    </row>
    <row r="206" spans="1:26" s="232" customFormat="1" ht="30.75" customHeight="1" x14ac:dyDescent="0.3">
      <c r="A206" s="250">
        <v>201</v>
      </c>
      <c r="B206" s="118" t="s">
        <v>14</v>
      </c>
      <c r="C206" s="118" t="s">
        <v>14</v>
      </c>
      <c r="D206" s="70" t="s">
        <v>296</v>
      </c>
      <c r="E206" s="118" t="s">
        <v>195</v>
      </c>
      <c r="F206" s="237" t="s">
        <v>293</v>
      </c>
      <c r="G206" s="225">
        <v>45663</v>
      </c>
      <c r="H206" s="230"/>
      <c r="I206" s="17" t="s">
        <v>161</v>
      </c>
      <c r="J206" s="231"/>
      <c r="K206" s="231"/>
      <c r="L206" s="231"/>
      <c r="M206" s="231"/>
      <c r="N206" s="231"/>
      <c r="O206" s="37">
        <v>200.5</v>
      </c>
      <c r="P206" s="37">
        <v>17401</v>
      </c>
      <c r="Q206" s="37">
        <v>6760.5</v>
      </c>
      <c r="R206" s="37">
        <v>9085.5</v>
      </c>
      <c r="S206" s="37">
        <f t="shared" si="5"/>
        <v>6760.5</v>
      </c>
      <c r="T206" s="37">
        <v>0</v>
      </c>
      <c r="U206" s="37">
        <f t="shared" si="30"/>
        <v>2325</v>
      </c>
      <c r="V206" s="37">
        <v>3.2</v>
      </c>
      <c r="W206" s="164"/>
      <c r="X206" s="164"/>
      <c r="Z206" s="164"/>
    </row>
    <row r="207" spans="1:26" s="232" customFormat="1" ht="30.75" customHeight="1" x14ac:dyDescent="0.3">
      <c r="A207" s="250">
        <v>202</v>
      </c>
      <c r="B207" s="118" t="s">
        <v>14</v>
      </c>
      <c r="C207" s="118" t="s">
        <v>14</v>
      </c>
      <c r="D207" s="70" t="s">
        <v>297</v>
      </c>
      <c r="E207" s="118" t="s">
        <v>195</v>
      </c>
      <c r="F207" s="237" t="s">
        <v>293</v>
      </c>
      <c r="G207" s="225">
        <v>45663</v>
      </c>
      <c r="H207" s="230"/>
      <c r="I207" s="17" t="s">
        <v>192</v>
      </c>
      <c r="J207" s="231"/>
      <c r="K207" s="231"/>
      <c r="L207" s="231"/>
      <c r="M207" s="231"/>
      <c r="N207" s="231"/>
      <c r="O207" s="37">
        <v>200.5</v>
      </c>
      <c r="P207" s="37">
        <v>49026</v>
      </c>
      <c r="Q207" s="37">
        <v>21110</v>
      </c>
      <c r="R207" s="37">
        <v>18720</v>
      </c>
      <c r="S207" s="37">
        <f t="shared" si="5"/>
        <v>21110</v>
      </c>
      <c r="T207" s="37">
        <f t="shared" ref="T207" si="31">Q207-R207</f>
        <v>2390</v>
      </c>
      <c r="U207" s="37">
        <v>0</v>
      </c>
      <c r="V207" s="37">
        <v>3.74</v>
      </c>
      <c r="W207" s="164"/>
      <c r="X207" s="164"/>
      <c r="Z207" s="164"/>
    </row>
    <row r="208" spans="1:26" s="232" customFormat="1" ht="30.75" customHeight="1" x14ac:dyDescent="0.3">
      <c r="A208" s="250">
        <v>203</v>
      </c>
      <c r="B208" s="118" t="s">
        <v>14</v>
      </c>
      <c r="C208" s="118" t="s">
        <v>14</v>
      </c>
      <c r="D208" s="70" t="s">
        <v>310</v>
      </c>
      <c r="E208" s="118" t="s">
        <v>195</v>
      </c>
      <c r="F208" s="237" t="s">
        <v>311</v>
      </c>
      <c r="G208" s="225">
        <v>45663</v>
      </c>
      <c r="H208" s="230"/>
      <c r="I208" s="17" t="s">
        <v>163</v>
      </c>
      <c r="J208" s="231"/>
      <c r="K208" s="231"/>
      <c r="L208" s="231"/>
      <c r="M208" s="231"/>
      <c r="N208" s="231"/>
      <c r="O208" s="37">
        <v>255</v>
      </c>
      <c r="P208" s="37">
        <v>23885</v>
      </c>
      <c r="Q208" s="37">
        <v>15010.5</v>
      </c>
      <c r="R208" s="37">
        <v>23244</v>
      </c>
      <c r="S208" s="37">
        <f t="shared" si="5"/>
        <v>15010.5</v>
      </c>
      <c r="T208" s="37">
        <v>0</v>
      </c>
      <c r="U208" s="37">
        <f t="shared" ref="U208:U210" si="32">R208-Q208</f>
        <v>8233.5</v>
      </c>
      <c r="V208" s="37">
        <v>3.07</v>
      </c>
      <c r="W208" s="164"/>
      <c r="X208" s="164"/>
      <c r="Z208" s="164"/>
    </row>
    <row r="209" spans="1:26" s="232" customFormat="1" ht="30.75" customHeight="1" x14ac:dyDescent="0.3">
      <c r="A209" s="250">
        <v>204</v>
      </c>
      <c r="B209" s="118" t="s">
        <v>14</v>
      </c>
      <c r="C209" s="118" t="s">
        <v>14</v>
      </c>
      <c r="D209" s="70" t="s">
        <v>312</v>
      </c>
      <c r="E209" s="118" t="s">
        <v>195</v>
      </c>
      <c r="F209" s="237" t="s">
        <v>293</v>
      </c>
      <c r="G209" s="225">
        <v>45663</v>
      </c>
      <c r="H209" s="230"/>
      <c r="I209" s="17" t="s">
        <v>161</v>
      </c>
      <c r="J209" s="231"/>
      <c r="K209" s="231"/>
      <c r="L209" s="231"/>
      <c r="M209" s="231"/>
      <c r="N209" s="231"/>
      <c r="O209" s="37">
        <v>254.7</v>
      </c>
      <c r="P209" s="37">
        <v>27464</v>
      </c>
      <c r="Q209" s="37">
        <v>3208.5</v>
      </c>
      <c r="R209" s="37">
        <v>55261.5</v>
      </c>
      <c r="S209" s="37">
        <f t="shared" si="5"/>
        <v>3208.5</v>
      </c>
      <c r="T209" s="37">
        <v>0</v>
      </c>
      <c r="U209" s="37">
        <f t="shared" si="32"/>
        <v>52053</v>
      </c>
      <c r="V209" s="37">
        <v>3.2</v>
      </c>
      <c r="W209" s="164"/>
      <c r="X209" s="164"/>
      <c r="Z209" s="164"/>
    </row>
    <row r="210" spans="1:26" s="232" customFormat="1" ht="30.75" customHeight="1" x14ac:dyDescent="0.3">
      <c r="A210" s="250">
        <v>205</v>
      </c>
      <c r="B210" s="118" t="s">
        <v>14</v>
      </c>
      <c r="C210" s="118" t="s">
        <v>14</v>
      </c>
      <c r="D210" s="70" t="s">
        <v>313</v>
      </c>
      <c r="E210" s="118" t="s">
        <v>195</v>
      </c>
      <c r="F210" s="237" t="s">
        <v>293</v>
      </c>
      <c r="G210" s="225">
        <v>45663</v>
      </c>
      <c r="H210" s="230"/>
      <c r="I210" s="237" t="s">
        <v>314</v>
      </c>
      <c r="J210" s="231"/>
      <c r="K210" s="231"/>
      <c r="L210" s="231"/>
      <c r="M210" s="231"/>
      <c r="N210" s="231"/>
      <c r="O210" s="37">
        <v>209.7</v>
      </c>
      <c r="P210" s="37">
        <v>25124</v>
      </c>
      <c r="Q210" s="37">
        <v>13007.5</v>
      </c>
      <c r="R210" s="37">
        <v>16623.75</v>
      </c>
      <c r="S210" s="37">
        <f t="shared" si="5"/>
        <v>13007.5</v>
      </c>
      <c r="T210" s="37">
        <v>0</v>
      </c>
      <c r="U210" s="37">
        <f t="shared" si="32"/>
        <v>3616.25</v>
      </c>
      <c r="V210" s="37">
        <v>3.2</v>
      </c>
      <c r="W210" s="164"/>
      <c r="X210" s="164"/>
      <c r="Z210" s="164"/>
    </row>
    <row r="211" spans="1:26" s="232" customFormat="1" ht="30.75" customHeight="1" x14ac:dyDescent="0.3">
      <c r="A211" s="250">
        <v>206</v>
      </c>
      <c r="B211" s="118" t="s">
        <v>14</v>
      </c>
      <c r="C211" s="118" t="s">
        <v>14</v>
      </c>
      <c r="D211" s="70" t="s">
        <v>531</v>
      </c>
      <c r="E211" s="118" t="s">
        <v>195</v>
      </c>
      <c r="F211" s="237" t="s">
        <v>293</v>
      </c>
      <c r="G211" s="225">
        <v>45663</v>
      </c>
      <c r="H211" s="230"/>
      <c r="I211" s="237" t="s">
        <v>532</v>
      </c>
      <c r="J211" s="231"/>
      <c r="K211" s="231"/>
      <c r="L211" s="231"/>
      <c r="M211" s="231"/>
      <c r="N211" s="231"/>
      <c r="O211" s="37">
        <v>52.25</v>
      </c>
      <c r="P211" s="37">
        <v>3680</v>
      </c>
      <c r="Q211" s="37">
        <v>3635</v>
      </c>
      <c r="R211" s="37">
        <v>2660</v>
      </c>
      <c r="S211" s="37">
        <f t="shared" si="5"/>
        <v>3635</v>
      </c>
      <c r="T211" s="37">
        <f>Q211-R211</f>
        <v>975</v>
      </c>
      <c r="U211" s="37">
        <v>0</v>
      </c>
      <c r="V211" s="37">
        <v>4.2</v>
      </c>
      <c r="W211" s="164"/>
      <c r="X211" s="164"/>
      <c r="Z211" s="164"/>
    </row>
    <row r="212" spans="1:26" s="232" customFormat="1" ht="30.75" customHeight="1" x14ac:dyDescent="0.3">
      <c r="A212" s="250">
        <v>207</v>
      </c>
      <c r="B212" s="118" t="s">
        <v>14</v>
      </c>
      <c r="C212" s="118" t="s">
        <v>14</v>
      </c>
      <c r="D212" s="70" t="s">
        <v>534</v>
      </c>
      <c r="E212" s="118" t="s">
        <v>195</v>
      </c>
      <c r="F212" s="237" t="s">
        <v>535</v>
      </c>
      <c r="G212" s="225">
        <v>45663</v>
      </c>
      <c r="H212" s="230"/>
      <c r="I212" s="237" t="s">
        <v>532</v>
      </c>
      <c r="J212" s="231"/>
      <c r="K212" s="231"/>
      <c r="L212" s="231"/>
      <c r="M212" s="231"/>
      <c r="N212" s="231"/>
      <c r="O212" s="37">
        <v>79.73</v>
      </c>
      <c r="P212" s="37">
        <v>8757</v>
      </c>
      <c r="Q212" s="37">
        <v>2272</v>
      </c>
      <c r="R212" s="37">
        <v>7056</v>
      </c>
      <c r="S212" s="37">
        <f t="shared" si="5"/>
        <v>2272</v>
      </c>
      <c r="T212" s="37">
        <v>0</v>
      </c>
      <c r="U212" s="37">
        <f t="shared" ref="U212:U213" si="33">R212-Q212</f>
        <v>4784</v>
      </c>
      <c r="V212" s="37">
        <v>5.2</v>
      </c>
      <c r="W212" s="164"/>
      <c r="X212" s="164"/>
      <c r="Z212" s="164"/>
    </row>
    <row r="213" spans="1:26" s="232" customFormat="1" ht="30.75" customHeight="1" x14ac:dyDescent="0.3">
      <c r="A213" s="250">
        <v>208</v>
      </c>
      <c r="B213" s="118" t="s">
        <v>14</v>
      </c>
      <c r="C213" s="118" t="s">
        <v>14</v>
      </c>
      <c r="D213" s="70" t="s">
        <v>580</v>
      </c>
      <c r="E213" s="118" t="s">
        <v>195</v>
      </c>
      <c r="F213" s="237" t="s">
        <v>293</v>
      </c>
      <c r="G213" s="225">
        <v>45663</v>
      </c>
      <c r="H213" s="230"/>
      <c r="I213" s="237"/>
      <c r="J213" s="231"/>
      <c r="K213" s="231"/>
      <c r="L213" s="231"/>
      <c r="M213" s="231"/>
      <c r="N213" s="231"/>
      <c r="O213" s="37">
        <v>212.28</v>
      </c>
      <c r="P213" s="37">
        <v>14761</v>
      </c>
      <c r="Q213" s="37">
        <v>4817.5</v>
      </c>
      <c r="R213" s="37">
        <v>16253.75</v>
      </c>
      <c r="S213" s="37">
        <f t="shared" si="5"/>
        <v>4817.5</v>
      </c>
      <c r="T213" s="37">
        <v>1</v>
      </c>
      <c r="U213" s="37">
        <f t="shared" si="33"/>
        <v>11436.25</v>
      </c>
      <c r="V213" s="37">
        <v>3.2</v>
      </c>
      <c r="W213" s="164"/>
      <c r="X213" s="164"/>
      <c r="Z213" s="164"/>
    </row>
    <row r="214" spans="1:26" s="240" customFormat="1" ht="34.5" customHeight="1" x14ac:dyDescent="0.35">
      <c r="A214" s="222"/>
      <c r="B214" s="238"/>
      <c r="C214" s="238"/>
      <c r="D214" s="76"/>
      <c r="E214" s="238"/>
      <c r="F214" s="238"/>
      <c r="G214" s="238"/>
      <c r="H214" s="238"/>
      <c r="I214" s="238"/>
      <c r="J214" s="238"/>
      <c r="K214" s="238"/>
      <c r="L214" s="238"/>
      <c r="M214" s="238"/>
      <c r="N214" s="238"/>
      <c r="O214" s="239">
        <f t="shared" ref="O214:V214" si="34">SUM(O7:O213)</f>
        <v>22400.695000000011</v>
      </c>
      <c r="P214" s="239">
        <f t="shared" si="34"/>
        <v>2505043.0499999998</v>
      </c>
      <c r="Q214" s="239">
        <f t="shared" si="34"/>
        <v>1245503.03</v>
      </c>
      <c r="R214" s="239">
        <f t="shared" si="34"/>
        <v>3467135.12</v>
      </c>
      <c r="S214" s="239">
        <f t="shared" si="34"/>
        <v>1245503.03</v>
      </c>
      <c r="T214" s="239">
        <f t="shared" si="34"/>
        <v>819801.86000000022</v>
      </c>
      <c r="U214" s="239">
        <f t="shared" si="34"/>
        <v>3056629.55</v>
      </c>
      <c r="V214" s="239">
        <f t="shared" si="34"/>
        <v>747.80000000000166</v>
      </c>
      <c r="W214" s="164"/>
      <c r="X214" s="164"/>
      <c r="Y214" s="164"/>
      <c r="Z214" s="164"/>
    </row>
    <row r="215" spans="1:26" s="232" customFormat="1" x14ac:dyDescent="0.35">
      <c r="A215" s="241"/>
      <c r="D215" s="215"/>
      <c r="E215" s="242"/>
      <c r="F215" s="242"/>
      <c r="G215" s="242"/>
      <c r="H215" s="242"/>
      <c r="I215" s="242"/>
      <c r="J215" s="242"/>
      <c r="K215" s="242"/>
      <c r="L215" s="242"/>
      <c r="M215" s="242"/>
      <c r="N215" s="242"/>
      <c r="O215" s="243"/>
      <c r="P215" s="243"/>
      <c r="Q215" s="243"/>
      <c r="R215" s="243"/>
      <c r="S215" s="243"/>
      <c r="T215" s="243"/>
      <c r="U215" s="243"/>
      <c r="V215" s="242"/>
      <c r="X215" s="164"/>
    </row>
    <row r="216" spans="1:26" s="232" customFormat="1" x14ac:dyDescent="0.35">
      <c r="A216" s="241"/>
      <c r="D216" s="215"/>
      <c r="E216" s="242"/>
      <c r="F216" s="242"/>
      <c r="G216" s="242"/>
      <c r="H216" s="242"/>
      <c r="I216" s="242"/>
      <c r="J216" s="242"/>
      <c r="K216" s="242"/>
      <c r="L216" s="242"/>
      <c r="M216" s="242"/>
      <c r="N216" s="242"/>
      <c r="O216" s="243"/>
      <c r="P216" s="243"/>
      <c r="Q216" s="243"/>
      <c r="R216" s="243"/>
      <c r="S216" s="243"/>
      <c r="T216" s="243"/>
      <c r="U216" s="243"/>
      <c r="V216" s="242"/>
      <c r="X216" s="164"/>
    </row>
    <row r="217" spans="1:26" s="232" customFormat="1" x14ac:dyDescent="0.35">
      <c r="A217" s="241"/>
      <c r="D217" s="215"/>
      <c r="E217" s="242"/>
      <c r="F217" s="242"/>
      <c r="G217" s="242"/>
      <c r="H217" s="242"/>
      <c r="I217" s="242"/>
      <c r="J217" s="242"/>
      <c r="K217" s="242"/>
      <c r="L217" s="242"/>
      <c r="M217" s="242"/>
      <c r="N217" s="242"/>
      <c r="O217" s="243"/>
      <c r="P217" s="243"/>
      <c r="Q217" s="243"/>
      <c r="R217" s="243"/>
      <c r="S217" s="243"/>
      <c r="T217" s="243"/>
      <c r="U217" s="243"/>
      <c r="V217" s="242"/>
      <c r="X217" s="164"/>
    </row>
    <row r="218" spans="1:26" s="232" customFormat="1" x14ac:dyDescent="0.35">
      <c r="A218" s="241"/>
      <c r="D218" s="215"/>
      <c r="E218" s="242"/>
      <c r="F218" s="242"/>
      <c r="G218" s="242"/>
      <c r="H218" s="242"/>
      <c r="I218" s="242"/>
      <c r="J218" s="242"/>
      <c r="K218" s="242"/>
      <c r="L218" s="242"/>
      <c r="M218" s="242"/>
      <c r="N218" s="242"/>
      <c r="O218" s="243"/>
      <c r="P218" s="243"/>
      <c r="Q218" s="243"/>
      <c r="R218" s="243"/>
      <c r="S218" s="243"/>
      <c r="T218" s="243"/>
      <c r="U218" s="243"/>
      <c r="V218" s="242"/>
      <c r="X218" s="164"/>
    </row>
    <row r="219" spans="1:26" s="232" customFormat="1" x14ac:dyDescent="0.35">
      <c r="A219" s="241"/>
      <c r="D219" s="215"/>
      <c r="E219" s="242"/>
      <c r="F219" s="242"/>
      <c r="G219" s="242"/>
      <c r="H219" s="242"/>
      <c r="I219" s="242"/>
      <c r="J219" s="242"/>
      <c r="K219" s="242"/>
      <c r="L219" s="242"/>
      <c r="M219" s="242"/>
      <c r="N219" s="242"/>
      <c r="O219" s="243"/>
      <c r="P219" s="243"/>
      <c r="Q219" s="243"/>
      <c r="R219" s="243"/>
      <c r="S219" s="243"/>
      <c r="T219" s="243"/>
      <c r="U219" s="243"/>
      <c r="V219" s="242"/>
      <c r="X219" s="164"/>
    </row>
    <row r="220" spans="1:26" s="232" customFormat="1" x14ac:dyDescent="0.35">
      <c r="A220" s="241"/>
      <c r="D220" s="215"/>
      <c r="E220" s="242"/>
      <c r="F220" s="242"/>
      <c r="G220" s="242"/>
      <c r="H220" s="242"/>
      <c r="I220" s="242"/>
      <c r="J220" s="242"/>
      <c r="K220" s="242"/>
      <c r="L220" s="242"/>
      <c r="M220" s="242"/>
      <c r="N220" s="242"/>
      <c r="O220" s="243"/>
      <c r="P220" s="243"/>
      <c r="Q220" s="243"/>
      <c r="R220" s="243"/>
      <c r="S220" s="243"/>
      <c r="T220" s="243"/>
      <c r="U220" s="243"/>
      <c r="V220" s="242"/>
      <c r="X220" s="164"/>
    </row>
    <row r="221" spans="1:26" s="232" customFormat="1" x14ac:dyDescent="0.35">
      <c r="A221" s="241"/>
      <c r="D221" s="215"/>
      <c r="E221" s="242"/>
      <c r="F221" s="242"/>
      <c r="G221" s="242"/>
      <c r="H221" s="242"/>
      <c r="I221" s="242"/>
      <c r="J221" s="242"/>
      <c r="K221" s="242"/>
      <c r="L221" s="242"/>
      <c r="M221" s="242"/>
      <c r="N221" s="242"/>
      <c r="O221" s="243"/>
      <c r="P221" s="243"/>
      <c r="Q221" s="243"/>
      <c r="R221" s="243"/>
      <c r="S221" s="243"/>
      <c r="T221" s="243"/>
      <c r="U221" s="243"/>
      <c r="V221" s="242"/>
    </row>
    <row r="222" spans="1:26" s="214" customFormat="1" x14ac:dyDescent="0.35">
      <c r="C222" s="214" t="s">
        <v>31</v>
      </c>
      <c r="D222" s="215"/>
    </row>
    <row r="223" spans="1:26" s="214" customFormat="1" x14ac:dyDescent="0.35">
      <c r="C223" s="214" t="s">
        <v>584</v>
      </c>
      <c r="D223" s="215"/>
    </row>
    <row r="224" spans="1:26" s="214" customFormat="1" x14ac:dyDescent="0.35">
      <c r="C224" s="214" t="s">
        <v>585</v>
      </c>
      <c r="D224" s="215"/>
    </row>
  </sheetData>
  <autoFilter ref="P5:P214"/>
  <mergeCells count="5">
    <mergeCell ref="A2:B2"/>
    <mergeCell ref="F2:S2"/>
    <mergeCell ref="J3:N3"/>
    <mergeCell ref="O3:S3"/>
    <mergeCell ref="T3:V3"/>
  </mergeCells>
  <printOptions horizontalCentered="1" verticalCentered="1"/>
  <pageMargins left="0" right="0" top="0" bottom="0" header="0" footer="0"/>
  <pageSetup paperSize="9" scale="35" orientation="portrait" r:id="rId1"/>
  <rowBreaks count="1" manualBreakCount="1">
    <brk id="92" max="2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topLeftCell="I94" workbookViewId="0">
      <selection activeCell="N114" sqref="N114"/>
    </sheetView>
  </sheetViews>
  <sheetFormatPr defaultRowHeight="15" x14ac:dyDescent="0.25"/>
  <cols>
    <col min="1" max="1" width="9.140625" style="253" customWidth="1"/>
    <col min="2" max="2" width="9.28515625" style="253" customWidth="1"/>
    <col min="3" max="3" width="18.7109375" style="253" customWidth="1"/>
    <col min="4" max="4" width="15.28515625" style="253" customWidth="1"/>
    <col min="5" max="5" width="15.7109375" style="253" customWidth="1"/>
    <col min="6" max="6" width="15.28515625" style="253" customWidth="1"/>
    <col min="7" max="7" width="12.28515625" style="253" customWidth="1"/>
    <col min="8" max="8" width="18" style="253" customWidth="1"/>
    <col min="9" max="9" width="15.42578125" style="253" customWidth="1"/>
    <col min="10" max="10" width="13.140625" style="253" customWidth="1"/>
    <col min="11" max="11" width="23" style="253" customWidth="1"/>
    <col min="12" max="12" width="18" style="253" customWidth="1"/>
    <col min="13" max="13" width="12" style="253" customWidth="1"/>
    <col min="14" max="14" width="9.28515625" style="253" customWidth="1"/>
    <col min="15" max="15" width="14.140625" style="253" customWidth="1"/>
    <col min="16" max="16" width="14.7109375" style="253" customWidth="1"/>
    <col min="17" max="17" width="14" style="253" customWidth="1"/>
    <col min="18" max="18" width="17.140625" style="254" customWidth="1"/>
    <col min="19" max="19" width="14" style="253" customWidth="1"/>
    <col min="20" max="20" width="14.42578125" style="253" customWidth="1"/>
    <col min="21" max="21" width="17" style="254" customWidth="1"/>
    <col min="22" max="22" width="14.85546875" style="253" customWidth="1"/>
    <col min="23" max="23" width="15" style="254" customWidth="1"/>
    <col min="24" max="24" width="12.5703125" style="253" customWidth="1"/>
    <col min="25" max="25" width="15.28515625" style="253" customWidth="1"/>
    <col min="26" max="26" width="21.42578125" style="253" customWidth="1"/>
    <col min="27" max="27" width="16.28515625" style="253" customWidth="1"/>
    <col min="28" max="28" width="12.42578125" style="253" customWidth="1"/>
    <col min="29" max="16384" width="9.140625" style="253"/>
  </cols>
  <sheetData>
    <row r="1" spans="1:28" x14ac:dyDescent="0.25">
      <c r="A1" s="252" t="s">
        <v>591</v>
      </c>
      <c r="B1" s="294" t="s">
        <v>592</v>
      </c>
      <c r="C1" s="294" t="s">
        <v>592</v>
      </c>
      <c r="D1" s="252" t="s">
        <v>593</v>
      </c>
      <c r="E1" s="294" t="s">
        <v>594</v>
      </c>
      <c r="F1" s="294" t="s">
        <v>594</v>
      </c>
    </row>
    <row r="2" spans="1:28" x14ac:dyDescent="0.25">
      <c r="A2" s="295" t="s">
        <v>595</v>
      </c>
      <c r="B2" s="295" t="s">
        <v>595</v>
      </c>
      <c r="C2" s="295" t="s">
        <v>595</v>
      </c>
      <c r="D2" s="295" t="s">
        <v>595</v>
      </c>
      <c r="E2" s="295" t="s">
        <v>595</v>
      </c>
      <c r="F2" s="295" t="s">
        <v>595</v>
      </c>
      <c r="G2" s="295" t="s">
        <v>595</v>
      </c>
      <c r="H2" s="295" t="s">
        <v>595</v>
      </c>
      <c r="I2" s="295" t="s">
        <v>595</v>
      </c>
      <c r="J2" s="295" t="s">
        <v>595</v>
      </c>
      <c r="K2" s="295" t="s">
        <v>595</v>
      </c>
      <c r="L2" s="295" t="s">
        <v>595</v>
      </c>
      <c r="M2" s="295" t="s">
        <v>595</v>
      </c>
      <c r="N2" s="295" t="s">
        <v>595</v>
      </c>
      <c r="O2" s="295" t="s">
        <v>595</v>
      </c>
      <c r="P2" s="295" t="s">
        <v>595</v>
      </c>
      <c r="Q2" s="295" t="s">
        <v>595</v>
      </c>
      <c r="R2" s="295" t="s">
        <v>595</v>
      </c>
      <c r="S2" s="295" t="s">
        <v>595</v>
      </c>
      <c r="T2" s="295" t="s">
        <v>595</v>
      </c>
      <c r="U2" s="295" t="s">
        <v>595</v>
      </c>
      <c r="V2" s="295" t="s">
        <v>595</v>
      </c>
      <c r="W2" s="295" t="s">
        <v>595</v>
      </c>
      <c r="X2" s="295" t="s">
        <v>595</v>
      </c>
      <c r="Y2" s="295" t="s">
        <v>595</v>
      </c>
      <c r="Z2" s="295" t="s">
        <v>595</v>
      </c>
      <c r="AA2" s="295" t="s">
        <v>595</v>
      </c>
      <c r="AB2" s="295" t="s">
        <v>595</v>
      </c>
    </row>
    <row r="3" spans="1:28" ht="15.75" x14ac:dyDescent="0.25">
      <c r="A3" s="296" t="s">
        <v>596</v>
      </c>
      <c r="B3" s="296" t="s">
        <v>596</v>
      </c>
      <c r="C3" s="296" t="s">
        <v>596</v>
      </c>
      <c r="D3" s="296" t="s">
        <v>596</v>
      </c>
      <c r="E3" s="296" t="s">
        <v>596</v>
      </c>
      <c r="F3" s="296" t="s">
        <v>596</v>
      </c>
      <c r="G3" s="296" t="s">
        <v>596</v>
      </c>
      <c r="H3" s="296" t="s">
        <v>596</v>
      </c>
      <c r="I3" s="296" t="s">
        <v>596</v>
      </c>
      <c r="J3" s="296" t="s">
        <v>596</v>
      </c>
      <c r="K3" s="296" t="s">
        <v>596</v>
      </c>
      <c r="L3" s="296" t="s">
        <v>596</v>
      </c>
      <c r="M3" s="296" t="s">
        <v>596</v>
      </c>
      <c r="N3" s="296" t="s">
        <v>596</v>
      </c>
      <c r="O3" s="296" t="s">
        <v>596</v>
      </c>
      <c r="P3" s="296" t="s">
        <v>596</v>
      </c>
      <c r="Q3" s="296" t="s">
        <v>596</v>
      </c>
      <c r="R3" s="296" t="s">
        <v>596</v>
      </c>
      <c r="S3" s="296" t="s">
        <v>596</v>
      </c>
      <c r="T3" s="296" t="s">
        <v>596</v>
      </c>
      <c r="U3" s="296" t="s">
        <v>596</v>
      </c>
      <c r="V3" s="296" t="s">
        <v>596</v>
      </c>
      <c r="W3" s="296" t="s">
        <v>596</v>
      </c>
      <c r="X3" s="296" t="s">
        <v>596</v>
      </c>
      <c r="Y3" s="296" t="s">
        <v>596</v>
      </c>
      <c r="Z3" s="296" t="s">
        <v>596</v>
      </c>
      <c r="AA3" s="296" t="s">
        <v>596</v>
      </c>
      <c r="AB3" s="296" t="s">
        <v>596</v>
      </c>
    </row>
    <row r="5" spans="1:28" s="255" customFormat="1" x14ac:dyDescent="0.25">
      <c r="A5" s="255" t="s">
        <v>597</v>
      </c>
      <c r="B5" s="255" t="s">
        <v>598</v>
      </c>
      <c r="C5" s="255" t="s">
        <v>599</v>
      </c>
      <c r="D5" s="255" t="s">
        <v>600</v>
      </c>
      <c r="E5" s="255" t="s">
        <v>601</v>
      </c>
      <c r="F5" s="255" t="s">
        <v>602</v>
      </c>
      <c r="G5" s="255" t="s">
        <v>603</v>
      </c>
      <c r="H5" s="255" t="s">
        <v>604</v>
      </c>
      <c r="I5" s="255" t="s">
        <v>605</v>
      </c>
      <c r="J5" s="255" t="s">
        <v>606</v>
      </c>
      <c r="K5" s="255" t="s">
        <v>607</v>
      </c>
      <c r="L5" s="255" t="s">
        <v>608</v>
      </c>
      <c r="M5" s="255" t="s">
        <v>609</v>
      </c>
      <c r="N5" s="255" t="s">
        <v>610</v>
      </c>
      <c r="O5" s="255" t="s">
        <v>611</v>
      </c>
      <c r="P5" s="255" t="s">
        <v>612</v>
      </c>
      <c r="Q5" s="255" t="s">
        <v>613</v>
      </c>
      <c r="R5" s="254" t="s">
        <v>614</v>
      </c>
      <c r="S5" s="255" t="s">
        <v>615</v>
      </c>
      <c r="T5" s="255" t="s">
        <v>616</v>
      </c>
      <c r="U5" s="254" t="s">
        <v>617</v>
      </c>
      <c r="V5" s="255" t="s">
        <v>618</v>
      </c>
      <c r="W5" s="255" t="s">
        <v>619</v>
      </c>
      <c r="X5" s="255" t="s">
        <v>620</v>
      </c>
      <c r="Y5" s="255" t="s">
        <v>621</v>
      </c>
      <c r="Z5" s="255" t="s">
        <v>622</v>
      </c>
      <c r="AA5" s="255" t="s">
        <v>623</v>
      </c>
      <c r="AB5" s="255" t="s">
        <v>624</v>
      </c>
    </row>
    <row r="6" spans="1:28" x14ac:dyDescent="0.25">
      <c r="A6" s="253">
        <v>1</v>
      </c>
      <c r="B6" s="253" t="s">
        <v>12</v>
      </c>
      <c r="C6" s="253" t="s">
        <v>625</v>
      </c>
      <c r="D6" s="253" t="s">
        <v>14</v>
      </c>
      <c r="E6" s="253" t="s">
        <v>14</v>
      </c>
      <c r="F6" s="253" t="s">
        <v>14</v>
      </c>
      <c r="G6" s="253" t="s">
        <v>626</v>
      </c>
      <c r="H6" s="253" t="s">
        <v>627</v>
      </c>
      <c r="I6" s="253" t="s">
        <v>628</v>
      </c>
      <c r="J6" s="253" t="s">
        <v>629</v>
      </c>
      <c r="K6" s="253" t="s">
        <v>630</v>
      </c>
      <c r="L6" s="253" t="s">
        <v>631</v>
      </c>
      <c r="M6" s="253" t="s">
        <v>632</v>
      </c>
      <c r="N6" s="253">
        <v>8</v>
      </c>
      <c r="O6" s="253">
        <v>2.2000000000000002</v>
      </c>
      <c r="P6" s="253">
        <v>485</v>
      </c>
      <c r="Q6" s="253">
        <v>1</v>
      </c>
      <c r="R6" s="254">
        <v>482.8</v>
      </c>
      <c r="S6" s="253">
        <v>2</v>
      </c>
      <c r="T6" s="253">
        <v>913</v>
      </c>
      <c r="U6" s="254">
        <v>911</v>
      </c>
      <c r="V6" s="253">
        <v>3.79</v>
      </c>
      <c r="W6" s="254">
        <v>1164.3</v>
      </c>
      <c r="X6" s="253">
        <v>2060.48</v>
      </c>
      <c r="Z6" s="253">
        <v>0</v>
      </c>
      <c r="AB6" s="253">
        <v>5518</v>
      </c>
    </row>
    <row r="7" spans="1:28" x14ac:dyDescent="0.25">
      <c r="A7" s="253">
        <v>2</v>
      </c>
      <c r="B7" s="253" t="s">
        <v>12</v>
      </c>
      <c r="C7" s="253" t="s">
        <v>625</v>
      </c>
      <c r="D7" s="253" t="s">
        <v>14</v>
      </c>
      <c r="E7" s="253" t="s">
        <v>14</v>
      </c>
      <c r="F7" s="253" t="s">
        <v>14</v>
      </c>
      <c r="G7" s="253" t="s">
        <v>633</v>
      </c>
      <c r="H7" s="253" t="s">
        <v>627</v>
      </c>
      <c r="I7" s="253" t="s">
        <v>634</v>
      </c>
      <c r="J7" s="253" t="s">
        <v>98</v>
      </c>
      <c r="K7" s="253" t="s">
        <v>635</v>
      </c>
      <c r="L7" s="253" t="s">
        <v>636</v>
      </c>
      <c r="M7" s="253" t="s">
        <v>637</v>
      </c>
      <c r="N7" s="253">
        <v>5</v>
      </c>
      <c r="O7" s="253">
        <v>1540.2</v>
      </c>
      <c r="P7" s="253">
        <v>1570.5</v>
      </c>
      <c r="Q7" s="253">
        <v>1</v>
      </c>
      <c r="R7" s="254">
        <v>30.3</v>
      </c>
      <c r="S7" s="253">
        <v>1926.3</v>
      </c>
      <c r="T7" s="253">
        <v>2003</v>
      </c>
      <c r="U7" s="254">
        <v>76.7</v>
      </c>
      <c r="V7" s="253">
        <v>3.19</v>
      </c>
      <c r="W7" s="254">
        <v>95.9</v>
      </c>
      <c r="X7" s="253">
        <v>1242.6400000000001</v>
      </c>
      <c r="AB7" s="253">
        <v>17393</v>
      </c>
    </row>
    <row r="8" spans="1:28" x14ac:dyDescent="0.25">
      <c r="A8" s="253">
        <v>3</v>
      </c>
      <c r="B8" s="253" t="s">
        <v>12</v>
      </c>
      <c r="C8" s="253" t="s">
        <v>625</v>
      </c>
      <c r="D8" s="253" t="s">
        <v>14</v>
      </c>
      <c r="E8" s="253" t="s">
        <v>14</v>
      </c>
      <c r="F8" s="253" t="s">
        <v>14</v>
      </c>
      <c r="G8" s="253" t="s">
        <v>633</v>
      </c>
      <c r="H8" s="253" t="s">
        <v>627</v>
      </c>
      <c r="I8" s="253" t="s">
        <v>638</v>
      </c>
      <c r="J8" s="253" t="s">
        <v>275</v>
      </c>
      <c r="K8" s="253" t="s">
        <v>639</v>
      </c>
      <c r="L8" s="253" t="s">
        <v>640</v>
      </c>
      <c r="M8" s="253" t="s">
        <v>632</v>
      </c>
      <c r="N8" s="253">
        <v>3</v>
      </c>
      <c r="O8" s="253">
        <v>329.7</v>
      </c>
      <c r="P8" s="253">
        <v>346.3</v>
      </c>
      <c r="Q8" s="253">
        <v>1</v>
      </c>
      <c r="R8" s="254">
        <v>16.600000000000001</v>
      </c>
      <c r="S8" s="253">
        <v>1475.1</v>
      </c>
      <c r="T8" s="253">
        <v>1675.5</v>
      </c>
      <c r="U8" s="254">
        <v>200.4</v>
      </c>
      <c r="V8" s="253">
        <v>2.97</v>
      </c>
      <c r="W8" s="254">
        <v>214.2</v>
      </c>
      <c r="X8" s="253">
        <v>1374</v>
      </c>
      <c r="AB8" s="253">
        <v>0</v>
      </c>
    </row>
    <row r="9" spans="1:28" x14ac:dyDescent="0.25">
      <c r="A9" s="253">
        <v>4</v>
      </c>
      <c r="B9" s="253" t="s">
        <v>12</v>
      </c>
      <c r="C9" s="253" t="s">
        <v>625</v>
      </c>
      <c r="D9" s="253" t="s">
        <v>14</v>
      </c>
      <c r="E9" s="253" t="s">
        <v>14</v>
      </c>
      <c r="F9" s="253" t="s">
        <v>14</v>
      </c>
      <c r="G9" s="253" t="s">
        <v>633</v>
      </c>
      <c r="H9" s="253" t="s">
        <v>627</v>
      </c>
      <c r="I9" s="253" t="s">
        <v>641</v>
      </c>
      <c r="J9" s="253" t="s">
        <v>74</v>
      </c>
      <c r="K9" s="253" t="s">
        <v>642</v>
      </c>
      <c r="L9" s="253" t="s">
        <v>643</v>
      </c>
      <c r="M9" s="253" t="s">
        <v>637</v>
      </c>
      <c r="N9" s="253">
        <v>44.76</v>
      </c>
      <c r="O9" s="253">
        <v>12740.4</v>
      </c>
      <c r="P9" s="253">
        <v>12808.8</v>
      </c>
      <c r="Q9" s="253">
        <v>15</v>
      </c>
      <c r="R9" s="254">
        <v>1026</v>
      </c>
      <c r="S9" s="253">
        <v>8598.7999999999993</v>
      </c>
      <c r="T9" s="253">
        <v>8965.57</v>
      </c>
      <c r="U9" s="254">
        <v>5501.55</v>
      </c>
      <c r="V9" s="253">
        <v>3.07</v>
      </c>
      <c r="W9" s="254">
        <v>5859.45</v>
      </c>
      <c r="X9" s="253">
        <v>159862.69</v>
      </c>
      <c r="AB9" s="253">
        <v>0</v>
      </c>
    </row>
    <row r="10" spans="1:28" x14ac:dyDescent="0.25">
      <c r="A10" s="253">
        <v>5</v>
      </c>
      <c r="B10" s="253" t="s">
        <v>12</v>
      </c>
      <c r="C10" s="253" t="s">
        <v>625</v>
      </c>
      <c r="D10" s="253" t="s">
        <v>14</v>
      </c>
      <c r="E10" s="253" t="s">
        <v>14</v>
      </c>
      <c r="F10" s="253" t="s">
        <v>14</v>
      </c>
      <c r="G10" s="253" t="s">
        <v>633</v>
      </c>
      <c r="H10" s="253" t="s">
        <v>627</v>
      </c>
      <c r="I10" s="253" t="s">
        <v>644</v>
      </c>
      <c r="J10" s="253" t="s">
        <v>76</v>
      </c>
      <c r="K10" s="253" t="s">
        <v>645</v>
      </c>
      <c r="L10" s="253" t="s">
        <v>646</v>
      </c>
      <c r="M10" s="253" t="s">
        <v>637</v>
      </c>
      <c r="N10" s="253">
        <v>20</v>
      </c>
      <c r="O10" s="253">
        <v>5577.76</v>
      </c>
      <c r="P10" s="253">
        <v>5730.16</v>
      </c>
      <c r="Q10" s="253">
        <v>10</v>
      </c>
      <c r="R10" s="254">
        <v>1524</v>
      </c>
      <c r="S10" s="253">
        <v>8147.73</v>
      </c>
      <c r="T10" s="253">
        <v>8323.44</v>
      </c>
      <c r="U10" s="254">
        <v>1757</v>
      </c>
      <c r="V10" s="253">
        <v>3.07</v>
      </c>
      <c r="W10" s="254">
        <v>2888.1</v>
      </c>
      <c r="X10" s="253">
        <v>4470</v>
      </c>
      <c r="Z10" s="253">
        <v>716</v>
      </c>
      <c r="AB10" s="253">
        <v>6283</v>
      </c>
    </row>
    <row r="11" spans="1:28" x14ac:dyDescent="0.25">
      <c r="A11" s="253">
        <v>6</v>
      </c>
      <c r="B11" s="253" t="s">
        <v>12</v>
      </c>
      <c r="C11" s="253" t="s">
        <v>625</v>
      </c>
      <c r="D11" s="253" t="s">
        <v>14</v>
      </c>
      <c r="E11" s="253" t="s">
        <v>14</v>
      </c>
      <c r="F11" s="253" t="s">
        <v>14</v>
      </c>
      <c r="G11" s="253" t="s">
        <v>633</v>
      </c>
      <c r="H11" s="253" t="s">
        <v>627</v>
      </c>
      <c r="I11" s="253" t="s">
        <v>647</v>
      </c>
      <c r="J11" s="253" t="s">
        <v>648</v>
      </c>
      <c r="K11" s="253" t="s">
        <v>649</v>
      </c>
      <c r="L11" s="253" t="s">
        <v>650</v>
      </c>
      <c r="M11" s="253" t="s">
        <v>632</v>
      </c>
      <c r="N11" s="253">
        <v>3</v>
      </c>
      <c r="O11" s="253">
        <v>2</v>
      </c>
      <c r="P11" s="253">
        <v>471</v>
      </c>
      <c r="Q11" s="253">
        <v>1</v>
      </c>
      <c r="R11" s="254">
        <v>469</v>
      </c>
      <c r="S11" s="253">
        <v>1</v>
      </c>
      <c r="T11" s="253">
        <v>674</v>
      </c>
      <c r="U11" s="254">
        <v>673</v>
      </c>
      <c r="V11" s="253">
        <v>3.79</v>
      </c>
      <c r="W11" s="254">
        <v>254.8</v>
      </c>
      <c r="X11" s="253">
        <v>1199.5899999999999</v>
      </c>
      <c r="Z11" s="253">
        <v>0</v>
      </c>
      <c r="AB11" s="253">
        <v>2920</v>
      </c>
    </row>
    <row r="12" spans="1:28" x14ac:dyDescent="0.25">
      <c r="A12" s="253">
        <v>7</v>
      </c>
      <c r="B12" s="253" t="s">
        <v>12</v>
      </c>
      <c r="C12" s="253" t="s">
        <v>625</v>
      </c>
      <c r="D12" s="253" t="s">
        <v>14</v>
      </c>
      <c r="E12" s="253" t="s">
        <v>14</v>
      </c>
      <c r="F12" s="253" t="s">
        <v>14</v>
      </c>
      <c r="G12" s="253" t="s">
        <v>633</v>
      </c>
      <c r="H12" s="253" t="s">
        <v>627</v>
      </c>
      <c r="I12" s="253" t="s">
        <v>651</v>
      </c>
      <c r="J12" s="253" t="s">
        <v>323</v>
      </c>
      <c r="K12" s="253" t="s">
        <v>504</v>
      </c>
      <c r="L12" s="253" t="s">
        <v>652</v>
      </c>
      <c r="M12" s="253" t="s">
        <v>653</v>
      </c>
      <c r="N12" s="253">
        <v>45</v>
      </c>
      <c r="O12" s="253">
        <v>3341.4</v>
      </c>
      <c r="P12" s="253">
        <v>3809.7</v>
      </c>
      <c r="Q12" s="253">
        <v>15</v>
      </c>
      <c r="R12" s="254">
        <v>7024.5</v>
      </c>
      <c r="S12" s="253">
        <v>101.5</v>
      </c>
      <c r="T12" s="253">
        <v>116.8</v>
      </c>
      <c r="U12" s="254">
        <v>229.5</v>
      </c>
      <c r="V12" s="253">
        <v>3.2</v>
      </c>
      <c r="W12" s="254">
        <v>781.2</v>
      </c>
      <c r="X12" s="253">
        <v>67219.72</v>
      </c>
      <c r="Y12" s="253">
        <v>59580</v>
      </c>
      <c r="AB12" s="253">
        <v>0</v>
      </c>
    </row>
    <row r="13" spans="1:28" x14ac:dyDescent="0.25">
      <c r="A13" s="253">
        <v>8</v>
      </c>
      <c r="B13" s="253" t="s">
        <v>12</v>
      </c>
      <c r="C13" s="253" t="s">
        <v>625</v>
      </c>
      <c r="D13" s="253" t="s">
        <v>14</v>
      </c>
      <c r="E13" s="253" t="s">
        <v>14</v>
      </c>
      <c r="F13" s="253" t="s">
        <v>14</v>
      </c>
      <c r="G13" s="253" t="s">
        <v>633</v>
      </c>
      <c r="H13" s="253" t="s">
        <v>627</v>
      </c>
      <c r="I13" s="253" t="s">
        <v>654</v>
      </c>
      <c r="J13" s="253" t="s">
        <v>251</v>
      </c>
      <c r="K13" s="253" t="s">
        <v>465</v>
      </c>
      <c r="L13" s="253" t="s">
        <v>655</v>
      </c>
      <c r="M13" s="253" t="s">
        <v>632</v>
      </c>
      <c r="N13" s="253">
        <v>8</v>
      </c>
      <c r="O13" s="253">
        <v>7880.1</v>
      </c>
      <c r="P13" s="253">
        <v>8385.6</v>
      </c>
      <c r="Q13" s="253">
        <v>1</v>
      </c>
      <c r="R13" s="254">
        <v>505.5</v>
      </c>
      <c r="S13" s="253">
        <v>2503.9</v>
      </c>
      <c r="T13" s="253">
        <v>2591</v>
      </c>
      <c r="U13" s="254">
        <v>87.1</v>
      </c>
      <c r="V13" s="253">
        <v>2.97</v>
      </c>
      <c r="W13" s="254">
        <v>393.2</v>
      </c>
      <c r="X13" s="253">
        <v>3998.36</v>
      </c>
      <c r="Y13" s="253">
        <v>3263</v>
      </c>
      <c r="AB13" s="253">
        <v>0</v>
      </c>
    </row>
    <row r="14" spans="1:28" x14ac:dyDescent="0.25">
      <c r="A14" s="253">
        <v>9</v>
      </c>
      <c r="B14" s="253" t="s">
        <v>12</v>
      </c>
      <c r="C14" s="253" t="s">
        <v>625</v>
      </c>
      <c r="D14" s="253" t="s">
        <v>14</v>
      </c>
      <c r="E14" s="253" t="s">
        <v>14</v>
      </c>
      <c r="F14" s="253" t="s">
        <v>14</v>
      </c>
      <c r="G14" s="253" t="s">
        <v>633</v>
      </c>
      <c r="H14" s="253" t="s">
        <v>627</v>
      </c>
      <c r="I14" s="253" t="s">
        <v>656</v>
      </c>
      <c r="J14" s="253" t="s">
        <v>56</v>
      </c>
      <c r="K14" s="253" t="s">
        <v>657</v>
      </c>
      <c r="L14" s="253" t="s">
        <v>658</v>
      </c>
      <c r="M14" s="253" t="s">
        <v>637</v>
      </c>
      <c r="N14" s="253">
        <v>15</v>
      </c>
      <c r="O14" s="253">
        <v>242342</v>
      </c>
      <c r="P14" s="253">
        <v>245276.79999999999</v>
      </c>
      <c r="Q14" s="253">
        <v>1</v>
      </c>
      <c r="R14" s="254">
        <v>2934.8</v>
      </c>
      <c r="S14" s="253">
        <v>17036.2</v>
      </c>
      <c r="T14" s="253">
        <v>17166</v>
      </c>
      <c r="U14" s="254">
        <v>129.80000000000001</v>
      </c>
      <c r="V14" s="253">
        <v>6.61</v>
      </c>
      <c r="W14" s="254">
        <v>901.1</v>
      </c>
      <c r="X14" s="253">
        <v>26648.799999999999</v>
      </c>
      <c r="Y14" s="253">
        <v>25632</v>
      </c>
      <c r="AB14" s="253">
        <v>0</v>
      </c>
    </row>
    <row r="15" spans="1:28" x14ac:dyDescent="0.25">
      <c r="A15" s="253">
        <v>10</v>
      </c>
      <c r="B15" s="253" t="s">
        <v>12</v>
      </c>
      <c r="C15" s="253" t="s">
        <v>625</v>
      </c>
      <c r="D15" s="253" t="s">
        <v>14</v>
      </c>
      <c r="E15" s="253" t="s">
        <v>14</v>
      </c>
      <c r="F15" s="253" t="s">
        <v>14</v>
      </c>
      <c r="G15" s="253" t="s">
        <v>633</v>
      </c>
      <c r="H15" s="253" t="s">
        <v>627</v>
      </c>
      <c r="I15" s="253" t="s">
        <v>659</v>
      </c>
      <c r="J15" s="253" t="s">
        <v>284</v>
      </c>
      <c r="K15" s="253" t="s">
        <v>660</v>
      </c>
      <c r="L15" s="253" t="s">
        <v>661</v>
      </c>
      <c r="M15" s="253" t="s">
        <v>662</v>
      </c>
      <c r="N15" s="253">
        <v>80</v>
      </c>
      <c r="O15" s="253">
        <v>122.468</v>
      </c>
      <c r="P15" s="253">
        <v>146.82900000000001</v>
      </c>
      <c r="Q15" s="253">
        <v>500</v>
      </c>
      <c r="R15" s="254">
        <v>12180.5</v>
      </c>
      <c r="S15" s="253">
        <v>51.484000000000002</v>
      </c>
      <c r="T15" s="253">
        <v>51.484000000000002</v>
      </c>
      <c r="U15" s="254">
        <v>0</v>
      </c>
      <c r="V15" s="253">
        <v>3.2</v>
      </c>
      <c r="W15" s="254">
        <v>0</v>
      </c>
      <c r="X15" s="253">
        <v>113878.39999999999</v>
      </c>
      <c r="AB15" s="253">
        <v>105381</v>
      </c>
    </row>
    <row r="16" spans="1:28" x14ac:dyDescent="0.25">
      <c r="A16" s="253">
        <v>11</v>
      </c>
      <c r="B16" s="253" t="s">
        <v>12</v>
      </c>
      <c r="C16" s="253" t="s">
        <v>625</v>
      </c>
      <c r="D16" s="253" t="s">
        <v>14</v>
      </c>
      <c r="E16" s="253" t="s">
        <v>14</v>
      </c>
      <c r="F16" s="253" t="s">
        <v>14</v>
      </c>
      <c r="G16" s="253" t="s">
        <v>633</v>
      </c>
      <c r="H16" s="253" t="s">
        <v>627</v>
      </c>
      <c r="I16" s="253" t="s">
        <v>663</v>
      </c>
      <c r="J16" s="253" t="s">
        <v>132</v>
      </c>
      <c r="K16" s="253" t="s">
        <v>664</v>
      </c>
      <c r="L16" s="253" t="s">
        <v>665</v>
      </c>
      <c r="M16" s="253" t="s">
        <v>637</v>
      </c>
      <c r="N16" s="253">
        <v>25</v>
      </c>
      <c r="O16" s="253">
        <v>6618</v>
      </c>
      <c r="P16" s="253">
        <v>6907.3</v>
      </c>
      <c r="Q16" s="253">
        <v>10</v>
      </c>
      <c r="R16" s="254">
        <v>2893</v>
      </c>
      <c r="S16" s="253">
        <v>5717.5</v>
      </c>
      <c r="T16" s="253">
        <v>5981.8</v>
      </c>
      <c r="U16" s="254">
        <v>2643</v>
      </c>
      <c r="V16" s="253">
        <v>3.19</v>
      </c>
      <c r="W16" s="254">
        <v>3578</v>
      </c>
      <c r="X16" s="253">
        <v>7591.82</v>
      </c>
      <c r="Y16" s="253">
        <v>12009</v>
      </c>
      <c r="AB16" s="253">
        <v>0</v>
      </c>
    </row>
    <row r="17" spans="1:28" x14ac:dyDescent="0.25">
      <c r="A17" s="253">
        <v>12</v>
      </c>
      <c r="B17" s="253" t="s">
        <v>12</v>
      </c>
      <c r="C17" s="253" t="s">
        <v>625</v>
      </c>
      <c r="D17" s="253" t="s">
        <v>14</v>
      </c>
      <c r="E17" s="253" t="s">
        <v>14</v>
      </c>
      <c r="F17" s="253" t="s">
        <v>14</v>
      </c>
      <c r="G17" s="253" t="s">
        <v>633</v>
      </c>
      <c r="H17" s="253" t="s">
        <v>627</v>
      </c>
      <c r="I17" s="253" t="s">
        <v>666</v>
      </c>
      <c r="J17" s="253" t="s">
        <v>279</v>
      </c>
      <c r="K17" s="253" t="s">
        <v>667</v>
      </c>
      <c r="L17" s="253" t="s">
        <v>668</v>
      </c>
      <c r="M17" s="253" t="s">
        <v>632</v>
      </c>
      <c r="N17" s="253">
        <v>3</v>
      </c>
      <c r="O17" s="253">
        <v>1921</v>
      </c>
      <c r="P17" s="253">
        <v>2109</v>
      </c>
      <c r="Q17" s="253">
        <v>1</v>
      </c>
      <c r="R17" s="254">
        <v>188</v>
      </c>
      <c r="S17" s="253">
        <v>1723</v>
      </c>
      <c r="T17" s="253">
        <v>1869</v>
      </c>
      <c r="U17" s="254">
        <v>146</v>
      </c>
      <c r="V17" s="253">
        <v>3.79</v>
      </c>
      <c r="W17" s="254">
        <v>223.3</v>
      </c>
      <c r="X17" s="253">
        <v>816.37</v>
      </c>
      <c r="AB17" s="253">
        <v>5339</v>
      </c>
    </row>
    <row r="18" spans="1:28" x14ac:dyDescent="0.25">
      <c r="A18" s="253">
        <v>13</v>
      </c>
      <c r="B18" s="253" t="s">
        <v>12</v>
      </c>
      <c r="C18" s="253" t="s">
        <v>625</v>
      </c>
      <c r="D18" s="253" t="s">
        <v>14</v>
      </c>
      <c r="E18" s="253" t="s">
        <v>14</v>
      </c>
      <c r="F18" s="253" t="s">
        <v>14</v>
      </c>
      <c r="G18" s="253" t="s">
        <v>633</v>
      </c>
      <c r="H18" s="253" t="s">
        <v>627</v>
      </c>
      <c r="I18" s="253" t="s">
        <v>669</v>
      </c>
      <c r="J18" s="253" t="s">
        <v>278</v>
      </c>
      <c r="K18" s="253" t="s">
        <v>670</v>
      </c>
      <c r="L18" s="253" t="s">
        <v>671</v>
      </c>
      <c r="M18" s="253" t="s">
        <v>632</v>
      </c>
      <c r="N18" s="253">
        <v>5</v>
      </c>
      <c r="O18" s="253">
        <v>3937.1</v>
      </c>
      <c r="P18" s="253">
        <v>4301.1000000000004</v>
      </c>
      <c r="Q18" s="253">
        <v>1</v>
      </c>
      <c r="R18" s="254">
        <v>364</v>
      </c>
      <c r="S18" s="253">
        <v>3799.9</v>
      </c>
      <c r="T18" s="253">
        <v>4138</v>
      </c>
      <c r="U18" s="254">
        <v>338.1</v>
      </c>
      <c r="V18" s="253">
        <v>3.79</v>
      </c>
      <c r="W18" s="254">
        <v>474.4</v>
      </c>
      <c r="X18" s="253">
        <v>782.38</v>
      </c>
      <c r="AB18" s="253">
        <v>-1032</v>
      </c>
    </row>
    <row r="19" spans="1:28" x14ac:dyDescent="0.25">
      <c r="A19" s="253">
        <v>14</v>
      </c>
      <c r="B19" s="253" t="s">
        <v>12</v>
      </c>
      <c r="C19" s="253" t="s">
        <v>625</v>
      </c>
      <c r="D19" s="253" t="s">
        <v>14</v>
      </c>
      <c r="E19" s="253" t="s">
        <v>14</v>
      </c>
      <c r="F19" s="253" t="s">
        <v>14</v>
      </c>
      <c r="G19" s="253" t="s">
        <v>633</v>
      </c>
      <c r="H19" s="253" t="s">
        <v>627</v>
      </c>
      <c r="I19" s="253" t="s">
        <v>672</v>
      </c>
      <c r="J19" s="253" t="s">
        <v>325</v>
      </c>
      <c r="K19" s="253" t="s">
        <v>506</v>
      </c>
      <c r="L19" s="253" t="s">
        <v>673</v>
      </c>
      <c r="M19" s="253" t="s">
        <v>632</v>
      </c>
      <c r="N19" s="253">
        <v>3</v>
      </c>
      <c r="O19" s="253">
        <v>1184</v>
      </c>
      <c r="P19" s="253">
        <v>1382</v>
      </c>
      <c r="Q19" s="253">
        <v>1</v>
      </c>
      <c r="R19" s="254">
        <v>198</v>
      </c>
      <c r="S19" s="253">
        <v>2255</v>
      </c>
      <c r="T19" s="253">
        <v>2501</v>
      </c>
      <c r="U19" s="254">
        <v>246</v>
      </c>
      <c r="V19" s="253">
        <v>2.4300000000000002</v>
      </c>
      <c r="W19" s="254">
        <v>318.8</v>
      </c>
      <c r="X19" s="253">
        <v>2001.75</v>
      </c>
      <c r="Y19" s="253">
        <v>66</v>
      </c>
      <c r="AB19" s="253">
        <v>0</v>
      </c>
    </row>
    <row r="20" spans="1:28" x14ac:dyDescent="0.25">
      <c r="A20" s="253">
        <v>15</v>
      </c>
      <c r="B20" s="253" t="s">
        <v>12</v>
      </c>
      <c r="C20" s="253" t="s">
        <v>625</v>
      </c>
      <c r="D20" s="253" t="s">
        <v>14</v>
      </c>
      <c r="E20" s="253" t="s">
        <v>14</v>
      </c>
      <c r="F20" s="253" t="s">
        <v>14</v>
      </c>
      <c r="G20" s="253" t="s">
        <v>633</v>
      </c>
      <c r="H20" s="253" t="s">
        <v>627</v>
      </c>
      <c r="I20" s="253" t="s">
        <v>674</v>
      </c>
      <c r="J20" s="253" t="s">
        <v>84</v>
      </c>
      <c r="K20" s="253" t="s">
        <v>675</v>
      </c>
      <c r="L20" s="253" t="s">
        <v>676</v>
      </c>
      <c r="M20" s="253" t="s">
        <v>632</v>
      </c>
      <c r="N20" s="253">
        <v>10</v>
      </c>
      <c r="O20" s="253">
        <v>22106.6</v>
      </c>
      <c r="P20" s="253">
        <v>22722.9</v>
      </c>
      <c r="Q20" s="253">
        <v>1</v>
      </c>
      <c r="R20" s="254">
        <v>616.29999999999995</v>
      </c>
      <c r="S20" s="253">
        <v>33626.400000000001</v>
      </c>
      <c r="T20" s="253">
        <v>34272.9</v>
      </c>
      <c r="U20" s="254">
        <v>646.5</v>
      </c>
      <c r="V20" s="253">
        <v>2.76</v>
      </c>
      <c r="W20" s="254">
        <v>955.5</v>
      </c>
      <c r="X20" s="253">
        <v>1458.37</v>
      </c>
      <c r="Y20" s="253">
        <v>1833</v>
      </c>
      <c r="AB20" s="253">
        <v>-23</v>
      </c>
    </row>
    <row r="21" spans="1:28" x14ac:dyDescent="0.25">
      <c r="A21" s="253">
        <v>16</v>
      </c>
      <c r="B21" s="253" t="s">
        <v>12</v>
      </c>
      <c r="C21" s="253" t="s">
        <v>625</v>
      </c>
      <c r="D21" s="253" t="s">
        <v>14</v>
      </c>
      <c r="E21" s="253" t="s">
        <v>14</v>
      </c>
      <c r="F21" s="253" t="s">
        <v>14</v>
      </c>
      <c r="G21" s="253" t="s">
        <v>633</v>
      </c>
      <c r="H21" s="253" t="s">
        <v>627</v>
      </c>
      <c r="I21" s="253" t="s">
        <v>677</v>
      </c>
      <c r="J21" s="253" t="s">
        <v>108</v>
      </c>
      <c r="K21" s="253" t="s">
        <v>678</v>
      </c>
      <c r="L21" s="253" t="s">
        <v>679</v>
      </c>
      <c r="M21" s="253" t="s">
        <v>637</v>
      </c>
      <c r="N21" s="253">
        <v>10</v>
      </c>
      <c r="O21" s="253">
        <v>8211.2000000000007</v>
      </c>
      <c r="P21" s="253">
        <v>8478.2000000000007</v>
      </c>
      <c r="Q21" s="253">
        <v>1</v>
      </c>
      <c r="R21" s="254">
        <v>267</v>
      </c>
      <c r="S21" s="253">
        <v>7329.4</v>
      </c>
      <c r="T21" s="253">
        <v>7329.4</v>
      </c>
      <c r="U21" s="254">
        <v>0</v>
      </c>
      <c r="V21" s="253">
        <v>3.19</v>
      </c>
      <c r="W21" s="254">
        <v>0</v>
      </c>
      <c r="X21" s="253">
        <v>4882.17</v>
      </c>
      <c r="AB21" s="253">
        <v>58787</v>
      </c>
    </row>
    <row r="22" spans="1:28" x14ac:dyDescent="0.25">
      <c r="A22" s="253">
        <v>17</v>
      </c>
      <c r="B22" s="253" t="s">
        <v>12</v>
      </c>
      <c r="C22" s="253" t="s">
        <v>625</v>
      </c>
      <c r="D22" s="253" t="s">
        <v>14</v>
      </c>
      <c r="E22" s="253" t="s">
        <v>14</v>
      </c>
      <c r="F22" s="253" t="s">
        <v>14</v>
      </c>
      <c r="G22" s="253" t="s">
        <v>633</v>
      </c>
      <c r="H22" s="253" t="s">
        <v>627</v>
      </c>
      <c r="I22" s="253" t="s">
        <v>680</v>
      </c>
      <c r="J22" s="253" t="s">
        <v>563</v>
      </c>
      <c r="K22" s="253" t="s">
        <v>681</v>
      </c>
      <c r="L22" s="253" t="s">
        <v>682</v>
      </c>
      <c r="M22" s="253" t="s">
        <v>632</v>
      </c>
      <c r="N22" s="253">
        <v>2</v>
      </c>
      <c r="O22" s="253">
        <v>160</v>
      </c>
      <c r="P22" s="253">
        <v>265.8</v>
      </c>
      <c r="Q22" s="253">
        <v>1</v>
      </c>
      <c r="R22" s="254">
        <v>105.8</v>
      </c>
      <c r="S22" s="253">
        <v>957</v>
      </c>
      <c r="T22" s="253">
        <v>957.6</v>
      </c>
      <c r="U22" s="254">
        <v>1</v>
      </c>
      <c r="V22" s="253">
        <v>2.25</v>
      </c>
      <c r="W22" s="254">
        <v>0</v>
      </c>
      <c r="X22" s="253">
        <v>990.01</v>
      </c>
      <c r="Z22" s="253">
        <v>0</v>
      </c>
      <c r="AB22" s="253">
        <v>908.27</v>
      </c>
    </row>
    <row r="23" spans="1:28" x14ac:dyDescent="0.25">
      <c r="A23" s="253">
        <v>18</v>
      </c>
      <c r="B23" s="253" t="s">
        <v>12</v>
      </c>
      <c r="C23" s="253" t="s">
        <v>625</v>
      </c>
      <c r="D23" s="253" t="s">
        <v>14</v>
      </c>
      <c r="E23" s="253" t="s">
        <v>14</v>
      </c>
      <c r="F23" s="253" t="s">
        <v>14</v>
      </c>
      <c r="G23" s="253" t="s">
        <v>633</v>
      </c>
      <c r="H23" s="253" t="s">
        <v>627</v>
      </c>
      <c r="I23" s="253" t="s">
        <v>683</v>
      </c>
      <c r="J23" s="253" t="s">
        <v>280</v>
      </c>
      <c r="K23" s="253" t="s">
        <v>479</v>
      </c>
      <c r="L23" s="253" t="s">
        <v>684</v>
      </c>
      <c r="M23" s="253" t="s">
        <v>632</v>
      </c>
      <c r="N23" s="253">
        <v>5</v>
      </c>
      <c r="O23" s="253">
        <v>1188.8</v>
      </c>
      <c r="P23" s="253">
        <v>1321</v>
      </c>
      <c r="Q23" s="253">
        <v>1</v>
      </c>
      <c r="R23" s="254">
        <v>132.19999999999999</v>
      </c>
      <c r="S23" s="253">
        <v>3442.4</v>
      </c>
      <c r="T23" s="253">
        <v>3847.7</v>
      </c>
      <c r="U23" s="254">
        <v>405.3</v>
      </c>
      <c r="V23" s="253">
        <v>2.97</v>
      </c>
      <c r="W23" s="254">
        <v>476.3</v>
      </c>
      <c r="X23" s="253">
        <v>3372.25</v>
      </c>
      <c r="AB23" s="253">
        <v>0</v>
      </c>
    </row>
    <row r="24" spans="1:28" x14ac:dyDescent="0.25">
      <c r="A24" s="253">
        <v>19</v>
      </c>
      <c r="B24" s="253" t="s">
        <v>12</v>
      </c>
      <c r="C24" s="253" t="s">
        <v>625</v>
      </c>
      <c r="D24" s="253" t="s">
        <v>14</v>
      </c>
      <c r="E24" s="253" t="s">
        <v>14</v>
      </c>
      <c r="F24" s="253" t="s">
        <v>14</v>
      </c>
      <c r="G24" s="253" t="s">
        <v>633</v>
      </c>
      <c r="H24" s="253" t="s">
        <v>627</v>
      </c>
      <c r="I24" s="253" t="s">
        <v>685</v>
      </c>
      <c r="J24" s="253" t="s">
        <v>562</v>
      </c>
      <c r="K24" s="253" t="s">
        <v>686</v>
      </c>
      <c r="L24" s="253" t="s">
        <v>687</v>
      </c>
      <c r="M24" s="253" t="s">
        <v>632</v>
      </c>
      <c r="N24" s="253">
        <v>6</v>
      </c>
      <c r="O24" s="253">
        <v>455.3</v>
      </c>
      <c r="P24" s="253">
        <v>696.8</v>
      </c>
      <c r="Q24" s="253">
        <v>1</v>
      </c>
      <c r="R24" s="254">
        <v>241.5</v>
      </c>
      <c r="S24" s="253">
        <v>227.1</v>
      </c>
      <c r="T24" s="253">
        <v>312.3</v>
      </c>
      <c r="U24" s="254">
        <v>85</v>
      </c>
      <c r="V24" s="253">
        <v>3.79</v>
      </c>
      <c r="W24" s="254">
        <v>151.80000000000001</v>
      </c>
      <c r="X24" s="253">
        <v>1592.27</v>
      </c>
      <c r="Z24" s="253">
        <v>0</v>
      </c>
      <c r="AB24" s="253">
        <v>1665</v>
      </c>
    </row>
    <row r="25" spans="1:28" x14ac:dyDescent="0.25">
      <c r="A25" s="253">
        <v>20</v>
      </c>
      <c r="B25" s="253" t="s">
        <v>12</v>
      </c>
      <c r="C25" s="253" t="s">
        <v>625</v>
      </c>
      <c r="D25" s="253" t="s">
        <v>14</v>
      </c>
      <c r="E25" s="253" t="s">
        <v>14</v>
      </c>
      <c r="F25" s="253" t="s">
        <v>14</v>
      </c>
      <c r="G25" s="253" t="s">
        <v>633</v>
      </c>
      <c r="H25" s="253" t="s">
        <v>627</v>
      </c>
      <c r="I25" s="253" t="s">
        <v>688</v>
      </c>
      <c r="J25" s="253" t="s">
        <v>260</v>
      </c>
      <c r="K25" s="253" t="s">
        <v>460</v>
      </c>
      <c r="L25" s="253" t="s">
        <v>689</v>
      </c>
      <c r="M25" s="253" t="s">
        <v>690</v>
      </c>
      <c r="N25" s="253">
        <v>149</v>
      </c>
      <c r="O25" s="253">
        <v>55.56</v>
      </c>
      <c r="P25" s="253">
        <v>62.837000000000003</v>
      </c>
      <c r="Q25" s="253">
        <v>800</v>
      </c>
      <c r="R25" s="254">
        <v>5821.6</v>
      </c>
      <c r="S25" s="253">
        <v>11.26</v>
      </c>
      <c r="T25" s="253">
        <v>12.131</v>
      </c>
      <c r="U25" s="254">
        <v>696.8</v>
      </c>
      <c r="V25" s="253">
        <v>3.74</v>
      </c>
      <c r="W25" s="254">
        <v>1218.7</v>
      </c>
      <c r="X25" s="253">
        <v>39257</v>
      </c>
      <c r="AB25" s="253">
        <v>29702</v>
      </c>
    </row>
    <row r="26" spans="1:28" x14ac:dyDescent="0.25">
      <c r="A26" s="253">
        <v>21</v>
      </c>
      <c r="B26" s="253" t="s">
        <v>12</v>
      </c>
      <c r="C26" s="253" t="s">
        <v>625</v>
      </c>
      <c r="D26" s="253" t="s">
        <v>14</v>
      </c>
      <c r="E26" s="253" t="s">
        <v>14</v>
      </c>
      <c r="F26" s="253" t="s">
        <v>14</v>
      </c>
      <c r="G26" s="253" t="s">
        <v>691</v>
      </c>
      <c r="H26" s="253" t="s">
        <v>627</v>
      </c>
      <c r="I26" s="253" t="s">
        <v>692</v>
      </c>
      <c r="J26" s="253" t="s">
        <v>94</v>
      </c>
      <c r="K26" s="253" t="s">
        <v>693</v>
      </c>
      <c r="L26" s="253" t="s">
        <v>694</v>
      </c>
      <c r="M26" s="253" t="s">
        <v>695</v>
      </c>
      <c r="N26" s="253">
        <v>10.44</v>
      </c>
      <c r="O26" s="253">
        <v>1414.8</v>
      </c>
      <c r="P26" s="253">
        <v>1443.9</v>
      </c>
      <c r="Q26" s="253">
        <v>1</v>
      </c>
      <c r="R26" s="254">
        <v>29.1</v>
      </c>
      <c r="S26" s="253">
        <v>66488.100000000006</v>
      </c>
      <c r="T26" s="253">
        <v>67423.100000000006</v>
      </c>
      <c r="U26" s="254">
        <v>935</v>
      </c>
      <c r="V26" s="253">
        <v>7.08</v>
      </c>
      <c r="W26" s="254">
        <v>746.8</v>
      </c>
      <c r="X26" s="253">
        <v>5972</v>
      </c>
      <c r="Z26" s="253">
        <v>6414</v>
      </c>
      <c r="AB26" s="253">
        <v>0</v>
      </c>
    </row>
    <row r="27" spans="1:28" x14ac:dyDescent="0.25">
      <c r="A27" s="253">
        <v>22</v>
      </c>
      <c r="B27" s="253" t="s">
        <v>12</v>
      </c>
      <c r="C27" s="253" t="s">
        <v>625</v>
      </c>
      <c r="D27" s="253" t="s">
        <v>14</v>
      </c>
      <c r="E27" s="253" t="s">
        <v>14</v>
      </c>
      <c r="F27" s="253" t="s">
        <v>14</v>
      </c>
      <c r="G27" s="253" t="s">
        <v>691</v>
      </c>
      <c r="H27" s="253" t="s">
        <v>627</v>
      </c>
      <c r="I27" s="253" t="s">
        <v>696</v>
      </c>
      <c r="J27" s="253" t="s">
        <v>268</v>
      </c>
      <c r="K27" s="253" t="s">
        <v>466</v>
      </c>
      <c r="L27" s="253" t="s">
        <v>697</v>
      </c>
      <c r="M27" s="253" t="s">
        <v>695</v>
      </c>
      <c r="N27" s="253">
        <v>49.24</v>
      </c>
      <c r="O27" s="253">
        <v>4654</v>
      </c>
      <c r="P27" s="253">
        <v>5063.62</v>
      </c>
      <c r="Q27" s="253">
        <v>15</v>
      </c>
      <c r="R27" s="254">
        <v>6144.3</v>
      </c>
      <c r="S27" s="253">
        <v>963.8</v>
      </c>
      <c r="T27" s="253">
        <v>963.8</v>
      </c>
      <c r="U27" s="254">
        <v>0</v>
      </c>
      <c r="V27" s="253">
        <v>3.74</v>
      </c>
      <c r="W27" s="254">
        <v>15</v>
      </c>
      <c r="X27" s="253">
        <v>43232.83</v>
      </c>
      <c r="Y27" s="253">
        <v>37934</v>
      </c>
      <c r="AB27" s="253">
        <v>0</v>
      </c>
    </row>
    <row r="28" spans="1:28" x14ac:dyDescent="0.25">
      <c r="A28" s="253">
        <v>23</v>
      </c>
      <c r="B28" s="253" t="s">
        <v>12</v>
      </c>
      <c r="C28" s="253" t="s">
        <v>625</v>
      </c>
      <c r="D28" s="253" t="s">
        <v>14</v>
      </c>
      <c r="E28" s="253" t="s">
        <v>14</v>
      </c>
      <c r="F28" s="253" t="s">
        <v>14</v>
      </c>
      <c r="G28" s="253" t="s">
        <v>691</v>
      </c>
      <c r="H28" s="253" t="s">
        <v>627</v>
      </c>
      <c r="I28" s="253" t="s">
        <v>698</v>
      </c>
      <c r="J28" s="253" t="s">
        <v>142</v>
      </c>
      <c r="K28" s="253" t="s">
        <v>699</v>
      </c>
      <c r="L28" s="253" t="s">
        <v>700</v>
      </c>
      <c r="M28" s="253" t="s">
        <v>637</v>
      </c>
      <c r="N28" s="253">
        <v>15</v>
      </c>
      <c r="O28" s="253">
        <v>38243.699999999997</v>
      </c>
      <c r="P28" s="253">
        <v>40320.1</v>
      </c>
      <c r="Q28" s="253">
        <v>1</v>
      </c>
      <c r="R28" s="254">
        <v>2076.4</v>
      </c>
      <c r="S28" s="253">
        <v>5732</v>
      </c>
      <c r="T28" s="253">
        <v>5966.5</v>
      </c>
      <c r="U28" s="254">
        <v>234.5</v>
      </c>
      <c r="V28" s="253">
        <v>3.74</v>
      </c>
      <c r="W28" s="254">
        <v>470.2</v>
      </c>
      <c r="X28" s="253">
        <v>19407.38</v>
      </c>
      <c r="AB28" s="253">
        <v>18826</v>
      </c>
    </row>
    <row r="29" spans="1:28" x14ac:dyDescent="0.25">
      <c r="A29" s="253">
        <v>24</v>
      </c>
      <c r="B29" s="253" t="s">
        <v>12</v>
      </c>
      <c r="C29" s="253" t="s">
        <v>625</v>
      </c>
      <c r="D29" s="253" t="s">
        <v>14</v>
      </c>
      <c r="E29" s="253" t="s">
        <v>14</v>
      </c>
      <c r="F29" s="253" t="s">
        <v>14</v>
      </c>
      <c r="G29" s="253" t="s">
        <v>691</v>
      </c>
      <c r="H29" s="253" t="s">
        <v>627</v>
      </c>
      <c r="I29" s="253" t="s">
        <v>701</v>
      </c>
      <c r="J29" s="253" t="s">
        <v>221</v>
      </c>
      <c r="K29" s="253" t="s">
        <v>434</v>
      </c>
      <c r="L29" s="253" t="s">
        <v>702</v>
      </c>
      <c r="M29" s="253" t="s">
        <v>632</v>
      </c>
      <c r="N29" s="253">
        <v>5</v>
      </c>
      <c r="O29" s="253">
        <v>6495</v>
      </c>
      <c r="P29" s="253">
        <v>6861</v>
      </c>
      <c r="Q29" s="253">
        <v>1</v>
      </c>
      <c r="R29" s="254">
        <v>366</v>
      </c>
      <c r="S29" s="253">
        <v>8014</v>
      </c>
      <c r="T29" s="253">
        <v>8027</v>
      </c>
      <c r="U29" s="254">
        <v>13</v>
      </c>
      <c r="V29" s="253">
        <v>4.5</v>
      </c>
      <c r="W29" s="254">
        <v>48.3</v>
      </c>
      <c r="X29" s="253">
        <v>4399.83</v>
      </c>
      <c r="AB29" s="253">
        <v>2817</v>
      </c>
    </row>
    <row r="30" spans="1:28" x14ac:dyDescent="0.25">
      <c r="A30" s="253">
        <v>25</v>
      </c>
      <c r="B30" s="253" t="s">
        <v>12</v>
      </c>
      <c r="C30" s="253" t="s">
        <v>625</v>
      </c>
      <c r="D30" s="253" t="s">
        <v>14</v>
      </c>
      <c r="E30" s="253" t="s">
        <v>14</v>
      </c>
      <c r="F30" s="253" t="s">
        <v>14</v>
      </c>
      <c r="G30" s="253" t="s">
        <v>691</v>
      </c>
      <c r="H30" s="253" t="s">
        <v>627</v>
      </c>
      <c r="I30" s="253" t="s">
        <v>703</v>
      </c>
      <c r="J30" s="253" t="s">
        <v>304</v>
      </c>
      <c r="K30" s="253" t="s">
        <v>704</v>
      </c>
      <c r="L30" s="253" t="s">
        <v>705</v>
      </c>
      <c r="M30" s="253" t="s">
        <v>632</v>
      </c>
      <c r="N30" s="253">
        <v>3</v>
      </c>
      <c r="O30" s="253">
        <v>818</v>
      </c>
      <c r="P30" s="253">
        <v>932</v>
      </c>
      <c r="Q30" s="253">
        <v>1</v>
      </c>
      <c r="R30" s="254">
        <v>114</v>
      </c>
      <c r="S30" s="253">
        <v>1108</v>
      </c>
      <c r="T30" s="253">
        <v>1284</v>
      </c>
      <c r="U30" s="254">
        <v>176</v>
      </c>
      <c r="V30" s="253">
        <v>2.4300000000000002</v>
      </c>
      <c r="W30" s="254">
        <v>253.9</v>
      </c>
      <c r="X30" s="253">
        <v>366.69</v>
      </c>
      <c r="AB30" s="253">
        <v>163</v>
      </c>
    </row>
    <row r="31" spans="1:28" x14ac:dyDescent="0.25">
      <c r="A31" s="253">
        <v>26</v>
      </c>
      <c r="B31" s="253" t="s">
        <v>12</v>
      </c>
      <c r="C31" s="253" t="s">
        <v>625</v>
      </c>
      <c r="D31" s="253" t="s">
        <v>14</v>
      </c>
      <c r="E31" s="253" t="s">
        <v>14</v>
      </c>
      <c r="F31" s="253" t="s">
        <v>14</v>
      </c>
      <c r="G31" s="253" t="s">
        <v>691</v>
      </c>
      <c r="H31" s="253" t="s">
        <v>627</v>
      </c>
      <c r="I31" s="253" t="s">
        <v>706</v>
      </c>
      <c r="J31" s="253" t="s">
        <v>707</v>
      </c>
      <c r="K31" s="253" t="s">
        <v>708</v>
      </c>
      <c r="L31" s="253" t="s">
        <v>709</v>
      </c>
      <c r="M31" s="253" t="s">
        <v>637</v>
      </c>
      <c r="N31" s="253">
        <v>15</v>
      </c>
      <c r="O31" s="253">
        <v>1.8</v>
      </c>
      <c r="P31" s="253">
        <v>3059</v>
      </c>
      <c r="Q31" s="253">
        <v>1</v>
      </c>
      <c r="R31" s="254">
        <v>3057.2</v>
      </c>
      <c r="S31" s="253">
        <v>1.9</v>
      </c>
      <c r="T31" s="253">
        <v>443</v>
      </c>
      <c r="U31" s="254">
        <v>441</v>
      </c>
      <c r="V31" s="253">
        <v>3.2</v>
      </c>
      <c r="W31" s="254">
        <v>1278.5</v>
      </c>
      <c r="X31" s="253">
        <v>44554.11</v>
      </c>
      <c r="Z31" s="253">
        <v>0</v>
      </c>
      <c r="AB31" s="253">
        <v>42764</v>
      </c>
    </row>
    <row r="32" spans="1:28" x14ac:dyDescent="0.25">
      <c r="A32" s="253">
        <v>27</v>
      </c>
      <c r="B32" s="253" t="s">
        <v>12</v>
      </c>
      <c r="C32" s="253" t="s">
        <v>625</v>
      </c>
      <c r="D32" s="253" t="s">
        <v>14</v>
      </c>
      <c r="E32" s="253" t="s">
        <v>14</v>
      </c>
      <c r="F32" s="253" t="s">
        <v>14</v>
      </c>
      <c r="G32" s="253" t="s">
        <v>691</v>
      </c>
      <c r="H32" s="253" t="s">
        <v>627</v>
      </c>
      <c r="I32" s="253" t="s">
        <v>710</v>
      </c>
      <c r="J32" s="253" t="s">
        <v>71</v>
      </c>
      <c r="K32" s="253" t="s">
        <v>711</v>
      </c>
      <c r="L32" s="253" t="s">
        <v>712</v>
      </c>
      <c r="M32" s="253" t="s">
        <v>713</v>
      </c>
      <c r="N32" s="253">
        <v>13.43</v>
      </c>
      <c r="O32" s="253">
        <v>44592</v>
      </c>
      <c r="P32" s="253">
        <v>45303.6</v>
      </c>
      <c r="Q32" s="253">
        <v>1</v>
      </c>
      <c r="R32" s="254">
        <v>711.6</v>
      </c>
      <c r="S32" s="253">
        <v>38334</v>
      </c>
      <c r="T32" s="253">
        <v>39051.4</v>
      </c>
      <c r="U32" s="254">
        <v>717.4</v>
      </c>
      <c r="V32" s="253">
        <v>3.07</v>
      </c>
      <c r="W32" s="254">
        <v>883.4</v>
      </c>
      <c r="X32" s="253">
        <v>2712.94</v>
      </c>
      <c r="AB32" s="253">
        <v>2018</v>
      </c>
    </row>
    <row r="33" spans="1:28" x14ac:dyDescent="0.25">
      <c r="A33" s="253">
        <v>28</v>
      </c>
      <c r="B33" s="253" t="s">
        <v>12</v>
      </c>
      <c r="C33" s="253" t="s">
        <v>625</v>
      </c>
      <c r="D33" s="253" t="s">
        <v>14</v>
      </c>
      <c r="E33" s="253" t="s">
        <v>14</v>
      </c>
      <c r="F33" s="253" t="s">
        <v>14</v>
      </c>
      <c r="G33" s="253" t="s">
        <v>691</v>
      </c>
      <c r="H33" s="253" t="s">
        <v>627</v>
      </c>
      <c r="I33" s="253" t="s">
        <v>714</v>
      </c>
      <c r="J33" s="253" t="s">
        <v>256</v>
      </c>
      <c r="K33" s="253" t="s">
        <v>715</v>
      </c>
      <c r="L33" s="253" t="s">
        <v>716</v>
      </c>
      <c r="M33" s="253" t="s">
        <v>632</v>
      </c>
      <c r="N33" s="253">
        <v>5</v>
      </c>
      <c r="O33" s="253">
        <v>1740</v>
      </c>
      <c r="P33" s="253">
        <v>1908</v>
      </c>
      <c r="Q33" s="253">
        <v>1</v>
      </c>
      <c r="R33" s="254">
        <v>168</v>
      </c>
      <c r="S33" s="253">
        <v>5308</v>
      </c>
      <c r="T33" s="253">
        <v>5711</v>
      </c>
      <c r="U33" s="254">
        <v>403</v>
      </c>
      <c r="V33" s="253">
        <v>4.5</v>
      </c>
      <c r="W33" s="254">
        <v>416</v>
      </c>
      <c r="X33" s="253">
        <v>2133</v>
      </c>
      <c r="AB33" s="253">
        <v>0</v>
      </c>
    </row>
    <row r="34" spans="1:28" x14ac:dyDescent="0.25">
      <c r="A34" s="253">
        <v>29</v>
      </c>
      <c r="B34" s="253" t="s">
        <v>12</v>
      </c>
      <c r="C34" s="253" t="s">
        <v>625</v>
      </c>
      <c r="D34" s="253" t="s">
        <v>14</v>
      </c>
      <c r="E34" s="253" t="s">
        <v>14</v>
      </c>
      <c r="F34" s="253" t="s">
        <v>14</v>
      </c>
      <c r="G34" s="253" t="s">
        <v>691</v>
      </c>
      <c r="H34" s="253" t="s">
        <v>627</v>
      </c>
      <c r="I34" s="253" t="s">
        <v>717</v>
      </c>
      <c r="J34" s="253" t="s">
        <v>141</v>
      </c>
      <c r="K34" s="253" t="s">
        <v>718</v>
      </c>
      <c r="L34" s="253" t="s">
        <v>719</v>
      </c>
      <c r="M34" s="253" t="s">
        <v>632</v>
      </c>
      <c r="N34" s="253">
        <v>6</v>
      </c>
      <c r="O34" s="253">
        <v>2256.1999999999998</v>
      </c>
      <c r="P34" s="253">
        <v>2358.1</v>
      </c>
      <c r="Q34" s="253">
        <v>1</v>
      </c>
      <c r="R34" s="254">
        <v>101.9</v>
      </c>
      <c r="S34" s="253">
        <v>10452.1</v>
      </c>
      <c r="T34" s="253">
        <v>11011.5</v>
      </c>
      <c r="U34" s="254">
        <v>559</v>
      </c>
      <c r="V34" s="253">
        <v>4.5</v>
      </c>
      <c r="W34" s="254">
        <v>470.5</v>
      </c>
      <c r="X34" s="253">
        <v>2059</v>
      </c>
      <c r="Z34" s="253">
        <v>2059</v>
      </c>
      <c r="AB34" s="253">
        <v>0</v>
      </c>
    </row>
    <row r="35" spans="1:28" x14ac:dyDescent="0.25">
      <c r="A35" s="253">
        <v>30</v>
      </c>
      <c r="B35" s="253" t="s">
        <v>12</v>
      </c>
      <c r="C35" s="253" t="s">
        <v>625</v>
      </c>
      <c r="D35" s="253" t="s">
        <v>14</v>
      </c>
      <c r="E35" s="253" t="s">
        <v>14</v>
      </c>
      <c r="F35" s="253" t="s">
        <v>14</v>
      </c>
      <c r="G35" s="253" t="s">
        <v>691</v>
      </c>
      <c r="H35" s="253" t="s">
        <v>627</v>
      </c>
      <c r="I35" s="253" t="s">
        <v>720</v>
      </c>
      <c r="J35" s="253" t="s">
        <v>545</v>
      </c>
      <c r="K35" s="253" t="s">
        <v>721</v>
      </c>
      <c r="L35" s="253" t="s">
        <v>722</v>
      </c>
      <c r="M35" s="253" t="s">
        <v>632</v>
      </c>
      <c r="N35" s="253">
        <v>8</v>
      </c>
      <c r="O35" s="253">
        <v>465.5</v>
      </c>
      <c r="P35" s="253">
        <v>653.29999999999995</v>
      </c>
      <c r="Q35" s="253">
        <v>1</v>
      </c>
      <c r="R35" s="254">
        <v>187.8</v>
      </c>
      <c r="S35" s="253">
        <v>1807.7</v>
      </c>
      <c r="T35" s="253">
        <v>2479.1</v>
      </c>
      <c r="U35" s="254">
        <v>671</v>
      </c>
      <c r="V35" s="253">
        <v>3.79</v>
      </c>
      <c r="W35" s="254">
        <v>655.9</v>
      </c>
      <c r="X35" s="253">
        <v>1016.34</v>
      </c>
      <c r="Z35" s="253">
        <v>1833</v>
      </c>
      <c r="AB35" s="253">
        <v>-2017</v>
      </c>
    </row>
    <row r="36" spans="1:28" x14ac:dyDescent="0.25">
      <c r="A36" s="253">
        <v>31</v>
      </c>
      <c r="B36" s="253" t="s">
        <v>12</v>
      </c>
      <c r="C36" s="253" t="s">
        <v>625</v>
      </c>
      <c r="D36" s="253" t="s">
        <v>14</v>
      </c>
      <c r="E36" s="253" t="s">
        <v>14</v>
      </c>
      <c r="F36" s="253" t="s">
        <v>14</v>
      </c>
      <c r="G36" s="253" t="s">
        <v>691</v>
      </c>
      <c r="H36" s="253" t="s">
        <v>627</v>
      </c>
      <c r="I36" s="253" t="s">
        <v>723</v>
      </c>
      <c r="J36" s="253" t="s">
        <v>542</v>
      </c>
      <c r="K36" s="253" t="s">
        <v>724</v>
      </c>
      <c r="L36" s="253" t="s">
        <v>725</v>
      </c>
      <c r="M36" s="253" t="s">
        <v>632</v>
      </c>
      <c r="N36" s="253">
        <v>5</v>
      </c>
      <c r="O36" s="253">
        <v>1482</v>
      </c>
      <c r="P36" s="253">
        <v>1686</v>
      </c>
      <c r="Q36" s="253">
        <v>1</v>
      </c>
      <c r="R36" s="254">
        <v>204</v>
      </c>
      <c r="S36" s="253">
        <v>1553</v>
      </c>
      <c r="T36" s="253">
        <v>1924</v>
      </c>
      <c r="U36" s="254">
        <v>371</v>
      </c>
      <c r="V36" s="253">
        <v>2.62</v>
      </c>
      <c r="W36" s="254">
        <v>375</v>
      </c>
      <c r="X36" s="253">
        <v>656.23</v>
      </c>
      <c r="AB36" s="253">
        <v>5413</v>
      </c>
    </row>
    <row r="37" spans="1:28" x14ac:dyDescent="0.25">
      <c r="A37" s="253">
        <v>32</v>
      </c>
      <c r="B37" s="253" t="s">
        <v>12</v>
      </c>
      <c r="C37" s="253" t="s">
        <v>625</v>
      </c>
      <c r="D37" s="253" t="s">
        <v>14</v>
      </c>
      <c r="E37" s="253" t="s">
        <v>14</v>
      </c>
      <c r="F37" s="253" t="s">
        <v>14</v>
      </c>
      <c r="G37" s="253" t="s">
        <v>691</v>
      </c>
      <c r="H37" s="253" t="s">
        <v>627</v>
      </c>
      <c r="I37" s="253" t="s">
        <v>726</v>
      </c>
      <c r="J37" s="253" t="s">
        <v>249</v>
      </c>
      <c r="K37" s="253" t="s">
        <v>727</v>
      </c>
      <c r="L37" s="253" t="s">
        <v>728</v>
      </c>
      <c r="M37" s="253" t="s">
        <v>632</v>
      </c>
      <c r="N37" s="253">
        <v>4</v>
      </c>
      <c r="O37" s="253">
        <v>1422.5</v>
      </c>
      <c r="P37" s="253">
        <v>1537.9</v>
      </c>
      <c r="Q37" s="253">
        <v>1</v>
      </c>
      <c r="R37" s="254">
        <v>115.4</v>
      </c>
      <c r="S37" s="253">
        <v>2555</v>
      </c>
      <c r="T37" s="253">
        <v>2679</v>
      </c>
      <c r="U37" s="254">
        <v>124</v>
      </c>
      <c r="V37" s="253">
        <v>2.97</v>
      </c>
      <c r="W37" s="254">
        <v>31601</v>
      </c>
      <c r="X37" s="253">
        <v>543.9</v>
      </c>
      <c r="AB37" s="253">
        <v>150</v>
      </c>
    </row>
    <row r="38" spans="1:28" x14ac:dyDescent="0.25">
      <c r="A38" s="253">
        <v>33</v>
      </c>
      <c r="B38" s="253" t="s">
        <v>12</v>
      </c>
      <c r="C38" s="253" t="s">
        <v>625</v>
      </c>
      <c r="D38" s="253" t="s">
        <v>14</v>
      </c>
      <c r="E38" s="253" t="s">
        <v>14</v>
      </c>
      <c r="F38" s="253" t="s">
        <v>14</v>
      </c>
      <c r="G38" s="253" t="s">
        <v>691</v>
      </c>
      <c r="H38" s="253" t="s">
        <v>627</v>
      </c>
      <c r="I38" s="253" t="s">
        <v>729</v>
      </c>
      <c r="J38" s="253" t="s">
        <v>257</v>
      </c>
      <c r="K38" s="253" t="s">
        <v>730</v>
      </c>
      <c r="L38" s="253" t="s">
        <v>731</v>
      </c>
      <c r="M38" s="253" t="s">
        <v>632</v>
      </c>
      <c r="N38" s="253">
        <v>3</v>
      </c>
      <c r="O38" s="253">
        <v>848</v>
      </c>
      <c r="P38" s="253">
        <v>902</v>
      </c>
      <c r="Q38" s="253">
        <v>1</v>
      </c>
      <c r="R38" s="254">
        <v>54</v>
      </c>
      <c r="S38" s="253">
        <v>3581</v>
      </c>
      <c r="T38" s="253">
        <v>3847</v>
      </c>
      <c r="U38" s="254">
        <v>266</v>
      </c>
      <c r="V38" s="253">
        <v>2.97</v>
      </c>
      <c r="W38" s="254">
        <v>249</v>
      </c>
      <c r="X38" s="253">
        <v>360</v>
      </c>
      <c r="Z38" s="253">
        <v>630</v>
      </c>
      <c r="AB38" s="253">
        <v>0</v>
      </c>
    </row>
    <row r="39" spans="1:28" x14ac:dyDescent="0.25">
      <c r="A39" s="253">
        <v>34</v>
      </c>
      <c r="B39" s="253" t="s">
        <v>12</v>
      </c>
      <c r="C39" s="253" t="s">
        <v>625</v>
      </c>
      <c r="D39" s="253" t="s">
        <v>14</v>
      </c>
      <c r="E39" s="253" t="s">
        <v>14</v>
      </c>
      <c r="F39" s="253" t="s">
        <v>14</v>
      </c>
      <c r="G39" s="253" t="s">
        <v>691</v>
      </c>
      <c r="H39" s="253" t="s">
        <v>627</v>
      </c>
      <c r="I39" s="253" t="s">
        <v>732</v>
      </c>
      <c r="J39" s="253" t="s">
        <v>316</v>
      </c>
      <c r="K39" s="253" t="s">
        <v>733</v>
      </c>
      <c r="L39" s="253" t="s">
        <v>734</v>
      </c>
      <c r="M39" s="253" t="s">
        <v>632</v>
      </c>
      <c r="N39" s="253">
        <v>30</v>
      </c>
      <c r="O39" s="253">
        <v>229</v>
      </c>
      <c r="P39" s="253">
        <v>285</v>
      </c>
      <c r="Q39" s="253">
        <v>10</v>
      </c>
      <c r="R39" s="254">
        <v>560</v>
      </c>
      <c r="S39" s="253">
        <v>517</v>
      </c>
      <c r="T39" s="253">
        <v>517</v>
      </c>
      <c r="U39" s="254">
        <v>0</v>
      </c>
      <c r="V39" s="253">
        <v>3.2</v>
      </c>
      <c r="W39" s="254">
        <v>668</v>
      </c>
      <c r="X39" s="253">
        <v>8423.0400000000009</v>
      </c>
      <c r="Y39" s="253">
        <v>4942</v>
      </c>
      <c r="AB39" s="253">
        <v>0</v>
      </c>
    </row>
    <row r="40" spans="1:28" x14ac:dyDescent="0.25">
      <c r="A40" s="253">
        <v>35</v>
      </c>
      <c r="B40" s="253" t="s">
        <v>12</v>
      </c>
      <c r="C40" s="253" t="s">
        <v>625</v>
      </c>
      <c r="D40" s="253" t="s">
        <v>14</v>
      </c>
      <c r="E40" s="253" t="s">
        <v>14</v>
      </c>
      <c r="F40" s="253" t="s">
        <v>14</v>
      </c>
      <c r="G40" s="253" t="s">
        <v>691</v>
      </c>
      <c r="H40" s="253" t="s">
        <v>627</v>
      </c>
      <c r="I40" s="253" t="s">
        <v>735</v>
      </c>
      <c r="J40" s="253" t="s">
        <v>559</v>
      </c>
      <c r="K40" s="253" t="s">
        <v>736</v>
      </c>
      <c r="L40" s="253" t="s">
        <v>737</v>
      </c>
      <c r="M40" s="253" t="s">
        <v>632</v>
      </c>
      <c r="N40" s="253">
        <v>17</v>
      </c>
      <c r="O40" s="253">
        <v>612.20000000000005</v>
      </c>
      <c r="P40" s="253">
        <v>881.5</v>
      </c>
      <c r="Q40" s="253">
        <v>1</v>
      </c>
      <c r="R40" s="254">
        <v>269.3</v>
      </c>
      <c r="S40" s="253">
        <v>1750</v>
      </c>
      <c r="T40" s="253">
        <v>2276.9</v>
      </c>
      <c r="U40" s="254">
        <v>527</v>
      </c>
      <c r="V40" s="253">
        <v>3.2</v>
      </c>
      <c r="W40" s="254">
        <v>144.4</v>
      </c>
      <c r="X40" s="253">
        <v>2465</v>
      </c>
      <c r="Z40" s="253">
        <v>824</v>
      </c>
      <c r="AB40" s="253">
        <v>-24154</v>
      </c>
    </row>
    <row r="41" spans="1:28" x14ac:dyDescent="0.25">
      <c r="A41" s="253">
        <v>36</v>
      </c>
      <c r="B41" s="253" t="s">
        <v>12</v>
      </c>
      <c r="C41" s="253" t="s">
        <v>625</v>
      </c>
      <c r="D41" s="253" t="s">
        <v>14</v>
      </c>
      <c r="E41" s="253" t="s">
        <v>14</v>
      </c>
      <c r="F41" s="253" t="s">
        <v>14</v>
      </c>
      <c r="G41" s="253" t="s">
        <v>738</v>
      </c>
      <c r="H41" s="253" t="s">
        <v>627</v>
      </c>
      <c r="I41" s="253" t="s">
        <v>739</v>
      </c>
      <c r="J41" s="253" t="s">
        <v>549</v>
      </c>
      <c r="K41" s="253" t="s">
        <v>740</v>
      </c>
      <c r="L41" s="253" t="s">
        <v>741</v>
      </c>
      <c r="M41" s="253" t="s">
        <v>632</v>
      </c>
      <c r="N41" s="253">
        <v>5</v>
      </c>
      <c r="O41" s="253">
        <v>337</v>
      </c>
      <c r="P41" s="253">
        <v>401</v>
      </c>
      <c r="Q41" s="253">
        <v>1</v>
      </c>
      <c r="R41" s="254">
        <v>64</v>
      </c>
      <c r="S41" s="253">
        <v>2600</v>
      </c>
      <c r="T41" s="253">
        <v>3141</v>
      </c>
      <c r="U41" s="254">
        <v>541</v>
      </c>
      <c r="V41" s="253">
        <v>3.79</v>
      </c>
      <c r="W41" s="254">
        <v>604</v>
      </c>
      <c r="X41" s="253">
        <v>3099.75</v>
      </c>
      <c r="AB41" s="253">
        <v>-292</v>
      </c>
    </row>
    <row r="42" spans="1:28" x14ac:dyDescent="0.25">
      <c r="A42" s="253">
        <v>37</v>
      </c>
      <c r="B42" s="253" t="s">
        <v>12</v>
      </c>
      <c r="C42" s="253" t="s">
        <v>625</v>
      </c>
      <c r="D42" s="253" t="s">
        <v>14</v>
      </c>
      <c r="E42" s="253" t="s">
        <v>14</v>
      </c>
      <c r="F42" s="253" t="s">
        <v>14</v>
      </c>
      <c r="G42" s="253" t="s">
        <v>742</v>
      </c>
      <c r="H42" s="253" t="s">
        <v>627</v>
      </c>
      <c r="I42" s="253" t="s">
        <v>743</v>
      </c>
      <c r="J42" s="253" t="s">
        <v>283</v>
      </c>
      <c r="K42" s="253" t="s">
        <v>744</v>
      </c>
      <c r="L42" s="253" t="s">
        <v>745</v>
      </c>
      <c r="M42" s="253" t="s">
        <v>632</v>
      </c>
      <c r="N42" s="253">
        <v>24</v>
      </c>
      <c r="O42" s="253">
        <v>2292</v>
      </c>
      <c r="P42" s="253">
        <v>2559</v>
      </c>
      <c r="Q42" s="253">
        <v>10</v>
      </c>
      <c r="R42" s="254">
        <v>2670</v>
      </c>
      <c r="S42" s="253">
        <v>1144</v>
      </c>
      <c r="T42" s="253">
        <v>1302</v>
      </c>
      <c r="U42" s="254">
        <v>1580</v>
      </c>
      <c r="V42" s="253">
        <v>3.2</v>
      </c>
      <c r="W42" s="254">
        <v>2700</v>
      </c>
      <c r="X42" s="253">
        <v>11971.41</v>
      </c>
      <c r="Y42" s="253">
        <v>7761</v>
      </c>
      <c r="AB42" s="253">
        <v>0</v>
      </c>
    </row>
    <row r="43" spans="1:28" x14ac:dyDescent="0.25">
      <c r="A43" s="253">
        <v>38</v>
      </c>
      <c r="B43" s="253" t="s">
        <v>12</v>
      </c>
      <c r="C43" s="253" t="s">
        <v>625</v>
      </c>
      <c r="D43" s="253" t="s">
        <v>14</v>
      </c>
      <c r="E43" s="253" t="s">
        <v>14</v>
      </c>
      <c r="F43" s="253" t="s">
        <v>14</v>
      </c>
      <c r="G43" s="253" t="s">
        <v>742</v>
      </c>
      <c r="H43" s="253" t="s">
        <v>627</v>
      </c>
      <c r="I43" s="253" t="s">
        <v>746</v>
      </c>
      <c r="J43" s="253" t="s">
        <v>558</v>
      </c>
      <c r="K43" s="253" t="s">
        <v>747</v>
      </c>
      <c r="L43" s="253" t="s">
        <v>748</v>
      </c>
      <c r="M43" s="253" t="s">
        <v>632</v>
      </c>
      <c r="N43" s="253">
        <v>3</v>
      </c>
      <c r="O43" s="253">
        <v>1008</v>
      </c>
      <c r="P43" s="253">
        <v>1324</v>
      </c>
      <c r="Q43" s="253">
        <v>1</v>
      </c>
      <c r="R43" s="254">
        <v>316</v>
      </c>
      <c r="S43" s="253">
        <v>500</v>
      </c>
      <c r="T43" s="253">
        <v>615</v>
      </c>
      <c r="U43" s="254">
        <v>115</v>
      </c>
      <c r="V43" s="253">
        <v>2.4300000000000002</v>
      </c>
      <c r="W43" s="254">
        <v>231</v>
      </c>
      <c r="X43" s="253">
        <v>1891.69</v>
      </c>
      <c r="Y43" s="253">
        <v>60</v>
      </c>
      <c r="AB43" s="253">
        <v>-3644</v>
      </c>
    </row>
    <row r="44" spans="1:28" x14ac:dyDescent="0.25">
      <c r="A44" s="253">
        <v>39</v>
      </c>
      <c r="B44" s="253" t="s">
        <v>12</v>
      </c>
      <c r="C44" s="253" t="s">
        <v>625</v>
      </c>
      <c r="D44" s="253" t="s">
        <v>14</v>
      </c>
      <c r="E44" s="253" t="s">
        <v>14</v>
      </c>
      <c r="F44" s="253" t="s">
        <v>14</v>
      </c>
      <c r="G44" s="253" t="s">
        <v>742</v>
      </c>
      <c r="H44" s="253" t="s">
        <v>627</v>
      </c>
      <c r="I44" s="253" t="s">
        <v>749</v>
      </c>
      <c r="J44" s="253" t="s">
        <v>320</v>
      </c>
      <c r="K44" s="253" t="s">
        <v>750</v>
      </c>
      <c r="L44" s="253" t="s">
        <v>751</v>
      </c>
      <c r="M44" s="253" t="s">
        <v>632</v>
      </c>
      <c r="N44" s="253">
        <v>3</v>
      </c>
      <c r="O44" s="253">
        <v>80</v>
      </c>
      <c r="P44" s="253">
        <v>794</v>
      </c>
      <c r="Q44" s="253">
        <v>1</v>
      </c>
      <c r="R44" s="254">
        <v>714</v>
      </c>
      <c r="S44" s="253">
        <v>1807</v>
      </c>
      <c r="T44" s="253">
        <v>1943</v>
      </c>
      <c r="U44" s="254">
        <v>136</v>
      </c>
      <c r="V44" s="253">
        <v>2.4300000000000002</v>
      </c>
      <c r="W44" s="254">
        <v>227</v>
      </c>
      <c r="X44" s="253">
        <v>4445.3500000000004</v>
      </c>
      <c r="AB44" s="253">
        <v>5513</v>
      </c>
    </row>
    <row r="45" spans="1:28" x14ac:dyDescent="0.25">
      <c r="A45" s="253">
        <v>40</v>
      </c>
      <c r="B45" s="253" t="s">
        <v>12</v>
      </c>
      <c r="C45" s="253" t="s">
        <v>625</v>
      </c>
      <c r="D45" s="253" t="s">
        <v>14</v>
      </c>
      <c r="E45" s="253" t="s">
        <v>14</v>
      </c>
      <c r="F45" s="253" t="s">
        <v>14</v>
      </c>
      <c r="G45" s="253" t="s">
        <v>742</v>
      </c>
      <c r="H45" s="253" t="s">
        <v>627</v>
      </c>
      <c r="I45" s="253" t="s">
        <v>752</v>
      </c>
      <c r="J45" s="253" t="s">
        <v>287</v>
      </c>
      <c r="K45" s="253" t="s">
        <v>753</v>
      </c>
      <c r="L45" s="253" t="s">
        <v>754</v>
      </c>
      <c r="M45" s="253" t="s">
        <v>632</v>
      </c>
      <c r="N45" s="253">
        <v>3</v>
      </c>
      <c r="O45" s="253">
        <v>2487</v>
      </c>
      <c r="P45" s="253">
        <v>2600</v>
      </c>
      <c r="Q45" s="253">
        <v>1</v>
      </c>
      <c r="R45" s="254">
        <v>113</v>
      </c>
      <c r="S45" s="253">
        <v>1614</v>
      </c>
      <c r="T45" s="253">
        <v>1773</v>
      </c>
      <c r="U45" s="254">
        <v>159</v>
      </c>
      <c r="V45" s="253">
        <v>2.97</v>
      </c>
      <c r="W45" s="254">
        <v>160</v>
      </c>
      <c r="X45" s="253">
        <v>367.5</v>
      </c>
      <c r="AB45" s="253">
        <v>186</v>
      </c>
    </row>
    <row r="46" spans="1:28" x14ac:dyDescent="0.25">
      <c r="A46" s="253">
        <v>41</v>
      </c>
      <c r="B46" s="253" t="s">
        <v>12</v>
      </c>
      <c r="C46" s="253" t="s">
        <v>625</v>
      </c>
      <c r="D46" s="253" t="s">
        <v>14</v>
      </c>
      <c r="E46" s="253" t="s">
        <v>14</v>
      </c>
      <c r="F46" s="253" t="s">
        <v>14</v>
      </c>
      <c r="G46" s="253" t="s">
        <v>742</v>
      </c>
      <c r="H46" s="253" t="s">
        <v>627</v>
      </c>
      <c r="I46" s="253" t="s">
        <v>755</v>
      </c>
      <c r="J46" s="253" t="s">
        <v>282</v>
      </c>
      <c r="K46" s="253" t="s">
        <v>756</v>
      </c>
      <c r="L46" s="253" t="s">
        <v>757</v>
      </c>
      <c r="M46" s="253" t="s">
        <v>632</v>
      </c>
      <c r="N46" s="253">
        <v>4</v>
      </c>
      <c r="O46" s="253">
        <v>631</v>
      </c>
      <c r="P46" s="253">
        <v>717</v>
      </c>
      <c r="Q46" s="253">
        <v>1</v>
      </c>
      <c r="R46" s="254">
        <v>86</v>
      </c>
      <c r="S46" s="253">
        <v>3741</v>
      </c>
      <c r="T46" s="253">
        <v>4136</v>
      </c>
      <c r="U46" s="254">
        <v>395</v>
      </c>
      <c r="V46" s="253">
        <v>2.62</v>
      </c>
      <c r="W46" s="254">
        <v>458</v>
      </c>
      <c r="X46" s="253">
        <v>914</v>
      </c>
      <c r="AB46" s="253">
        <v>0</v>
      </c>
    </row>
    <row r="47" spans="1:28" x14ac:dyDescent="0.25">
      <c r="A47" s="253">
        <v>42</v>
      </c>
      <c r="B47" s="253" t="s">
        <v>12</v>
      </c>
      <c r="C47" s="253" t="s">
        <v>625</v>
      </c>
      <c r="D47" s="253" t="s">
        <v>14</v>
      </c>
      <c r="E47" s="253" t="s">
        <v>14</v>
      </c>
      <c r="F47" s="253" t="s">
        <v>14</v>
      </c>
      <c r="G47" s="253" t="s">
        <v>742</v>
      </c>
      <c r="H47" s="253" t="s">
        <v>627</v>
      </c>
      <c r="I47" s="253" t="s">
        <v>758</v>
      </c>
      <c r="J47" s="253" t="s">
        <v>246</v>
      </c>
      <c r="K47" s="253" t="s">
        <v>759</v>
      </c>
      <c r="L47" s="253" t="s">
        <v>757</v>
      </c>
      <c r="M47" s="253" t="s">
        <v>632</v>
      </c>
      <c r="N47" s="253">
        <v>3</v>
      </c>
      <c r="O47" s="253">
        <v>419</v>
      </c>
      <c r="P47" s="253">
        <v>422</v>
      </c>
      <c r="Q47" s="253">
        <v>1</v>
      </c>
      <c r="R47" s="254">
        <v>3</v>
      </c>
      <c r="S47" s="253">
        <v>3333</v>
      </c>
      <c r="T47" s="253">
        <v>3607</v>
      </c>
      <c r="U47" s="254">
        <v>274</v>
      </c>
      <c r="V47" s="253">
        <v>2.97</v>
      </c>
      <c r="W47" s="254">
        <v>280</v>
      </c>
      <c r="X47" s="253">
        <v>367.5</v>
      </c>
      <c r="AB47" s="253">
        <v>-444</v>
      </c>
    </row>
    <row r="48" spans="1:28" x14ac:dyDescent="0.25">
      <c r="A48" s="253">
        <v>43</v>
      </c>
      <c r="B48" s="253" t="s">
        <v>12</v>
      </c>
      <c r="C48" s="253" t="s">
        <v>625</v>
      </c>
      <c r="D48" s="253" t="s">
        <v>14</v>
      </c>
      <c r="E48" s="253" t="s">
        <v>14</v>
      </c>
      <c r="F48" s="253" t="s">
        <v>14</v>
      </c>
      <c r="G48" s="253" t="s">
        <v>742</v>
      </c>
      <c r="H48" s="253" t="s">
        <v>627</v>
      </c>
      <c r="I48" s="253" t="s">
        <v>760</v>
      </c>
      <c r="J48" s="253" t="s">
        <v>245</v>
      </c>
      <c r="K48" s="253" t="s">
        <v>759</v>
      </c>
      <c r="L48" s="253" t="s">
        <v>757</v>
      </c>
      <c r="M48" s="253" t="s">
        <v>632</v>
      </c>
      <c r="N48" s="253">
        <v>5</v>
      </c>
      <c r="O48" s="253">
        <v>5046</v>
      </c>
      <c r="P48" s="253">
        <v>5513</v>
      </c>
      <c r="Q48" s="253">
        <v>1</v>
      </c>
      <c r="R48" s="254">
        <v>467</v>
      </c>
      <c r="S48" s="253">
        <v>2067</v>
      </c>
      <c r="T48" s="253">
        <v>2148</v>
      </c>
      <c r="U48" s="254">
        <v>81</v>
      </c>
      <c r="V48" s="253">
        <v>2.97</v>
      </c>
      <c r="W48" s="254">
        <v>158</v>
      </c>
      <c r="X48" s="253">
        <v>3424.69</v>
      </c>
      <c r="AB48" s="253">
        <v>15608</v>
      </c>
    </row>
    <row r="49" spans="1:28" x14ac:dyDescent="0.25">
      <c r="A49" s="253">
        <v>44</v>
      </c>
      <c r="B49" s="253" t="s">
        <v>12</v>
      </c>
      <c r="C49" s="253" t="s">
        <v>625</v>
      </c>
      <c r="D49" s="253" t="s">
        <v>14</v>
      </c>
      <c r="E49" s="253" t="s">
        <v>14</v>
      </c>
      <c r="F49" s="253" t="s">
        <v>14</v>
      </c>
      <c r="G49" s="253" t="s">
        <v>742</v>
      </c>
      <c r="H49" s="253" t="s">
        <v>627</v>
      </c>
      <c r="I49" s="253" t="s">
        <v>761</v>
      </c>
      <c r="J49" s="253" t="s">
        <v>762</v>
      </c>
      <c r="K49" s="253" t="s">
        <v>763</v>
      </c>
      <c r="L49" s="253" t="s">
        <v>764</v>
      </c>
      <c r="M49" s="253" t="s">
        <v>713</v>
      </c>
      <c r="N49" s="253">
        <v>11.19</v>
      </c>
      <c r="O49" s="253">
        <v>3.6</v>
      </c>
      <c r="P49" s="253">
        <v>1072</v>
      </c>
      <c r="Q49" s="253">
        <v>1</v>
      </c>
      <c r="R49" s="254">
        <v>1068.4000000000001</v>
      </c>
      <c r="S49" s="253">
        <v>2.9</v>
      </c>
      <c r="T49" s="253">
        <v>1489</v>
      </c>
      <c r="U49" s="254">
        <v>1486</v>
      </c>
      <c r="V49" s="253">
        <v>3.2</v>
      </c>
      <c r="W49" s="254">
        <v>2686</v>
      </c>
      <c r="X49" s="253">
        <v>10702.57</v>
      </c>
      <c r="Z49" s="253">
        <v>0</v>
      </c>
      <c r="AB49" s="253">
        <v>-1644</v>
      </c>
    </row>
    <row r="50" spans="1:28" x14ac:dyDescent="0.25">
      <c r="A50" s="253">
        <v>45</v>
      </c>
      <c r="B50" s="253" t="s">
        <v>12</v>
      </c>
      <c r="C50" s="253" t="s">
        <v>625</v>
      </c>
      <c r="D50" s="253" t="s">
        <v>14</v>
      </c>
      <c r="E50" s="253" t="s">
        <v>14</v>
      </c>
      <c r="F50" s="253" t="s">
        <v>14</v>
      </c>
      <c r="G50" s="253" t="s">
        <v>742</v>
      </c>
      <c r="H50" s="253" t="s">
        <v>627</v>
      </c>
      <c r="I50" s="253" t="s">
        <v>765</v>
      </c>
      <c r="J50" s="253" t="s">
        <v>243</v>
      </c>
      <c r="K50" s="253" t="s">
        <v>766</v>
      </c>
      <c r="L50" s="253" t="s">
        <v>767</v>
      </c>
      <c r="M50" s="253" t="s">
        <v>632</v>
      </c>
      <c r="N50" s="253">
        <v>15</v>
      </c>
      <c r="O50" s="253">
        <v>5390</v>
      </c>
      <c r="P50" s="253">
        <v>5805</v>
      </c>
      <c r="Q50" s="253">
        <v>1</v>
      </c>
      <c r="R50" s="254">
        <v>415</v>
      </c>
      <c r="S50" s="253">
        <v>24136</v>
      </c>
      <c r="T50" s="253">
        <v>25335</v>
      </c>
      <c r="U50" s="254">
        <v>1199</v>
      </c>
      <c r="V50" s="253">
        <v>3.74</v>
      </c>
      <c r="W50" s="254">
        <v>1510</v>
      </c>
      <c r="X50" s="253">
        <v>9639</v>
      </c>
      <c r="AB50" s="253">
        <v>0</v>
      </c>
    </row>
    <row r="51" spans="1:28" x14ac:dyDescent="0.25">
      <c r="A51" s="253">
        <v>46</v>
      </c>
      <c r="B51" s="253" t="s">
        <v>12</v>
      </c>
      <c r="C51" s="253" t="s">
        <v>625</v>
      </c>
      <c r="D51" s="253" t="s">
        <v>14</v>
      </c>
      <c r="E51" s="253" t="s">
        <v>14</v>
      </c>
      <c r="F51" s="253" t="s">
        <v>14</v>
      </c>
      <c r="G51" s="253" t="s">
        <v>742</v>
      </c>
      <c r="H51" s="253" t="s">
        <v>627</v>
      </c>
      <c r="I51" s="253" t="s">
        <v>768</v>
      </c>
      <c r="J51" s="253" t="s">
        <v>244</v>
      </c>
      <c r="K51" s="253" t="s">
        <v>766</v>
      </c>
      <c r="L51" s="253" t="s">
        <v>767</v>
      </c>
      <c r="M51" s="253" t="s">
        <v>637</v>
      </c>
      <c r="N51" s="253">
        <v>3</v>
      </c>
      <c r="O51" s="253">
        <v>2616</v>
      </c>
      <c r="P51" s="253">
        <v>2790</v>
      </c>
      <c r="Q51" s="253">
        <v>1</v>
      </c>
      <c r="R51" s="254">
        <v>174</v>
      </c>
      <c r="S51" s="253">
        <v>4917</v>
      </c>
      <c r="T51" s="253">
        <v>5166</v>
      </c>
      <c r="U51" s="254">
        <v>249</v>
      </c>
      <c r="V51" s="253">
        <v>3.74</v>
      </c>
      <c r="W51" s="254">
        <v>358</v>
      </c>
      <c r="X51" s="253">
        <v>649.29999999999995</v>
      </c>
      <c r="AB51" s="253">
        <v>-235</v>
      </c>
    </row>
    <row r="52" spans="1:28" x14ac:dyDescent="0.25">
      <c r="A52" s="253">
        <v>47</v>
      </c>
      <c r="B52" s="253" t="s">
        <v>12</v>
      </c>
      <c r="C52" s="253" t="s">
        <v>625</v>
      </c>
      <c r="D52" s="253" t="s">
        <v>14</v>
      </c>
      <c r="E52" s="253" t="s">
        <v>14</v>
      </c>
      <c r="F52" s="253" t="s">
        <v>14</v>
      </c>
      <c r="G52" s="253" t="s">
        <v>742</v>
      </c>
      <c r="H52" s="253" t="s">
        <v>627</v>
      </c>
      <c r="I52" s="253" t="s">
        <v>769</v>
      </c>
      <c r="J52" s="253" t="s">
        <v>544</v>
      </c>
      <c r="K52" s="253" t="s">
        <v>770</v>
      </c>
      <c r="L52" s="253" t="s">
        <v>771</v>
      </c>
      <c r="M52" s="253" t="s">
        <v>653</v>
      </c>
      <c r="N52" s="253">
        <v>10</v>
      </c>
      <c r="O52" s="253">
        <v>359</v>
      </c>
      <c r="P52" s="253">
        <v>703</v>
      </c>
      <c r="Q52" s="253">
        <v>1</v>
      </c>
      <c r="R52" s="254">
        <v>344</v>
      </c>
      <c r="S52" s="253">
        <v>1513</v>
      </c>
      <c r="T52" s="253">
        <v>2014</v>
      </c>
      <c r="U52" s="254">
        <v>501</v>
      </c>
      <c r="V52" s="253">
        <v>3.2</v>
      </c>
      <c r="W52" s="254">
        <v>642</v>
      </c>
      <c r="X52" s="253">
        <v>6056.98</v>
      </c>
      <c r="AB52" s="253">
        <v>8234</v>
      </c>
    </row>
    <row r="53" spans="1:28" x14ac:dyDescent="0.25">
      <c r="A53" s="253">
        <v>48</v>
      </c>
      <c r="B53" s="253" t="s">
        <v>12</v>
      </c>
      <c r="C53" s="253" t="s">
        <v>625</v>
      </c>
      <c r="D53" s="253" t="s">
        <v>14</v>
      </c>
      <c r="E53" s="253" t="s">
        <v>14</v>
      </c>
      <c r="F53" s="253" t="s">
        <v>14</v>
      </c>
      <c r="G53" s="253" t="s">
        <v>742</v>
      </c>
      <c r="H53" s="253" t="s">
        <v>627</v>
      </c>
      <c r="I53" s="253" t="s">
        <v>772</v>
      </c>
      <c r="J53" s="253" t="s">
        <v>541</v>
      </c>
      <c r="K53" s="253" t="s">
        <v>773</v>
      </c>
      <c r="L53" s="253" t="s">
        <v>774</v>
      </c>
      <c r="M53" s="253" t="s">
        <v>632</v>
      </c>
      <c r="N53" s="253">
        <v>3</v>
      </c>
      <c r="O53" s="253">
        <v>149</v>
      </c>
      <c r="P53" s="253">
        <v>206</v>
      </c>
      <c r="Q53" s="253">
        <v>1</v>
      </c>
      <c r="R53" s="254">
        <v>57</v>
      </c>
      <c r="S53" s="253">
        <v>1124</v>
      </c>
      <c r="T53" s="253">
        <v>1417</v>
      </c>
      <c r="U53" s="254">
        <v>293</v>
      </c>
      <c r="V53" s="253">
        <v>2.4300000000000002</v>
      </c>
      <c r="W53" s="254">
        <v>334</v>
      </c>
      <c r="X53" s="253">
        <v>374.3</v>
      </c>
      <c r="AB53" s="253">
        <v>-135</v>
      </c>
    </row>
    <row r="54" spans="1:28" x14ac:dyDescent="0.25">
      <c r="A54" s="253">
        <v>49</v>
      </c>
      <c r="B54" s="253" t="s">
        <v>12</v>
      </c>
      <c r="C54" s="253" t="s">
        <v>625</v>
      </c>
      <c r="D54" s="253" t="s">
        <v>14</v>
      </c>
      <c r="E54" s="253" t="s">
        <v>14</v>
      </c>
      <c r="F54" s="253" t="s">
        <v>14</v>
      </c>
      <c r="G54" s="253" t="s">
        <v>742</v>
      </c>
      <c r="H54" s="253" t="s">
        <v>627</v>
      </c>
      <c r="I54" s="253" t="s">
        <v>775</v>
      </c>
      <c r="J54" s="253" t="s">
        <v>290</v>
      </c>
      <c r="K54" s="253" t="s">
        <v>776</v>
      </c>
      <c r="L54" s="253" t="s">
        <v>777</v>
      </c>
      <c r="M54" s="253" t="s">
        <v>632</v>
      </c>
      <c r="N54" s="253">
        <v>2</v>
      </c>
      <c r="O54" s="253">
        <v>1465</v>
      </c>
      <c r="P54" s="253">
        <v>1621</v>
      </c>
      <c r="Q54" s="253">
        <v>1</v>
      </c>
      <c r="R54" s="254">
        <v>156</v>
      </c>
      <c r="S54" s="253">
        <v>2429</v>
      </c>
      <c r="T54" s="253">
        <v>2614</v>
      </c>
      <c r="U54" s="254">
        <v>185</v>
      </c>
      <c r="V54" s="253">
        <v>2.25</v>
      </c>
      <c r="W54" s="254">
        <v>271</v>
      </c>
      <c r="X54" s="253">
        <v>1133</v>
      </c>
      <c r="Y54" s="253">
        <v>89</v>
      </c>
      <c r="AB54" s="253">
        <v>0</v>
      </c>
    </row>
    <row r="55" spans="1:28" x14ac:dyDescent="0.25">
      <c r="A55" s="253">
        <v>50</v>
      </c>
      <c r="B55" s="253" t="s">
        <v>12</v>
      </c>
      <c r="C55" s="253" t="s">
        <v>625</v>
      </c>
      <c r="D55" s="253" t="s">
        <v>14</v>
      </c>
      <c r="E55" s="253" t="s">
        <v>14</v>
      </c>
      <c r="F55" s="253" t="s">
        <v>14</v>
      </c>
      <c r="G55" s="253" t="s">
        <v>742</v>
      </c>
      <c r="H55" s="253" t="s">
        <v>627</v>
      </c>
      <c r="I55" s="253" t="s">
        <v>778</v>
      </c>
      <c r="J55" s="253" t="s">
        <v>298</v>
      </c>
      <c r="K55" s="253" t="s">
        <v>779</v>
      </c>
      <c r="L55" s="253" t="s">
        <v>780</v>
      </c>
      <c r="M55" s="253" t="s">
        <v>632</v>
      </c>
      <c r="N55" s="253">
        <v>8</v>
      </c>
      <c r="O55" s="253">
        <v>3332</v>
      </c>
      <c r="P55" s="253">
        <v>3586</v>
      </c>
      <c r="Q55" s="253">
        <v>1</v>
      </c>
      <c r="R55" s="254">
        <v>254</v>
      </c>
      <c r="S55" s="253">
        <v>3631</v>
      </c>
      <c r="T55" s="253">
        <v>4158</v>
      </c>
      <c r="U55" s="254">
        <v>527</v>
      </c>
      <c r="V55" s="253">
        <v>2.62</v>
      </c>
      <c r="W55" s="254">
        <v>103422</v>
      </c>
      <c r="X55" s="253">
        <v>1032.31</v>
      </c>
      <c r="AB55" s="253">
        <v>0</v>
      </c>
    </row>
    <row r="56" spans="1:28" x14ac:dyDescent="0.25">
      <c r="A56" s="253">
        <v>51</v>
      </c>
      <c r="B56" s="253" t="s">
        <v>12</v>
      </c>
      <c r="C56" s="253" t="s">
        <v>625</v>
      </c>
      <c r="D56" s="253" t="s">
        <v>14</v>
      </c>
      <c r="E56" s="253" t="s">
        <v>14</v>
      </c>
      <c r="F56" s="253" t="s">
        <v>14</v>
      </c>
      <c r="G56" s="253" t="s">
        <v>742</v>
      </c>
      <c r="H56" s="253" t="s">
        <v>627</v>
      </c>
      <c r="I56" s="253" t="s">
        <v>781</v>
      </c>
      <c r="J56" s="253" t="s">
        <v>140</v>
      </c>
      <c r="K56" s="253" t="s">
        <v>782</v>
      </c>
      <c r="L56" s="253" t="s">
        <v>783</v>
      </c>
      <c r="M56" s="253" t="s">
        <v>632</v>
      </c>
      <c r="N56" s="253">
        <v>3</v>
      </c>
      <c r="O56" s="253">
        <v>3595</v>
      </c>
      <c r="P56" s="253">
        <v>3802</v>
      </c>
      <c r="Q56" s="253">
        <v>1</v>
      </c>
      <c r="R56" s="254">
        <v>207</v>
      </c>
      <c r="S56" s="253">
        <v>6107</v>
      </c>
      <c r="T56" s="253">
        <v>6404</v>
      </c>
      <c r="U56" s="254">
        <v>297</v>
      </c>
      <c r="V56" s="253">
        <v>4.5</v>
      </c>
      <c r="W56" s="254">
        <v>366</v>
      </c>
      <c r="X56" s="253">
        <v>391.51</v>
      </c>
      <c r="AB56" s="253">
        <v>3361</v>
      </c>
    </row>
    <row r="57" spans="1:28" x14ac:dyDescent="0.25">
      <c r="A57" s="253">
        <v>52</v>
      </c>
      <c r="B57" s="253" t="s">
        <v>12</v>
      </c>
      <c r="C57" s="253" t="s">
        <v>625</v>
      </c>
      <c r="D57" s="253" t="s">
        <v>14</v>
      </c>
      <c r="E57" s="253" t="s">
        <v>14</v>
      </c>
      <c r="F57" s="253" t="s">
        <v>14</v>
      </c>
      <c r="G57" s="253" t="s">
        <v>742</v>
      </c>
      <c r="H57" s="253" t="s">
        <v>627</v>
      </c>
      <c r="I57" s="253" t="s">
        <v>784</v>
      </c>
      <c r="J57" s="253" t="s">
        <v>301</v>
      </c>
      <c r="K57" s="253" t="s">
        <v>785</v>
      </c>
      <c r="L57" s="253" t="s">
        <v>786</v>
      </c>
      <c r="M57" s="253" t="s">
        <v>632</v>
      </c>
      <c r="N57" s="253">
        <v>2</v>
      </c>
      <c r="O57" s="253">
        <v>1173</v>
      </c>
      <c r="P57" s="253">
        <v>1323</v>
      </c>
      <c r="Q57" s="253">
        <v>1</v>
      </c>
      <c r="R57" s="254">
        <v>150</v>
      </c>
      <c r="S57" s="253">
        <v>1340</v>
      </c>
      <c r="T57" s="253">
        <v>1532</v>
      </c>
      <c r="U57" s="254">
        <v>192</v>
      </c>
      <c r="V57" s="253">
        <v>2.25</v>
      </c>
      <c r="W57" s="254">
        <v>277</v>
      </c>
      <c r="X57" s="253">
        <v>460.23</v>
      </c>
      <c r="Y57" s="253">
        <v>655</v>
      </c>
      <c r="AB57" s="253">
        <v>0</v>
      </c>
    </row>
    <row r="58" spans="1:28" x14ac:dyDescent="0.25">
      <c r="A58" s="253">
        <v>53</v>
      </c>
      <c r="B58" s="253" t="s">
        <v>12</v>
      </c>
      <c r="C58" s="253" t="s">
        <v>625</v>
      </c>
      <c r="D58" s="253" t="s">
        <v>14</v>
      </c>
      <c r="E58" s="253" t="s">
        <v>14</v>
      </c>
      <c r="F58" s="253" t="s">
        <v>14</v>
      </c>
      <c r="G58" s="253" t="s">
        <v>742</v>
      </c>
      <c r="H58" s="253" t="s">
        <v>627</v>
      </c>
      <c r="I58" s="253" t="s">
        <v>787</v>
      </c>
      <c r="J58" s="253" t="s">
        <v>239</v>
      </c>
      <c r="K58" s="253" t="s">
        <v>788</v>
      </c>
      <c r="L58" s="253" t="s">
        <v>789</v>
      </c>
      <c r="M58" s="253" t="s">
        <v>632</v>
      </c>
      <c r="N58" s="253">
        <v>3</v>
      </c>
      <c r="O58" s="253">
        <v>3913</v>
      </c>
      <c r="P58" s="253">
        <v>4163</v>
      </c>
      <c r="Q58" s="253">
        <v>1</v>
      </c>
      <c r="R58" s="254">
        <v>250</v>
      </c>
      <c r="S58" s="253">
        <v>3658</v>
      </c>
      <c r="T58" s="253">
        <v>3858</v>
      </c>
      <c r="U58" s="254">
        <v>200</v>
      </c>
      <c r="V58" s="253">
        <v>2.97</v>
      </c>
      <c r="W58" s="254">
        <v>295</v>
      </c>
      <c r="X58" s="253">
        <v>718.98</v>
      </c>
      <c r="Y58" s="253">
        <v>541</v>
      </c>
      <c r="AB58" s="253">
        <v>0</v>
      </c>
    </row>
    <row r="59" spans="1:28" x14ac:dyDescent="0.25">
      <c r="A59" s="253">
        <v>54</v>
      </c>
      <c r="B59" s="253" t="s">
        <v>12</v>
      </c>
      <c r="C59" s="253" t="s">
        <v>625</v>
      </c>
      <c r="D59" s="253" t="s">
        <v>14</v>
      </c>
      <c r="E59" s="253" t="s">
        <v>14</v>
      </c>
      <c r="F59" s="253" t="s">
        <v>14</v>
      </c>
      <c r="G59" s="253" t="s">
        <v>742</v>
      </c>
      <c r="H59" s="253" t="s">
        <v>627</v>
      </c>
      <c r="I59" s="253" t="s">
        <v>790</v>
      </c>
      <c r="J59" s="253" t="s">
        <v>322</v>
      </c>
      <c r="K59" s="253" t="s">
        <v>791</v>
      </c>
      <c r="L59" s="253" t="s">
        <v>792</v>
      </c>
      <c r="M59" s="253" t="s">
        <v>632</v>
      </c>
      <c r="N59" s="253">
        <v>5</v>
      </c>
      <c r="O59" s="253">
        <v>849</v>
      </c>
      <c r="P59" s="253">
        <v>1058</v>
      </c>
      <c r="Q59" s="253">
        <v>1</v>
      </c>
      <c r="R59" s="254">
        <v>209</v>
      </c>
      <c r="S59" s="253">
        <v>1997</v>
      </c>
      <c r="T59" s="253">
        <v>2459</v>
      </c>
      <c r="U59" s="254">
        <v>462</v>
      </c>
      <c r="V59" s="253">
        <v>2.62</v>
      </c>
      <c r="W59" s="254">
        <v>603</v>
      </c>
      <c r="X59" s="253">
        <v>607.41</v>
      </c>
      <c r="AB59" s="253">
        <v>0</v>
      </c>
    </row>
    <row r="60" spans="1:28" x14ac:dyDescent="0.25">
      <c r="A60" s="253">
        <v>55</v>
      </c>
      <c r="B60" s="253" t="s">
        <v>12</v>
      </c>
      <c r="C60" s="253" t="s">
        <v>625</v>
      </c>
      <c r="D60" s="253" t="s">
        <v>14</v>
      </c>
      <c r="E60" s="253" t="s">
        <v>14</v>
      </c>
      <c r="F60" s="253" t="s">
        <v>14</v>
      </c>
      <c r="G60" s="253" t="s">
        <v>742</v>
      </c>
      <c r="H60" s="253" t="s">
        <v>627</v>
      </c>
      <c r="I60" s="253" t="s">
        <v>793</v>
      </c>
      <c r="J60" s="253" t="s">
        <v>561</v>
      </c>
      <c r="K60" s="253" t="s">
        <v>794</v>
      </c>
      <c r="L60" s="253" t="s">
        <v>795</v>
      </c>
      <c r="M60" s="253" t="s">
        <v>632</v>
      </c>
      <c r="N60" s="253">
        <v>3</v>
      </c>
      <c r="O60" s="253">
        <v>531</v>
      </c>
      <c r="P60" s="253">
        <v>736</v>
      </c>
      <c r="Q60" s="253">
        <v>1</v>
      </c>
      <c r="R60" s="254">
        <v>205</v>
      </c>
      <c r="S60" s="253">
        <v>1394</v>
      </c>
      <c r="T60" s="253">
        <v>1650</v>
      </c>
      <c r="U60" s="254">
        <v>256</v>
      </c>
      <c r="V60" s="253">
        <v>2.4300000000000002</v>
      </c>
      <c r="W60" s="254">
        <v>398</v>
      </c>
      <c r="X60" s="253">
        <v>404.68</v>
      </c>
      <c r="AB60" s="253">
        <v>4176</v>
      </c>
    </row>
    <row r="61" spans="1:28" x14ac:dyDescent="0.25">
      <c r="A61" s="253">
        <v>56</v>
      </c>
      <c r="B61" s="253" t="s">
        <v>12</v>
      </c>
      <c r="C61" s="253" t="s">
        <v>625</v>
      </c>
      <c r="D61" s="253" t="s">
        <v>14</v>
      </c>
      <c r="E61" s="253" t="s">
        <v>14</v>
      </c>
      <c r="F61" s="253" t="s">
        <v>14</v>
      </c>
      <c r="G61" s="253" t="s">
        <v>742</v>
      </c>
      <c r="H61" s="253" t="s">
        <v>627</v>
      </c>
      <c r="I61" s="253" t="s">
        <v>796</v>
      </c>
      <c r="J61" s="253" t="s">
        <v>543</v>
      </c>
      <c r="K61" s="253" t="s">
        <v>797</v>
      </c>
      <c r="L61" s="253" t="s">
        <v>798</v>
      </c>
      <c r="M61" s="253" t="s">
        <v>632</v>
      </c>
      <c r="N61" s="253">
        <v>3</v>
      </c>
      <c r="O61" s="253">
        <v>272</v>
      </c>
      <c r="P61" s="253">
        <v>400</v>
      </c>
      <c r="Q61" s="253">
        <v>1</v>
      </c>
      <c r="R61" s="254">
        <v>128</v>
      </c>
      <c r="S61" s="253">
        <v>901</v>
      </c>
      <c r="T61" s="253">
        <v>1209</v>
      </c>
      <c r="U61" s="254">
        <v>308</v>
      </c>
      <c r="V61" s="253">
        <v>3.79</v>
      </c>
      <c r="W61" s="254">
        <v>412</v>
      </c>
      <c r="X61" s="253">
        <v>412.05</v>
      </c>
      <c r="AB61" s="253">
        <v>4375</v>
      </c>
    </row>
    <row r="62" spans="1:28" x14ac:dyDescent="0.25">
      <c r="A62" s="253">
        <v>57</v>
      </c>
      <c r="B62" s="253" t="s">
        <v>12</v>
      </c>
      <c r="C62" s="253" t="s">
        <v>625</v>
      </c>
      <c r="D62" s="253" t="s">
        <v>14</v>
      </c>
      <c r="E62" s="253" t="s">
        <v>14</v>
      </c>
      <c r="F62" s="253" t="s">
        <v>14</v>
      </c>
      <c r="G62" s="253" t="s">
        <v>799</v>
      </c>
      <c r="H62" s="253" t="s">
        <v>627</v>
      </c>
      <c r="I62" s="253" t="s">
        <v>800</v>
      </c>
      <c r="J62" s="253" t="s">
        <v>91</v>
      </c>
      <c r="K62" s="253" t="s">
        <v>801</v>
      </c>
      <c r="L62" s="253" t="s">
        <v>802</v>
      </c>
      <c r="M62" s="253" t="s">
        <v>637</v>
      </c>
      <c r="N62" s="253">
        <v>18.89</v>
      </c>
      <c r="O62" s="253">
        <v>7180</v>
      </c>
      <c r="P62" s="253">
        <v>7377</v>
      </c>
      <c r="Q62" s="253">
        <v>10</v>
      </c>
      <c r="R62" s="254">
        <v>1970</v>
      </c>
      <c r="S62" s="253">
        <v>1791</v>
      </c>
      <c r="T62" s="253">
        <v>1843</v>
      </c>
      <c r="U62" s="254">
        <v>520</v>
      </c>
      <c r="V62" s="253">
        <v>3.19</v>
      </c>
      <c r="W62" s="254">
        <v>937</v>
      </c>
      <c r="X62" s="253">
        <v>16257.71</v>
      </c>
      <c r="Y62" s="253">
        <v>13460</v>
      </c>
      <c r="AB62" s="253">
        <v>0</v>
      </c>
    </row>
    <row r="63" spans="1:28" x14ac:dyDescent="0.25">
      <c r="A63" s="253">
        <v>58</v>
      </c>
      <c r="B63" s="253" t="s">
        <v>12</v>
      </c>
      <c r="C63" s="253" t="s">
        <v>625</v>
      </c>
      <c r="D63" s="253" t="s">
        <v>14</v>
      </c>
      <c r="E63" s="253" t="s">
        <v>14</v>
      </c>
      <c r="F63" s="253" t="s">
        <v>14</v>
      </c>
      <c r="G63" s="253" t="s">
        <v>799</v>
      </c>
      <c r="H63" s="253" t="s">
        <v>627</v>
      </c>
      <c r="I63" s="253" t="s">
        <v>803</v>
      </c>
      <c r="J63" s="253" t="s">
        <v>305</v>
      </c>
      <c r="K63" s="253" t="s">
        <v>804</v>
      </c>
      <c r="L63" s="253" t="s">
        <v>805</v>
      </c>
      <c r="M63" s="253" t="s">
        <v>637</v>
      </c>
      <c r="N63" s="253">
        <v>14</v>
      </c>
      <c r="O63" s="253">
        <v>13468</v>
      </c>
      <c r="P63" s="253">
        <v>15468</v>
      </c>
      <c r="Q63" s="253">
        <v>1</v>
      </c>
      <c r="R63" s="254">
        <v>2000</v>
      </c>
      <c r="S63" s="253">
        <v>758</v>
      </c>
      <c r="T63" s="253">
        <v>918</v>
      </c>
      <c r="U63" s="254">
        <v>160</v>
      </c>
      <c r="V63" s="253">
        <v>3.2</v>
      </c>
      <c r="W63" s="254">
        <v>573</v>
      </c>
      <c r="X63" s="253">
        <v>18374</v>
      </c>
      <c r="Y63" s="253">
        <v>15224</v>
      </c>
      <c r="AB63" s="253">
        <v>0</v>
      </c>
    </row>
    <row r="64" spans="1:28" x14ac:dyDescent="0.25">
      <c r="A64" s="253">
        <v>59</v>
      </c>
      <c r="B64" s="253" t="s">
        <v>12</v>
      </c>
      <c r="C64" s="253" t="s">
        <v>625</v>
      </c>
      <c r="D64" s="253" t="s">
        <v>14</v>
      </c>
      <c r="E64" s="253" t="s">
        <v>14</v>
      </c>
      <c r="F64" s="253" t="s">
        <v>14</v>
      </c>
      <c r="G64" s="253" t="s">
        <v>799</v>
      </c>
      <c r="H64" s="253" t="s">
        <v>627</v>
      </c>
      <c r="I64" s="253" t="s">
        <v>806</v>
      </c>
      <c r="J64" s="253" t="s">
        <v>78</v>
      </c>
      <c r="K64" s="253" t="s">
        <v>807</v>
      </c>
      <c r="L64" s="253" t="s">
        <v>808</v>
      </c>
      <c r="M64" s="253" t="s">
        <v>632</v>
      </c>
      <c r="N64" s="253">
        <v>0.08</v>
      </c>
      <c r="O64" s="253">
        <v>2113</v>
      </c>
      <c r="P64" s="253">
        <v>2190</v>
      </c>
      <c r="Q64" s="253">
        <v>1</v>
      </c>
      <c r="R64" s="254">
        <v>77</v>
      </c>
      <c r="S64" s="253">
        <v>598</v>
      </c>
      <c r="T64" s="253">
        <v>602</v>
      </c>
      <c r="U64" s="254">
        <v>4</v>
      </c>
      <c r="V64" s="253">
        <v>9.56</v>
      </c>
      <c r="W64" s="254">
        <v>5</v>
      </c>
      <c r="X64" s="253">
        <v>644.72</v>
      </c>
      <c r="AB64" s="253">
        <v>1140</v>
      </c>
    </row>
    <row r="65" spans="1:28" x14ac:dyDescent="0.25">
      <c r="A65" s="253">
        <v>60</v>
      </c>
      <c r="B65" s="253" t="s">
        <v>12</v>
      </c>
      <c r="C65" s="253" t="s">
        <v>625</v>
      </c>
      <c r="D65" s="253" t="s">
        <v>14</v>
      </c>
      <c r="E65" s="253" t="s">
        <v>14</v>
      </c>
      <c r="F65" s="253" t="s">
        <v>14</v>
      </c>
      <c r="G65" s="253" t="s">
        <v>799</v>
      </c>
      <c r="H65" s="253" t="s">
        <v>627</v>
      </c>
      <c r="I65" s="253" t="s">
        <v>809</v>
      </c>
      <c r="J65" s="253" t="s">
        <v>80</v>
      </c>
      <c r="K65" s="253" t="s">
        <v>810</v>
      </c>
      <c r="L65" s="253" t="s">
        <v>811</v>
      </c>
      <c r="M65" s="253" t="s">
        <v>653</v>
      </c>
      <c r="N65" s="253">
        <v>60</v>
      </c>
      <c r="O65" s="253">
        <v>5540</v>
      </c>
      <c r="P65" s="253">
        <v>5668</v>
      </c>
      <c r="Q65" s="253">
        <v>15</v>
      </c>
      <c r="R65" s="254">
        <v>1920</v>
      </c>
      <c r="S65" s="253">
        <v>4504</v>
      </c>
      <c r="T65" s="253">
        <v>4619</v>
      </c>
      <c r="U65" s="254">
        <v>1725</v>
      </c>
      <c r="V65" s="253">
        <v>3.19</v>
      </c>
      <c r="W65" s="254">
        <v>3285</v>
      </c>
      <c r="X65" s="253">
        <v>14489.25</v>
      </c>
      <c r="Y65" s="253">
        <v>9629</v>
      </c>
      <c r="AB65" s="253">
        <v>0</v>
      </c>
    </row>
    <row r="66" spans="1:28" x14ac:dyDescent="0.25">
      <c r="A66" s="253">
        <v>61</v>
      </c>
      <c r="B66" s="253" t="s">
        <v>12</v>
      </c>
      <c r="C66" s="253" t="s">
        <v>625</v>
      </c>
      <c r="D66" s="253" t="s">
        <v>14</v>
      </c>
      <c r="E66" s="253" t="s">
        <v>14</v>
      </c>
      <c r="F66" s="253" t="s">
        <v>14</v>
      </c>
      <c r="G66" s="253" t="s">
        <v>799</v>
      </c>
      <c r="H66" s="253" t="s">
        <v>627</v>
      </c>
      <c r="I66" s="253" t="s">
        <v>812</v>
      </c>
      <c r="J66" s="253" t="s">
        <v>88</v>
      </c>
      <c r="K66" s="253" t="s">
        <v>813</v>
      </c>
      <c r="L66" s="253" t="s">
        <v>814</v>
      </c>
      <c r="M66" s="253" t="s">
        <v>632</v>
      </c>
      <c r="N66" s="253">
        <v>6</v>
      </c>
      <c r="O66" s="253">
        <v>10195</v>
      </c>
      <c r="P66" s="253">
        <v>10306</v>
      </c>
      <c r="Q66" s="253">
        <v>1</v>
      </c>
      <c r="R66" s="254">
        <v>111</v>
      </c>
      <c r="S66" s="253">
        <v>5249</v>
      </c>
      <c r="T66" s="253">
        <v>5259</v>
      </c>
      <c r="U66" s="254">
        <v>10</v>
      </c>
      <c r="V66" s="253">
        <v>4.0199999999999996</v>
      </c>
      <c r="W66" s="254">
        <v>0</v>
      </c>
      <c r="X66" s="253">
        <v>1498.72</v>
      </c>
      <c r="Z66" s="253">
        <v>0</v>
      </c>
      <c r="AB66" s="253">
        <v>1226</v>
      </c>
    </row>
    <row r="67" spans="1:28" x14ac:dyDescent="0.25">
      <c r="A67" s="253">
        <v>62</v>
      </c>
      <c r="B67" s="253" t="s">
        <v>12</v>
      </c>
      <c r="C67" s="253" t="s">
        <v>625</v>
      </c>
      <c r="D67" s="253" t="s">
        <v>14</v>
      </c>
      <c r="E67" s="253" t="s">
        <v>14</v>
      </c>
      <c r="F67" s="253" t="s">
        <v>14</v>
      </c>
      <c r="G67" s="253" t="s">
        <v>799</v>
      </c>
      <c r="H67" s="253" t="s">
        <v>627</v>
      </c>
      <c r="I67" s="253" t="s">
        <v>815</v>
      </c>
      <c r="J67" s="253" t="s">
        <v>68</v>
      </c>
      <c r="K67" s="253" t="s">
        <v>816</v>
      </c>
      <c r="L67" s="253" t="s">
        <v>817</v>
      </c>
      <c r="M67" s="253" t="s">
        <v>632</v>
      </c>
      <c r="N67" s="253">
        <v>3.48</v>
      </c>
      <c r="O67" s="253">
        <v>771</v>
      </c>
      <c r="P67" s="253">
        <v>777</v>
      </c>
      <c r="Q67" s="253">
        <v>1</v>
      </c>
      <c r="R67" s="254">
        <v>6</v>
      </c>
      <c r="S67" s="253">
        <v>13015</v>
      </c>
      <c r="T67" s="253">
        <v>13249</v>
      </c>
      <c r="U67" s="254">
        <v>234</v>
      </c>
      <c r="V67" s="253">
        <v>3.07</v>
      </c>
      <c r="W67" s="254">
        <v>244</v>
      </c>
      <c r="X67" s="253">
        <v>432.5</v>
      </c>
      <c r="AB67" s="253">
        <v>0</v>
      </c>
    </row>
    <row r="68" spans="1:28" x14ac:dyDescent="0.25">
      <c r="A68" s="253">
        <v>63</v>
      </c>
      <c r="B68" s="253" t="s">
        <v>12</v>
      </c>
      <c r="C68" s="253" t="s">
        <v>625</v>
      </c>
      <c r="D68" s="253" t="s">
        <v>14</v>
      </c>
      <c r="E68" s="253" t="s">
        <v>14</v>
      </c>
      <c r="F68" s="253" t="s">
        <v>14</v>
      </c>
      <c r="G68" s="253" t="s">
        <v>799</v>
      </c>
      <c r="H68" s="253" t="s">
        <v>627</v>
      </c>
      <c r="I68" s="253" t="s">
        <v>818</v>
      </c>
      <c r="J68" s="253" t="s">
        <v>65</v>
      </c>
      <c r="K68" s="253" t="s">
        <v>819</v>
      </c>
      <c r="L68" s="253" t="s">
        <v>820</v>
      </c>
      <c r="M68" s="253" t="s">
        <v>713</v>
      </c>
      <c r="N68" s="253">
        <v>29.84</v>
      </c>
      <c r="O68" s="253">
        <v>36427</v>
      </c>
      <c r="P68" s="253">
        <v>36590</v>
      </c>
      <c r="Q68" s="253">
        <v>10</v>
      </c>
      <c r="R68" s="254">
        <v>1630</v>
      </c>
      <c r="S68" s="253">
        <v>833</v>
      </c>
      <c r="T68" s="253">
        <v>833</v>
      </c>
      <c r="U68" s="254">
        <v>0</v>
      </c>
      <c r="V68" s="253">
        <v>3.07</v>
      </c>
      <c r="W68" s="254">
        <v>0</v>
      </c>
      <c r="X68" s="253">
        <v>15168.75</v>
      </c>
      <c r="AB68" s="253">
        <v>-16188</v>
      </c>
    </row>
    <row r="69" spans="1:28" x14ac:dyDescent="0.25">
      <c r="A69" s="253">
        <v>64</v>
      </c>
      <c r="B69" s="253" t="s">
        <v>12</v>
      </c>
      <c r="C69" s="253" t="s">
        <v>625</v>
      </c>
      <c r="D69" s="253" t="s">
        <v>14</v>
      </c>
      <c r="E69" s="253" t="s">
        <v>14</v>
      </c>
      <c r="F69" s="253" t="s">
        <v>14</v>
      </c>
      <c r="G69" s="253" t="s">
        <v>799</v>
      </c>
      <c r="H69" s="253" t="s">
        <v>627</v>
      </c>
      <c r="I69" s="253" t="s">
        <v>821</v>
      </c>
      <c r="J69" s="253" t="s">
        <v>274</v>
      </c>
      <c r="K69" s="253" t="s">
        <v>822</v>
      </c>
      <c r="L69" s="253" t="s">
        <v>823</v>
      </c>
      <c r="M69" s="253" t="s">
        <v>632</v>
      </c>
      <c r="N69" s="253">
        <v>8</v>
      </c>
      <c r="O69" s="253">
        <v>1372</v>
      </c>
      <c r="P69" s="253">
        <v>1472</v>
      </c>
      <c r="Q69" s="253">
        <v>1</v>
      </c>
      <c r="R69" s="254">
        <v>100</v>
      </c>
      <c r="S69" s="253">
        <v>5842</v>
      </c>
      <c r="T69" s="253">
        <v>6367</v>
      </c>
      <c r="U69" s="254">
        <v>525</v>
      </c>
      <c r="V69" s="253">
        <v>4.5</v>
      </c>
      <c r="W69" s="254">
        <v>639</v>
      </c>
      <c r="X69" s="253">
        <v>2504.25</v>
      </c>
      <c r="AB69" s="253">
        <v>0</v>
      </c>
    </row>
    <row r="70" spans="1:28" x14ac:dyDescent="0.25">
      <c r="A70" s="253">
        <v>65</v>
      </c>
      <c r="B70" s="253" t="s">
        <v>12</v>
      </c>
      <c r="C70" s="253" t="s">
        <v>625</v>
      </c>
      <c r="D70" s="253" t="s">
        <v>14</v>
      </c>
      <c r="E70" s="253" t="s">
        <v>14</v>
      </c>
      <c r="F70" s="253" t="s">
        <v>14</v>
      </c>
      <c r="G70" s="253" t="s">
        <v>799</v>
      </c>
      <c r="H70" s="253" t="s">
        <v>627</v>
      </c>
      <c r="I70" s="253" t="s">
        <v>824</v>
      </c>
      <c r="J70" s="253" t="s">
        <v>234</v>
      </c>
      <c r="K70" s="253" t="s">
        <v>825</v>
      </c>
      <c r="L70" s="253" t="s">
        <v>826</v>
      </c>
      <c r="M70" s="253" t="s">
        <v>632</v>
      </c>
      <c r="N70" s="253">
        <v>8</v>
      </c>
      <c r="O70" s="253">
        <v>9826</v>
      </c>
      <c r="P70" s="253">
        <v>10396</v>
      </c>
      <c r="Q70" s="253">
        <v>1</v>
      </c>
      <c r="R70" s="254">
        <v>570</v>
      </c>
      <c r="S70" s="253">
        <v>15133</v>
      </c>
      <c r="T70" s="253">
        <v>15974</v>
      </c>
      <c r="U70" s="254">
        <v>841</v>
      </c>
      <c r="V70" s="253">
        <v>4.5</v>
      </c>
      <c r="W70" s="254">
        <v>1022</v>
      </c>
      <c r="X70" s="253">
        <v>2673</v>
      </c>
      <c r="AB70" s="253">
        <v>0</v>
      </c>
    </row>
    <row r="71" spans="1:28" x14ac:dyDescent="0.25">
      <c r="A71" s="253">
        <v>66</v>
      </c>
      <c r="B71" s="253" t="s">
        <v>12</v>
      </c>
      <c r="C71" s="253" t="s">
        <v>625</v>
      </c>
      <c r="D71" s="253" t="s">
        <v>14</v>
      </c>
      <c r="E71" s="253" t="s">
        <v>14</v>
      </c>
      <c r="F71" s="253" t="s">
        <v>14</v>
      </c>
      <c r="G71" s="253" t="s">
        <v>799</v>
      </c>
      <c r="H71" s="253" t="s">
        <v>627</v>
      </c>
      <c r="I71" s="253" t="s">
        <v>827</v>
      </c>
      <c r="J71" s="253" t="s">
        <v>103</v>
      </c>
      <c r="K71" s="253" t="s">
        <v>828</v>
      </c>
      <c r="L71" s="253" t="s">
        <v>823</v>
      </c>
      <c r="M71" s="253" t="s">
        <v>632</v>
      </c>
      <c r="N71" s="253">
        <v>8</v>
      </c>
      <c r="O71" s="253">
        <v>11740</v>
      </c>
      <c r="P71" s="253">
        <v>12220</v>
      </c>
      <c r="Q71" s="253">
        <v>1</v>
      </c>
      <c r="R71" s="254">
        <v>480</v>
      </c>
      <c r="S71" s="253">
        <v>13401</v>
      </c>
      <c r="T71" s="253">
        <v>13855</v>
      </c>
      <c r="U71" s="254">
        <v>454</v>
      </c>
      <c r="V71" s="253">
        <v>4.0199999999999996</v>
      </c>
      <c r="W71" s="254">
        <v>476</v>
      </c>
      <c r="X71" s="253">
        <v>1247.5899999999999</v>
      </c>
      <c r="AB71" s="253">
        <v>-1223</v>
      </c>
    </row>
    <row r="72" spans="1:28" x14ac:dyDescent="0.25">
      <c r="A72" s="253">
        <v>67</v>
      </c>
      <c r="B72" s="253" t="s">
        <v>12</v>
      </c>
      <c r="C72" s="253" t="s">
        <v>625</v>
      </c>
      <c r="D72" s="253" t="s">
        <v>14</v>
      </c>
      <c r="E72" s="253" t="s">
        <v>14</v>
      </c>
      <c r="F72" s="253" t="s">
        <v>14</v>
      </c>
      <c r="G72" s="253" t="s">
        <v>799</v>
      </c>
      <c r="H72" s="253" t="s">
        <v>627</v>
      </c>
      <c r="I72" s="253" t="s">
        <v>829</v>
      </c>
      <c r="J72" s="253" t="s">
        <v>63</v>
      </c>
      <c r="K72" s="253" t="s">
        <v>830</v>
      </c>
      <c r="L72" s="253" t="s">
        <v>831</v>
      </c>
      <c r="M72" s="253" t="s">
        <v>632</v>
      </c>
      <c r="N72" s="253">
        <v>8</v>
      </c>
      <c r="O72" s="253">
        <v>15366</v>
      </c>
      <c r="P72" s="253">
        <v>15713</v>
      </c>
      <c r="Q72" s="253">
        <v>1</v>
      </c>
      <c r="R72" s="254">
        <v>347</v>
      </c>
      <c r="S72" s="253">
        <v>15057</v>
      </c>
      <c r="T72" s="253">
        <v>15318</v>
      </c>
      <c r="U72" s="254">
        <v>261</v>
      </c>
      <c r="V72" s="253">
        <v>3.99</v>
      </c>
      <c r="W72" s="254">
        <v>458</v>
      </c>
      <c r="X72" s="253">
        <v>1740.8</v>
      </c>
      <c r="AB72" s="253">
        <v>10858</v>
      </c>
    </row>
    <row r="73" spans="1:28" x14ac:dyDescent="0.25">
      <c r="A73" s="253">
        <v>68</v>
      </c>
      <c r="B73" s="253" t="s">
        <v>12</v>
      </c>
      <c r="C73" s="253" t="s">
        <v>625</v>
      </c>
      <c r="D73" s="253" t="s">
        <v>14</v>
      </c>
      <c r="E73" s="253" t="s">
        <v>14</v>
      </c>
      <c r="F73" s="253" t="s">
        <v>14</v>
      </c>
      <c r="G73" s="253" t="s">
        <v>799</v>
      </c>
      <c r="H73" s="253" t="s">
        <v>627</v>
      </c>
      <c r="I73" s="253" t="s">
        <v>832</v>
      </c>
      <c r="J73" s="253" t="s">
        <v>107</v>
      </c>
      <c r="K73" s="253" t="s">
        <v>833</v>
      </c>
      <c r="L73" s="253" t="s">
        <v>831</v>
      </c>
      <c r="M73" s="253" t="s">
        <v>632</v>
      </c>
      <c r="N73" s="253">
        <v>8</v>
      </c>
      <c r="O73" s="253">
        <v>17381</v>
      </c>
      <c r="P73" s="253">
        <v>18040</v>
      </c>
      <c r="Q73" s="253">
        <v>1</v>
      </c>
      <c r="R73" s="254">
        <v>659</v>
      </c>
      <c r="S73" s="253">
        <v>11015</v>
      </c>
      <c r="T73" s="253">
        <v>11444</v>
      </c>
      <c r="U73" s="254">
        <v>429</v>
      </c>
      <c r="V73" s="253">
        <v>4.0199999999999996</v>
      </c>
      <c r="W73" s="254">
        <v>641</v>
      </c>
      <c r="X73" s="253">
        <v>2654.66</v>
      </c>
      <c r="Y73" s="253">
        <v>2331</v>
      </c>
      <c r="AB73" s="253">
        <v>0</v>
      </c>
    </row>
    <row r="74" spans="1:28" x14ac:dyDescent="0.25">
      <c r="A74" s="253">
        <v>69</v>
      </c>
      <c r="B74" s="253" t="s">
        <v>12</v>
      </c>
      <c r="C74" s="253" t="s">
        <v>625</v>
      </c>
      <c r="D74" s="253" t="s">
        <v>14</v>
      </c>
      <c r="E74" s="253" t="s">
        <v>14</v>
      </c>
      <c r="F74" s="253" t="s">
        <v>14</v>
      </c>
      <c r="G74" s="253" t="s">
        <v>799</v>
      </c>
      <c r="H74" s="253" t="s">
        <v>627</v>
      </c>
      <c r="I74" s="253" t="s">
        <v>834</v>
      </c>
      <c r="J74" s="253" t="s">
        <v>233</v>
      </c>
      <c r="K74" s="253" t="s">
        <v>835</v>
      </c>
      <c r="L74" s="253" t="s">
        <v>836</v>
      </c>
      <c r="M74" s="253" t="s">
        <v>632</v>
      </c>
      <c r="N74" s="253">
        <v>10</v>
      </c>
      <c r="O74" s="253">
        <v>6802</v>
      </c>
      <c r="P74" s="253">
        <v>7230</v>
      </c>
      <c r="Q74" s="253">
        <v>1</v>
      </c>
      <c r="R74" s="254">
        <v>428</v>
      </c>
      <c r="S74" s="253">
        <v>17587</v>
      </c>
      <c r="T74" s="253">
        <v>18485</v>
      </c>
      <c r="U74" s="254">
        <v>898</v>
      </c>
      <c r="V74" s="253">
        <v>4.5</v>
      </c>
      <c r="W74" s="254">
        <v>1167</v>
      </c>
      <c r="X74" s="253">
        <v>1269.5899999999999</v>
      </c>
      <c r="AB74" s="253">
        <v>3797</v>
      </c>
    </row>
    <row r="75" spans="1:28" x14ac:dyDescent="0.25">
      <c r="A75" s="253">
        <v>70</v>
      </c>
      <c r="B75" s="253" t="s">
        <v>12</v>
      </c>
      <c r="C75" s="253" t="s">
        <v>625</v>
      </c>
      <c r="D75" s="253" t="s">
        <v>14</v>
      </c>
      <c r="E75" s="253" t="s">
        <v>14</v>
      </c>
      <c r="F75" s="253" t="s">
        <v>14</v>
      </c>
      <c r="G75" s="253" t="s">
        <v>799</v>
      </c>
      <c r="H75" s="253" t="s">
        <v>627</v>
      </c>
      <c r="I75" s="253" t="s">
        <v>837</v>
      </c>
      <c r="J75" s="253" t="s">
        <v>223</v>
      </c>
      <c r="K75" s="253" t="s">
        <v>435</v>
      </c>
      <c r="L75" s="253" t="s">
        <v>838</v>
      </c>
      <c r="M75" s="253" t="s">
        <v>632</v>
      </c>
      <c r="N75" s="253">
        <v>14</v>
      </c>
      <c r="O75" s="253">
        <v>11661</v>
      </c>
      <c r="P75" s="253">
        <v>12250</v>
      </c>
      <c r="Q75" s="253">
        <v>1</v>
      </c>
      <c r="R75" s="254">
        <v>589</v>
      </c>
      <c r="S75" s="253">
        <v>23810</v>
      </c>
      <c r="T75" s="253">
        <v>24912</v>
      </c>
      <c r="U75" s="254">
        <v>1102</v>
      </c>
      <c r="V75" s="253">
        <v>3.74</v>
      </c>
      <c r="W75" s="254">
        <v>1492</v>
      </c>
      <c r="X75" s="253">
        <v>2041.15</v>
      </c>
      <c r="AB75" s="253">
        <v>0</v>
      </c>
    </row>
    <row r="76" spans="1:28" x14ac:dyDescent="0.25">
      <c r="A76" s="253">
        <v>71</v>
      </c>
      <c r="B76" s="253" t="s">
        <v>12</v>
      </c>
      <c r="C76" s="253" t="s">
        <v>625</v>
      </c>
      <c r="D76" s="253" t="s">
        <v>14</v>
      </c>
      <c r="E76" s="253" t="s">
        <v>14</v>
      </c>
      <c r="F76" s="253" t="s">
        <v>14</v>
      </c>
      <c r="G76" s="253" t="s">
        <v>799</v>
      </c>
      <c r="H76" s="253" t="s">
        <v>627</v>
      </c>
      <c r="I76" s="253" t="s">
        <v>839</v>
      </c>
      <c r="J76" s="253" t="s">
        <v>286</v>
      </c>
      <c r="K76" s="253" t="s">
        <v>840</v>
      </c>
      <c r="L76" s="253" t="s">
        <v>841</v>
      </c>
      <c r="M76" s="253" t="s">
        <v>632</v>
      </c>
      <c r="N76" s="253">
        <v>3</v>
      </c>
      <c r="O76" s="253">
        <v>1157</v>
      </c>
      <c r="P76" s="253">
        <v>1342</v>
      </c>
      <c r="Q76" s="253">
        <v>1</v>
      </c>
      <c r="R76" s="254">
        <v>185</v>
      </c>
      <c r="S76" s="253">
        <v>2494</v>
      </c>
      <c r="T76" s="253">
        <v>2764</v>
      </c>
      <c r="U76" s="254">
        <v>270</v>
      </c>
      <c r="V76" s="253">
        <v>2.4300000000000002</v>
      </c>
      <c r="W76" s="254">
        <v>402</v>
      </c>
      <c r="X76" s="253">
        <v>360</v>
      </c>
      <c r="AB76" s="253">
        <v>106</v>
      </c>
    </row>
    <row r="77" spans="1:28" x14ac:dyDescent="0.25">
      <c r="A77" s="253">
        <v>72</v>
      </c>
      <c r="B77" s="253" t="s">
        <v>12</v>
      </c>
      <c r="C77" s="253" t="s">
        <v>625</v>
      </c>
      <c r="D77" s="253" t="s">
        <v>14</v>
      </c>
      <c r="E77" s="253" t="s">
        <v>14</v>
      </c>
      <c r="F77" s="253" t="s">
        <v>14</v>
      </c>
      <c r="G77" s="253" t="s">
        <v>799</v>
      </c>
      <c r="H77" s="253" t="s">
        <v>627</v>
      </c>
      <c r="I77" s="253" t="s">
        <v>842</v>
      </c>
      <c r="J77" s="253" t="s">
        <v>82</v>
      </c>
      <c r="K77" s="253" t="s">
        <v>843</v>
      </c>
      <c r="L77" s="253" t="s">
        <v>844</v>
      </c>
      <c r="M77" s="253" t="s">
        <v>713</v>
      </c>
      <c r="N77" s="253">
        <v>7.46</v>
      </c>
      <c r="O77" s="253">
        <v>76618</v>
      </c>
      <c r="P77" s="253">
        <v>77447</v>
      </c>
      <c r="Q77" s="253">
        <v>1</v>
      </c>
      <c r="R77" s="254">
        <v>829</v>
      </c>
      <c r="S77" s="253">
        <v>2697</v>
      </c>
      <c r="T77" s="253">
        <v>2850</v>
      </c>
      <c r="U77" s="254">
        <v>153</v>
      </c>
      <c r="V77" s="253">
        <v>3.19</v>
      </c>
      <c r="W77" s="254">
        <v>820</v>
      </c>
      <c r="X77" s="253">
        <v>5360.68</v>
      </c>
      <c r="AB77" s="253">
        <v>1579</v>
      </c>
    </row>
    <row r="78" spans="1:28" x14ac:dyDescent="0.25">
      <c r="A78" s="253">
        <v>73</v>
      </c>
      <c r="B78" s="253" t="s">
        <v>12</v>
      </c>
      <c r="C78" s="253" t="s">
        <v>625</v>
      </c>
      <c r="D78" s="253" t="s">
        <v>14</v>
      </c>
      <c r="E78" s="253" t="s">
        <v>14</v>
      </c>
      <c r="F78" s="253" t="s">
        <v>14</v>
      </c>
      <c r="G78" s="253" t="s">
        <v>799</v>
      </c>
      <c r="H78" s="253" t="s">
        <v>627</v>
      </c>
      <c r="I78" s="253" t="s">
        <v>845</v>
      </c>
      <c r="J78" s="253" t="s">
        <v>102</v>
      </c>
      <c r="K78" s="253" t="s">
        <v>846</v>
      </c>
      <c r="L78" s="253" t="s">
        <v>847</v>
      </c>
      <c r="M78" s="253" t="s">
        <v>632</v>
      </c>
      <c r="N78" s="253">
        <v>5</v>
      </c>
      <c r="O78" s="253">
        <v>9241</v>
      </c>
      <c r="P78" s="253">
        <v>9425</v>
      </c>
      <c r="Q78" s="253">
        <v>1</v>
      </c>
      <c r="R78" s="254">
        <v>184</v>
      </c>
      <c r="S78" s="253">
        <v>12953</v>
      </c>
      <c r="T78" s="253">
        <v>13398</v>
      </c>
      <c r="U78" s="254">
        <v>445</v>
      </c>
      <c r="V78" s="253">
        <v>4.0199999999999996</v>
      </c>
      <c r="W78" s="254">
        <v>584</v>
      </c>
      <c r="X78" s="253">
        <v>657.49</v>
      </c>
      <c r="AB78" s="253">
        <v>4896</v>
      </c>
    </row>
    <row r="79" spans="1:28" x14ac:dyDescent="0.25">
      <c r="A79" s="253">
        <v>74</v>
      </c>
      <c r="B79" s="253" t="s">
        <v>12</v>
      </c>
      <c r="C79" s="253" t="s">
        <v>625</v>
      </c>
      <c r="D79" s="253" t="s">
        <v>14</v>
      </c>
      <c r="E79" s="253" t="s">
        <v>14</v>
      </c>
      <c r="F79" s="253" t="s">
        <v>14</v>
      </c>
      <c r="G79" s="253" t="s">
        <v>799</v>
      </c>
      <c r="H79" s="253" t="s">
        <v>627</v>
      </c>
      <c r="I79" s="253" t="s">
        <v>848</v>
      </c>
      <c r="J79" s="253" t="s">
        <v>101</v>
      </c>
      <c r="K79" s="253" t="s">
        <v>849</v>
      </c>
      <c r="L79" s="253" t="s">
        <v>850</v>
      </c>
      <c r="M79" s="253" t="s">
        <v>632</v>
      </c>
      <c r="N79" s="253">
        <v>8</v>
      </c>
      <c r="O79" s="253">
        <v>6383</v>
      </c>
      <c r="P79" s="253">
        <v>6634</v>
      </c>
      <c r="Q79" s="253">
        <v>1</v>
      </c>
      <c r="R79" s="254">
        <v>251</v>
      </c>
      <c r="S79" s="253">
        <v>20257</v>
      </c>
      <c r="T79" s="253">
        <v>20876</v>
      </c>
      <c r="U79" s="254">
        <v>619</v>
      </c>
      <c r="V79" s="253">
        <v>4.0199999999999996</v>
      </c>
      <c r="W79" s="254">
        <v>838</v>
      </c>
      <c r="X79" s="253">
        <v>4249.5</v>
      </c>
      <c r="AB79" s="253">
        <v>0</v>
      </c>
    </row>
    <row r="80" spans="1:28" x14ac:dyDescent="0.25">
      <c r="A80" s="253">
        <v>75</v>
      </c>
      <c r="B80" s="253" t="s">
        <v>12</v>
      </c>
      <c r="C80" s="253" t="s">
        <v>625</v>
      </c>
      <c r="D80" s="253" t="s">
        <v>14</v>
      </c>
      <c r="E80" s="253" t="s">
        <v>14</v>
      </c>
      <c r="F80" s="253" t="s">
        <v>14</v>
      </c>
      <c r="G80" s="253" t="s">
        <v>799</v>
      </c>
      <c r="H80" s="253" t="s">
        <v>627</v>
      </c>
      <c r="I80" s="253" t="s">
        <v>851</v>
      </c>
      <c r="J80" s="253" t="s">
        <v>116</v>
      </c>
      <c r="K80" s="253" t="s">
        <v>401</v>
      </c>
      <c r="L80" s="253" t="s">
        <v>852</v>
      </c>
      <c r="M80" s="253" t="s">
        <v>632</v>
      </c>
      <c r="N80" s="253">
        <v>75</v>
      </c>
      <c r="O80" s="253">
        <v>14580</v>
      </c>
      <c r="P80" s="253">
        <v>15085</v>
      </c>
      <c r="Q80" s="253">
        <v>30</v>
      </c>
      <c r="R80" s="254">
        <v>15150</v>
      </c>
      <c r="S80" s="253">
        <v>0.2</v>
      </c>
      <c r="T80" s="253">
        <v>0.25</v>
      </c>
      <c r="U80" s="254">
        <v>1</v>
      </c>
      <c r="V80" s="253">
        <v>2.87</v>
      </c>
      <c r="W80" s="254">
        <v>1156</v>
      </c>
      <c r="X80" s="253">
        <v>117551.74</v>
      </c>
      <c r="Y80" s="253">
        <v>101873</v>
      </c>
      <c r="Z80" s="253">
        <v>0</v>
      </c>
      <c r="AB80" s="253">
        <v>0</v>
      </c>
    </row>
    <row r="81" spans="1:28" x14ac:dyDescent="0.25">
      <c r="A81" s="253">
        <v>76</v>
      </c>
      <c r="B81" s="253" t="s">
        <v>12</v>
      </c>
      <c r="C81" s="253" t="s">
        <v>625</v>
      </c>
      <c r="D81" s="253" t="s">
        <v>14</v>
      </c>
      <c r="E81" s="253" t="s">
        <v>14</v>
      </c>
      <c r="F81" s="253" t="s">
        <v>14</v>
      </c>
      <c r="G81" s="253" t="s">
        <v>799</v>
      </c>
      <c r="H81" s="253" t="s">
        <v>627</v>
      </c>
      <c r="I81" s="253" t="s">
        <v>853</v>
      </c>
      <c r="J81" s="253" t="s">
        <v>126</v>
      </c>
      <c r="K81" s="253" t="s">
        <v>401</v>
      </c>
      <c r="L81" s="253" t="s">
        <v>854</v>
      </c>
      <c r="M81" s="253" t="s">
        <v>632</v>
      </c>
      <c r="N81" s="253">
        <v>42</v>
      </c>
      <c r="O81" s="253">
        <v>20344</v>
      </c>
      <c r="P81" s="253">
        <v>21244</v>
      </c>
      <c r="Q81" s="253">
        <v>15</v>
      </c>
      <c r="R81" s="254">
        <v>13500</v>
      </c>
      <c r="S81" s="253">
        <v>0.47</v>
      </c>
      <c r="T81" s="253">
        <v>0.47</v>
      </c>
      <c r="U81" s="254">
        <v>0</v>
      </c>
      <c r="V81" s="253">
        <v>2.87</v>
      </c>
      <c r="W81" s="254">
        <v>1156</v>
      </c>
      <c r="X81" s="253">
        <v>101158</v>
      </c>
      <c r="Y81" s="253">
        <v>88172</v>
      </c>
      <c r="AB81" s="253">
        <v>0</v>
      </c>
    </row>
    <row r="82" spans="1:28" x14ac:dyDescent="0.25">
      <c r="A82" s="253">
        <v>77</v>
      </c>
      <c r="B82" s="253" t="s">
        <v>12</v>
      </c>
      <c r="C82" s="253" t="s">
        <v>625</v>
      </c>
      <c r="D82" s="253" t="s">
        <v>14</v>
      </c>
      <c r="E82" s="253" t="s">
        <v>14</v>
      </c>
      <c r="F82" s="253" t="s">
        <v>14</v>
      </c>
      <c r="G82" s="253" t="s">
        <v>799</v>
      </c>
      <c r="H82" s="253" t="s">
        <v>627</v>
      </c>
      <c r="I82" s="253" t="s">
        <v>855</v>
      </c>
      <c r="J82" s="253" t="s">
        <v>118</v>
      </c>
      <c r="K82" s="253" t="s">
        <v>856</v>
      </c>
      <c r="L82" s="253" t="s">
        <v>852</v>
      </c>
      <c r="M82" s="253" t="s">
        <v>632</v>
      </c>
      <c r="N82" s="253">
        <v>50</v>
      </c>
      <c r="O82" s="253">
        <v>21737</v>
      </c>
      <c r="P82" s="253">
        <v>22604</v>
      </c>
      <c r="Q82" s="253">
        <v>20</v>
      </c>
      <c r="R82" s="254">
        <v>17340</v>
      </c>
      <c r="S82" s="253">
        <v>1.38</v>
      </c>
      <c r="T82" s="253">
        <v>1.38</v>
      </c>
      <c r="U82" s="254">
        <v>0</v>
      </c>
      <c r="V82" s="253">
        <v>2.87</v>
      </c>
      <c r="W82" s="254">
        <v>872</v>
      </c>
      <c r="X82" s="253">
        <v>129359.28</v>
      </c>
      <c r="Y82" s="253">
        <v>112142</v>
      </c>
      <c r="AB82" s="253">
        <v>0</v>
      </c>
    </row>
    <row r="83" spans="1:28" x14ac:dyDescent="0.25">
      <c r="A83" s="253">
        <v>78</v>
      </c>
      <c r="B83" s="253" t="s">
        <v>12</v>
      </c>
      <c r="C83" s="253" t="s">
        <v>625</v>
      </c>
      <c r="D83" s="253" t="s">
        <v>14</v>
      </c>
      <c r="E83" s="253" t="s">
        <v>14</v>
      </c>
      <c r="F83" s="253" t="s">
        <v>14</v>
      </c>
      <c r="G83" s="253" t="s">
        <v>799</v>
      </c>
      <c r="H83" s="253" t="s">
        <v>627</v>
      </c>
      <c r="I83" s="253" t="s">
        <v>857</v>
      </c>
      <c r="J83" s="253" t="s">
        <v>131</v>
      </c>
      <c r="K83" s="253" t="s">
        <v>401</v>
      </c>
      <c r="L83" s="253" t="s">
        <v>854</v>
      </c>
      <c r="M83" s="253" t="s">
        <v>632</v>
      </c>
      <c r="N83" s="253">
        <v>75</v>
      </c>
      <c r="O83" s="253">
        <v>9157</v>
      </c>
      <c r="P83" s="253">
        <v>9495</v>
      </c>
      <c r="Q83" s="253">
        <v>30</v>
      </c>
      <c r="R83" s="254">
        <v>10140</v>
      </c>
      <c r="S83" s="253">
        <v>0.22</v>
      </c>
      <c r="T83" s="253">
        <v>0.22</v>
      </c>
      <c r="U83" s="254">
        <v>0</v>
      </c>
      <c r="V83" s="253">
        <v>2.87</v>
      </c>
      <c r="W83" s="254">
        <v>532</v>
      </c>
      <c r="X83" s="253">
        <v>82281.88</v>
      </c>
      <c r="Y83" s="253">
        <v>69143</v>
      </c>
      <c r="AB83" s="253">
        <v>0</v>
      </c>
    </row>
    <row r="84" spans="1:28" x14ac:dyDescent="0.25">
      <c r="A84" s="253">
        <v>79</v>
      </c>
      <c r="B84" s="253" t="s">
        <v>12</v>
      </c>
      <c r="C84" s="253" t="s">
        <v>625</v>
      </c>
      <c r="D84" s="253" t="s">
        <v>14</v>
      </c>
      <c r="E84" s="253" t="s">
        <v>14</v>
      </c>
      <c r="F84" s="253" t="s">
        <v>14</v>
      </c>
      <c r="G84" s="253" t="s">
        <v>799</v>
      </c>
      <c r="H84" s="253" t="s">
        <v>627</v>
      </c>
      <c r="I84" s="253" t="s">
        <v>858</v>
      </c>
      <c r="J84" s="253" t="s">
        <v>124</v>
      </c>
      <c r="K84" s="253" t="s">
        <v>401</v>
      </c>
      <c r="L84" s="253" t="s">
        <v>854</v>
      </c>
      <c r="M84" s="253" t="s">
        <v>632</v>
      </c>
      <c r="N84" s="253">
        <v>23</v>
      </c>
      <c r="O84" s="253">
        <v>11452</v>
      </c>
      <c r="P84" s="253">
        <v>11913</v>
      </c>
      <c r="Q84" s="253">
        <v>10</v>
      </c>
      <c r="R84" s="254">
        <v>4610</v>
      </c>
      <c r="S84" s="253">
        <v>1.83</v>
      </c>
      <c r="T84" s="253">
        <v>1.83</v>
      </c>
      <c r="U84" s="254">
        <v>0</v>
      </c>
      <c r="V84" s="253">
        <v>2.87</v>
      </c>
      <c r="W84" s="254">
        <v>1131</v>
      </c>
      <c r="X84" s="253">
        <v>35799.620000000003</v>
      </c>
      <c r="Y84" s="253">
        <v>23064</v>
      </c>
      <c r="AB84" s="253">
        <v>0</v>
      </c>
    </row>
    <row r="85" spans="1:28" x14ac:dyDescent="0.25">
      <c r="A85" s="253">
        <v>80</v>
      </c>
      <c r="B85" s="253" t="s">
        <v>12</v>
      </c>
      <c r="C85" s="253" t="s">
        <v>625</v>
      </c>
      <c r="D85" s="253" t="s">
        <v>14</v>
      </c>
      <c r="E85" s="253" t="s">
        <v>14</v>
      </c>
      <c r="F85" s="253" t="s">
        <v>14</v>
      </c>
      <c r="G85" s="253" t="s">
        <v>799</v>
      </c>
      <c r="H85" s="253" t="s">
        <v>627</v>
      </c>
      <c r="I85" s="253" t="s">
        <v>859</v>
      </c>
      <c r="J85" s="253" t="s">
        <v>128</v>
      </c>
      <c r="K85" s="253" t="s">
        <v>856</v>
      </c>
      <c r="L85" s="253" t="s">
        <v>852</v>
      </c>
      <c r="M85" s="253" t="s">
        <v>632</v>
      </c>
      <c r="N85" s="253">
        <v>50</v>
      </c>
      <c r="O85" s="253">
        <v>13067</v>
      </c>
      <c r="P85" s="253">
        <v>13640</v>
      </c>
      <c r="Q85" s="253">
        <v>20</v>
      </c>
      <c r="R85" s="254">
        <v>11460</v>
      </c>
      <c r="S85" s="253">
        <v>0.2</v>
      </c>
      <c r="T85" s="253">
        <v>0.2</v>
      </c>
      <c r="U85" s="254">
        <v>0</v>
      </c>
      <c r="V85" s="253">
        <v>2.87</v>
      </c>
      <c r="W85" s="254">
        <v>1031</v>
      </c>
      <c r="X85" s="253">
        <v>87952.320000000007</v>
      </c>
      <c r="Y85" s="253">
        <v>76714</v>
      </c>
      <c r="AB85" s="253">
        <v>0</v>
      </c>
    </row>
    <row r="86" spans="1:28" x14ac:dyDescent="0.25">
      <c r="A86" s="253">
        <v>81</v>
      </c>
      <c r="B86" s="253" t="s">
        <v>12</v>
      </c>
      <c r="C86" s="253" t="s">
        <v>625</v>
      </c>
      <c r="D86" s="253" t="s">
        <v>14</v>
      </c>
      <c r="E86" s="253" t="s">
        <v>14</v>
      </c>
      <c r="F86" s="253" t="s">
        <v>14</v>
      </c>
      <c r="G86" s="253" t="s">
        <v>799</v>
      </c>
      <c r="H86" s="253" t="s">
        <v>627</v>
      </c>
      <c r="I86" s="253" t="s">
        <v>860</v>
      </c>
      <c r="J86" s="253" t="s">
        <v>122</v>
      </c>
      <c r="K86" s="253" t="s">
        <v>401</v>
      </c>
      <c r="L86" s="253" t="s">
        <v>854</v>
      </c>
      <c r="M86" s="253" t="s">
        <v>632</v>
      </c>
      <c r="N86" s="253">
        <v>40</v>
      </c>
      <c r="O86" s="253">
        <v>15410</v>
      </c>
      <c r="P86" s="253">
        <v>16033</v>
      </c>
      <c r="Q86" s="253">
        <v>15</v>
      </c>
      <c r="R86" s="254">
        <v>9345</v>
      </c>
      <c r="S86" s="253">
        <v>0.52</v>
      </c>
      <c r="T86" s="253">
        <v>0.52</v>
      </c>
      <c r="U86" s="254">
        <v>0</v>
      </c>
      <c r="V86" s="253">
        <v>2.87</v>
      </c>
      <c r="W86" s="254">
        <v>204917</v>
      </c>
      <c r="X86" s="253">
        <v>71608.490000000005</v>
      </c>
      <c r="Y86" s="253">
        <v>61867</v>
      </c>
      <c r="AB86" s="253">
        <v>0</v>
      </c>
    </row>
    <row r="87" spans="1:28" x14ac:dyDescent="0.25">
      <c r="A87" s="253">
        <v>82</v>
      </c>
      <c r="B87" s="253" t="s">
        <v>12</v>
      </c>
      <c r="C87" s="253" t="s">
        <v>625</v>
      </c>
      <c r="D87" s="253" t="s">
        <v>14</v>
      </c>
      <c r="E87" s="253" t="s">
        <v>14</v>
      </c>
      <c r="F87" s="253" t="s">
        <v>14</v>
      </c>
      <c r="G87" s="253" t="s">
        <v>799</v>
      </c>
      <c r="H87" s="253" t="s">
        <v>627</v>
      </c>
      <c r="I87" s="253" t="s">
        <v>861</v>
      </c>
      <c r="J87" s="253" t="s">
        <v>129</v>
      </c>
      <c r="K87" s="253" t="s">
        <v>856</v>
      </c>
      <c r="L87" s="253" t="s">
        <v>852</v>
      </c>
      <c r="M87" s="253" t="s">
        <v>632</v>
      </c>
      <c r="N87" s="253">
        <v>47</v>
      </c>
      <c r="O87" s="253">
        <v>20506</v>
      </c>
      <c r="P87" s="253">
        <v>21281</v>
      </c>
      <c r="Q87" s="253">
        <v>15</v>
      </c>
      <c r="R87" s="254">
        <v>11625</v>
      </c>
      <c r="S87" s="253">
        <v>0.34</v>
      </c>
      <c r="T87" s="253">
        <v>0.34</v>
      </c>
      <c r="U87" s="254">
        <v>0</v>
      </c>
      <c r="V87" s="253">
        <v>2.87</v>
      </c>
      <c r="W87" s="254">
        <v>1097</v>
      </c>
      <c r="X87" s="253">
        <v>88679.25</v>
      </c>
      <c r="Y87" s="253">
        <v>76691</v>
      </c>
      <c r="AB87" s="253">
        <v>0</v>
      </c>
    </row>
    <row r="88" spans="1:28" x14ac:dyDescent="0.25">
      <c r="A88" s="253">
        <v>83</v>
      </c>
      <c r="B88" s="253" t="s">
        <v>12</v>
      </c>
      <c r="C88" s="253" t="s">
        <v>625</v>
      </c>
      <c r="D88" s="253" t="s">
        <v>14</v>
      </c>
      <c r="E88" s="253" t="s">
        <v>14</v>
      </c>
      <c r="F88" s="253" t="s">
        <v>14</v>
      </c>
      <c r="G88" s="253" t="s">
        <v>799</v>
      </c>
      <c r="H88" s="253" t="s">
        <v>627</v>
      </c>
      <c r="I88" s="253" t="s">
        <v>862</v>
      </c>
      <c r="J88" s="253" t="s">
        <v>105</v>
      </c>
      <c r="K88" s="253" t="s">
        <v>863</v>
      </c>
      <c r="L88" s="253" t="s">
        <v>864</v>
      </c>
      <c r="M88" s="253" t="s">
        <v>637</v>
      </c>
      <c r="N88" s="253">
        <v>15</v>
      </c>
      <c r="O88" s="253">
        <v>28210</v>
      </c>
      <c r="P88" s="253">
        <v>28640</v>
      </c>
      <c r="Q88" s="253">
        <v>1</v>
      </c>
      <c r="R88" s="254">
        <v>430</v>
      </c>
      <c r="S88" s="253">
        <v>23568</v>
      </c>
      <c r="T88" s="253">
        <v>24806</v>
      </c>
      <c r="U88" s="254">
        <v>1238</v>
      </c>
      <c r="V88" s="253">
        <v>3.19</v>
      </c>
      <c r="W88" s="254">
        <v>1904</v>
      </c>
      <c r="X88" s="253">
        <v>3225</v>
      </c>
      <c r="AB88" s="253">
        <v>0</v>
      </c>
    </row>
    <row r="89" spans="1:28" x14ac:dyDescent="0.25">
      <c r="A89" s="253">
        <v>84</v>
      </c>
      <c r="B89" s="253" t="s">
        <v>12</v>
      </c>
      <c r="C89" s="253" t="s">
        <v>625</v>
      </c>
      <c r="D89" s="253" t="s">
        <v>14</v>
      </c>
      <c r="E89" s="253" t="s">
        <v>14</v>
      </c>
      <c r="F89" s="253" t="s">
        <v>14</v>
      </c>
      <c r="G89" s="253" t="s">
        <v>799</v>
      </c>
      <c r="H89" s="253" t="s">
        <v>627</v>
      </c>
      <c r="I89" s="253" t="s">
        <v>865</v>
      </c>
      <c r="J89" s="253" t="s">
        <v>100</v>
      </c>
      <c r="K89" s="253" t="s">
        <v>866</v>
      </c>
      <c r="L89" s="253" t="s">
        <v>867</v>
      </c>
      <c r="M89" s="253" t="s">
        <v>632</v>
      </c>
      <c r="N89" s="253">
        <v>3</v>
      </c>
      <c r="O89" s="253">
        <v>7865</v>
      </c>
      <c r="P89" s="253">
        <v>8104</v>
      </c>
      <c r="Q89" s="253">
        <v>1</v>
      </c>
      <c r="R89" s="254">
        <v>239</v>
      </c>
      <c r="S89" s="253">
        <v>6353</v>
      </c>
      <c r="T89" s="253">
        <v>6393</v>
      </c>
      <c r="U89" s="254">
        <v>40</v>
      </c>
      <c r="V89" s="253">
        <v>4.0199999999999996</v>
      </c>
      <c r="W89" s="254">
        <v>94</v>
      </c>
      <c r="X89" s="253">
        <v>1766.54</v>
      </c>
      <c r="Y89" s="253">
        <v>1631</v>
      </c>
      <c r="AB89" s="253">
        <v>0</v>
      </c>
    </row>
    <row r="90" spans="1:28" x14ac:dyDescent="0.25">
      <c r="A90" s="253">
        <v>85</v>
      </c>
      <c r="B90" s="253" t="s">
        <v>12</v>
      </c>
      <c r="C90" s="253" t="s">
        <v>625</v>
      </c>
      <c r="D90" s="253" t="s">
        <v>14</v>
      </c>
      <c r="E90" s="253" t="s">
        <v>14</v>
      </c>
      <c r="F90" s="253" t="s">
        <v>14</v>
      </c>
      <c r="G90" s="253" t="s">
        <v>799</v>
      </c>
      <c r="H90" s="253" t="s">
        <v>627</v>
      </c>
      <c r="I90" s="253" t="s">
        <v>868</v>
      </c>
      <c r="J90" s="253" t="s">
        <v>252</v>
      </c>
      <c r="K90" s="253" t="s">
        <v>869</v>
      </c>
      <c r="L90" s="253" t="s">
        <v>870</v>
      </c>
      <c r="M90" s="253" t="s">
        <v>713</v>
      </c>
      <c r="N90" s="253">
        <v>37.299999999999997</v>
      </c>
      <c r="O90" s="253">
        <v>8843</v>
      </c>
      <c r="P90" s="253">
        <v>9848</v>
      </c>
      <c r="Q90" s="253">
        <v>15</v>
      </c>
      <c r="R90" s="254">
        <v>15075</v>
      </c>
      <c r="S90" s="253">
        <v>185</v>
      </c>
      <c r="T90" s="253">
        <v>192</v>
      </c>
      <c r="U90" s="254">
        <v>105</v>
      </c>
      <c r="V90" s="253">
        <v>3.74</v>
      </c>
      <c r="W90" s="254">
        <v>2182</v>
      </c>
      <c r="X90" s="253">
        <v>104680.6</v>
      </c>
      <c r="AB90" s="253">
        <v>102301</v>
      </c>
    </row>
    <row r="91" spans="1:28" x14ac:dyDescent="0.25">
      <c r="A91" s="253">
        <v>86</v>
      </c>
      <c r="B91" s="253" t="s">
        <v>12</v>
      </c>
      <c r="C91" s="253" t="s">
        <v>625</v>
      </c>
      <c r="D91" s="253" t="s">
        <v>14</v>
      </c>
      <c r="E91" s="253" t="s">
        <v>14</v>
      </c>
      <c r="F91" s="253" t="s">
        <v>14</v>
      </c>
      <c r="G91" s="253" t="s">
        <v>799</v>
      </c>
      <c r="H91" s="253" t="s">
        <v>627</v>
      </c>
      <c r="I91" s="253" t="s">
        <v>871</v>
      </c>
      <c r="J91" s="253" t="s">
        <v>112</v>
      </c>
      <c r="K91" s="253" t="s">
        <v>872</v>
      </c>
      <c r="L91" s="253" t="s">
        <v>873</v>
      </c>
      <c r="M91" s="253" t="s">
        <v>632</v>
      </c>
      <c r="N91" s="253">
        <v>3</v>
      </c>
      <c r="O91" s="253">
        <v>3917</v>
      </c>
      <c r="P91" s="253">
        <v>4088</v>
      </c>
      <c r="Q91" s="253">
        <v>1</v>
      </c>
      <c r="R91" s="254">
        <v>171</v>
      </c>
      <c r="S91" s="253">
        <v>6556</v>
      </c>
      <c r="T91" s="253">
        <v>6770</v>
      </c>
      <c r="U91" s="254">
        <v>214</v>
      </c>
      <c r="V91" s="253">
        <v>4.0199999999999996</v>
      </c>
      <c r="W91" s="254">
        <v>315</v>
      </c>
      <c r="X91" s="253">
        <v>3091.5</v>
      </c>
      <c r="AB91" s="253">
        <v>51</v>
      </c>
    </row>
    <row r="92" spans="1:28" x14ac:dyDescent="0.25">
      <c r="A92" s="253">
        <v>87</v>
      </c>
      <c r="B92" s="253" t="s">
        <v>12</v>
      </c>
      <c r="C92" s="253" t="s">
        <v>625</v>
      </c>
      <c r="D92" s="253" t="s">
        <v>14</v>
      </c>
      <c r="E92" s="253" t="s">
        <v>14</v>
      </c>
      <c r="F92" s="253" t="s">
        <v>14</v>
      </c>
      <c r="G92" s="253" t="s">
        <v>799</v>
      </c>
      <c r="H92" s="253" t="s">
        <v>627</v>
      </c>
      <c r="I92" s="253" t="s">
        <v>874</v>
      </c>
      <c r="J92" s="253" t="s">
        <v>206</v>
      </c>
      <c r="K92" s="253" t="s">
        <v>856</v>
      </c>
      <c r="L92" s="253" t="s">
        <v>852</v>
      </c>
      <c r="M92" s="253" t="s">
        <v>632</v>
      </c>
      <c r="N92" s="253">
        <v>36</v>
      </c>
      <c r="O92" s="253">
        <v>21247</v>
      </c>
      <c r="P92" s="253">
        <v>22325</v>
      </c>
      <c r="Q92" s="253">
        <v>15</v>
      </c>
      <c r="R92" s="254">
        <v>16170</v>
      </c>
      <c r="S92" s="253">
        <v>0.27</v>
      </c>
      <c r="T92" s="253">
        <v>0.27</v>
      </c>
      <c r="U92" s="254">
        <v>0</v>
      </c>
      <c r="V92" s="253">
        <v>3.37</v>
      </c>
      <c r="W92" s="254">
        <v>1108</v>
      </c>
      <c r="X92" s="253">
        <v>119090.94</v>
      </c>
      <c r="Y92" s="253">
        <v>110280</v>
      </c>
      <c r="AB92" s="253">
        <v>0</v>
      </c>
    </row>
    <row r="93" spans="1:28" x14ac:dyDescent="0.25">
      <c r="A93" s="253">
        <v>88</v>
      </c>
      <c r="B93" s="253" t="s">
        <v>12</v>
      </c>
      <c r="C93" s="253" t="s">
        <v>625</v>
      </c>
      <c r="D93" s="253" t="s">
        <v>14</v>
      </c>
      <c r="E93" s="253" t="s">
        <v>14</v>
      </c>
      <c r="F93" s="253" t="s">
        <v>14</v>
      </c>
      <c r="G93" s="253" t="s">
        <v>799</v>
      </c>
      <c r="H93" s="253" t="s">
        <v>627</v>
      </c>
      <c r="I93" s="253" t="s">
        <v>875</v>
      </c>
      <c r="J93" s="253" t="s">
        <v>207</v>
      </c>
      <c r="K93" s="253" t="s">
        <v>856</v>
      </c>
      <c r="L93" s="253" t="s">
        <v>852</v>
      </c>
      <c r="M93" s="253" t="s">
        <v>632</v>
      </c>
      <c r="N93" s="253">
        <v>36</v>
      </c>
      <c r="O93" s="253">
        <v>20501</v>
      </c>
      <c r="P93" s="253">
        <v>21428</v>
      </c>
      <c r="Q93" s="253">
        <v>15</v>
      </c>
      <c r="R93" s="254">
        <v>13905</v>
      </c>
      <c r="S93" s="253">
        <v>1.41</v>
      </c>
      <c r="T93" s="253">
        <v>1.41</v>
      </c>
      <c r="U93" s="254">
        <v>0</v>
      </c>
      <c r="V93" s="253">
        <v>3.37</v>
      </c>
      <c r="W93" s="254">
        <v>1119</v>
      </c>
      <c r="X93" s="253">
        <v>103140.01</v>
      </c>
      <c r="Y93" s="253">
        <v>93317</v>
      </c>
      <c r="AB93" s="253">
        <v>0</v>
      </c>
    </row>
    <row r="94" spans="1:28" x14ac:dyDescent="0.25">
      <c r="A94" s="253">
        <v>89</v>
      </c>
      <c r="B94" s="253" t="s">
        <v>12</v>
      </c>
      <c r="C94" s="253" t="s">
        <v>625</v>
      </c>
      <c r="D94" s="253" t="s">
        <v>14</v>
      </c>
      <c r="E94" s="253" t="s">
        <v>14</v>
      </c>
      <c r="F94" s="253" t="s">
        <v>14</v>
      </c>
      <c r="G94" s="253" t="s">
        <v>799</v>
      </c>
      <c r="H94" s="253" t="s">
        <v>627</v>
      </c>
      <c r="I94" s="253" t="s">
        <v>876</v>
      </c>
      <c r="J94" s="253" t="s">
        <v>204</v>
      </c>
      <c r="K94" s="253" t="s">
        <v>401</v>
      </c>
      <c r="L94" s="253" t="s">
        <v>854</v>
      </c>
      <c r="M94" s="253" t="s">
        <v>632</v>
      </c>
      <c r="N94" s="253">
        <v>35</v>
      </c>
      <c r="O94" s="253">
        <v>18671</v>
      </c>
      <c r="P94" s="253">
        <v>19509</v>
      </c>
      <c r="Q94" s="253">
        <v>15</v>
      </c>
      <c r="R94" s="254">
        <v>12570</v>
      </c>
      <c r="S94" s="253">
        <v>0.28000000000000003</v>
      </c>
      <c r="T94" s="253">
        <v>0.28000000000000003</v>
      </c>
      <c r="U94" s="254">
        <v>0</v>
      </c>
      <c r="V94" s="253">
        <v>3.37</v>
      </c>
      <c r="W94" s="254">
        <v>1002</v>
      </c>
      <c r="X94" s="253">
        <v>93592.94</v>
      </c>
      <c r="Y94" s="253">
        <v>86097</v>
      </c>
      <c r="AB94" s="253">
        <v>0</v>
      </c>
    </row>
    <row r="95" spans="1:28" x14ac:dyDescent="0.25">
      <c r="A95" s="253">
        <v>90</v>
      </c>
      <c r="B95" s="253" t="s">
        <v>12</v>
      </c>
      <c r="C95" s="253" t="s">
        <v>625</v>
      </c>
      <c r="D95" s="253" t="s">
        <v>14</v>
      </c>
      <c r="E95" s="253" t="s">
        <v>14</v>
      </c>
      <c r="F95" s="253" t="s">
        <v>14</v>
      </c>
      <c r="G95" s="253" t="s">
        <v>799</v>
      </c>
      <c r="H95" s="253" t="s">
        <v>627</v>
      </c>
      <c r="I95" s="253" t="s">
        <v>877</v>
      </c>
      <c r="J95" s="253" t="s">
        <v>201</v>
      </c>
      <c r="K95" s="253" t="s">
        <v>401</v>
      </c>
      <c r="L95" s="253" t="s">
        <v>854</v>
      </c>
      <c r="M95" s="253" t="s">
        <v>632</v>
      </c>
      <c r="N95" s="253">
        <v>25</v>
      </c>
      <c r="O95" s="253">
        <v>19480</v>
      </c>
      <c r="P95" s="253">
        <v>20448</v>
      </c>
      <c r="Q95" s="253">
        <v>15</v>
      </c>
      <c r="R95" s="254">
        <v>14520</v>
      </c>
      <c r="S95" s="253">
        <v>0.26</v>
      </c>
      <c r="T95" s="253">
        <v>0.26</v>
      </c>
      <c r="U95" s="254">
        <v>0</v>
      </c>
      <c r="V95" s="253">
        <v>3.37</v>
      </c>
      <c r="W95" s="254">
        <v>1085</v>
      </c>
      <c r="X95" s="253">
        <v>108647.97</v>
      </c>
      <c r="Y95" s="253">
        <v>100275</v>
      </c>
      <c r="AB95" s="253">
        <v>0</v>
      </c>
    </row>
    <row r="96" spans="1:28" x14ac:dyDescent="0.25">
      <c r="A96" s="253">
        <v>91</v>
      </c>
      <c r="B96" s="253" t="s">
        <v>12</v>
      </c>
      <c r="C96" s="253" t="s">
        <v>625</v>
      </c>
      <c r="D96" s="253" t="s">
        <v>14</v>
      </c>
      <c r="E96" s="253" t="s">
        <v>14</v>
      </c>
      <c r="F96" s="253" t="s">
        <v>14</v>
      </c>
      <c r="G96" s="253" t="s">
        <v>799</v>
      </c>
      <c r="H96" s="253" t="s">
        <v>627</v>
      </c>
      <c r="I96" s="253" t="s">
        <v>878</v>
      </c>
      <c r="J96" s="253" t="s">
        <v>202</v>
      </c>
      <c r="K96" s="253" t="s">
        <v>401</v>
      </c>
      <c r="L96" s="253" t="s">
        <v>854</v>
      </c>
      <c r="M96" s="253" t="s">
        <v>632</v>
      </c>
      <c r="N96" s="253">
        <v>43</v>
      </c>
      <c r="O96" s="253">
        <v>25548</v>
      </c>
      <c r="P96" s="253">
        <v>26877</v>
      </c>
      <c r="Q96" s="253">
        <v>15</v>
      </c>
      <c r="R96" s="254">
        <v>19935</v>
      </c>
      <c r="S96" s="253">
        <v>0.27</v>
      </c>
      <c r="T96" s="253">
        <v>0.27</v>
      </c>
      <c r="U96" s="254">
        <v>0</v>
      </c>
      <c r="V96" s="253">
        <v>3.37</v>
      </c>
      <c r="W96" s="254">
        <v>1068</v>
      </c>
      <c r="X96" s="253">
        <v>146997.9</v>
      </c>
      <c r="Y96" s="253">
        <v>137618</v>
      </c>
      <c r="AB96" s="253">
        <v>0</v>
      </c>
    </row>
    <row r="97" spans="1:28" x14ac:dyDescent="0.25">
      <c r="A97" s="253">
        <v>92</v>
      </c>
      <c r="B97" s="253" t="s">
        <v>12</v>
      </c>
      <c r="C97" s="253" t="s">
        <v>625</v>
      </c>
      <c r="D97" s="253" t="s">
        <v>14</v>
      </c>
      <c r="E97" s="253" t="s">
        <v>14</v>
      </c>
      <c r="F97" s="253" t="s">
        <v>14</v>
      </c>
      <c r="G97" s="253" t="s">
        <v>799</v>
      </c>
      <c r="H97" s="253" t="s">
        <v>627</v>
      </c>
      <c r="I97" s="253" t="s">
        <v>879</v>
      </c>
      <c r="J97" s="253" t="s">
        <v>208</v>
      </c>
      <c r="K97" s="253" t="s">
        <v>856</v>
      </c>
      <c r="L97" s="253" t="s">
        <v>852</v>
      </c>
      <c r="M97" s="253" t="s">
        <v>632</v>
      </c>
      <c r="N97" s="253">
        <v>48</v>
      </c>
      <c r="O97" s="253">
        <v>17020</v>
      </c>
      <c r="P97" s="253">
        <v>17921</v>
      </c>
      <c r="Q97" s="253">
        <v>20</v>
      </c>
      <c r="R97" s="254">
        <v>18020</v>
      </c>
      <c r="S97" s="253">
        <v>0.35</v>
      </c>
      <c r="T97" s="253">
        <v>0.35</v>
      </c>
      <c r="U97" s="254">
        <v>0</v>
      </c>
      <c r="V97" s="253">
        <v>3.37</v>
      </c>
      <c r="W97" s="254">
        <v>503</v>
      </c>
      <c r="X97" s="253">
        <v>133856.84</v>
      </c>
      <c r="Y97" s="253">
        <v>125460</v>
      </c>
      <c r="AB97" s="253">
        <v>0</v>
      </c>
    </row>
    <row r="98" spans="1:28" x14ac:dyDescent="0.25">
      <c r="A98" s="253">
        <v>93</v>
      </c>
      <c r="B98" s="253" t="s">
        <v>12</v>
      </c>
      <c r="C98" s="253" t="s">
        <v>625</v>
      </c>
      <c r="D98" s="253" t="s">
        <v>14</v>
      </c>
      <c r="E98" s="253" t="s">
        <v>14</v>
      </c>
      <c r="F98" s="253" t="s">
        <v>14</v>
      </c>
      <c r="G98" s="253" t="s">
        <v>799</v>
      </c>
      <c r="H98" s="253" t="s">
        <v>627</v>
      </c>
      <c r="I98" s="253" t="s">
        <v>880</v>
      </c>
      <c r="J98" s="253" t="s">
        <v>114</v>
      </c>
      <c r="K98" s="253" t="s">
        <v>881</v>
      </c>
      <c r="L98" s="253" t="s">
        <v>882</v>
      </c>
      <c r="M98" s="253" t="s">
        <v>637</v>
      </c>
      <c r="N98" s="253">
        <v>17</v>
      </c>
      <c r="O98" s="253">
        <v>43809</v>
      </c>
      <c r="P98" s="253">
        <v>46539</v>
      </c>
      <c r="Q98" s="253">
        <v>1</v>
      </c>
      <c r="R98" s="254">
        <v>2730</v>
      </c>
      <c r="S98" s="253">
        <v>7008</v>
      </c>
      <c r="T98" s="253">
        <v>7008</v>
      </c>
      <c r="U98" s="254">
        <v>0</v>
      </c>
      <c r="V98" s="253">
        <v>3.19</v>
      </c>
      <c r="W98" s="254">
        <v>2</v>
      </c>
      <c r="X98" s="253">
        <v>26558.9</v>
      </c>
      <c r="AB98" s="253">
        <v>44768</v>
      </c>
    </row>
    <row r="99" spans="1:28" x14ac:dyDescent="0.25">
      <c r="A99" s="253">
        <v>94</v>
      </c>
      <c r="B99" s="253" t="s">
        <v>12</v>
      </c>
      <c r="C99" s="253" t="s">
        <v>625</v>
      </c>
      <c r="D99" s="253" t="s">
        <v>14</v>
      </c>
      <c r="E99" s="253" t="s">
        <v>14</v>
      </c>
      <c r="F99" s="253" t="s">
        <v>14</v>
      </c>
      <c r="G99" s="253" t="s">
        <v>799</v>
      </c>
      <c r="H99" s="253" t="s">
        <v>627</v>
      </c>
      <c r="I99" s="253" t="s">
        <v>883</v>
      </c>
      <c r="J99" s="253" t="s">
        <v>136</v>
      </c>
      <c r="K99" s="253" t="s">
        <v>884</v>
      </c>
      <c r="L99" s="253" t="s">
        <v>885</v>
      </c>
      <c r="M99" s="253" t="s">
        <v>632</v>
      </c>
      <c r="N99" s="253">
        <v>10</v>
      </c>
      <c r="O99" s="253">
        <v>8182</v>
      </c>
      <c r="P99" s="253">
        <v>8466</v>
      </c>
      <c r="Q99" s="253">
        <v>1</v>
      </c>
      <c r="R99" s="254">
        <v>284</v>
      </c>
      <c r="S99" s="253">
        <v>9180</v>
      </c>
      <c r="T99" s="253">
        <v>9649</v>
      </c>
      <c r="U99" s="254">
        <v>469</v>
      </c>
      <c r="V99" s="253">
        <v>4.0199999999999996</v>
      </c>
      <c r="W99" s="254">
        <v>569</v>
      </c>
      <c r="X99" s="253">
        <v>1316.25</v>
      </c>
      <c r="AB99" s="253">
        <v>0</v>
      </c>
    </row>
    <row r="100" spans="1:28" x14ac:dyDescent="0.25">
      <c r="A100" s="253">
        <v>95</v>
      </c>
      <c r="B100" s="253" t="s">
        <v>12</v>
      </c>
      <c r="C100" s="253" t="s">
        <v>625</v>
      </c>
      <c r="D100" s="253" t="s">
        <v>14</v>
      </c>
      <c r="E100" s="253" t="s">
        <v>14</v>
      </c>
      <c r="F100" s="253" t="s">
        <v>14</v>
      </c>
      <c r="G100" s="253" t="s">
        <v>799</v>
      </c>
      <c r="H100" s="253" t="s">
        <v>627</v>
      </c>
      <c r="I100" s="253" t="s">
        <v>886</v>
      </c>
      <c r="J100" s="253" t="s">
        <v>134</v>
      </c>
      <c r="K100" s="253" t="s">
        <v>887</v>
      </c>
      <c r="L100" s="253" t="s">
        <v>888</v>
      </c>
      <c r="M100" s="253" t="s">
        <v>632</v>
      </c>
      <c r="N100" s="253">
        <v>3</v>
      </c>
      <c r="O100" s="253">
        <v>6291</v>
      </c>
      <c r="P100" s="253">
        <v>6686</v>
      </c>
      <c r="Q100" s="253">
        <v>1</v>
      </c>
      <c r="R100" s="254">
        <v>395</v>
      </c>
      <c r="S100" s="253">
        <v>3993</v>
      </c>
      <c r="T100" s="253">
        <v>4145</v>
      </c>
      <c r="U100" s="254">
        <v>152</v>
      </c>
      <c r="V100" s="253">
        <v>4.0199999999999996</v>
      </c>
      <c r="W100" s="254">
        <v>242</v>
      </c>
      <c r="X100" s="253">
        <v>2677.03</v>
      </c>
      <c r="AB100" s="253">
        <v>14880</v>
      </c>
    </row>
    <row r="101" spans="1:28" x14ac:dyDescent="0.25">
      <c r="A101" s="253">
        <v>96</v>
      </c>
      <c r="B101" s="253" t="s">
        <v>12</v>
      </c>
      <c r="C101" s="253" t="s">
        <v>625</v>
      </c>
      <c r="D101" s="253" t="s">
        <v>14</v>
      </c>
      <c r="E101" s="253" t="s">
        <v>14</v>
      </c>
      <c r="F101" s="253" t="s">
        <v>14</v>
      </c>
      <c r="G101" s="253" t="s">
        <v>799</v>
      </c>
      <c r="H101" s="253" t="s">
        <v>627</v>
      </c>
      <c r="I101" s="253" t="s">
        <v>889</v>
      </c>
      <c r="J101" s="253" t="s">
        <v>277</v>
      </c>
      <c r="K101" s="253" t="s">
        <v>890</v>
      </c>
      <c r="L101" s="253" t="s">
        <v>891</v>
      </c>
      <c r="M101" s="253" t="s">
        <v>632</v>
      </c>
      <c r="N101" s="253">
        <v>8</v>
      </c>
      <c r="O101" s="253">
        <v>8688</v>
      </c>
      <c r="P101" s="253">
        <v>9908</v>
      </c>
      <c r="Q101" s="253">
        <v>1</v>
      </c>
      <c r="R101" s="254">
        <v>1220</v>
      </c>
      <c r="S101" s="253">
        <v>4127</v>
      </c>
      <c r="T101" s="253">
        <v>4397</v>
      </c>
      <c r="U101" s="254">
        <v>270</v>
      </c>
      <c r="V101" s="253">
        <v>3.79</v>
      </c>
      <c r="W101" s="254">
        <v>298</v>
      </c>
      <c r="X101" s="253">
        <v>8098.53</v>
      </c>
      <c r="AB101" s="253">
        <v>25891</v>
      </c>
    </row>
    <row r="102" spans="1:28" x14ac:dyDescent="0.25">
      <c r="A102" s="253">
        <v>97</v>
      </c>
      <c r="B102" s="253" t="s">
        <v>12</v>
      </c>
      <c r="C102" s="253" t="s">
        <v>625</v>
      </c>
      <c r="D102" s="253" t="s">
        <v>14</v>
      </c>
      <c r="E102" s="253" t="s">
        <v>14</v>
      </c>
      <c r="F102" s="253" t="s">
        <v>14</v>
      </c>
      <c r="G102" s="253" t="s">
        <v>799</v>
      </c>
      <c r="H102" s="253" t="s">
        <v>627</v>
      </c>
      <c r="I102" s="253" t="s">
        <v>892</v>
      </c>
      <c r="J102" s="253" t="s">
        <v>263</v>
      </c>
      <c r="K102" s="253" t="s">
        <v>893</v>
      </c>
      <c r="L102" s="253" t="s">
        <v>894</v>
      </c>
      <c r="M102" s="253" t="s">
        <v>632</v>
      </c>
      <c r="N102" s="253">
        <v>5</v>
      </c>
      <c r="O102" s="253">
        <v>2042</v>
      </c>
      <c r="P102" s="253">
        <v>2164</v>
      </c>
      <c r="Q102" s="253">
        <v>1</v>
      </c>
      <c r="R102" s="254">
        <v>122</v>
      </c>
      <c r="S102" s="253">
        <v>6186</v>
      </c>
      <c r="T102" s="253">
        <v>6720</v>
      </c>
      <c r="U102" s="254">
        <v>534</v>
      </c>
      <c r="V102" s="253">
        <v>4.5</v>
      </c>
      <c r="W102" s="254">
        <v>644</v>
      </c>
      <c r="X102" s="253">
        <v>1376</v>
      </c>
      <c r="AB102" s="253">
        <v>0</v>
      </c>
    </row>
    <row r="103" spans="1:28" x14ac:dyDescent="0.25">
      <c r="A103" s="253">
        <v>98</v>
      </c>
      <c r="B103" s="253" t="s">
        <v>12</v>
      </c>
      <c r="C103" s="253" t="s">
        <v>625</v>
      </c>
      <c r="D103" s="253" t="s">
        <v>14</v>
      </c>
      <c r="E103" s="253" t="s">
        <v>14</v>
      </c>
      <c r="F103" s="253" t="s">
        <v>14</v>
      </c>
      <c r="G103" s="253" t="s">
        <v>799</v>
      </c>
      <c r="H103" s="253" t="s">
        <v>627</v>
      </c>
      <c r="I103" s="253" t="s">
        <v>895</v>
      </c>
      <c r="J103" s="253" t="s">
        <v>319</v>
      </c>
      <c r="K103" s="253" t="s">
        <v>896</v>
      </c>
      <c r="L103" s="253" t="s">
        <v>897</v>
      </c>
      <c r="M103" s="253" t="s">
        <v>632</v>
      </c>
      <c r="N103" s="253">
        <v>3</v>
      </c>
      <c r="O103" s="253">
        <v>549</v>
      </c>
      <c r="P103" s="253">
        <v>621</v>
      </c>
      <c r="Q103" s="253">
        <v>1</v>
      </c>
      <c r="R103" s="254">
        <v>72</v>
      </c>
      <c r="S103" s="253">
        <v>2595</v>
      </c>
      <c r="T103" s="253">
        <v>2939</v>
      </c>
      <c r="U103" s="254">
        <v>344</v>
      </c>
      <c r="V103" s="253">
        <v>3.79</v>
      </c>
      <c r="W103" s="254">
        <v>404</v>
      </c>
      <c r="X103" s="253">
        <v>6326</v>
      </c>
      <c r="AB103" s="253">
        <v>0</v>
      </c>
    </row>
    <row r="104" spans="1:28" x14ac:dyDescent="0.25">
      <c r="A104" s="253">
        <v>99</v>
      </c>
      <c r="B104" s="253" t="s">
        <v>12</v>
      </c>
      <c r="C104" s="253" t="s">
        <v>625</v>
      </c>
      <c r="D104" s="253" t="s">
        <v>14</v>
      </c>
      <c r="E104" s="253" t="s">
        <v>14</v>
      </c>
      <c r="F104" s="253" t="s">
        <v>14</v>
      </c>
      <c r="G104" s="253" t="s">
        <v>799</v>
      </c>
      <c r="H104" s="253" t="s">
        <v>627</v>
      </c>
      <c r="I104" s="253" t="s">
        <v>898</v>
      </c>
      <c r="J104" s="253" t="s">
        <v>321</v>
      </c>
      <c r="K104" s="253" t="s">
        <v>500</v>
      </c>
      <c r="L104" s="253" t="s">
        <v>899</v>
      </c>
      <c r="M104" s="253" t="s">
        <v>632</v>
      </c>
      <c r="N104" s="253">
        <v>30</v>
      </c>
      <c r="O104" s="253">
        <v>1609</v>
      </c>
      <c r="P104" s="253">
        <v>1890</v>
      </c>
      <c r="Q104" s="253">
        <v>10</v>
      </c>
      <c r="R104" s="254">
        <v>2810</v>
      </c>
      <c r="S104" s="253">
        <v>258</v>
      </c>
      <c r="T104" s="253">
        <v>292</v>
      </c>
      <c r="U104" s="254">
        <v>340</v>
      </c>
      <c r="V104" s="253">
        <v>3.2</v>
      </c>
      <c r="W104" s="254">
        <v>11390</v>
      </c>
      <c r="X104" s="253">
        <v>21956.44</v>
      </c>
      <c r="Y104" s="253">
        <v>49799</v>
      </c>
      <c r="AB104" s="253">
        <v>0</v>
      </c>
    </row>
  </sheetData>
  <mergeCells count="4">
    <mergeCell ref="B1:C1"/>
    <mergeCell ref="E1:F1"/>
    <mergeCell ref="A2:AB2"/>
    <mergeCell ref="A3:AB3"/>
  </mergeCells>
  <pageMargins left="0.75" right="0.75" top="0.75" bottom="0.5" header="0.5" footer="0.75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opLeftCell="F1" workbookViewId="0">
      <selection activeCell="J13" sqref="J13"/>
    </sheetView>
  </sheetViews>
  <sheetFormatPr defaultRowHeight="15" x14ac:dyDescent="0.25"/>
  <cols>
    <col min="1" max="2" width="9.140625" style="1"/>
    <col min="3" max="3" width="16.140625" style="1" customWidth="1"/>
    <col min="4" max="4" width="22.85546875" style="1" customWidth="1"/>
    <col min="5" max="5" width="38.140625" style="1" bestFit="1" customWidth="1"/>
    <col min="6" max="6" width="15.5703125" style="1" customWidth="1"/>
    <col min="7" max="7" width="13.28515625" style="1" customWidth="1"/>
    <col min="8" max="8" width="15.7109375" style="1" customWidth="1"/>
    <col min="9" max="9" width="14.7109375" style="1" bestFit="1" customWidth="1"/>
    <col min="10" max="10" width="13.28515625" style="1" customWidth="1"/>
    <col min="11" max="12" width="15.5703125" style="1" customWidth="1"/>
    <col min="13" max="13" width="15" style="1" customWidth="1"/>
    <col min="14" max="14" width="15.85546875" style="1" customWidth="1"/>
    <col min="15" max="15" width="16" style="1" customWidth="1"/>
    <col min="16" max="16" width="17.140625" style="1" customWidth="1"/>
    <col min="17" max="17" width="16" style="1" customWidth="1"/>
    <col min="18" max="18" width="17.5703125" style="1" customWidth="1"/>
    <col min="19" max="16384" width="9.140625" style="1"/>
  </cols>
  <sheetData>
    <row r="1" spans="1:18" ht="30.75" customHeight="1" x14ac:dyDescent="0.25">
      <c r="A1" s="274" t="s">
        <v>30</v>
      </c>
      <c r="B1" s="274"/>
      <c r="C1" s="9"/>
      <c r="D1" s="9"/>
      <c r="E1" s="9"/>
      <c r="F1" s="9"/>
      <c r="G1" s="9" t="s">
        <v>589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275" t="s">
        <v>0</v>
      </c>
      <c r="B2" s="275" t="s">
        <v>1</v>
      </c>
      <c r="C2" s="275" t="s">
        <v>2</v>
      </c>
      <c r="D2" s="275" t="s">
        <v>3</v>
      </c>
      <c r="E2" s="276" t="s">
        <v>4</v>
      </c>
      <c r="F2" s="246"/>
      <c r="G2" s="272" t="s">
        <v>16</v>
      </c>
      <c r="H2" s="272"/>
      <c r="I2" s="272"/>
      <c r="J2" s="272"/>
      <c r="K2" s="272"/>
      <c r="L2" s="244"/>
      <c r="M2" s="272" t="s">
        <v>17</v>
      </c>
      <c r="N2" s="272"/>
      <c r="O2" s="272"/>
      <c r="P2" s="272"/>
      <c r="Q2" s="272"/>
      <c r="R2" s="273" t="s">
        <v>5</v>
      </c>
    </row>
    <row r="3" spans="1:18" s="5" customFormat="1" ht="54" customHeight="1" x14ac:dyDescent="0.25">
      <c r="A3" s="275"/>
      <c r="B3" s="275"/>
      <c r="C3" s="275"/>
      <c r="D3" s="275"/>
      <c r="E3" s="276"/>
      <c r="F3" s="245" t="s">
        <v>32</v>
      </c>
      <c r="G3" s="245" t="s">
        <v>6</v>
      </c>
      <c r="H3" s="245" t="s">
        <v>7</v>
      </c>
      <c r="I3" s="245" t="s">
        <v>8</v>
      </c>
      <c r="J3" s="245" t="s">
        <v>9</v>
      </c>
      <c r="K3" s="245" t="s">
        <v>10</v>
      </c>
      <c r="L3" s="245" t="s">
        <v>32</v>
      </c>
      <c r="M3" s="245" t="s">
        <v>6</v>
      </c>
      <c r="N3" s="245" t="s">
        <v>11</v>
      </c>
      <c r="O3" s="245" t="s">
        <v>8</v>
      </c>
      <c r="P3" s="245" t="s">
        <v>9</v>
      </c>
      <c r="Q3" s="245" t="s">
        <v>10</v>
      </c>
      <c r="R3" s="273"/>
    </row>
    <row r="4" spans="1:18" s="5" customFormat="1" x14ac:dyDescent="0.25">
      <c r="A4" s="245">
        <v>1</v>
      </c>
      <c r="B4" s="245">
        <v>2</v>
      </c>
      <c r="C4" s="245">
        <v>3</v>
      </c>
      <c r="D4" s="245">
        <v>4</v>
      </c>
      <c r="E4" s="245">
        <v>5</v>
      </c>
      <c r="F4" s="245">
        <v>6</v>
      </c>
      <c r="G4" s="245">
        <v>7</v>
      </c>
      <c r="H4" s="245">
        <v>8</v>
      </c>
      <c r="I4" s="245">
        <v>9</v>
      </c>
      <c r="J4" s="245">
        <v>10</v>
      </c>
      <c r="K4" s="245">
        <v>11</v>
      </c>
      <c r="L4" s="245">
        <v>12</v>
      </c>
      <c r="M4" s="245">
        <v>13</v>
      </c>
      <c r="N4" s="245">
        <v>14</v>
      </c>
      <c r="O4" s="245">
        <v>15</v>
      </c>
      <c r="P4" s="245">
        <v>16</v>
      </c>
      <c r="Q4" s="245">
        <v>17</v>
      </c>
      <c r="R4" s="245">
        <v>18</v>
      </c>
    </row>
    <row r="5" spans="1:18" s="15" customFormat="1" ht="48.75" customHeight="1" x14ac:dyDescent="0.25">
      <c r="A5" s="30">
        <v>45139</v>
      </c>
      <c r="B5" s="12" t="s">
        <v>12</v>
      </c>
      <c r="C5" s="13" t="s">
        <v>13</v>
      </c>
      <c r="D5" s="13" t="s">
        <v>14</v>
      </c>
      <c r="E5" s="13" t="s">
        <v>14</v>
      </c>
      <c r="F5" s="13"/>
      <c r="G5" s="14"/>
      <c r="H5" s="14"/>
      <c r="I5" s="14"/>
      <c r="J5" s="14"/>
      <c r="K5" s="14"/>
      <c r="L5" s="29">
        <f>+'Annexure I-May-25 '!A213</f>
        <v>208</v>
      </c>
      <c r="M5" s="29">
        <f>+'Annexure I-May-25 '!O214</f>
        <v>22400.695000000011</v>
      </c>
      <c r="N5" s="29">
        <f>+'Annexure I-May-25 '!P214</f>
        <v>2505043.0499999998</v>
      </c>
      <c r="O5" s="29">
        <f>+'Annexure I-May-25 '!Q214</f>
        <v>1245503.03</v>
      </c>
      <c r="P5" s="29">
        <f>+'Annexure I-May-25 '!R214</f>
        <v>3467135.12</v>
      </c>
      <c r="Q5" s="29">
        <f>+'Annexure I-May-25 '!S214</f>
        <v>1245503.03</v>
      </c>
      <c r="R5" s="29">
        <f>+'Annexure I-May-25 '!T214</f>
        <v>819801.86000000022</v>
      </c>
    </row>
    <row r="6" spans="1:18" ht="33" customHeight="1" x14ac:dyDescent="0.25">
      <c r="A6" s="6"/>
      <c r="B6" s="6"/>
      <c r="C6" s="6"/>
      <c r="D6" s="6"/>
      <c r="E6" s="6" t="s">
        <v>15</v>
      </c>
      <c r="F6" s="6"/>
      <c r="G6" s="7">
        <f>SUM(G5:G5)</f>
        <v>0</v>
      </c>
      <c r="H6" s="7">
        <f>+I6</f>
        <v>0</v>
      </c>
      <c r="I6" s="7">
        <f>SUM(I5:I5)</f>
        <v>0</v>
      </c>
      <c r="J6" s="7">
        <f>SUM(J5:J5)</f>
        <v>0</v>
      </c>
      <c r="K6" s="7">
        <f>SUM(K5:K5)</f>
        <v>0</v>
      </c>
      <c r="L6" s="89">
        <f>SUM(L5)</f>
        <v>208</v>
      </c>
      <c r="M6" s="114">
        <f t="shared" ref="M6:R6" si="0">SUM(M5)</f>
        <v>22400.695000000011</v>
      </c>
      <c r="N6" s="89">
        <f t="shared" si="0"/>
        <v>2505043.0499999998</v>
      </c>
      <c r="O6" s="89">
        <f>+'Annexure I-May-25 '!Q214</f>
        <v>1245503.03</v>
      </c>
      <c r="P6" s="89">
        <f t="shared" si="0"/>
        <v>3467135.12</v>
      </c>
      <c r="Q6" s="89">
        <f t="shared" si="0"/>
        <v>1245503.03</v>
      </c>
      <c r="R6" s="89">
        <f t="shared" si="0"/>
        <v>819801.86000000022</v>
      </c>
    </row>
    <row r="7" spans="1:18" x14ac:dyDescent="0.25">
      <c r="H7" s="8"/>
      <c r="I7" s="8"/>
      <c r="Q7" s="8"/>
      <c r="R7" s="8"/>
    </row>
    <row r="8" spans="1:18" x14ac:dyDescent="0.25">
      <c r="H8" s="8"/>
      <c r="I8" s="8"/>
      <c r="Q8" s="8"/>
      <c r="R8" s="8"/>
    </row>
    <row r="9" spans="1:18" x14ac:dyDescent="0.25">
      <c r="H9" s="8"/>
      <c r="I9" s="8"/>
      <c r="Q9" s="8"/>
      <c r="R9" s="8"/>
    </row>
    <row r="10" spans="1:18" x14ac:dyDescent="0.25"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9" spans="7:18" x14ac:dyDescent="0.25"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7:18" x14ac:dyDescent="0.25"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7:18" x14ac:dyDescent="0.25"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7:18" x14ac:dyDescent="0.25"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7:18" x14ac:dyDescent="0.25"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5" spans="7:18" x14ac:dyDescent="0.25"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7:18" x14ac:dyDescent="0.25"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7:18" x14ac:dyDescent="0.25"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7:18" x14ac:dyDescent="0.25"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32" spans="7:18" x14ac:dyDescent="0.25"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7:18" x14ac:dyDescent="0.25"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7:18" x14ac:dyDescent="0.25"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7:18" x14ac:dyDescent="0.25"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</sheetData>
  <autoFilter ref="A4:R6"/>
  <mergeCells count="9">
    <mergeCell ref="G2:K2"/>
    <mergeCell ref="M2:Q2"/>
    <mergeCell ref="R2:R3"/>
    <mergeCell ref="A1:B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6"/>
  <sheetViews>
    <sheetView workbookViewId="0">
      <pane xSplit="5" ySplit="5" topLeftCell="F9" activePane="bottomRight" state="frozen"/>
      <selection activeCell="D207" sqref="D207"/>
      <selection pane="topRight" activeCell="D207" sqref="D207"/>
      <selection pane="bottomLeft" activeCell="D207" sqref="D207"/>
      <selection pane="bottomRight" activeCell="D11" sqref="D11"/>
    </sheetView>
  </sheetViews>
  <sheetFormatPr defaultRowHeight="18.75" x14ac:dyDescent="0.25"/>
  <cols>
    <col min="1" max="1" width="6.28515625" style="126" customWidth="1"/>
    <col min="2" max="2" width="20.28515625" style="69" customWidth="1"/>
    <col min="3" max="3" width="10.140625" style="132" customWidth="1"/>
    <col min="4" max="4" width="45.5703125" style="132" customWidth="1"/>
    <col min="5" max="5" width="3.28515625" style="134" hidden="1" customWidth="1"/>
    <col min="6" max="6" width="14.140625" style="134" customWidth="1"/>
    <col min="7" max="7" width="13.7109375" style="134" customWidth="1"/>
    <col min="8" max="8" width="14" style="134" customWidth="1"/>
    <col min="9" max="9" width="13.5703125" style="134" customWidth="1"/>
    <col min="10" max="11" width="15.140625" style="134" customWidth="1"/>
    <col min="12" max="12" width="7.5703125" style="134" customWidth="1"/>
    <col min="13" max="13" width="20" style="153" customWidth="1"/>
    <col min="14" max="14" width="18.28515625" style="134" customWidth="1"/>
    <col min="15" max="15" width="10.5703125" bestFit="1" customWidth="1"/>
    <col min="17" max="17" width="20.140625" customWidth="1"/>
    <col min="18" max="18" width="17" customWidth="1"/>
    <col min="21" max="21" width="37.7109375" customWidth="1"/>
  </cols>
  <sheetData>
    <row r="1" spans="1:18" x14ac:dyDescent="0.25">
      <c r="A1" s="115"/>
      <c r="B1" s="146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47" t="s">
        <v>330</v>
      </c>
    </row>
    <row r="2" spans="1:18" ht="37.5" customHeight="1" x14ac:dyDescent="0.25">
      <c r="A2" s="281" t="s">
        <v>590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3"/>
      <c r="O2" s="116"/>
      <c r="P2" s="116"/>
      <c r="Q2" s="116"/>
      <c r="R2" s="116"/>
    </row>
    <row r="3" spans="1:18" ht="15" customHeight="1" x14ac:dyDescent="0.25">
      <c r="A3" s="137"/>
      <c r="B3" s="284" t="s">
        <v>331</v>
      </c>
      <c r="C3" s="129"/>
      <c r="D3" s="129"/>
      <c r="E3" s="249"/>
      <c r="F3" s="285" t="s">
        <v>332</v>
      </c>
      <c r="G3" s="285" t="s">
        <v>333</v>
      </c>
      <c r="H3" s="285" t="s">
        <v>334</v>
      </c>
      <c r="I3" s="285" t="s">
        <v>335</v>
      </c>
      <c r="J3" s="285" t="s">
        <v>336</v>
      </c>
      <c r="K3" s="285" t="s">
        <v>529</v>
      </c>
      <c r="L3" s="285" t="s">
        <v>337</v>
      </c>
      <c r="M3" s="287" t="s">
        <v>338</v>
      </c>
      <c r="N3" s="143"/>
    </row>
    <row r="4" spans="1:18" ht="65.25" customHeight="1" x14ac:dyDescent="0.25">
      <c r="A4" s="138" t="s">
        <v>339</v>
      </c>
      <c r="B4" s="284"/>
      <c r="C4" s="129" t="s">
        <v>340</v>
      </c>
      <c r="D4" s="129" t="s">
        <v>341</v>
      </c>
      <c r="E4" s="249" t="s">
        <v>342</v>
      </c>
      <c r="F4" s="286"/>
      <c r="G4" s="286"/>
      <c r="H4" s="285"/>
      <c r="I4" s="285"/>
      <c r="J4" s="285"/>
      <c r="K4" s="285"/>
      <c r="L4" s="285"/>
      <c r="M4" s="287"/>
      <c r="N4" s="143" t="s">
        <v>343</v>
      </c>
      <c r="Q4" s="248" t="s">
        <v>554</v>
      </c>
      <c r="R4" t="s">
        <v>555</v>
      </c>
    </row>
    <row r="5" spans="1:18" x14ac:dyDescent="0.25">
      <c r="A5" s="139">
        <v>1</v>
      </c>
      <c r="B5" s="248">
        <v>2</v>
      </c>
      <c r="C5" s="117">
        <v>3</v>
      </c>
      <c r="D5" s="117">
        <v>4</v>
      </c>
      <c r="E5" s="133">
        <v>4</v>
      </c>
      <c r="F5" s="133">
        <v>5</v>
      </c>
      <c r="G5" s="133">
        <v>6</v>
      </c>
      <c r="H5" s="133">
        <v>7</v>
      </c>
      <c r="I5" s="133">
        <v>8</v>
      </c>
      <c r="J5" s="133" t="s">
        <v>344</v>
      </c>
      <c r="K5" s="133" t="s">
        <v>530</v>
      </c>
      <c r="L5" s="133">
        <v>10</v>
      </c>
      <c r="M5" s="148" t="s">
        <v>345</v>
      </c>
      <c r="N5" s="24"/>
    </row>
    <row r="6" spans="1:18" x14ac:dyDescent="0.25">
      <c r="A6" s="139"/>
      <c r="B6" s="248"/>
      <c r="C6" s="117"/>
      <c r="D6" s="117"/>
      <c r="E6" s="133"/>
      <c r="F6" s="133"/>
      <c r="G6" s="133"/>
      <c r="H6" s="133"/>
      <c r="I6" s="133"/>
      <c r="J6" s="133"/>
      <c r="K6" s="133"/>
      <c r="L6" s="133"/>
      <c r="M6" s="148"/>
      <c r="N6" s="24"/>
    </row>
    <row r="7" spans="1:18" s="121" customFormat="1" ht="27.75" customHeight="1" x14ac:dyDescent="0.25">
      <c r="A7" s="140">
        <v>1</v>
      </c>
      <c r="B7" s="248" t="s">
        <v>34</v>
      </c>
      <c r="C7" s="118" t="s">
        <v>35</v>
      </c>
      <c r="D7" s="118" t="s">
        <v>346</v>
      </c>
      <c r="E7" s="118" t="s">
        <v>14</v>
      </c>
      <c r="F7" s="18" t="s">
        <v>36</v>
      </c>
      <c r="G7" s="18">
        <v>450</v>
      </c>
      <c r="H7" s="18">
        <v>39900</v>
      </c>
      <c r="I7" s="18">
        <v>1750</v>
      </c>
      <c r="J7" s="18">
        <v>38150</v>
      </c>
      <c r="K7" s="18">
        <v>0</v>
      </c>
      <c r="L7" s="18">
        <v>9.56</v>
      </c>
      <c r="M7" s="119">
        <f t="shared" ref="M7:M70" si="0">J7*L7</f>
        <v>364714</v>
      </c>
      <c r="N7" s="120">
        <v>41536</v>
      </c>
      <c r="O7" s="37"/>
    </row>
    <row r="8" spans="1:18" s="121" customFormat="1" ht="27.75" customHeight="1" x14ac:dyDescent="0.25">
      <c r="A8" s="140">
        <v>2</v>
      </c>
      <c r="B8" s="248" t="s">
        <v>37</v>
      </c>
      <c r="C8" s="118" t="s">
        <v>38</v>
      </c>
      <c r="D8" s="118" t="s">
        <v>347</v>
      </c>
      <c r="E8" s="118" t="s">
        <v>14</v>
      </c>
      <c r="F8" s="18" t="s">
        <v>39</v>
      </c>
      <c r="G8" s="18">
        <v>500</v>
      </c>
      <c r="H8" s="18">
        <v>51250</v>
      </c>
      <c r="I8" s="18">
        <v>750</v>
      </c>
      <c r="J8" s="18">
        <v>50500</v>
      </c>
      <c r="K8" s="18">
        <v>0</v>
      </c>
      <c r="L8" s="18">
        <v>9.56</v>
      </c>
      <c r="M8" s="119">
        <f t="shared" si="0"/>
        <v>482780</v>
      </c>
      <c r="N8" s="120">
        <v>52448</v>
      </c>
      <c r="O8" s="37"/>
    </row>
    <row r="9" spans="1:18" s="121" customFormat="1" ht="27.75" customHeight="1" x14ac:dyDescent="0.25">
      <c r="A9" s="140">
        <v>3</v>
      </c>
      <c r="B9" s="248" t="s">
        <v>40</v>
      </c>
      <c r="C9" s="128" t="s">
        <v>38</v>
      </c>
      <c r="D9" s="122" t="s">
        <v>347</v>
      </c>
      <c r="E9" s="118" t="s">
        <v>14</v>
      </c>
      <c r="F9" s="127" t="s">
        <v>39</v>
      </c>
      <c r="G9" s="128">
        <v>500</v>
      </c>
      <c r="H9" s="18">
        <v>52500</v>
      </c>
      <c r="I9" s="18">
        <v>750</v>
      </c>
      <c r="J9" s="18">
        <v>51750</v>
      </c>
      <c r="K9" s="18">
        <v>0</v>
      </c>
      <c r="L9" s="18">
        <v>9.56</v>
      </c>
      <c r="M9" s="119">
        <f t="shared" si="0"/>
        <v>494730</v>
      </c>
      <c r="N9" s="120">
        <v>53312</v>
      </c>
      <c r="O9" s="37"/>
    </row>
    <row r="10" spans="1:18" s="121" customFormat="1" ht="27.75" customHeight="1" x14ac:dyDescent="0.25">
      <c r="A10" s="140">
        <v>4</v>
      </c>
      <c r="B10" s="248" t="s">
        <v>41</v>
      </c>
      <c r="C10" s="128" t="s">
        <v>35</v>
      </c>
      <c r="D10" s="122" t="s">
        <v>348</v>
      </c>
      <c r="E10" s="118" t="s">
        <v>14</v>
      </c>
      <c r="F10" s="127" t="s">
        <v>42</v>
      </c>
      <c r="G10" s="127">
        <v>495</v>
      </c>
      <c r="H10" s="18">
        <v>54300</v>
      </c>
      <c r="I10" s="18">
        <v>900</v>
      </c>
      <c r="J10" s="18">
        <v>53400</v>
      </c>
      <c r="K10" s="18">
        <v>0</v>
      </c>
      <c r="L10" s="18">
        <v>9.56</v>
      </c>
      <c r="M10" s="119">
        <f t="shared" si="0"/>
        <v>510504</v>
      </c>
      <c r="N10" s="120">
        <v>55360</v>
      </c>
      <c r="O10" s="37"/>
    </row>
    <row r="11" spans="1:18" s="121" customFormat="1" ht="27.75" customHeight="1" x14ac:dyDescent="0.25">
      <c r="A11" s="140">
        <v>5</v>
      </c>
      <c r="B11" s="248" t="s">
        <v>43</v>
      </c>
      <c r="C11" s="145" t="s">
        <v>38</v>
      </c>
      <c r="D11" s="122" t="s">
        <v>349</v>
      </c>
      <c r="E11" s="118" t="s">
        <v>14</v>
      </c>
      <c r="F11" s="127" t="s">
        <v>44</v>
      </c>
      <c r="G11" s="127">
        <v>1000</v>
      </c>
      <c r="H11" s="18">
        <v>97500</v>
      </c>
      <c r="I11" s="18">
        <v>1000</v>
      </c>
      <c r="J11" s="18">
        <v>96500</v>
      </c>
      <c r="K11" s="18">
        <v>0</v>
      </c>
      <c r="L11" s="18">
        <v>5.2</v>
      </c>
      <c r="M11" s="119">
        <f t="shared" si="0"/>
        <v>501800</v>
      </c>
      <c r="N11" s="120">
        <v>137664</v>
      </c>
      <c r="O11" s="37"/>
    </row>
    <row r="12" spans="1:18" s="121" customFormat="1" ht="27.75" customHeight="1" x14ac:dyDescent="0.25">
      <c r="A12" s="140">
        <v>6</v>
      </c>
      <c r="B12" s="248" t="s">
        <v>45</v>
      </c>
      <c r="C12" s="118" t="s">
        <v>38</v>
      </c>
      <c r="D12" s="122" t="s">
        <v>350</v>
      </c>
      <c r="E12" s="118" t="s">
        <v>14</v>
      </c>
      <c r="F12" s="18" t="s">
        <v>46</v>
      </c>
      <c r="G12" s="18">
        <v>1000</v>
      </c>
      <c r="H12" s="18">
        <v>97200</v>
      </c>
      <c r="I12" s="18">
        <v>5400</v>
      </c>
      <c r="J12" s="18">
        <v>91800</v>
      </c>
      <c r="K12" s="18">
        <v>0</v>
      </c>
      <c r="L12" s="18">
        <v>5.2</v>
      </c>
      <c r="M12" s="119">
        <f t="shared" si="0"/>
        <v>477360</v>
      </c>
      <c r="N12" s="120">
        <v>102659.2</v>
      </c>
      <c r="O12" s="37"/>
    </row>
    <row r="13" spans="1:18" s="121" customFormat="1" ht="27.75" customHeight="1" x14ac:dyDescent="0.25">
      <c r="A13" s="140">
        <v>7</v>
      </c>
      <c r="B13" s="248" t="s">
        <v>47</v>
      </c>
      <c r="C13" s="145" t="s">
        <v>38</v>
      </c>
      <c r="D13" s="122" t="s">
        <v>350</v>
      </c>
      <c r="E13" s="118" t="s">
        <v>14</v>
      </c>
      <c r="F13" s="127" t="s">
        <v>46</v>
      </c>
      <c r="G13" s="127">
        <v>1000</v>
      </c>
      <c r="H13" s="18"/>
      <c r="I13" s="18"/>
      <c r="J13" s="18">
        <v>0</v>
      </c>
      <c r="K13" s="18">
        <v>0</v>
      </c>
      <c r="L13" s="18">
        <v>5.2</v>
      </c>
      <c r="M13" s="119">
        <f t="shared" si="0"/>
        <v>0</v>
      </c>
      <c r="N13" s="120"/>
      <c r="O13" s="37"/>
    </row>
    <row r="14" spans="1:18" s="121" customFormat="1" ht="27.75" customHeight="1" x14ac:dyDescent="0.25">
      <c r="A14" s="140">
        <v>8</v>
      </c>
      <c r="B14" s="248" t="s">
        <v>48</v>
      </c>
      <c r="C14" s="145" t="s">
        <v>35</v>
      </c>
      <c r="D14" s="118" t="s">
        <v>351</v>
      </c>
      <c r="E14" s="118" t="s">
        <v>14</v>
      </c>
      <c r="F14" s="18" t="s">
        <v>49</v>
      </c>
      <c r="G14" s="127">
        <v>4</v>
      </c>
      <c r="H14" s="18">
        <v>159</v>
      </c>
      <c r="I14" s="18">
        <v>219</v>
      </c>
      <c r="J14" s="18">
        <v>0</v>
      </c>
      <c r="K14" s="18">
        <v>60</v>
      </c>
      <c r="L14" s="18">
        <v>9.56</v>
      </c>
      <c r="M14" s="119">
        <f t="shared" si="0"/>
        <v>0</v>
      </c>
      <c r="N14" s="120">
        <v>250</v>
      </c>
      <c r="O14" s="37"/>
    </row>
    <row r="15" spans="1:18" s="121" customFormat="1" ht="27.75" customHeight="1" x14ac:dyDescent="0.25">
      <c r="A15" s="140">
        <v>9</v>
      </c>
      <c r="B15" s="248" t="s">
        <v>50</v>
      </c>
      <c r="C15" s="145" t="s">
        <v>35</v>
      </c>
      <c r="D15" s="122" t="s">
        <v>352</v>
      </c>
      <c r="E15" s="118" t="s">
        <v>14</v>
      </c>
      <c r="F15" s="127" t="s">
        <v>51</v>
      </c>
      <c r="G15" s="127">
        <v>4</v>
      </c>
      <c r="H15" s="18">
        <v>245</v>
      </c>
      <c r="I15" s="18">
        <v>289</v>
      </c>
      <c r="J15" s="18">
        <v>0</v>
      </c>
      <c r="K15" s="18">
        <v>44</v>
      </c>
      <c r="L15" s="18">
        <v>9.56</v>
      </c>
      <c r="M15" s="119">
        <f t="shared" si="0"/>
        <v>0</v>
      </c>
      <c r="N15" s="120">
        <v>428</v>
      </c>
      <c r="O15" s="37"/>
    </row>
    <row r="16" spans="1:18" s="121" customFormat="1" ht="27.75" customHeight="1" x14ac:dyDescent="0.25">
      <c r="A16" s="140">
        <v>10</v>
      </c>
      <c r="B16" s="248" t="s">
        <v>52</v>
      </c>
      <c r="C16" s="145" t="s">
        <v>255</v>
      </c>
      <c r="D16" s="118" t="s">
        <v>353</v>
      </c>
      <c r="E16" s="118" t="s">
        <v>14</v>
      </c>
      <c r="F16" s="18" t="s">
        <v>46</v>
      </c>
      <c r="G16" s="127">
        <v>10</v>
      </c>
      <c r="H16" s="18">
        <v>944</v>
      </c>
      <c r="I16" s="18">
        <v>47</v>
      </c>
      <c r="J16" s="18">
        <v>897</v>
      </c>
      <c r="K16" s="18">
        <v>0</v>
      </c>
      <c r="L16" s="18">
        <v>7.08</v>
      </c>
      <c r="M16" s="119">
        <f t="shared" si="0"/>
        <v>6350.76</v>
      </c>
      <c r="N16" s="120">
        <v>1016</v>
      </c>
      <c r="O16" s="37"/>
    </row>
    <row r="17" spans="1:15" s="121" customFormat="1" ht="27.75" customHeight="1" x14ac:dyDescent="0.25">
      <c r="A17" s="140">
        <v>11</v>
      </c>
      <c r="B17" s="248" t="s">
        <v>53</v>
      </c>
      <c r="C17" s="145" t="s">
        <v>255</v>
      </c>
      <c r="D17" s="118" t="s">
        <v>354</v>
      </c>
      <c r="E17" s="118" t="s">
        <v>14</v>
      </c>
      <c r="F17" s="18" t="s">
        <v>51</v>
      </c>
      <c r="G17" s="127">
        <v>5</v>
      </c>
      <c r="H17" s="18">
        <v>0</v>
      </c>
      <c r="I17" s="18">
        <v>10</v>
      </c>
      <c r="J17" s="18">
        <v>0</v>
      </c>
      <c r="K17" s="18">
        <v>10</v>
      </c>
      <c r="L17" s="18">
        <v>9.56</v>
      </c>
      <c r="M17" s="119">
        <f t="shared" si="0"/>
        <v>0</v>
      </c>
      <c r="N17" s="120">
        <v>0</v>
      </c>
      <c r="O17" s="37"/>
    </row>
    <row r="18" spans="1:15" s="121" customFormat="1" ht="27.75" customHeight="1" x14ac:dyDescent="0.25">
      <c r="A18" s="140">
        <v>12</v>
      </c>
      <c r="B18" s="248" t="s">
        <v>54</v>
      </c>
      <c r="C18" s="145" t="s">
        <v>35</v>
      </c>
      <c r="D18" s="118" t="s">
        <v>355</v>
      </c>
      <c r="E18" s="118" t="s">
        <v>14</v>
      </c>
      <c r="F18" s="18" t="s">
        <v>55</v>
      </c>
      <c r="G18" s="127">
        <v>35.1</v>
      </c>
      <c r="H18" s="18">
        <v>2020</v>
      </c>
      <c r="I18" s="18">
        <v>5110</v>
      </c>
      <c r="J18" s="18">
        <v>0</v>
      </c>
      <c r="K18" s="18">
        <v>3090</v>
      </c>
      <c r="L18" s="18">
        <v>3.56</v>
      </c>
      <c r="M18" s="119">
        <f t="shared" si="0"/>
        <v>0</v>
      </c>
      <c r="N18" s="120">
        <v>3500</v>
      </c>
      <c r="O18" s="37"/>
    </row>
    <row r="19" spans="1:15" s="121" customFormat="1" ht="27.75" customHeight="1" x14ac:dyDescent="0.25">
      <c r="A19" s="140">
        <v>13</v>
      </c>
      <c r="B19" s="248" t="s">
        <v>56</v>
      </c>
      <c r="C19" s="145" t="s">
        <v>38</v>
      </c>
      <c r="D19" s="122" t="s">
        <v>356</v>
      </c>
      <c r="E19" s="118"/>
      <c r="F19" s="18" t="s">
        <v>57</v>
      </c>
      <c r="G19" s="127">
        <v>15</v>
      </c>
      <c r="H19" s="18">
        <v>2934.8</v>
      </c>
      <c r="I19" s="18">
        <v>129.80000000000001</v>
      </c>
      <c r="J19" s="18">
        <v>2805</v>
      </c>
      <c r="K19" s="18">
        <v>0</v>
      </c>
      <c r="L19" s="18">
        <v>6.61</v>
      </c>
      <c r="M19" s="119">
        <f t="shared" si="0"/>
        <v>18541.05</v>
      </c>
      <c r="N19" s="120">
        <v>901.1</v>
      </c>
      <c r="O19" s="37"/>
    </row>
    <row r="20" spans="1:15" s="121" customFormat="1" ht="27.75" customHeight="1" x14ac:dyDescent="0.25">
      <c r="A20" s="140">
        <v>14</v>
      </c>
      <c r="B20" s="248" t="s">
        <v>58</v>
      </c>
      <c r="C20" s="145" t="s">
        <v>255</v>
      </c>
      <c r="D20" s="122" t="s">
        <v>357</v>
      </c>
      <c r="E20" s="118"/>
      <c r="F20" s="18" t="s">
        <v>51</v>
      </c>
      <c r="G20" s="127">
        <v>2</v>
      </c>
      <c r="H20" s="18">
        <v>136</v>
      </c>
      <c r="I20" s="18">
        <v>102</v>
      </c>
      <c r="J20" s="18">
        <v>34</v>
      </c>
      <c r="K20" s="18">
        <v>0</v>
      </c>
      <c r="L20" s="18">
        <v>3.99</v>
      </c>
      <c r="M20" s="119">
        <f t="shared" si="0"/>
        <v>135.66</v>
      </c>
      <c r="N20" s="120">
        <v>178</v>
      </c>
      <c r="O20" s="37"/>
    </row>
    <row r="21" spans="1:15" s="121" customFormat="1" ht="27.75" customHeight="1" x14ac:dyDescent="0.25">
      <c r="A21" s="140">
        <v>15</v>
      </c>
      <c r="B21" s="248" t="s">
        <v>59</v>
      </c>
      <c r="C21" s="145" t="s">
        <v>255</v>
      </c>
      <c r="D21" s="118" t="s">
        <v>358</v>
      </c>
      <c r="E21" s="118"/>
      <c r="F21" s="18" t="s">
        <v>60</v>
      </c>
      <c r="G21" s="127">
        <v>4</v>
      </c>
      <c r="H21" s="18">
        <v>0</v>
      </c>
      <c r="I21" s="18">
        <v>518</v>
      </c>
      <c r="J21" s="18">
        <v>0</v>
      </c>
      <c r="K21" s="18">
        <v>518</v>
      </c>
      <c r="L21" s="18">
        <v>3.56</v>
      </c>
      <c r="M21" s="119">
        <f t="shared" si="0"/>
        <v>0</v>
      </c>
      <c r="N21" s="120">
        <v>0</v>
      </c>
      <c r="O21" s="37"/>
    </row>
    <row r="22" spans="1:15" s="121" customFormat="1" ht="27.75" customHeight="1" x14ac:dyDescent="0.25">
      <c r="A22" s="140">
        <v>16</v>
      </c>
      <c r="B22" s="248" t="s">
        <v>61</v>
      </c>
      <c r="C22" s="145" t="s">
        <v>35</v>
      </c>
      <c r="D22" s="122" t="s">
        <v>359</v>
      </c>
      <c r="E22" s="118"/>
      <c r="F22" s="18" t="s">
        <v>62</v>
      </c>
      <c r="G22" s="127">
        <v>12</v>
      </c>
      <c r="H22" s="18">
        <v>150</v>
      </c>
      <c r="I22" s="18">
        <v>2355</v>
      </c>
      <c r="J22" s="18">
        <v>0</v>
      </c>
      <c r="K22" s="18">
        <v>2205</v>
      </c>
      <c r="L22" s="18">
        <v>3.56</v>
      </c>
      <c r="M22" s="119">
        <f t="shared" si="0"/>
        <v>0</v>
      </c>
      <c r="N22" s="120">
        <v>959</v>
      </c>
      <c r="O22" s="37"/>
    </row>
    <row r="23" spans="1:15" s="121" customFormat="1" ht="27.75" customHeight="1" x14ac:dyDescent="0.25">
      <c r="A23" s="140">
        <v>17</v>
      </c>
      <c r="B23" s="248" t="s">
        <v>63</v>
      </c>
      <c r="C23" s="145" t="s">
        <v>255</v>
      </c>
      <c r="D23" s="118" t="s">
        <v>360</v>
      </c>
      <c r="E23" s="118"/>
      <c r="F23" s="18" t="s">
        <v>64</v>
      </c>
      <c r="G23" s="127">
        <v>4.18</v>
      </c>
      <c r="H23" s="18">
        <v>347</v>
      </c>
      <c r="I23" s="18">
        <v>261</v>
      </c>
      <c r="J23" s="18">
        <v>86</v>
      </c>
      <c r="K23" s="18">
        <v>0</v>
      </c>
      <c r="L23" s="18">
        <v>3.99</v>
      </c>
      <c r="M23" s="119">
        <f t="shared" si="0"/>
        <v>343.14000000000004</v>
      </c>
      <c r="N23" s="120">
        <v>458</v>
      </c>
      <c r="O23" s="37"/>
    </row>
    <row r="24" spans="1:15" s="121" customFormat="1" ht="27.75" customHeight="1" x14ac:dyDescent="0.25">
      <c r="A24" s="140">
        <v>18</v>
      </c>
      <c r="B24" s="248" t="s">
        <v>65</v>
      </c>
      <c r="C24" s="145" t="s">
        <v>66</v>
      </c>
      <c r="D24" s="122" t="s">
        <v>361</v>
      </c>
      <c r="E24" s="118"/>
      <c r="F24" s="18" t="s">
        <v>67</v>
      </c>
      <c r="G24" s="127">
        <v>11.1</v>
      </c>
      <c r="H24" s="18">
        <v>1630</v>
      </c>
      <c r="I24" s="18">
        <v>0</v>
      </c>
      <c r="J24" s="18">
        <v>1630</v>
      </c>
      <c r="K24" s="18">
        <v>0</v>
      </c>
      <c r="L24" s="18">
        <v>3.07</v>
      </c>
      <c r="M24" s="119">
        <f t="shared" si="0"/>
        <v>5004.0999999999995</v>
      </c>
      <c r="N24" s="120">
        <v>0</v>
      </c>
      <c r="O24" s="37"/>
    </row>
    <row r="25" spans="1:15" s="121" customFormat="1" ht="27.75" customHeight="1" x14ac:dyDescent="0.25">
      <c r="A25" s="140">
        <v>19</v>
      </c>
      <c r="B25" s="248" t="s">
        <v>68</v>
      </c>
      <c r="C25" s="145" t="s">
        <v>255</v>
      </c>
      <c r="D25" s="122" t="s">
        <v>362</v>
      </c>
      <c r="E25" s="118"/>
      <c r="F25" s="18" t="s">
        <v>69</v>
      </c>
      <c r="G25" s="127">
        <v>3</v>
      </c>
      <c r="H25" s="18">
        <v>6</v>
      </c>
      <c r="I25" s="18">
        <v>234</v>
      </c>
      <c r="J25" s="18">
        <v>0</v>
      </c>
      <c r="K25" s="18">
        <v>228</v>
      </c>
      <c r="L25" s="18">
        <v>3.07</v>
      </c>
      <c r="M25" s="119">
        <f t="shared" si="0"/>
        <v>0</v>
      </c>
      <c r="N25" s="120">
        <v>244</v>
      </c>
      <c r="O25" s="37"/>
    </row>
    <row r="26" spans="1:15" s="121" customFormat="1" ht="27.75" customHeight="1" x14ac:dyDescent="0.25">
      <c r="A26" s="140">
        <v>20</v>
      </c>
      <c r="B26" s="248" t="s">
        <v>70</v>
      </c>
      <c r="C26" s="145" t="s">
        <v>35</v>
      </c>
      <c r="D26" s="122" t="s">
        <v>363</v>
      </c>
      <c r="E26" s="118"/>
      <c r="F26" s="18" t="s">
        <v>49</v>
      </c>
      <c r="G26" s="127">
        <v>3</v>
      </c>
      <c r="H26" s="18">
        <v>139</v>
      </c>
      <c r="I26" s="18">
        <v>177</v>
      </c>
      <c r="J26" s="18">
        <v>0</v>
      </c>
      <c r="K26" s="18">
        <v>38</v>
      </c>
      <c r="L26" s="18">
        <v>3.07</v>
      </c>
      <c r="M26" s="119">
        <f t="shared" si="0"/>
        <v>0</v>
      </c>
      <c r="N26" s="120">
        <v>287</v>
      </c>
      <c r="O26" s="37"/>
    </row>
    <row r="27" spans="1:15" s="121" customFormat="1" ht="27.75" customHeight="1" x14ac:dyDescent="0.25">
      <c r="A27" s="140">
        <v>21</v>
      </c>
      <c r="B27" s="248" t="s">
        <v>71</v>
      </c>
      <c r="C27" s="145" t="s">
        <v>72</v>
      </c>
      <c r="D27" s="122" t="s">
        <v>364</v>
      </c>
      <c r="E27" s="118"/>
      <c r="F27" s="18" t="s">
        <v>73</v>
      </c>
      <c r="G27" s="127">
        <v>10.7</v>
      </c>
      <c r="H27" s="18">
        <v>711.6</v>
      </c>
      <c r="I27" s="18">
        <v>717.4</v>
      </c>
      <c r="J27" s="18">
        <v>0</v>
      </c>
      <c r="K27" s="18">
        <v>5.7999999999999545</v>
      </c>
      <c r="L27" s="18">
        <v>3.07</v>
      </c>
      <c r="M27" s="119">
        <f t="shared" si="0"/>
        <v>0</v>
      </c>
      <c r="N27" s="120">
        <v>883.4</v>
      </c>
      <c r="O27" s="37"/>
    </row>
    <row r="28" spans="1:15" s="121" customFormat="1" ht="27.75" customHeight="1" x14ac:dyDescent="0.25">
      <c r="A28" s="140">
        <v>22</v>
      </c>
      <c r="B28" s="248" t="s">
        <v>74</v>
      </c>
      <c r="C28" s="127" t="s">
        <v>35</v>
      </c>
      <c r="D28" s="122" t="s">
        <v>365</v>
      </c>
      <c r="E28" s="118"/>
      <c r="F28" s="18" t="s">
        <v>75</v>
      </c>
      <c r="G28" s="127">
        <v>44</v>
      </c>
      <c r="H28" s="18">
        <v>1026</v>
      </c>
      <c r="I28" s="18">
        <v>5501.55</v>
      </c>
      <c r="J28" s="18">
        <v>0</v>
      </c>
      <c r="K28" s="18">
        <v>4475.55</v>
      </c>
      <c r="L28" s="18">
        <v>3.07</v>
      </c>
      <c r="M28" s="119">
        <f t="shared" si="0"/>
        <v>0</v>
      </c>
      <c r="N28" s="120">
        <v>5859.45</v>
      </c>
      <c r="O28" s="37"/>
    </row>
    <row r="29" spans="1:15" s="121" customFormat="1" ht="27.75" customHeight="1" x14ac:dyDescent="0.25">
      <c r="A29" s="140">
        <v>23</v>
      </c>
      <c r="B29" s="248" t="s">
        <v>76</v>
      </c>
      <c r="C29" s="118" t="s">
        <v>38</v>
      </c>
      <c r="D29" s="122" t="s">
        <v>365</v>
      </c>
      <c r="E29" s="118"/>
      <c r="F29" s="18" t="s">
        <v>44</v>
      </c>
      <c r="G29" s="18">
        <v>20</v>
      </c>
      <c r="H29" s="18">
        <v>1524</v>
      </c>
      <c r="I29" s="18">
        <v>1757</v>
      </c>
      <c r="J29" s="18">
        <v>0</v>
      </c>
      <c r="K29" s="18">
        <v>233</v>
      </c>
      <c r="L29" s="18">
        <v>3.07</v>
      </c>
      <c r="M29" s="119">
        <f t="shared" si="0"/>
        <v>0</v>
      </c>
      <c r="N29" s="120">
        <v>2888.1</v>
      </c>
      <c r="O29" s="37"/>
    </row>
    <row r="30" spans="1:15" s="121" customFormat="1" ht="27.75" customHeight="1" x14ac:dyDescent="0.25">
      <c r="A30" s="140">
        <v>24</v>
      </c>
      <c r="B30" s="248" t="s">
        <v>77</v>
      </c>
      <c r="C30" s="118" t="s">
        <v>72</v>
      </c>
      <c r="D30" s="122" t="s">
        <v>366</v>
      </c>
      <c r="E30" s="118"/>
      <c r="F30" s="18" t="s">
        <v>199</v>
      </c>
      <c r="G30" s="18">
        <v>50</v>
      </c>
      <c r="H30" s="18">
        <v>0</v>
      </c>
      <c r="I30" s="18">
        <v>0</v>
      </c>
      <c r="J30" s="18">
        <v>0</v>
      </c>
      <c r="K30" s="18">
        <v>0</v>
      </c>
      <c r="L30" s="18">
        <v>3.07</v>
      </c>
      <c r="M30" s="119">
        <f t="shared" si="0"/>
        <v>0</v>
      </c>
      <c r="N30" s="120">
        <v>0</v>
      </c>
      <c r="O30" s="37"/>
    </row>
    <row r="31" spans="1:15" s="121" customFormat="1" ht="27.75" customHeight="1" x14ac:dyDescent="0.25">
      <c r="A31" s="140">
        <v>25</v>
      </c>
      <c r="B31" s="248" t="s">
        <v>78</v>
      </c>
      <c r="C31" s="118" t="s">
        <v>255</v>
      </c>
      <c r="D31" s="122" t="s">
        <v>367</v>
      </c>
      <c r="E31" s="118"/>
      <c r="F31" s="18" t="s">
        <v>79</v>
      </c>
      <c r="G31" s="18">
        <v>5</v>
      </c>
      <c r="H31" s="18">
        <v>77</v>
      </c>
      <c r="I31" s="18">
        <v>4</v>
      </c>
      <c r="J31" s="18">
        <v>73</v>
      </c>
      <c r="K31" s="18">
        <v>0</v>
      </c>
      <c r="L31" s="18">
        <v>9.56</v>
      </c>
      <c r="M31" s="119">
        <f t="shared" si="0"/>
        <v>697.88</v>
      </c>
      <c r="N31" s="120">
        <v>5</v>
      </c>
      <c r="O31" s="37"/>
    </row>
    <row r="32" spans="1:15" s="121" customFormat="1" ht="27.75" customHeight="1" x14ac:dyDescent="0.25">
      <c r="A32" s="140">
        <v>26</v>
      </c>
      <c r="B32" s="248" t="s">
        <v>80</v>
      </c>
      <c r="C32" s="118" t="s">
        <v>38</v>
      </c>
      <c r="D32" s="122" t="s">
        <v>368</v>
      </c>
      <c r="E32" s="118"/>
      <c r="F32" s="18" t="s">
        <v>81</v>
      </c>
      <c r="G32" s="18">
        <v>29.97</v>
      </c>
      <c r="H32" s="18">
        <v>1920</v>
      </c>
      <c r="I32" s="18">
        <v>1725</v>
      </c>
      <c r="J32" s="18">
        <v>195</v>
      </c>
      <c r="K32" s="18">
        <v>0</v>
      </c>
      <c r="L32" s="18">
        <v>3.19</v>
      </c>
      <c r="M32" s="119">
        <f t="shared" si="0"/>
        <v>622.04999999999995</v>
      </c>
      <c r="N32" s="120">
        <v>3285</v>
      </c>
      <c r="O32" s="37"/>
    </row>
    <row r="33" spans="1:15" s="121" customFormat="1" ht="27.75" customHeight="1" x14ac:dyDescent="0.25">
      <c r="A33" s="140">
        <v>27</v>
      </c>
      <c r="B33" s="248" t="s">
        <v>82</v>
      </c>
      <c r="C33" s="118" t="s">
        <v>72</v>
      </c>
      <c r="D33" s="122" t="s">
        <v>369</v>
      </c>
      <c r="E33" s="118"/>
      <c r="F33" s="18" t="s">
        <v>83</v>
      </c>
      <c r="G33" s="248">
        <v>7.0350000000000001</v>
      </c>
      <c r="H33" s="18">
        <v>829</v>
      </c>
      <c r="I33" s="18">
        <v>153</v>
      </c>
      <c r="J33" s="18">
        <v>676</v>
      </c>
      <c r="K33" s="18">
        <v>0</v>
      </c>
      <c r="L33" s="18">
        <v>3.19</v>
      </c>
      <c r="M33" s="119">
        <f t="shared" si="0"/>
        <v>2156.44</v>
      </c>
      <c r="N33" s="120">
        <v>820</v>
      </c>
      <c r="O33" s="37"/>
    </row>
    <row r="34" spans="1:15" s="121" customFormat="1" ht="27.75" customHeight="1" x14ac:dyDescent="0.25">
      <c r="A34" s="140">
        <v>28</v>
      </c>
      <c r="B34" s="248" t="s">
        <v>84</v>
      </c>
      <c r="C34" s="144" t="s">
        <v>255</v>
      </c>
      <c r="D34" s="122" t="s">
        <v>370</v>
      </c>
      <c r="E34" s="118"/>
      <c r="F34" s="18" t="s">
        <v>46</v>
      </c>
      <c r="G34" s="18" t="s">
        <v>540</v>
      </c>
      <c r="H34" s="18">
        <v>616.29999999999995</v>
      </c>
      <c r="I34" s="18">
        <v>646.5</v>
      </c>
      <c r="J34" s="18">
        <v>0</v>
      </c>
      <c r="K34" s="18">
        <v>30.200000000000045</v>
      </c>
      <c r="L34" s="18">
        <v>2.76</v>
      </c>
      <c r="M34" s="119">
        <f t="shared" si="0"/>
        <v>0</v>
      </c>
      <c r="N34" s="120">
        <v>955.5</v>
      </c>
      <c r="O34" s="37"/>
    </row>
    <row r="35" spans="1:15" s="121" customFormat="1" ht="27.75" customHeight="1" x14ac:dyDescent="0.25">
      <c r="A35" s="140">
        <v>29</v>
      </c>
      <c r="B35" s="248" t="s">
        <v>85</v>
      </c>
      <c r="C35" s="118" t="s">
        <v>86</v>
      </c>
      <c r="D35" s="122" t="s">
        <v>371</v>
      </c>
      <c r="E35" s="118"/>
      <c r="F35" s="18" t="s">
        <v>200</v>
      </c>
      <c r="G35" s="18">
        <v>49.05</v>
      </c>
      <c r="H35" s="18">
        <v>2220</v>
      </c>
      <c r="I35" s="18">
        <v>3760</v>
      </c>
      <c r="J35" s="18">
        <v>0</v>
      </c>
      <c r="K35" s="18">
        <v>1540</v>
      </c>
      <c r="L35" s="18">
        <v>3.19</v>
      </c>
      <c r="M35" s="119">
        <f t="shared" si="0"/>
        <v>0</v>
      </c>
      <c r="N35" s="120">
        <v>6075</v>
      </c>
      <c r="O35" s="37"/>
    </row>
    <row r="36" spans="1:15" s="121" customFormat="1" ht="27.75" customHeight="1" x14ac:dyDescent="0.25">
      <c r="A36" s="140">
        <v>30</v>
      </c>
      <c r="B36" s="248" t="s">
        <v>87</v>
      </c>
      <c r="C36" s="118" t="s">
        <v>38</v>
      </c>
      <c r="D36" s="122" t="s">
        <v>372</v>
      </c>
      <c r="E36" s="118"/>
      <c r="F36" s="127" t="s">
        <v>81</v>
      </c>
      <c r="G36" s="18">
        <v>45</v>
      </c>
      <c r="H36" s="18">
        <v>1410</v>
      </c>
      <c r="I36" s="18">
        <v>6075</v>
      </c>
      <c r="J36" s="18">
        <v>0</v>
      </c>
      <c r="K36" s="18">
        <v>4665</v>
      </c>
      <c r="L36" s="18">
        <v>3.19</v>
      </c>
      <c r="M36" s="119">
        <f t="shared" si="0"/>
        <v>0</v>
      </c>
      <c r="N36" s="120">
        <v>4890</v>
      </c>
      <c r="O36" s="37"/>
    </row>
    <row r="37" spans="1:15" s="121" customFormat="1" ht="27.75" customHeight="1" x14ac:dyDescent="0.25">
      <c r="A37" s="140">
        <v>31</v>
      </c>
      <c r="B37" s="248" t="s">
        <v>88</v>
      </c>
      <c r="C37" s="118" t="s">
        <v>255</v>
      </c>
      <c r="D37" s="122" t="s">
        <v>373</v>
      </c>
      <c r="E37" s="118"/>
      <c r="F37" s="127" t="s">
        <v>89</v>
      </c>
      <c r="G37" s="18">
        <v>5</v>
      </c>
      <c r="H37" s="18">
        <v>111</v>
      </c>
      <c r="I37" s="18">
        <v>10</v>
      </c>
      <c r="J37" s="18">
        <v>101</v>
      </c>
      <c r="K37" s="18">
        <v>0</v>
      </c>
      <c r="L37" s="18">
        <v>4.0199999999999996</v>
      </c>
      <c r="M37" s="119">
        <f t="shared" si="0"/>
        <v>406.02</v>
      </c>
      <c r="N37" s="120">
        <v>0</v>
      </c>
      <c r="O37" s="37"/>
    </row>
    <row r="38" spans="1:15" s="121" customFormat="1" ht="27.75" customHeight="1" x14ac:dyDescent="0.25">
      <c r="A38" s="140">
        <v>32</v>
      </c>
      <c r="B38" s="248" t="s">
        <v>90</v>
      </c>
      <c r="C38" s="144" t="s">
        <v>255</v>
      </c>
      <c r="D38" s="122" t="s">
        <v>374</v>
      </c>
      <c r="E38" s="118"/>
      <c r="F38" s="127" t="s">
        <v>64</v>
      </c>
      <c r="G38" s="18">
        <v>4.95</v>
      </c>
      <c r="H38" s="18">
        <v>64</v>
      </c>
      <c r="I38" s="18">
        <v>1533</v>
      </c>
      <c r="J38" s="18">
        <v>0</v>
      </c>
      <c r="K38" s="18">
        <v>1469</v>
      </c>
      <c r="L38" s="18">
        <v>3.19</v>
      </c>
      <c r="M38" s="119">
        <f t="shared" si="0"/>
        <v>0</v>
      </c>
      <c r="N38" s="120">
        <v>828</v>
      </c>
      <c r="O38" s="37"/>
    </row>
    <row r="39" spans="1:15" s="121" customFormat="1" ht="27.75" customHeight="1" x14ac:dyDescent="0.25">
      <c r="A39" s="140">
        <v>33</v>
      </c>
      <c r="B39" s="248" t="s">
        <v>91</v>
      </c>
      <c r="C39" s="118" t="s">
        <v>38</v>
      </c>
      <c r="D39" s="122" t="s">
        <v>375</v>
      </c>
      <c r="E39" s="118"/>
      <c r="F39" s="127">
        <v>18.89</v>
      </c>
      <c r="G39" s="18">
        <v>17</v>
      </c>
      <c r="H39" s="18">
        <v>1970</v>
      </c>
      <c r="I39" s="18">
        <v>520</v>
      </c>
      <c r="J39" s="18">
        <v>1450</v>
      </c>
      <c r="K39" s="18">
        <v>0</v>
      </c>
      <c r="L39" s="18">
        <v>3.19</v>
      </c>
      <c r="M39" s="119">
        <f t="shared" si="0"/>
        <v>4625.5</v>
      </c>
      <c r="N39" s="120">
        <v>937</v>
      </c>
      <c r="O39" s="37"/>
    </row>
    <row r="40" spans="1:15" s="121" customFormat="1" ht="27.75" customHeight="1" x14ac:dyDescent="0.25">
      <c r="A40" s="140">
        <v>34</v>
      </c>
      <c r="B40" s="248" t="s">
        <v>92</v>
      </c>
      <c r="C40" s="118" t="s">
        <v>93</v>
      </c>
      <c r="D40" s="122" t="s">
        <v>376</v>
      </c>
      <c r="E40" s="118"/>
      <c r="F40" s="18" t="s">
        <v>57</v>
      </c>
      <c r="G40" s="18">
        <v>15</v>
      </c>
      <c r="H40" s="18">
        <v>1409</v>
      </c>
      <c r="I40" s="18">
        <v>834</v>
      </c>
      <c r="J40" s="18">
        <v>575</v>
      </c>
      <c r="K40" s="18">
        <v>0</v>
      </c>
      <c r="L40" s="18">
        <v>3.19</v>
      </c>
      <c r="M40" s="119">
        <f t="shared" si="0"/>
        <v>1834.25</v>
      </c>
      <c r="N40" s="120">
        <v>1410</v>
      </c>
      <c r="O40" s="37"/>
    </row>
    <row r="41" spans="1:15" s="121" customFormat="1" ht="27.75" customHeight="1" x14ac:dyDescent="0.25">
      <c r="A41" s="140">
        <v>35</v>
      </c>
      <c r="B41" s="248" t="s">
        <v>94</v>
      </c>
      <c r="C41" s="118" t="s">
        <v>95</v>
      </c>
      <c r="D41" s="118" t="s">
        <v>377</v>
      </c>
      <c r="E41" s="118" t="s">
        <v>14</v>
      </c>
      <c r="F41" s="118" t="s">
        <v>96</v>
      </c>
      <c r="G41" s="18">
        <v>10</v>
      </c>
      <c r="H41" s="18">
        <v>29.1</v>
      </c>
      <c r="I41" s="18">
        <v>935</v>
      </c>
      <c r="J41" s="18">
        <v>0</v>
      </c>
      <c r="K41" s="18">
        <v>905.9</v>
      </c>
      <c r="L41" s="18">
        <v>7.08</v>
      </c>
      <c r="M41" s="119">
        <f t="shared" si="0"/>
        <v>0</v>
      </c>
      <c r="N41" s="120">
        <v>746.8</v>
      </c>
      <c r="O41" s="37"/>
    </row>
    <row r="42" spans="1:15" s="121" customFormat="1" ht="27.75" customHeight="1" x14ac:dyDescent="0.25">
      <c r="A42" s="140">
        <v>36</v>
      </c>
      <c r="B42" s="248" t="s">
        <v>97</v>
      </c>
      <c r="C42" s="144" t="s">
        <v>255</v>
      </c>
      <c r="D42" s="122" t="s">
        <v>378</v>
      </c>
      <c r="E42" s="118"/>
      <c r="F42" s="18" t="s">
        <v>49</v>
      </c>
      <c r="G42" s="18">
        <v>3</v>
      </c>
      <c r="H42" s="18">
        <v>235</v>
      </c>
      <c r="I42" s="18">
        <v>132</v>
      </c>
      <c r="J42" s="18">
        <v>0</v>
      </c>
      <c r="K42" s="18">
        <v>0</v>
      </c>
      <c r="L42" s="18">
        <v>4.0199999999999996</v>
      </c>
      <c r="M42" s="119">
        <f t="shared" si="0"/>
        <v>0</v>
      </c>
      <c r="N42" s="120">
        <v>340</v>
      </c>
      <c r="O42" s="37"/>
    </row>
    <row r="43" spans="1:15" s="121" customFormat="1" ht="27.75" customHeight="1" x14ac:dyDescent="0.25">
      <c r="A43" s="140">
        <v>37</v>
      </c>
      <c r="B43" s="248" t="s">
        <v>98</v>
      </c>
      <c r="C43" s="118" t="s">
        <v>99</v>
      </c>
      <c r="D43" s="122" t="s">
        <v>379</v>
      </c>
      <c r="E43" s="118"/>
      <c r="F43" s="18" t="s">
        <v>39</v>
      </c>
      <c r="G43" s="18">
        <v>4</v>
      </c>
      <c r="H43" s="18">
        <v>30.3</v>
      </c>
      <c r="I43" s="18">
        <v>76.7</v>
      </c>
      <c r="J43" s="18">
        <v>0</v>
      </c>
      <c r="K43" s="18">
        <v>46.400000000000006</v>
      </c>
      <c r="L43" s="18">
        <v>3.19</v>
      </c>
      <c r="M43" s="119">
        <f t="shared" si="0"/>
        <v>0</v>
      </c>
      <c r="N43" s="120">
        <v>95.9</v>
      </c>
      <c r="O43" s="37"/>
    </row>
    <row r="44" spans="1:15" s="121" customFormat="1" ht="27.75" customHeight="1" x14ac:dyDescent="0.25">
      <c r="A44" s="140">
        <v>38</v>
      </c>
      <c r="B44" s="248" t="s">
        <v>100</v>
      </c>
      <c r="C44" s="144" t="s">
        <v>255</v>
      </c>
      <c r="D44" s="122" t="s">
        <v>380</v>
      </c>
      <c r="E44" s="118"/>
      <c r="F44" s="127" t="s">
        <v>49</v>
      </c>
      <c r="G44" s="18">
        <v>3</v>
      </c>
      <c r="H44" s="18">
        <v>239</v>
      </c>
      <c r="I44" s="18">
        <v>40</v>
      </c>
      <c r="J44" s="18">
        <v>199</v>
      </c>
      <c r="K44" s="18">
        <v>0</v>
      </c>
      <c r="L44" s="18">
        <v>4.0199999999999996</v>
      </c>
      <c r="M44" s="119">
        <f t="shared" si="0"/>
        <v>799.9799999999999</v>
      </c>
      <c r="N44" s="120">
        <v>94</v>
      </c>
      <c r="O44" s="112"/>
    </row>
    <row r="45" spans="1:15" s="121" customFormat="1" ht="27.75" customHeight="1" x14ac:dyDescent="0.25">
      <c r="A45" s="140">
        <v>39</v>
      </c>
      <c r="B45" s="248" t="s">
        <v>101</v>
      </c>
      <c r="C45" s="144" t="s">
        <v>255</v>
      </c>
      <c r="D45" s="122" t="s">
        <v>381</v>
      </c>
      <c r="E45" s="118"/>
      <c r="F45" s="18" t="s">
        <v>64</v>
      </c>
      <c r="G45" s="18">
        <v>6.5</v>
      </c>
      <c r="H45" s="18">
        <v>251</v>
      </c>
      <c r="I45" s="18">
        <v>619</v>
      </c>
      <c r="J45" s="18">
        <v>0</v>
      </c>
      <c r="K45" s="18">
        <v>368</v>
      </c>
      <c r="L45" s="18">
        <v>4.0199999999999996</v>
      </c>
      <c r="M45" s="119">
        <f t="shared" si="0"/>
        <v>0</v>
      </c>
      <c r="N45" s="120">
        <v>838</v>
      </c>
      <c r="O45" s="37"/>
    </row>
    <row r="46" spans="1:15" s="121" customFormat="1" ht="27.75" customHeight="1" x14ac:dyDescent="0.25">
      <c r="A46" s="140">
        <v>40</v>
      </c>
      <c r="B46" s="248" t="s">
        <v>102</v>
      </c>
      <c r="C46" s="144" t="s">
        <v>255</v>
      </c>
      <c r="D46" s="122" t="s">
        <v>382</v>
      </c>
      <c r="E46" s="118"/>
      <c r="F46" s="18" t="s">
        <v>39</v>
      </c>
      <c r="G46" s="18">
        <v>4.8899999999999997</v>
      </c>
      <c r="H46" s="18">
        <v>184</v>
      </c>
      <c r="I46" s="18">
        <v>445</v>
      </c>
      <c r="J46" s="18">
        <v>0</v>
      </c>
      <c r="K46" s="18">
        <v>261</v>
      </c>
      <c r="L46" s="18">
        <v>4.0199999999999996</v>
      </c>
      <c r="M46" s="119">
        <f t="shared" si="0"/>
        <v>0</v>
      </c>
      <c r="N46" s="120">
        <v>584</v>
      </c>
      <c r="O46" s="37"/>
    </row>
    <row r="47" spans="1:15" s="121" customFormat="1" ht="27.75" customHeight="1" x14ac:dyDescent="0.25">
      <c r="A47" s="140">
        <v>41</v>
      </c>
      <c r="B47" s="248" t="s">
        <v>103</v>
      </c>
      <c r="C47" s="144" t="s">
        <v>255</v>
      </c>
      <c r="D47" s="122" t="s">
        <v>383</v>
      </c>
      <c r="E47" s="118"/>
      <c r="F47" s="18" t="s">
        <v>64</v>
      </c>
      <c r="G47" s="18">
        <v>3.82</v>
      </c>
      <c r="H47" s="18">
        <v>480</v>
      </c>
      <c r="I47" s="18">
        <v>454</v>
      </c>
      <c r="J47" s="18">
        <v>26</v>
      </c>
      <c r="K47" s="18">
        <v>-26</v>
      </c>
      <c r="L47" s="18">
        <v>4.0199999999999996</v>
      </c>
      <c r="M47" s="119">
        <f t="shared" si="0"/>
        <v>104.51999999999998</v>
      </c>
      <c r="N47" s="120">
        <v>476</v>
      </c>
      <c r="O47" s="37"/>
    </row>
    <row r="48" spans="1:15" s="121" customFormat="1" ht="27.75" customHeight="1" x14ac:dyDescent="0.25">
      <c r="A48" s="140">
        <v>42</v>
      </c>
      <c r="B48" s="248" t="s">
        <v>104</v>
      </c>
      <c r="C48" s="144" t="s">
        <v>255</v>
      </c>
      <c r="D48" s="122" t="s">
        <v>384</v>
      </c>
      <c r="E48" s="118"/>
      <c r="F48" s="18" t="s">
        <v>39</v>
      </c>
      <c r="G48" s="18">
        <v>5</v>
      </c>
      <c r="H48" s="18">
        <v>0</v>
      </c>
      <c r="I48" s="18">
        <v>321</v>
      </c>
      <c r="J48" s="18">
        <v>0</v>
      </c>
      <c r="K48" s="18">
        <v>321</v>
      </c>
      <c r="L48" s="18">
        <v>4.0199999999999996</v>
      </c>
      <c r="M48" s="119">
        <f t="shared" si="0"/>
        <v>0</v>
      </c>
      <c r="N48" s="120">
        <v>112</v>
      </c>
      <c r="O48" s="37"/>
    </row>
    <row r="49" spans="1:15" s="121" customFormat="1" ht="27.75" customHeight="1" x14ac:dyDescent="0.25">
      <c r="A49" s="140">
        <v>43</v>
      </c>
      <c r="B49" s="248" t="s">
        <v>105</v>
      </c>
      <c r="C49" s="145" t="s">
        <v>106</v>
      </c>
      <c r="D49" s="122" t="s">
        <v>385</v>
      </c>
      <c r="E49" s="118"/>
      <c r="F49" s="18" t="s">
        <v>57</v>
      </c>
      <c r="G49" s="127">
        <v>15</v>
      </c>
      <c r="H49" s="18">
        <v>430</v>
      </c>
      <c r="I49" s="18">
        <v>1238</v>
      </c>
      <c r="J49" s="18">
        <v>0</v>
      </c>
      <c r="K49" s="18">
        <v>808</v>
      </c>
      <c r="L49" s="18">
        <v>3.19</v>
      </c>
      <c r="M49" s="119">
        <f t="shared" si="0"/>
        <v>0</v>
      </c>
      <c r="N49" s="120">
        <v>1904</v>
      </c>
      <c r="O49" s="37"/>
    </row>
    <row r="50" spans="1:15" s="121" customFormat="1" ht="27.75" customHeight="1" x14ac:dyDescent="0.25">
      <c r="A50" s="140">
        <v>44</v>
      </c>
      <c r="B50" s="248" t="s">
        <v>107</v>
      </c>
      <c r="C50" s="144" t="s">
        <v>255</v>
      </c>
      <c r="D50" s="122" t="s">
        <v>386</v>
      </c>
      <c r="E50" s="118"/>
      <c r="F50" s="18" t="s">
        <v>64</v>
      </c>
      <c r="G50" s="18">
        <v>5</v>
      </c>
      <c r="H50" s="18">
        <v>659</v>
      </c>
      <c r="I50" s="18">
        <v>429</v>
      </c>
      <c r="J50" s="18">
        <v>230</v>
      </c>
      <c r="K50" s="18">
        <v>0</v>
      </c>
      <c r="L50" s="18">
        <v>4.0199999999999996</v>
      </c>
      <c r="M50" s="119">
        <f t="shared" si="0"/>
        <v>924.59999999999991</v>
      </c>
      <c r="N50" s="120">
        <v>641</v>
      </c>
      <c r="O50" s="37"/>
    </row>
    <row r="51" spans="1:15" s="121" customFormat="1" ht="27.75" customHeight="1" x14ac:dyDescent="0.25">
      <c r="A51" s="140">
        <v>45</v>
      </c>
      <c r="B51" s="248" t="s">
        <v>108</v>
      </c>
      <c r="C51" s="145" t="s">
        <v>106</v>
      </c>
      <c r="D51" s="122" t="s">
        <v>387</v>
      </c>
      <c r="E51" s="118"/>
      <c r="F51" s="18" t="s">
        <v>46</v>
      </c>
      <c r="G51" s="127">
        <v>9.9</v>
      </c>
      <c r="H51" s="18">
        <v>267</v>
      </c>
      <c r="I51" s="18">
        <v>0</v>
      </c>
      <c r="J51" s="18">
        <v>267</v>
      </c>
      <c r="K51" s="18">
        <v>0</v>
      </c>
      <c r="L51" s="18">
        <v>3.19</v>
      </c>
      <c r="M51" s="119">
        <f t="shared" si="0"/>
        <v>851.73</v>
      </c>
      <c r="N51" s="120">
        <v>0</v>
      </c>
      <c r="O51" s="37"/>
    </row>
    <row r="52" spans="1:15" s="121" customFormat="1" ht="27.75" customHeight="1" x14ac:dyDescent="0.25">
      <c r="A52" s="140">
        <v>46</v>
      </c>
      <c r="B52" s="248" t="s">
        <v>109</v>
      </c>
      <c r="C52" s="145" t="s">
        <v>86</v>
      </c>
      <c r="D52" s="122" t="s">
        <v>388</v>
      </c>
      <c r="E52" s="118"/>
      <c r="F52" s="18" t="s">
        <v>110</v>
      </c>
      <c r="G52" s="127">
        <v>10</v>
      </c>
      <c r="H52" s="18">
        <v>0</v>
      </c>
      <c r="I52" s="18">
        <v>0</v>
      </c>
      <c r="J52" s="18">
        <v>0</v>
      </c>
      <c r="K52" s="18">
        <v>0</v>
      </c>
      <c r="L52" s="18" t="s">
        <v>219</v>
      </c>
      <c r="M52" s="119">
        <v>0</v>
      </c>
      <c r="N52" s="120">
        <v>0</v>
      </c>
      <c r="O52" s="37"/>
    </row>
    <row r="53" spans="1:15" s="121" customFormat="1" ht="27.75" customHeight="1" x14ac:dyDescent="0.25">
      <c r="A53" s="140">
        <v>47</v>
      </c>
      <c r="B53" s="248" t="s">
        <v>111</v>
      </c>
      <c r="C53" s="145" t="s">
        <v>86</v>
      </c>
      <c r="D53" s="122" t="s">
        <v>389</v>
      </c>
      <c r="E53" s="118"/>
      <c r="F53" s="127" t="s">
        <v>51</v>
      </c>
      <c r="G53" s="127">
        <v>10</v>
      </c>
      <c r="H53" s="18">
        <v>0</v>
      </c>
      <c r="I53" s="18">
        <v>826</v>
      </c>
      <c r="J53" s="18">
        <v>0</v>
      </c>
      <c r="K53" s="18">
        <v>826</v>
      </c>
      <c r="L53" s="18" t="s">
        <v>219</v>
      </c>
      <c r="M53" s="119">
        <v>0</v>
      </c>
      <c r="N53" s="120">
        <v>7</v>
      </c>
      <c r="O53" s="37"/>
    </row>
    <row r="54" spans="1:15" s="121" customFormat="1" ht="27.75" customHeight="1" x14ac:dyDescent="0.25">
      <c r="A54" s="140">
        <v>48</v>
      </c>
      <c r="B54" s="248" t="s">
        <v>112</v>
      </c>
      <c r="C54" s="145" t="s">
        <v>255</v>
      </c>
      <c r="D54" s="122" t="s">
        <v>390</v>
      </c>
      <c r="E54" s="118"/>
      <c r="F54" s="127" t="s">
        <v>113</v>
      </c>
      <c r="G54" s="127">
        <v>2.7</v>
      </c>
      <c r="H54" s="18">
        <v>171</v>
      </c>
      <c r="I54" s="18">
        <v>214</v>
      </c>
      <c r="J54" s="18">
        <v>0</v>
      </c>
      <c r="K54" s="18">
        <v>43</v>
      </c>
      <c r="L54" s="18">
        <v>4.0199999999999996</v>
      </c>
      <c r="M54" s="119">
        <f t="shared" si="0"/>
        <v>0</v>
      </c>
      <c r="N54" s="120">
        <v>315</v>
      </c>
      <c r="O54" s="37"/>
    </row>
    <row r="55" spans="1:15" s="121" customFormat="1" ht="27.75" customHeight="1" x14ac:dyDescent="0.25">
      <c r="A55" s="140">
        <v>49</v>
      </c>
      <c r="B55" s="248" t="s">
        <v>114</v>
      </c>
      <c r="C55" s="118" t="s">
        <v>86</v>
      </c>
      <c r="D55" s="122" t="s">
        <v>391</v>
      </c>
      <c r="E55" s="118"/>
      <c r="F55" s="127" t="s">
        <v>115</v>
      </c>
      <c r="G55" s="18">
        <v>9.81</v>
      </c>
      <c r="H55" s="18">
        <v>2730</v>
      </c>
      <c r="I55" s="18">
        <v>0</v>
      </c>
      <c r="J55" s="18">
        <v>2730</v>
      </c>
      <c r="K55" s="18">
        <v>0</v>
      </c>
      <c r="L55" s="18">
        <v>3.19</v>
      </c>
      <c r="M55" s="119">
        <f t="shared" si="0"/>
        <v>8708.7000000000007</v>
      </c>
      <c r="N55" s="120">
        <v>2</v>
      </c>
      <c r="O55" s="37"/>
    </row>
    <row r="56" spans="1:15" s="121" customFormat="1" ht="27.75" customHeight="1" x14ac:dyDescent="0.25">
      <c r="A56" s="140">
        <v>50</v>
      </c>
      <c r="B56" s="248" t="s">
        <v>116</v>
      </c>
      <c r="C56" s="118" t="s">
        <v>255</v>
      </c>
      <c r="D56" s="122" t="s">
        <v>392</v>
      </c>
      <c r="E56" s="118"/>
      <c r="F56" s="127" t="s">
        <v>117</v>
      </c>
      <c r="G56" s="18">
        <v>10.39</v>
      </c>
      <c r="H56" s="18">
        <v>15150</v>
      </c>
      <c r="I56" s="18">
        <v>1</v>
      </c>
      <c r="J56" s="18">
        <v>15149</v>
      </c>
      <c r="K56" s="18">
        <v>0</v>
      </c>
      <c r="L56" s="18">
        <v>2.58</v>
      </c>
      <c r="M56" s="119">
        <f t="shared" si="0"/>
        <v>39084.42</v>
      </c>
      <c r="N56" s="120">
        <v>1156</v>
      </c>
      <c r="O56" s="37"/>
    </row>
    <row r="57" spans="1:15" s="121" customFormat="1" ht="27.75" customHeight="1" x14ac:dyDescent="0.25">
      <c r="A57" s="140">
        <v>51</v>
      </c>
      <c r="B57" s="248" t="s">
        <v>118</v>
      </c>
      <c r="C57" s="145" t="s">
        <v>255</v>
      </c>
      <c r="D57" s="122" t="s">
        <v>392</v>
      </c>
      <c r="E57" s="118"/>
      <c r="F57" s="127" t="s">
        <v>119</v>
      </c>
      <c r="G57" s="127">
        <v>10.39</v>
      </c>
      <c r="H57" s="18">
        <v>17340</v>
      </c>
      <c r="I57" s="18">
        <v>0</v>
      </c>
      <c r="J57" s="18">
        <v>17340</v>
      </c>
      <c r="K57" s="18">
        <v>0</v>
      </c>
      <c r="L57" s="18">
        <v>2.58</v>
      </c>
      <c r="M57" s="119">
        <f t="shared" si="0"/>
        <v>44737.200000000004</v>
      </c>
      <c r="N57" s="120">
        <v>872</v>
      </c>
      <c r="O57" s="37"/>
    </row>
    <row r="58" spans="1:15" s="121" customFormat="1" ht="27.75" customHeight="1" x14ac:dyDescent="0.25">
      <c r="A58" s="140">
        <v>52</v>
      </c>
      <c r="B58" s="248" t="s">
        <v>120</v>
      </c>
      <c r="C58" s="118" t="s">
        <v>255</v>
      </c>
      <c r="D58" s="122" t="s">
        <v>392</v>
      </c>
      <c r="E58" s="118"/>
      <c r="F58" s="127" t="s">
        <v>121</v>
      </c>
      <c r="G58" s="18">
        <v>10.39</v>
      </c>
      <c r="H58" s="18">
        <v>0</v>
      </c>
      <c r="I58" s="18">
        <v>14960</v>
      </c>
      <c r="J58" s="18">
        <v>-14960</v>
      </c>
      <c r="K58" s="18">
        <v>14960</v>
      </c>
      <c r="L58" s="18">
        <v>2.58</v>
      </c>
      <c r="M58" s="119">
        <f t="shared" si="0"/>
        <v>-38596.800000000003</v>
      </c>
      <c r="N58" s="120">
        <v>1010</v>
      </c>
      <c r="O58" s="37"/>
    </row>
    <row r="59" spans="1:15" s="121" customFormat="1" ht="27.75" customHeight="1" x14ac:dyDescent="0.25">
      <c r="A59" s="140">
        <v>53</v>
      </c>
      <c r="B59" s="248" t="s">
        <v>122</v>
      </c>
      <c r="C59" s="118" t="s">
        <v>255</v>
      </c>
      <c r="D59" s="122" t="s">
        <v>392</v>
      </c>
      <c r="E59" s="118"/>
      <c r="F59" s="127" t="s">
        <v>123</v>
      </c>
      <c r="G59" s="18">
        <v>10.39</v>
      </c>
      <c r="H59" s="18">
        <v>9345</v>
      </c>
      <c r="I59" s="18">
        <v>0</v>
      </c>
      <c r="J59" s="18">
        <v>9345</v>
      </c>
      <c r="K59" s="18">
        <v>0</v>
      </c>
      <c r="L59" s="18">
        <v>2.58</v>
      </c>
      <c r="M59" s="119">
        <f t="shared" si="0"/>
        <v>24110.100000000002</v>
      </c>
      <c r="N59" s="120">
        <v>204917</v>
      </c>
      <c r="O59" s="37"/>
    </row>
    <row r="60" spans="1:15" s="121" customFormat="1" ht="27.75" customHeight="1" x14ac:dyDescent="0.25">
      <c r="A60" s="140">
        <v>54</v>
      </c>
      <c r="B60" s="248" t="s">
        <v>124</v>
      </c>
      <c r="C60" s="118" t="s">
        <v>255</v>
      </c>
      <c r="D60" s="122" t="s">
        <v>392</v>
      </c>
      <c r="E60" s="118"/>
      <c r="F60" s="127" t="s">
        <v>125</v>
      </c>
      <c r="G60" s="18">
        <v>10.39</v>
      </c>
      <c r="H60" s="18">
        <v>4610</v>
      </c>
      <c r="I60" s="18">
        <v>0</v>
      </c>
      <c r="J60" s="18">
        <v>4610</v>
      </c>
      <c r="K60" s="18">
        <v>0</v>
      </c>
      <c r="L60" s="18">
        <v>2.58</v>
      </c>
      <c r="M60" s="119">
        <f t="shared" si="0"/>
        <v>11893.800000000001</v>
      </c>
      <c r="N60" s="120">
        <v>1131</v>
      </c>
      <c r="O60" s="37"/>
    </row>
    <row r="61" spans="1:15" s="121" customFormat="1" ht="27.75" customHeight="1" x14ac:dyDescent="0.25">
      <c r="A61" s="140">
        <v>55</v>
      </c>
      <c r="B61" s="248" t="s">
        <v>126</v>
      </c>
      <c r="C61" s="118" t="s">
        <v>255</v>
      </c>
      <c r="D61" s="122" t="s">
        <v>392</v>
      </c>
      <c r="E61" s="118"/>
      <c r="F61" s="127" t="s">
        <v>127</v>
      </c>
      <c r="G61" s="18">
        <v>10.39</v>
      </c>
      <c r="H61" s="18">
        <v>13500</v>
      </c>
      <c r="I61" s="18">
        <v>0</v>
      </c>
      <c r="J61" s="18">
        <v>13500</v>
      </c>
      <c r="K61" s="18">
        <v>0</v>
      </c>
      <c r="L61" s="18">
        <v>2.58</v>
      </c>
      <c r="M61" s="119">
        <f t="shared" si="0"/>
        <v>34830</v>
      </c>
      <c r="N61" s="120">
        <v>1156</v>
      </c>
      <c r="O61" s="37"/>
    </row>
    <row r="62" spans="1:15" s="121" customFormat="1" ht="27.75" customHeight="1" x14ac:dyDescent="0.25">
      <c r="A62" s="140">
        <v>56</v>
      </c>
      <c r="B62" s="248" t="s">
        <v>128</v>
      </c>
      <c r="C62" s="118" t="s">
        <v>255</v>
      </c>
      <c r="D62" s="122" t="s">
        <v>392</v>
      </c>
      <c r="E62" s="118"/>
      <c r="F62" s="127" t="s">
        <v>119</v>
      </c>
      <c r="G62" s="18">
        <v>10.39</v>
      </c>
      <c r="H62" s="18">
        <v>11460</v>
      </c>
      <c r="I62" s="18">
        <v>0</v>
      </c>
      <c r="J62" s="18">
        <v>11460</v>
      </c>
      <c r="K62" s="18">
        <v>0</v>
      </c>
      <c r="L62" s="18">
        <v>2.58</v>
      </c>
      <c r="M62" s="119">
        <f t="shared" si="0"/>
        <v>29566.799999999999</v>
      </c>
      <c r="N62" s="120">
        <v>1031</v>
      </c>
      <c r="O62" s="37"/>
    </row>
    <row r="63" spans="1:15" s="121" customFormat="1" ht="27.75" customHeight="1" x14ac:dyDescent="0.25">
      <c r="A63" s="140">
        <v>57</v>
      </c>
      <c r="B63" s="248" t="s">
        <v>129</v>
      </c>
      <c r="C63" s="118" t="s">
        <v>255</v>
      </c>
      <c r="D63" s="122" t="s">
        <v>392</v>
      </c>
      <c r="E63" s="118"/>
      <c r="F63" s="127" t="s">
        <v>130</v>
      </c>
      <c r="G63" s="18">
        <v>10.39</v>
      </c>
      <c r="H63" s="18">
        <v>11625</v>
      </c>
      <c r="I63" s="18">
        <v>0</v>
      </c>
      <c r="J63" s="18">
        <v>11625</v>
      </c>
      <c r="K63" s="18">
        <v>0</v>
      </c>
      <c r="L63" s="18">
        <v>2.58</v>
      </c>
      <c r="M63" s="119">
        <f t="shared" si="0"/>
        <v>29992.5</v>
      </c>
      <c r="N63" s="120">
        <v>1097</v>
      </c>
      <c r="O63" s="37"/>
    </row>
    <row r="64" spans="1:15" s="121" customFormat="1" ht="27.75" customHeight="1" x14ac:dyDescent="0.25">
      <c r="A64" s="140">
        <v>58</v>
      </c>
      <c r="B64" s="248" t="s">
        <v>131</v>
      </c>
      <c r="C64" s="118" t="s">
        <v>255</v>
      </c>
      <c r="D64" s="122" t="s">
        <v>392</v>
      </c>
      <c r="E64" s="118"/>
      <c r="F64" s="127" t="s">
        <v>117</v>
      </c>
      <c r="G64" s="18">
        <v>10.39</v>
      </c>
      <c r="H64" s="18">
        <v>10140</v>
      </c>
      <c r="I64" s="18">
        <v>0</v>
      </c>
      <c r="J64" s="18">
        <v>10140</v>
      </c>
      <c r="K64" s="18">
        <v>0</v>
      </c>
      <c r="L64" s="18">
        <v>2.58</v>
      </c>
      <c r="M64" s="119">
        <f t="shared" si="0"/>
        <v>26161.200000000001</v>
      </c>
      <c r="N64" s="120">
        <v>532</v>
      </c>
      <c r="O64" s="37"/>
    </row>
    <row r="65" spans="1:15" s="121" customFormat="1" ht="27.75" customHeight="1" x14ac:dyDescent="0.25">
      <c r="A65" s="140">
        <v>59</v>
      </c>
      <c r="B65" s="248" t="s">
        <v>132</v>
      </c>
      <c r="C65" s="118" t="s">
        <v>133</v>
      </c>
      <c r="D65" s="122" t="s">
        <v>393</v>
      </c>
      <c r="E65" s="118"/>
      <c r="F65" s="127" t="s">
        <v>121</v>
      </c>
      <c r="G65" s="18">
        <v>25</v>
      </c>
      <c r="H65" s="18">
        <v>2893</v>
      </c>
      <c r="I65" s="18">
        <v>2643</v>
      </c>
      <c r="J65" s="18">
        <v>250</v>
      </c>
      <c r="K65" s="18">
        <v>0</v>
      </c>
      <c r="L65" s="18">
        <v>3.19</v>
      </c>
      <c r="M65" s="119">
        <f t="shared" si="0"/>
        <v>797.5</v>
      </c>
      <c r="N65" s="120">
        <v>3578</v>
      </c>
      <c r="O65" s="37"/>
    </row>
    <row r="66" spans="1:15" s="121" customFormat="1" ht="27.75" customHeight="1" x14ac:dyDescent="0.25">
      <c r="A66" s="140">
        <v>60</v>
      </c>
      <c r="B66" s="248" t="s">
        <v>134</v>
      </c>
      <c r="C66" s="118" t="s">
        <v>255</v>
      </c>
      <c r="D66" s="122" t="s">
        <v>394</v>
      </c>
      <c r="E66" s="118"/>
      <c r="F66" s="127" t="s">
        <v>135</v>
      </c>
      <c r="G66" s="18">
        <v>2.8</v>
      </c>
      <c r="H66" s="18">
        <v>395</v>
      </c>
      <c r="I66" s="18">
        <v>152</v>
      </c>
      <c r="J66" s="18">
        <v>2</v>
      </c>
      <c r="K66" s="18">
        <v>0</v>
      </c>
      <c r="L66" s="18">
        <v>4.0199999999999996</v>
      </c>
      <c r="M66" s="119">
        <f t="shared" si="0"/>
        <v>8.0399999999999991</v>
      </c>
      <c r="N66" s="120">
        <v>242</v>
      </c>
      <c r="O66" s="37"/>
    </row>
    <row r="67" spans="1:15" s="121" customFormat="1" ht="27.75" customHeight="1" x14ac:dyDescent="0.25">
      <c r="A67" s="140">
        <v>61</v>
      </c>
      <c r="B67" s="248" t="s">
        <v>136</v>
      </c>
      <c r="C67" s="118" t="s">
        <v>255</v>
      </c>
      <c r="D67" s="122" t="s">
        <v>395</v>
      </c>
      <c r="E67" s="118"/>
      <c r="F67" s="127" t="s">
        <v>137</v>
      </c>
      <c r="G67" s="18">
        <v>5.35</v>
      </c>
      <c r="H67" s="18">
        <v>284</v>
      </c>
      <c r="I67" s="18">
        <v>469</v>
      </c>
      <c r="J67" s="18">
        <v>0</v>
      </c>
      <c r="K67" s="18">
        <v>185</v>
      </c>
      <c r="L67" s="18">
        <v>4.0199999999999996</v>
      </c>
      <c r="M67" s="119">
        <f t="shared" si="0"/>
        <v>0</v>
      </c>
      <c r="N67" s="120">
        <v>569</v>
      </c>
      <c r="O67" s="37"/>
    </row>
    <row r="68" spans="1:15" s="121" customFormat="1" ht="27.75" customHeight="1" x14ac:dyDescent="0.25">
      <c r="A68" s="140">
        <v>62</v>
      </c>
      <c r="B68" s="248" t="s">
        <v>138</v>
      </c>
      <c r="C68" s="118" t="s">
        <v>255</v>
      </c>
      <c r="D68" s="122" t="s">
        <v>396</v>
      </c>
      <c r="E68" s="118"/>
      <c r="F68" s="127" t="s">
        <v>49</v>
      </c>
      <c r="G68" s="18">
        <v>3</v>
      </c>
      <c r="H68" s="18">
        <v>291</v>
      </c>
      <c r="I68" s="18">
        <v>220</v>
      </c>
      <c r="J68" s="18">
        <v>71</v>
      </c>
      <c r="K68" s="18">
        <v>0</v>
      </c>
      <c r="L68" s="18">
        <v>2.97</v>
      </c>
      <c r="M68" s="119">
        <f t="shared" si="0"/>
        <v>210.87</v>
      </c>
      <c r="N68" s="120">
        <v>363</v>
      </c>
      <c r="O68" s="37"/>
    </row>
    <row r="69" spans="1:15" s="121" customFormat="1" ht="27.75" customHeight="1" x14ac:dyDescent="0.25">
      <c r="A69" s="140">
        <v>63</v>
      </c>
      <c r="B69" s="248" t="s">
        <v>139</v>
      </c>
      <c r="C69" s="118" t="s">
        <v>255</v>
      </c>
      <c r="D69" s="122" t="s">
        <v>397</v>
      </c>
      <c r="E69" s="118"/>
      <c r="F69" s="127" t="s">
        <v>49</v>
      </c>
      <c r="G69" s="18">
        <v>2.7</v>
      </c>
      <c r="H69" s="18">
        <v>208</v>
      </c>
      <c r="I69" s="18">
        <v>249</v>
      </c>
      <c r="J69" s="18">
        <v>0</v>
      </c>
      <c r="K69" s="18">
        <v>41</v>
      </c>
      <c r="L69" s="18">
        <v>3.61</v>
      </c>
      <c r="M69" s="119">
        <f t="shared" si="0"/>
        <v>0</v>
      </c>
      <c r="N69" s="120">
        <v>298</v>
      </c>
      <c r="O69" s="37"/>
    </row>
    <row r="70" spans="1:15" s="121" customFormat="1" ht="27.75" customHeight="1" x14ac:dyDescent="0.25">
      <c r="A70" s="140">
        <v>64</v>
      </c>
      <c r="B70" s="248" t="s">
        <v>140</v>
      </c>
      <c r="C70" s="118" t="s">
        <v>255</v>
      </c>
      <c r="D70" s="122" t="s">
        <v>398</v>
      </c>
      <c r="E70" s="118"/>
      <c r="F70" s="127" t="s">
        <v>49</v>
      </c>
      <c r="G70" s="18">
        <v>3</v>
      </c>
      <c r="H70" s="18">
        <v>207</v>
      </c>
      <c r="I70" s="18">
        <v>297</v>
      </c>
      <c r="J70" s="18">
        <v>0</v>
      </c>
      <c r="K70" s="18">
        <v>0</v>
      </c>
      <c r="L70" s="18">
        <v>4.5</v>
      </c>
      <c r="M70" s="119">
        <f t="shared" si="0"/>
        <v>0</v>
      </c>
      <c r="N70" s="120">
        <v>366</v>
      </c>
      <c r="O70" s="37"/>
    </row>
    <row r="71" spans="1:15" s="121" customFormat="1" ht="27.75" customHeight="1" x14ac:dyDescent="0.25">
      <c r="A71" s="140">
        <v>65</v>
      </c>
      <c r="B71" s="248" t="s">
        <v>141</v>
      </c>
      <c r="C71" s="118" t="s">
        <v>255</v>
      </c>
      <c r="D71" s="122" t="s">
        <v>399</v>
      </c>
      <c r="E71" s="118"/>
      <c r="F71" s="127" t="s">
        <v>89</v>
      </c>
      <c r="G71" s="18">
        <v>5.4</v>
      </c>
      <c r="H71" s="18">
        <v>101.9</v>
      </c>
      <c r="I71" s="18">
        <v>559</v>
      </c>
      <c r="J71" s="18">
        <v>0</v>
      </c>
      <c r="K71" s="18">
        <v>457.1</v>
      </c>
      <c r="L71" s="18">
        <v>4.5</v>
      </c>
      <c r="M71" s="119">
        <f t="shared" ref="M71:M134" si="1">J71*L71</f>
        <v>0</v>
      </c>
      <c r="N71" s="120">
        <v>470.5</v>
      </c>
      <c r="O71" s="37"/>
    </row>
    <row r="72" spans="1:15" s="121" customFormat="1" ht="27.75" customHeight="1" x14ac:dyDescent="0.25">
      <c r="A72" s="140">
        <v>66</v>
      </c>
      <c r="B72" s="248" t="s">
        <v>142</v>
      </c>
      <c r="C72" s="145" t="s">
        <v>133</v>
      </c>
      <c r="D72" s="122" t="s">
        <v>400</v>
      </c>
      <c r="E72" s="118"/>
      <c r="F72" s="127" t="s">
        <v>57</v>
      </c>
      <c r="G72" s="127">
        <v>4.9000000000000004</v>
      </c>
      <c r="H72" s="18">
        <v>2076.4</v>
      </c>
      <c r="I72" s="18">
        <v>234.5</v>
      </c>
      <c r="J72" s="18">
        <v>1841.9</v>
      </c>
      <c r="K72" s="18">
        <v>0</v>
      </c>
      <c r="L72" s="18">
        <v>3.74</v>
      </c>
      <c r="M72" s="119">
        <f t="shared" si="1"/>
        <v>6888.706000000001</v>
      </c>
      <c r="N72" s="120">
        <v>470.2</v>
      </c>
      <c r="O72" s="37"/>
    </row>
    <row r="73" spans="1:15" s="121" customFormat="1" ht="27.75" customHeight="1" x14ac:dyDescent="0.25">
      <c r="A73" s="140">
        <v>67</v>
      </c>
      <c r="B73" s="248" t="s">
        <v>201</v>
      </c>
      <c r="C73" s="145" t="s">
        <v>255</v>
      </c>
      <c r="D73" s="122" t="s">
        <v>401</v>
      </c>
      <c r="E73" s="118"/>
      <c r="F73" s="127" t="s">
        <v>121</v>
      </c>
      <c r="G73" s="127">
        <v>10.39</v>
      </c>
      <c r="H73" s="18">
        <v>14520</v>
      </c>
      <c r="I73" s="18">
        <v>0</v>
      </c>
      <c r="J73" s="18">
        <v>14520</v>
      </c>
      <c r="K73" s="18">
        <v>0</v>
      </c>
      <c r="L73" s="18">
        <v>3.37</v>
      </c>
      <c r="M73" s="119">
        <f t="shared" si="1"/>
        <v>48932.4</v>
      </c>
      <c r="N73" s="120">
        <v>1085</v>
      </c>
      <c r="O73" s="37"/>
    </row>
    <row r="74" spans="1:15" s="121" customFormat="1" ht="27.75" customHeight="1" x14ac:dyDescent="0.25">
      <c r="A74" s="140">
        <v>68</v>
      </c>
      <c r="B74" s="248" t="s">
        <v>202</v>
      </c>
      <c r="C74" s="118" t="s">
        <v>255</v>
      </c>
      <c r="D74" s="122" t="s">
        <v>401</v>
      </c>
      <c r="E74" s="118"/>
      <c r="F74" s="127" t="s">
        <v>203</v>
      </c>
      <c r="G74" s="18">
        <v>10.39</v>
      </c>
      <c r="H74" s="18">
        <v>19935</v>
      </c>
      <c r="I74" s="18">
        <v>0</v>
      </c>
      <c r="J74" s="18">
        <v>19935</v>
      </c>
      <c r="K74" s="18">
        <v>0</v>
      </c>
      <c r="L74" s="18">
        <v>3.37</v>
      </c>
      <c r="M74" s="119">
        <f t="shared" si="1"/>
        <v>67180.95</v>
      </c>
      <c r="N74" s="120">
        <v>1068</v>
      </c>
      <c r="O74" s="37"/>
    </row>
    <row r="75" spans="1:15" s="121" customFormat="1" ht="27.75" customHeight="1" x14ac:dyDescent="0.25">
      <c r="A75" s="140">
        <v>69</v>
      </c>
      <c r="B75" s="248" t="s">
        <v>204</v>
      </c>
      <c r="C75" s="118" t="s">
        <v>255</v>
      </c>
      <c r="D75" s="122" t="s">
        <v>401</v>
      </c>
      <c r="E75" s="118"/>
      <c r="F75" s="127" t="s">
        <v>205</v>
      </c>
      <c r="G75" s="18">
        <v>10.39</v>
      </c>
      <c r="H75" s="18">
        <v>12570</v>
      </c>
      <c r="I75" s="18">
        <v>0</v>
      </c>
      <c r="J75" s="18">
        <v>12570</v>
      </c>
      <c r="K75" s="18">
        <v>0</v>
      </c>
      <c r="L75" s="18">
        <v>3.37</v>
      </c>
      <c r="M75" s="119">
        <f t="shared" si="1"/>
        <v>42360.9</v>
      </c>
      <c r="N75" s="120">
        <v>1002</v>
      </c>
      <c r="O75" s="37"/>
    </row>
    <row r="76" spans="1:15" s="121" customFormat="1" ht="27.75" customHeight="1" x14ac:dyDescent="0.25">
      <c r="A76" s="140">
        <v>70</v>
      </c>
      <c r="B76" s="248" t="s">
        <v>206</v>
      </c>
      <c r="C76" s="118" t="s">
        <v>255</v>
      </c>
      <c r="D76" s="122" t="s">
        <v>401</v>
      </c>
      <c r="E76" s="118"/>
      <c r="F76" s="127" t="s">
        <v>55</v>
      </c>
      <c r="G76" s="18">
        <v>10.39</v>
      </c>
      <c r="H76" s="18">
        <v>16170</v>
      </c>
      <c r="I76" s="18">
        <v>0</v>
      </c>
      <c r="J76" s="18">
        <v>16170</v>
      </c>
      <c r="K76" s="18">
        <v>0</v>
      </c>
      <c r="L76" s="18">
        <v>3.37</v>
      </c>
      <c r="M76" s="119">
        <f t="shared" si="1"/>
        <v>54492.9</v>
      </c>
      <c r="N76" s="120">
        <v>1108</v>
      </c>
      <c r="O76" s="37"/>
    </row>
    <row r="77" spans="1:15" s="121" customFormat="1" ht="27.75" customHeight="1" x14ac:dyDescent="0.25">
      <c r="A77" s="140">
        <v>71</v>
      </c>
      <c r="B77" s="248" t="s">
        <v>207</v>
      </c>
      <c r="C77" s="118" t="s">
        <v>255</v>
      </c>
      <c r="D77" s="122" t="s">
        <v>401</v>
      </c>
      <c r="E77" s="118"/>
      <c r="F77" s="127" t="s">
        <v>55</v>
      </c>
      <c r="G77" s="127">
        <v>10.39</v>
      </c>
      <c r="H77" s="18">
        <v>13905</v>
      </c>
      <c r="I77" s="18">
        <v>0</v>
      </c>
      <c r="J77" s="18">
        <v>13905</v>
      </c>
      <c r="K77" s="18">
        <v>0</v>
      </c>
      <c r="L77" s="18">
        <v>3.37</v>
      </c>
      <c r="M77" s="119">
        <f t="shared" si="1"/>
        <v>46859.85</v>
      </c>
      <c r="N77" s="120">
        <v>1119</v>
      </c>
      <c r="O77" s="37"/>
    </row>
    <row r="78" spans="1:15" s="121" customFormat="1" ht="27.75" customHeight="1" x14ac:dyDescent="0.25">
      <c r="A78" s="140">
        <v>72</v>
      </c>
      <c r="B78" s="248" t="s">
        <v>208</v>
      </c>
      <c r="C78" s="118" t="s">
        <v>255</v>
      </c>
      <c r="D78" s="122" t="s">
        <v>401</v>
      </c>
      <c r="E78" s="118"/>
      <c r="F78" s="127" t="s">
        <v>209</v>
      </c>
      <c r="G78" s="18">
        <v>10.39</v>
      </c>
      <c r="H78" s="18">
        <v>18020</v>
      </c>
      <c r="I78" s="18">
        <v>0</v>
      </c>
      <c r="J78" s="18">
        <v>18020</v>
      </c>
      <c r="K78" s="18">
        <v>0</v>
      </c>
      <c r="L78" s="18">
        <v>3.37</v>
      </c>
      <c r="M78" s="119">
        <f t="shared" si="1"/>
        <v>60727.4</v>
      </c>
      <c r="N78" s="120">
        <v>503</v>
      </c>
      <c r="O78" s="37"/>
    </row>
    <row r="79" spans="1:15" s="121" customFormat="1" ht="27.75" customHeight="1" x14ac:dyDescent="0.25">
      <c r="A79" s="140">
        <v>73</v>
      </c>
      <c r="B79" s="248" t="s">
        <v>210</v>
      </c>
      <c r="C79" s="118" t="s">
        <v>133</v>
      </c>
      <c r="D79" s="122" t="s">
        <v>402</v>
      </c>
      <c r="E79" s="118"/>
      <c r="F79" s="127" t="s">
        <v>211</v>
      </c>
      <c r="G79" s="18">
        <v>17</v>
      </c>
      <c r="H79" s="18">
        <v>366</v>
      </c>
      <c r="I79" s="18">
        <v>13</v>
      </c>
      <c r="J79" s="18">
        <v>353</v>
      </c>
      <c r="K79" s="18">
        <v>0</v>
      </c>
      <c r="L79" s="18">
        <v>4.5</v>
      </c>
      <c r="M79" s="119">
        <f t="shared" si="1"/>
        <v>1588.5</v>
      </c>
      <c r="N79" s="120">
        <v>48.3</v>
      </c>
      <c r="O79" s="37"/>
    </row>
    <row r="80" spans="1:15" s="121" customFormat="1" ht="27.75" customHeight="1" x14ac:dyDescent="0.25">
      <c r="A80" s="140">
        <v>74</v>
      </c>
      <c r="B80" s="248" t="s">
        <v>221</v>
      </c>
      <c r="C80" s="145" t="s">
        <v>255</v>
      </c>
      <c r="D80" s="122" t="s">
        <v>434</v>
      </c>
      <c r="E80" s="118"/>
      <c r="F80" s="127" t="s">
        <v>39</v>
      </c>
      <c r="G80" s="127">
        <v>5</v>
      </c>
      <c r="H80" s="18">
        <v>589</v>
      </c>
      <c r="I80" s="18">
        <v>1102</v>
      </c>
      <c r="J80" s="18">
        <v>0</v>
      </c>
      <c r="K80" s="18">
        <v>513</v>
      </c>
      <c r="L80" s="18">
        <v>3.74</v>
      </c>
      <c r="M80" s="119">
        <f t="shared" si="1"/>
        <v>0</v>
      </c>
      <c r="N80" s="120">
        <v>1492</v>
      </c>
      <c r="O80" s="37"/>
    </row>
    <row r="81" spans="1:15" s="121" customFormat="1" ht="27.75" customHeight="1" x14ac:dyDescent="0.25">
      <c r="A81" s="140">
        <v>75</v>
      </c>
      <c r="B81" s="248" t="s">
        <v>223</v>
      </c>
      <c r="C81" s="145" t="s">
        <v>255</v>
      </c>
      <c r="D81" s="122" t="s">
        <v>435</v>
      </c>
      <c r="E81" s="118"/>
      <c r="F81" s="127" t="s">
        <v>307</v>
      </c>
      <c r="G81" s="127">
        <v>13</v>
      </c>
      <c r="H81" s="18">
        <v>240</v>
      </c>
      <c r="I81" s="18">
        <v>1720</v>
      </c>
      <c r="J81" s="18">
        <v>0</v>
      </c>
      <c r="K81" s="18">
        <v>1480</v>
      </c>
      <c r="L81" s="18">
        <v>3.19</v>
      </c>
      <c r="M81" s="119">
        <f t="shared" si="1"/>
        <v>0</v>
      </c>
      <c r="N81" s="120">
        <v>406</v>
      </c>
      <c r="O81" s="37"/>
    </row>
    <row r="82" spans="1:15" s="121" customFormat="1" ht="27.75" customHeight="1" x14ac:dyDescent="0.25">
      <c r="A82" s="140">
        <v>76</v>
      </c>
      <c r="B82" s="248" t="s">
        <v>222</v>
      </c>
      <c r="C82" s="145" t="s">
        <v>133</v>
      </c>
      <c r="D82" s="122" t="s">
        <v>436</v>
      </c>
      <c r="E82" s="118"/>
      <c r="F82" s="127" t="s">
        <v>437</v>
      </c>
      <c r="G82" s="127">
        <v>5</v>
      </c>
      <c r="H82" s="18">
        <v>570</v>
      </c>
      <c r="I82" s="18">
        <v>841</v>
      </c>
      <c r="J82" s="18">
        <v>0</v>
      </c>
      <c r="K82" s="18">
        <v>271</v>
      </c>
      <c r="L82" s="18">
        <v>4.5</v>
      </c>
      <c r="M82" s="119">
        <f t="shared" si="1"/>
        <v>0</v>
      </c>
      <c r="N82" s="120">
        <v>1022</v>
      </c>
      <c r="O82" s="37"/>
    </row>
    <row r="83" spans="1:15" s="121" customFormat="1" ht="27.75" customHeight="1" x14ac:dyDescent="0.25">
      <c r="A83" s="140">
        <v>77</v>
      </c>
      <c r="B83" s="248" t="s">
        <v>234</v>
      </c>
      <c r="C83" s="145" t="s">
        <v>255</v>
      </c>
      <c r="D83" s="122" t="s">
        <v>438</v>
      </c>
      <c r="E83" s="118"/>
      <c r="F83" s="127" t="s">
        <v>439</v>
      </c>
      <c r="G83" s="127">
        <v>8</v>
      </c>
      <c r="H83" s="18">
        <v>428</v>
      </c>
      <c r="I83" s="18">
        <v>898</v>
      </c>
      <c r="J83" s="18">
        <v>0</v>
      </c>
      <c r="K83" s="18">
        <v>470</v>
      </c>
      <c r="L83" s="18">
        <v>4.5</v>
      </c>
      <c r="M83" s="119">
        <f t="shared" si="1"/>
        <v>0</v>
      </c>
      <c r="N83" s="120">
        <v>1167</v>
      </c>
      <c r="O83" s="37"/>
    </row>
    <row r="84" spans="1:15" s="121" customFormat="1" ht="27.75" customHeight="1" x14ac:dyDescent="0.25">
      <c r="A84" s="140">
        <v>78</v>
      </c>
      <c r="B84" s="248" t="s">
        <v>233</v>
      </c>
      <c r="C84" s="145" t="s">
        <v>255</v>
      </c>
      <c r="D84" s="122" t="s">
        <v>440</v>
      </c>
      <c r="E84" s="118"/>
      <c r="F84" s="127" t="s">
        <v>441</v>
      </c>
      <c r="G84" s="127">
        <v>9.7200000000000006</v>
      </c>
      <c r="H84" s="18">
        <v>268</v>
      </c>
      <c r="I84" s="18">
        <v>177</v>
      </c>
      <c r="J84" s="18">
        <v>91</v>
      </c>
      <c r="K84" s="18">
        <v>0</v>
      </c>
      <c r="L84" s="18">
        <v>2.97</v>
      </c>
      <c r="M84" s="119">
        <f t="shared" si="1"/>
        <v>270.27000000000004</v>
      </c>
      <c r="N84" s="120">
        <v>374</v>
      </c>
      <c r="O84" s="37"/>
    </row>
    <row r="85" spans="1:15" s="121" customFormat="1" ht="27.75" customHeight="1" x14ac:dyDescent="0.25">
      <c r="A85" s="140">
        <v>79</v>
      </c>
      <c r="B85" s="248" t="s">
        <v>232</v>
      </c>
      <c r="C85" s="145" t="s">
        <v>255</v>
      </c>
      <c r="D85" s="122" t="s">
        <v>442</v>
      </c>
      <c r="E85" s="118"/>
      <c r="F85" s="127" t="s">
        <v>443</v>
      </c>
      <c r="G85" s="127">
        <v>3</v>
      </c>
      <c r="H85" s="18">
        <v>100</v>
      </c>
      <c r="I85" s="18">
        <v>1458</v>
      </c>
      <c r="J85" s="18">
        <v>0</v>
      </c>
      <c r="K85" s="18">
        <v>1358</v>
      </c>
      <c r="L85" s="18">
        <v>3.74</v>
      </c>
      <c r="M85" s="119">
        <f t="shared" si="1"/>
        <v>0</v>
      </c>
      <c r="N85" s="120">
        <v>505</v>
      </c>
      <c r="O85" s="37"/>
    </row>
    <row r="86" spans="1:15" s="121" customFormat="1" ht="27.75" customHeight="1" x14ac:dyDescent="0.25">
      <c r="A86" s="140">
        <v>80</v>
      </c>
      <c r="B86" s="248" t="s">
        <v>231</v>
      </c>
      <c r="C86" s="145" t="s">
        <v>133</v>
      </c>
      <c r="D86" s="122" t="s">
        <v>444</v>
      </c>
      <c r="E86" s="118"/>
      <c r="F86" s="127" t="s">
        <v>445</v>
      </c>
      <c r="G86" s="127">
        <v>4.9000000000000004</v>
      </c>
      <c r="H86" s="18">
        <v>297</v>
      </c>
      <c r="I86" s="18">
        <v>214</v>
      </c>
      <c r="J86" s="18">
        <v>83</v>
      </c>
      <c r="K86" s="18">
        <v>0</v>
      </c>
      <c r="L86" s="18">
        <v>4.5</v>
      </c>
      <c r="M86" s="119">
        <f t="shared" si="1"/>
        <v>373.5</v>
      </c>
      <c r="N86" s="120">
        <v>327</v>
      </c>
      <c r="O86" s="37"/>
    </row>
    <row r="87" spans="1:15" s="121" customFormat="1" ht="27.75" customHeight="1" x14ac:dyDescent="0.25">
      <c r="A87" s="140">
        <v>81</v>
      </c>
      <c r="B87" s="248" t="s">
        <v>235</v>
      </c>
      <c r="C87" s="145" t="s">
        <v>255</v>
      </c>
      <c r="D87" s="122" t="s">
        <v>446</v>
      </c>
      <c r="E87" s="118"/>
      <c r="F87" s="127" t="s">
        <v>447</v>
      </c>
      <c r="G87" s="127">
        <v>4.05</v>
      </c>
      <c r="H87" s="18">
        <v>457</v>
      </c>
      <c r="I87" s="18">
        <v>285</v>
      </c>
      <c r="J87" s="18">
        <v>172</v>
      </c>
      <c r="K87" s="18">
        <v>0</v>
      </c>
      <c r="L87" s="18">
        <v>2.97</v>
      </c>
      <c r="M87" s="119">
        <f t="shared" si="1"/>
        <v>510.84000000000003</v>
      </c>
      <c r="N87" s="120">
        <v>581</v>
      </c>
      <c r="O87" s="37"/>
    </row>
    <row r="88" spans="1:15" s="121" customFormat="1" ht="27.75" customHeight="1" x14ac:dyDescent="0.25">
      <c r="A88" s="140">
        <v>82</v>
      </c>
      <c r="B88" s="248" t="s">
        <v>240</v>
      </c>
      <c r="C88" s="145" t="s">
        <v>255</v>
      </c>
      <c r="D88" s="122" t="s">
        <v>448</v>
      </c>
      <c r="E88" s="118"/>
      <c r="F88" s="127" t="s">
        <v>441</v>
      </c>
      <c r="G88" s="127">
        <v>7.56</v>
      </c>
      <c r="H88" s="18">
        <v>415</v>
      </c>
      <c r="I88" s="18">
        <v>1199</v>
      </c>
      <c r="J88" s="18">
        <v>0</v>
      </c>
      <c r="K88" s="18">
        <v>784</v>
      </c>
      <c r="L88" s="18">
        <v>3.74</v>
      </c>
      <c r="M88" s="119">
        <f t="shared" si="1"/>
        <v>0</v>
      </c>
      <c r="N88" s="120">
        <v>1510</v>
      </c>
      <c r="O88" s="37"/>
    </row>
    <row r="89" spans="1:15" s="121" customFormat="1" ht="27.75" customHeight="1" x14ac:dyDescent="0.25">
      <c r="A89" s="140">
        <v>83</v>
      </c>
      <c r="B89" s="248" t="s">
        <v>243</v>
      </c>
      <c r="C89" s="145" t="s">
        <v>255</v>
      </c>
      <c r="D89" s="122" t="s">
        <v>449</v>
      </c>
      <c r="E89" s="118"/>
      <c r="F89" s="127" t="s">
        <v>450</v>
      </c>
      <c r="G89" s="127">
        <v>15</v>
      </c>
      <c r="H89" s="18">
        <v>174</v>
      </c>
      <c r="I89" s="18">
        <v>249</v>
      </c>
      <c r="J89" s="18">
        <v>0</v>
      </c>
      <c r="K89" s="18">
        <v>75</v>
      </c>
      <c r="L89" s="18">
        <v>3.74</v>
      </c>
      <c r="M89" s="119">
        <f t="shared" si="1"/>
        <v>0</v>
      </c>
      <c r="N89" s="120">
        <v>358</v>
      </c>
      <c r="O89" s="37"/>
    </row>
    <row r="90" spans="1:15" s="121" customFormat="1" ht="27.75" customHeight="1" x14ac:dyDescent="0.25">
      <c r="A90" s="140">
        <v>84</v>
      </c>
      <c r="B90" s="248" t="s">
        <v>244</v>
      </c>
      <c r="C90" s="145" t="s">
        <v>133</v>
      </c>
      <c r="D90" s="122" t="s">
        <v>449</v>
      </c>
      <c r="E90" s="118"/>
      <c r="F90" s="127" t="s">
        <v>443</v>
      </c>
      <c r="G90" s="127">
        <v>3</v>
      </c>
      <c r="H90" s="18">
        <v>509</v>
      </c>
      <c r="I90" s="18">
        <v>320</v>
      </c>
      <c r="J90" s="18">
        <v>189</v>
      </c>
      <c r="K90" s="18">
        <v>0</v>
      </c>
      <c r="L90" s="18">
        <v>4.5</v>
      </c>
      <c r="M90" s="119">
        <f t="shared" si="1"/>
        <v>850.5</v>
      </c>
      <c r="N90" s="120">
        <v>722</v>
      </c>
      <c r="O90" s="37"/>
    </row>
    <row r="91" spans="1:15" s="121" customFormat="1" ht="27.75" customHeight="1" x14ac:dyDescent="0.25">
      <c r="A91" s="140">
        <v>85</v>
      </c>
      <c r="B91" s="248" t="s">
        <v>247</v>
      </c>
      <c r="C91" s="145" t="s">
        <v>255</v>
      </c>
      <c r="D91" s="122" t="s">
        <v>451</v>
      </c>
      <c r="E91" s="118"/>
      <c r="F91" s="127" t="s">
        <v>447</v>
      </c>
      <c r="G91" s="127">
        <v>5</v>
      </c>
      <c r="H91" s="18">
        <v>3</v>
      </c>
      <c r="I91" s="18">
        <v>274</v>
      </c>
      <c r="J91" s="18">
        <v>0</v>
      </c>
      <c r="K91" s="18">
        <v>271</v>
      </c>
      <c r="L91" s="18">
        <v>2.97</v>
      </c>
      <c r="M91" s="119">
        <f t="shared" si="1"/>
        <v>0</v>
      </c>
      <c r="N91" s="120">
        <v>280</v>
      </c>
      <c r="O91" s="37"/>
    </row>
    <row r="92" spans="1:15" s="121" customFormat="1" ht="27.75" customHeight="1" x14ac:dyDescent="0.25">
      <c r="A92" s="140">
        <v>86</v>
      </c>
      <c r="B92" s="248" t="s">
        <v>246</v>
      </c>
      <c r="C92" s="145" t="s">
        <v>255</v>
      </c>
      <c r="D92" s="122" t="s">
        <v>452</v>
      </c>
      <c r="E92" s="118"/>
      <c r="F92" s="127" t="s">
        <v>443</v>
      </c>
      <c r="G92" s="127">
        <v>2.7</v>
      </c>
      <c r="H92" s="18">
        <v>467</v>
      </c>
      <c r="I92" s="18">
        <v>81</v>
      </c>
      <c r="J92" s="18">
        <v>386</v>
      </c>
      <c r="K92" s="18">
        <v>0</v>
      </c>
      <c r="L92" s="18">
        <v>2.97</v>
      </c>
      <c r="M92" s="119">
        <f t="shared" si="1"/>
        <v>1146.42</v>
      </c>
      <c r="N92" s="120">
        <v>158</v>
      </c>
      <c r="O92" s="37"/>
    </row>
    <row r="93" spans="1:15" s="121" customFormat="1" ht="27.75" customHeight="1" x14ac:dyDescent="0.25">
      <c r="A93" s="140">
        <v>87</v>
      </c>
      <c r="B93" s="248" t="s">
        <v>245</v>
      </c>
      <c r="C93" s="145" t="s">
        <v>255</v>
      </c>
      <c r="D93" s="122" t="s">
        <v>452</v>
      </c>
      <c r="E93" s="118"/>
      <c r="F93" s="127" t="s">
        <v>447</v>
      </c>
      <c r="G93" s="127">
        <v>4.8600000000000003</v>
      </c>
      <c r="H93" s="18">
        <v>115.4</v>
      </c>
      <c r="I93" s="18">
        <v>124</v>
      </c>
      <c r="J93" s="18">
        <v>-8.5999999999999943</v>
      </c>
      <c r="K93" s="18">
        <v>8.5999999999999943</v>
      </c>
      <c r="L93" s="18">
        <v>2.97</v>
      </c>
      <c r="M93" s="119">
        <f t="shared" si="1"/>
        <v>-25.541999999999984</v>
      </c>
      <c r="N93" s="120">
        <v>31601</v>
      </c>
      <c r="O93" s="37"/>
    </row>
    <row r="94" spans="1:15" s="121" customFormat="1" ht="27.75" customHeight="1" x14ac:dyDescent="0.25">
      <c r="A94" s="140">
        <v>88</v>
      </c>
      <c r="B94" s="248" t="s">
        <v>249</v>
      </c>
      <c r="C94" s="145" t="s">
        <v>255</v>
      </c>
      <c r="D94" s="122" t="s">
        <v>453</v>
      </c>
      <c r="E94" s="118"/>
      <c r="F94" s="127" t="s">
        <v>454</v>
      </c>
      <c r="G94" s="127">
        <v>2.1800000000000002</v>
      </c>
      <c r="H94" s="18">
        <v>695</v>
      </c>
      <c r="I94" s="18">
        <v>324</v>
      </c>
      <c r="J94" s="18">
        <v>371</v>
      </c>
      <c r="K94" s="18">
        <v>0</v>
      </c>
      <c r="L94" s="18">
        <v>4.5</v>
      </c>
      <c r="M94" s="119">
        <f t="shared" si="1"/>
        <v>1669.5</v>
      </c>
      <c r="N94" s="120">
        <v>696</v>
      </c>
      <c r="O94" s="37"/>
    </row>
    <row r="95" spans="1:15" s="121" customFormat="1" ht="27.75" customHeight="1" x14ac:dyDescent="0.25">
      <c r="A95" s="140">
        <v>89</v>
      </c>
      <c r="B95" s="248" t="s">
        <v>248</v>
      </c>
      <c r="C95" s="145" t="s">
        <v>255</v>
      </c>
      <c r="D95" s="122" t="s">
        <v>455</v>
      </c>
      <c r="E95" s="118"/>
      <c r="F95" s="127" t="s">
        <v>441</v>
      </c>
      <c r="G95" s="127">
        <v>9.9</v>
      </c>
      <c r="H95" s="18">
        <v>168</v>
      </c>
      <c r="I95" s="18">
        <v>403</v>
      </c>
      <c r="J95" s="18">
        <v>0</v>
      </c>
      <c r="K95" s="18">
        <v>235</v>
      </c>
      <c r="L95" s="18">
        <v>4.5</v>
      </c>
      <c r="M95" s="119">
        <f t="shared" si="1"/>
        <v>0</v>
      </c>
      <c r="N95" s="120">
        <v>416</v>
      </c>
      <c r="O95" s="38"/>
    </row>
    <row r="96" spans="1:15" s="121" customFormat="1" ht="27.75" customHeight="1" x14ac:dyDescent="0.25">
      <c r="A96" s="140">
        <v>90</v>
      </c>
      <c r="B96" s="248" t="s">
        <v>256</v>
      </c>
      <c r="C96" s="145" t="s">
        <v>255</v>
      </c>
      <c r="D96" s="122" t="s">
        <v>456</v>
      </c>
      <c r="E96" s="118"/>
      <c r="F96" s="127" t="s">
        <v>447</v>
      </c>
      <c r="G96" s="127">
        <v>5</v>
      </c>
      <c r="H96" s="18">
        <v>54</v>
      </c>
      <c r="I96" s="18">
        <v>266</v>
      </c>
      <c r="J96" s="18">
        <v>0</v>
      </c>
      <c r="K96" s="18">
        <v>212</v>
      </c>
      <c r="L96" s="18">
        <v>2.97</v>
      </c>
      <c r="M96" s="119">
        <f t="shared" si="1"/>
        <v>0</v>
      </c>
      <c r="N96" s="120">
        <v>249</v>
      </c>
      <c r="O96" s="37"/>
    </row>
    <row r="97" spans="1:15" s="121" customFormat="1" ht="27.75" customHeight="1" x14ac:dyDescent="0.25">
      <c r="A97" s="140">
        <v>91</v>
      </c>
      <c r="B97" s="248" t="s">
        <v>257</v>
      </c>
      <c r="C97" s="145" t="s">
        <v>255</v>
      </c>
      <c r="D97" s="122" t="s">
        <v>457</v>
      </c>
      <c r="E97" s="118"/>
      <c r="F97" s="127" t="s">
        <v>443</v>
      </c>
      <c r="G97" s="127">
        <v>3</v>
      </c>
      <c r="H97" s="18">
        <v>15075</v>
      </c>
      <c r="I97" s="18">
        <v>105</v>
      </c>
      <c r="J97" s="18">
        <v>14970</v>
      </c>
      <c r="K97" s="18">
        <v>0</v>
      </c>
      <c r="L97" s="18">
        <v>3.74</v>
      </c>
      <c r="M97" s="119">
        <f t="shared" si="1"/>
        <v>55987.8</v>
      </c>
      <c r="N97" s="120">
        <v>2182</v>
      </c>
      <c r="O97" s="37"/>
    </row>
    <row r="98" spans="1:15" s="121" customFormat="1" ht="27.75" customHeight="1" x14ac:dyDescent="0.25">
      <c r="A98" s="140">
        <v>92</v>
      </c>
      <c r="B98" s="248" t="s">
        <v>252</v>
      </c>
      <c r="C98" s="145" t="s">
        <v>253</v>
      </c>
      <c r="D98" s="122" t="s">
        <v>458</v>
      </c>
      <c r="E98" s="118"/>
      <c r="F98" s="127" t="s">
        <v>459</v>
      </c>
      <c r="G98" s="127">
        <v>17</v>
      </c>
      <c r="H98" s="18">
        <v>5821.6</v>
      </c>
      <c r="I98" s="18">
        <v>696.8</v>
      </c>
      <c r="J98" s="18">
        <v>5124.8</v>
      </c>
      <c r="K98" s="18">
        <v>0</v>
      </c>
      <c r="L98" s="18">
        <v>3.74</v>
      </c>
      <c r="M98" s="119">
        <f t="shared" si="1"/>
        <v>19166.752</v>
      </c>
      <c r="N98" s="120">
        <v>1218.7</v>
      </c>
      <c r="O98" s="37"/>
    </row>
    <row r="99" spans="1:15" s="121" customFormat="1" ht="27.75" customHeight="1" x14ac:dyDescent="0.25">
      <c r="A99" s="140">
        <v>93</v>
      </c>
      <c r="B99" s="248" t="s">
        <v>260</v>
      </c>
      <c r="C99" s="145" t="s">
        <v>261</v>
      </c>
      <c r="D99" s="122" t="s">
        <v>460</v>
      </c>
      <c r="E99" s="118"/>
      <c r="F99" s="127" t="s">
        <v>461</v>
      </c>
      <c r="G99" s="127">
        <v>12.96</v>
      </c>
      <c r="H99" s="18">
        <v>1120</v>
      </c>
      <c r="I99" s="18">
        <v>2060</v>
      </c>
      <c r="J99" s="18">
        <v>0</v>
      </c>
      <c r="K99" s="18">
        <v>940</v>
      </c>
      <c r="L99" s="18">
        <v>3.74</v>
      </c>
      <c r="M99" s="119">
        <f t="shared" si="1"/>
        <v>0</v>
      </c>
      <c r="N99" s="120">
        <v>2340</v>
      </c>
      <c r="O99" s="37"/>
    </row>
    <row r="100" spans="1:15" s="121" customFormat="1" ht="27.75" customHeight="1" x14ac:dyDescent="0.25">
      <c r="A100" s="140">
        <v>94</v>
      </c>
      <c r="B100" s="248" t="s">
        <v>264</v>
      </c>
      <c r="C100" s="145" t="s">
        <v>253</v>
      </c>
      <c r="D100" s="122" t="s">
        <v>462</v>
      </c>
      <c r="E100" s="118"/>
      <c r="F100" s="127" t="s">
        <v>463</v>
      </c>
      <c r="G100" s="127">
        <v>18.36</v>
      </c>
      <c r="H100" s="18">
        <v>122</v>
      </c>
      <c r="I100" s="18">
        <v>534</v>
      </c>
      <c r="J100" s="18">
        <v>0</v>
      </c>
      <c r="K100" s="18">
        <v>412</v>
      </c>
      <c r="L100" s="18">
        <v>4.5</v>
      </c>
      <c r="M100" s="119">
        <f t="shared" si="1"/>
        <v>0</v>
      </c>
      <c r="N100" s="120">
        <v>644</v>
      </c>
      <c r="O100" s="37"/>
    </row>
    <row r="101" spans="1:15" s="121" customFormat="1" ht="27.75" customHeight="1" x14ac:dyDescent="0.25">
      <c r="A101" s="140">
        <v>95</v>
      </c>
      <c r="B101" s="248" t="s">
        <v>263</v>
      </c>
      <c r="C101" s="145" t="s">
        <v>255</v>
      </c>
      <c r="D101" s="122" t="s">
        <v>464</v>
      </c>
      <c r="E101" s="118"/>
      <c r="F101" s="127" t="s">
        <v>447</v>
      </c>
      <c r="G101" s="127">
        <v>5</v>
      </c>
      <c r="H101" s="18">
        <v>505.5</v>
      </c>
      <c r="I101" s="18">
        <v>87.1</v>
      </c>
      <c r="J101" s="18">
        <v>418.4</v>
      </c>
      <c r="K101" s="18">
        <v>0</v>
      </c>
      <c r="L101" s="18">
        <v>2.97</v>
      </c>
      <c r="M101" s="119">
        <f t="shared" si="1"/>
        <v>1242.6479999999999</v>
      </c>
      <c r="N101" s="120">
        <v>393.2</v>
      </c>
      <c r="O101" s="37"/>
    </row>
    <row r="102" spans="1:15" s="121" customFormat="1" ht="27.75" customHeight="1" x14ac:dyDescent="0.25">
      <c r="A102" s="140">
        <v>96</v>
      </c>
      <c r="B102" s="248" t="s">
        <v>251</v>
      </c>
      <c r="C102" s="145" t="s">
        <v>255</v>
      </c>
      <c r="D102" s="122" t="s">
        <v>465</v>
      </c>
      <c r="E102" s="118"/>
      <c r="F102" s="127" t="s">
        <v>439</v>
      </c>
      <c r="G102" s="127">
        <v>4.32</v>
      </c>
      <c r="H102" s="18">
        <v>6144.3</v>
      </c>
      <c r="I102" s="18">
        <v>0</v>
      </c>
      <c r="J102" s="18">
        <v>6144.3</v>
      </c>
      <c r="K102" s="18">
        <v>0</v>
      </c>
      <c r="L102" s="18">
        <v>3.74</v>
      </c>
      <c r="M102" s="119">
        <f t="shared" si="1"/>
        <v>22979.682000000001</v>
      </c>
      <c r="N102" s="120">
        <v>15</v>
      </c>
      <c r="O102" s="37"/>
    </row>
    <row r="103" spans="1:15" s="121" customFormat="1" ht="27.75" customHeight="1" x14ac:dyDescent="0.25">
      <c r="A103" s="140">
        <v>97</v>
      </c>
      <c r="B103" s="248" t="s">
        <v>268</v>
      </c>
      <c r="C103" s="145" t="s">
        <v>253</v>
      </c>
      <c r="D103" s="122" t="s">
        <v>466</v>
      </c>
      <c r="E103" s="118"/>
      <c r="F103" s="127" t="s">
        <v>467</v>
      </c>
      <c r="G103" s="127">
        <v>49</v>
      </c>
      <c r="H103" s="18">
        <v>381</v>
      </c>
      <c r="I103" s="18">
        <v>138</v>
      </c>
      <c r="J103" s="18">
        <v>243</v>
      </c>
      <c r="K103" s="18">
        <v>0</v>
      </c>
      <c r="L103" s="18">
        <v>4.5</v>
      </c>
      <c r="M103" s="119">
        <f t="shared" si="1"/>
        <v>1093.5</v>
      </c>
      <c r="N103" s="120">
        <v>502</v>
      </c>
      <c r="O103" s="37"/>
    </row>
    <row r="104" spans="1:15" s="121" customFormat="1" ht="27.75" customHeight="1" x14ac:dyDescent="0.25">
      <c r="A104" s="140">
        <v>98</v>
      </c>
      <c r="B104" s="248" t="s">
        <v>270</v>
      </c>
      <c r="C104" s="145" t="s">
        <v>271</v>
      </c>
      <c r="D104" s="122" t="s">
        <v>468</v>
      </c>
      <c r="E104" s="118"/>
      <c r="F104" s="127" t="s">
        <v>454</v>
      </c>
      <c r="G104" s="127">
        <v>3.45</v>
      </c>
      <c r="H104" s="18">
        <v>386</v>
      </c>
      <c r="I104" s="18">
        <v>902</v>
      </c>
      <c r="J104" s="18">
        <v>0</v>
      </c>
      <c r="K104" s="18">
        <v>516</v>
      </c>
      <c r="L104" s="18">
        <v>2.97</v>
      </c>
      <c r="M104" s="119">
        <f t="shared" si="1"/>
        <v>0</v>
      </c>
      <c r="N104" s="120">
        <v>685</v>
      </c>
      <c r="O104" s="37"/>
    </row>
    <row r="105" spans="1:15" s="121" customFormat="1" ht="27.75" customHeight="1" x14ac:dyDescent="0.25">
      <c r="A105" s="140">
        <v>99</v>
      </c>
      <c r="B105" s="248" t="s">
        <v>273</v>
      </c>
      <c r="C105" s="145" t="s">
        <v>271</v>
      </c>
      <c r="D105" s="122" t="s">
        <v>469</v>
      </c>
      <c r="E105" s="118"/>
      <c r="F105" s="127" t="s">
        <v>441</v>
      </c>
      <c r="G105" s="127">
        <v>5.3</v>
      </c>
      <c r="H105" s="18">
        <v>100</v>
      </c>
      <c r="I105" s="18">
        <v>525</v>
      </c>
      <c r="J105" s="18">
        <v>0</v>
      </c>
      <c r="K105" s="18">
        <v>425</v>
      </c>
      <c r="L105" s="18">
        <v>4.5</v>
      </c>
      <c r="M105" s="119">
        <f t="shared" si="1"/>
        <v>0</v>
      </c>
      <c r="N105" s="120">
        <v>639</v>
      </c>
      <c r="O105" s="37"/>
    </row>
    <row r="106" spans="1:15" s="121" customFormat="1" ht="27.75" customHeight="1" x14ac:dyDescent="0.25">
      <c r="A106" s="140">
        <v>100</v>
      </c>
      <c r="B106" s="248" t="s">
        <v>274</v>
      </c>
      <c r="C106" s="145" t="s">
        <v>271</v>
      </c>
      <c r="D106" s="122" t="s">
        <v>433</v>
      </c>
      <c r="E106" s="118"/>
      <c r="F106" s="127" t="s">
        <v>439</v>
      </c>
      <c r="G106" s="127">
        <v>5.35</v>
      </c>
      <c r="H106" s="18">
        <v>16.600000000000001</v>
      </c>
      <c r="I106" s="18">
        <v>200.4</v>
      </c>
      <c r="J106" s="18">
        <v>0</v>
      </c>
      <c r="K106" s="18">
        <v>183.8</v>
      </c>
      <c r="L106" s="18">
        <v>2.97</v>
      </c>
      <c r="M106" s="119">
        <f t="shared" si="1"/>
        <v>0</v>
      </c>
      <c r="N106" s="120">
        <v>214.2</v>
      </c>
      <c r="O106" s="37"/>
    </row>
    <row r="107" spans="1:15" s="121" customFormat="1" ht="27.75" customHeight="1" x14ac:dyDescent="0.25">
      <c r="A107" s="140">
        <v>101</v>
      </c>
      <c r="B107" s="248" t="s">
        <v>275</v>
      </c>
      <c r="C107" s="145" t="s">
        <v>276</v>
      </c>
      <c r="D107" s="122" t="s">
        <v>470</v>
      </c>
      <c r="E107" s="118"/>
      <c r="F107" s="127" t="s">
        <v>443</v>
      </c>
      <c r="G107" s="127">
        <v>3</v>
      </c>
      <c r="H107" s="18">
        <v>2670</v>
      </c>
      <c r="I107" s="18">
        <v>1580</v>
      </c>
      <c r="J107" s="18">
        <v>1090</v>
      </c>
      <c r="K107" s="18">
        <v>0</v>
      </c>
      <c r="L107" s="18">
        <v>3.2</v>
      </c>
      <c r="M107" s="119">
        <f t="shared" si="1"/>
        <v>3488</v>
      </c>
      <c r="N107" s="120">
        <v>2700</v>
      </c>
      <c r="O107" s="37"/>
    </row>
    <row r="108" spans="1:15" s="121" customFormat="1" ht="27.75" customHeight="1" x14ac:dyDescent="0.25">
      <c r="A108" s="140">
        <v>102</v>
      </c>
      <c r="B108" s="248" t="s">
        <v>283</v>
      </c>
      <c r="C108" s="145" t="s">
        <v>255</v>
      </c>
      <c r="D108" s="122" t="s">
        <v>471</v>
      </c>
      <c r="E108" s="118"/>
      <c r="F108" s="127" t="s">
        <v>472</v>
      </c>
      <c r="G108" s="127">
        <v>24</v>
      </c>
      <c r="H108" s="18">
        <v>12180.5</v>
      </c>
      <c r="I108" s="18">
        <v>0</v>
      </c>
      <c r="J108" s="18">
        <v>12180.5</v>
      </c>
      <c r="K108" s="18">
        <v>0</v>
      </c>
      <c r="L108" s="18">
        <v>3.2</v>
      </c>
      <c r="M108" s="119">
        <f t="shared" si="1"/>
        <v>38977.599999999999</v>
      </c>
      <c r="N108" s="120">
        <v>0</v>
      </c>
      <c r="O108" s="37"/>
    </row>
    <row r="109" spans="1:15" s="121" customFormat="1" ht="27.75" customHeight="1" x14ac:dyDescent="0.25">
      <c r="A109" s="140">
        <v>103</v>
      </c>
      <c r="B109" s="248" t="s">
        <v>284</v>
      </c>
      <c r="C109" s="145" t="s">
        <v>276</v>
      </c>
      <c r="D109" s="122" t="s">
        <v>473</v>
      </c>
      <c r="E109" s="118"/>
      <c r="F109" s="127" t="s">
        <v>474</v>
      </c>
      <c r="G109" s="127">
        <v>74.8</v>
      </c>
      <c r="H109" s="18">
        <v>185</v>
      </c>
      <c r="I109" s="18">
        <v>270</v>
      </c>
      <c r="J109" s="18">
        <v>0</v>
      </c>
      <c r="K109" s="18">
        <v>85</v>
      </c>
      <c r="L109" s="18">
        <v>2.4300000000000002</v>
      </c>
      <c r="M109" s="119">
        <f t="shared" si="1"/>
        <v>0</v>
      </c>
      <c r="N109" s="120">
        <v>402</v>
      </c>
      <c r="O109" s="37"/>
    </row>
    <row r="110" spans="1:15" s="121" customFormat="1" ht="27.75" customHeight="1" x14ac:dyDescent="0.25">
      <c r="A110" s="140">
        <v>104</v>
      </c>
      <c r="B110" s="248" t="s">
        <v>286</v>
      </c>
      <c r="C110" s="145" t="s">
        <v>255</v>
      </c>
      <c r="D110" s="122" t="s">
        <v>475</v>
      </c>
      <c r="E110" s="118"/>
      <c r="F110" s="127" t="s">
        <v>443</v>
      </c>
      <c r="G110" s="127">
        <v>3</v>
      </c>
      <c r="H110" s="18">
        <v>113</v>
      </c>
      <c r="I110" s="18">
        <v>159</v>
      </c>
      <c r="J110" s="18">
        <v>0</v>
      </c>
      <c r="K110" s="18">
        <v>46</v>
      </c>
      <c r="L110" s="18">
        <v>2.97</v>
      </c>
      <c r="M110" s="119">
        <f t="shared" si="1"/>
        <v>0</v>
      </c>
      <c r="N110" s="120">
        <v>160</v>
      </c>
      <c r="O110" s="37"/>
    </row>
    <row r="111" spans="1:15" s="121" customFormat="1" ht="27.75" customHeight="1" x14ac:dyDescent="0.25">
      <c r="A111" s="140">
        <v>105</v>
      </c>
      <c r="B111" s="248" t="s">
        <v>287</v>
      </c>
      <c r="C111" s="145" t="s">
        <v>255</v>
      </c>
      <c r="D111" s="122" t="s">
        <v>476</v>
      </c>
      <c r="E111" s="118"/>
      <c r="F111" s="127" t="s">
        <v>443</v>
      </c>
      <c r="G111" s="127">
        <v>2.7</v>
      </c>
      <c r="H111" s="18">
        <v>364</v>
      </c>
      <c r="I111" s="18">
        <v>338.1</v>
      </c>
      <c r="J111" s="18">
        <v>25.899999999999977</v>
      </c>
      <c r="K111" s="18">
        <v>0</v>
      </c>
      <c r="L111" s="18">
        <v>3.79</v>
      </c>
      <c r="M111" s="119">
        <f t="shared" si="1"/>
        <v>98.160999999999916</v>
      </c>
      <c r="N111" s="120">
        <v>474.4</v>
      </c>
      <c r="O111" s="37"/>
    </row>
    <row r="112" spans="1:15" s="121" customFormat="1" ht="27.75" customHeight="1" x14ac:dyDescent="0.25">
      <c r="A112" s="140">
        <v>106</v>
      </c>
      <c r="B112" s="248" t="s">
        <v>278</v>
      </c>
      <c r="C112" s="145" t="s">
        <v>255</v>
      </c>
      <c r="D112" s="122" t="s">
        <v>477</v>
      </c>
      <c r="E112" s="118"/>
      <c r="F112" s="127" t="s">
        <v>447</v>
      </c>
      <c r="G112" s="127">
        <v>5</v>
      </c>
      <c r="H112" s="18">
        <v>188</v>
      </c>
      <c r="I112" s="18">
        <v>146</v>
      </c>
      <c r="J112" s="18">
        <v>42</v>
      </c>
      <c r="K112" s="18">
        <v>0</v>
      </c>
      <c r="L112" s="18">
        <v>3.79</v>
      </c>
      <c r="M112" s="119">
        <f t="shared" si="1"/>
        <v>159.18</v>
      </c>
      <c r="N112" s="120">
        <v>223.3</v>
      </c>
      <c r="O112" s="37"/>
    </row>
    <row r="113" spans="1:15" s="121" customFormat="1" ht="27.75" customHeight="1" x14ac:dyDescent="0.25">
      <c r="A113" s="140">
        <v>107</v>
      </c>
      <c r="B113" s="248" t="s">
        <v>279</v>
      </c>
      <c r="C113" s="145" t="s">
        <v>255</v>
      </c>
      <c r="D113" s="122" t="s">
        <v>478</v>
      </c>
      <c r="E113" s="118"/>
      <c r="F113" s="127" t="s">
        <v>443</v>
      </c>
      <c r="G113" s="127">
        <v>2.75</v>
      </c>
      <c r="H113" s="18">
        <v>132.19999999999999</v>
      </c>
      <c r="I113" s="18">
        <v>405.3</v>
      </c>
      <c r="J113" s="18">
        <v>0</v>
      </c>
      <c r="K113" s="18">
        <v>273.10000000000002</v>
      </c>
      <c r="L113" s="18">
        <v>2.97</v>
      </c>
      <c r="M113" s="119">
        <f t="shared" si="1"/>
        <v>0</v>
      </c>
      <c r="N113" s="120">
        <v>476.3</v>
      </c>
      <c r="O113" s="37"/>
    </row>
    <row r="114" spans="1:15" s="121" customFormat="1" ht="27.75" customHeight="1" x14ac:dyDescent="0.25">
      <c r="A114" s="140">
        <v>108</v>
      </c>
      <c r="B114" s="248" t="s">
        <v>280</v>
      </c>
      <c r="C114" s="145" t="s">
        <v>255</v>
      </c>
      <c r="D114" s="122" t="s">
        <v>479</v>
      </c>
      <c r="E114" s="118"/>
      <c r="F114" s="127" t="s">
        <v>447</v>
      </c>
      <c r="G114" s="127">
        <v>3.71</v>
      </c>
      <c r="H114" s="18">
        <v>747</v>
      </c>
      <c r="I114" s="18">
        <v>1075</v>
      </c>
      <c r="J114" s="18">
        <v>0</v>
      </c>
      <c r="K114" s="18">
        <v>328</v>
      </c>
      <c r="L114" s="18">
        <v>3.79</v>
      </c>
      <c r="M114" s="119">
        <f t="shared" si="1"/>
        <v>0</v>
      </c>
      <c r="N114" s="120">
        <v>2108</v>
      </c>
      <c r="O114" s="37"/>
    </row>
    <row r="115" spans="1:15" s="121" customFormat="1" ht="27.75" customHeight="1" x14ac:dyDescent="0.25">
      <c r="A115" s="140">
        <v>109</v>
      </c>
      <c r="B115" s="248" t="s">
        <v>281</v>
      </c>
      <c r="C115" s="145" t="s">
        <v>255</v>
      </c>
      <c r="D115" s="122" t="s">
        <v>480</v>
      </c>
      <c r="E115" s="118"/>
      <c r="F115" s="127" t="s">
        <v>441</v>
      </c>
      <c r="G115" s="127">
        <v>9.8000000000000007</v>
      </c>
      <c r="H115" s="18">
        <v>86</v>
      </c>
      <c r="I115" s="18">
        <v>395</v>
      </c>
      <c r="J115" s="18">
        <v>0</v>
      </c>
      <c r="K115" s="18">
        <v>309</v>
      </c>
      <c r="L115" s="18">
        <v>2.62</v>
      </c>
      <c r="M115" s="119">
        <f t="shared" si="1"/>
        <v>0</v>
      </c>
      <c r="N115" s="120">
        <v>458</v>
      </c>
      <c r="O115" s="37"/>
    </row>
    <row r="116" spans="1:15" s="121" customFormat="1" ht="27.75" customHeight="1" x14ac:dyDescent="0.25">
      <c r="A116" s="140">
        <v>110</v>
      </c>
      <c r="B116" s="248" t="s">
        <v>282</v>
      </c>
      <c r="C116" s="145" t="s">
        <v>255</v>
      </c>
      <c r="D116" s="122" t="s">
        <v>481</v>
      </c>
      <c r="E116" s="118"/>
      <c r="F116" s="127" t="s">
        <v>454</v>
      </c>
      <c r="G116" s="127">
        <v>4</v>
      </c>
      <c r="H116" s="18">
        <v>1220</v>
      </c>
      <c r="I116" s="18">
        <v>270</v>
      </c>
      <c r="J116" s="18">
        <v>950</v>
      </c>
      <c r="K116" s="18">
        <v>0</v>
      </c>
      <c r="L116" s="18">
        <v>3.79</v>
      </c>
      <c r="M116" s="119">
        <f t="shared" si="1"/>
        <v>3600.5</v>
      </c>
      <c r="N116" s="120">
        <v>298</v>
      </c>
      <c r="O116" s="37"/>
    </row>
    <row r="117" spans="1:15" s="121" customFormat="1" ht="27.75" customHeight="1" x14ac:dyDescent="0.25">
      <c r="A117" s="140">
        <v>111</v>
      </c>
      <c r="B117" s="248" t="s">
        <v>277</v>
      </c>
      <c r="C117" s="145" t="s">
        <v>255</v>
      </c>
      <c r="D117" s="122" t="s">
        <v>482</v>
      </c>
      <c r="E117" s="118"/>
      <c r="F117" s="127" t="s">
        <v>439</v>
      </c>
      <c r="G117" s="127">
        <v>7.63</v>
      </c>
      <c r="H117" s="18">
        <v>156</v>
      </c>
      <c r="I117" s="18">
        <v>185</v>
      </c>
      <c r="J117" s="18">
        <v>0</v>
      </c>
      <c r="K117" s="18">
        <v>29</v>
      </c>
      <c r="L117" s="18">
        <v>2.25</v>
      </c>
      <c r="M117" s="119">
        <f t="shared" si="1"/>
        <v>0</v>
      </c>
      <c r="N117" s="120">
        <v>271</v>
      </c>
      <c r="O117" s="37"/>
    </row>
    <row r="118" spans="1:15" s="121" customFormat="1" ht="27.75" customHeight="1" x14ac:dyDescent="0.25">
      <c r="A118" s="140">
        <v>112</v>
      </c>
      <c r="B118" s="248" t="s">
        <v>290</v>
      </c>
      <c r="C118" s="145" t="s">
        <v>255</v>
      </c>
      <c r="D118" s="122" t="s">
        <v>483</v>
      </c>
      <c r="E118" s="118"/>
      <c r="F118" s="127" t="s">
        <v>484</v>
      </c>
      <c r="G118" s="127">
        <v>2</v>
      </c>
      <c r="H118" s="18">
        <v>146</v>
      </c>
      <c r="I118" s="18">
        <v>62</v>
      </c>
      <c r="J118" s="18">
        <v>84</v>
      </c>
      <c r="K118" s="18">
        <v>0</v>
      </c>
      <c r="L118" s="18">
        <v>2.25</v>
      </c>
      <c r="M118" s="119">
        <f t="shared" si="1"/>
        <v>189</v>
      </c>
      <c r="N118" s="120">
        <v>181</v>
      </c>
      <c r="O118" s="37"/>
    </row>
    <row r="119" spans="1:15" s="121" customFormat="1" ht="27.75" customHeight="1" x14ac:dyDescent="0.25">
      <c r="A119" s="140">
        <v>113</v>
      </c>
      <c r="B119" s="248" t="s">
        <v>289</v>
      </c>
      <c r="C119" s="145" t="s">
        <v>255</v>
      </c>
      <c r="D119" s="122" t="s">
        <v>485</v>
      </c>
      <c r="E119" s="118"/>
      <c r="F119" s="127" t="s">
        <v>484</v>
      </c>
      <c r="G119" s="127">
        <v>2</v>
      </c>
      <c r="H119" s="18">
        <v>173</v>
      </c>
      <c r="I119" s="18">
        <v>865</v>
      </c>
      <c r="J119" s="18">
        <v>0</v>
      </c>
      <c r="K119" s="18">
        <v>692</v>
      </c>
      <c r="L119" s="18">
        <v>3.79</v>
      </c>
      <c r="M119" s="119">
        <f t="shared" si="1"/>
        <v>0</v>
      </c>
      <c r="N119" s="120">
        <v>302</v>
      </c>
      <c r="O119" s="37"/>
    </row>
    <row r="120" spans="1:15" s="121" customFormat="1" ht="27.75" customHeight="1" x14ac:dyDescent="0.25">
      <c r="A120" s="140">
        <v>114</v>
      </c>
      <c r="B120" s="248" t="s">
        <v>288</v>
      </c>
      <c r="C120" s="145" t="s">
        <v>255</v>
      </c>
      <c r="D120" s="122" t="s">
        <v>486</v>
      </c>
      <c r="E120" s="118"/>
      <c r="F120" s="127" t="s">
        <v>487</v>
      </c>
      <c r="G120" s="127">
        <v>4.9050000000000002</v>
      </c>
      <c r="H120" s="18">
        <v>0</v>
      </c>
      <c r="I120" s="18">
        <v>0</v>
      </c>
      <c r="J120" s="18">
        <v>0</v>
      </c>
      <c r="K120" s="18">
        <v>0</v>
      </c>
      <c r="L120" s="18">
        <v>4.05</v>
      </c>
      <c r="M120" s="119">
        <f t="shared" si="1"/>
        <v>0</v>
      </c>
      <c r="N120" s="120">
        <v>0</v>
      </c>
      <c r="O120" s="37"/>
    </row>
    <row r="121" spans="1:15" s="121" customFormat="1" ht="27.75" customHeight="1" x14ac:dyDescent="0.25">
      <c r="A121" s="140">
        <v>115</v>
      </c>
      <c r="B121" s="248" t="s">
        <v>302</v>
      </c>
      <c r="C121" s="145" t="s">
        <v>271</v>
      </c>
      <c r="D121" s="122" t="s">
        <v>488</v>
      </c>
      <c r="E121" s="118"/>
      <c r="F121" s="127" t="s">
        <v>454</v>
      </c>
      <c r="G121" s="127">
        <v>2.5</v>
      </c>
      <c r="H121" s="18">
        <v>250</v>
      </c>
      <c r="I121" s="18">
        <v>200</v>
      </c>
      <c r="J121" s="18">
        <v>50</v>
      </c>
      <c r="K121" s="18">
        <v>0</v>
      </c>
      <c r="L121" s="18">
        <v>2.97</v>
      </c>
      <c r="M121" s="119">
        <f t="shared" si="1"/>
        <v>148.5</v>
      </c>
      <c r="N121" s="120">
        <v>295</v>
      </c>
      <c r="O121" s="37"/>
    </row>
    <row r="122" spans="1:15" s="121" customFormat="1" ht="27.75" customHeight="1" x14ac:dyDescent="0.25">
      <c r="A122" s="140">
        <v>116</v>
      </c>
      <c r="B122" s="248" t="s">
        <v>239</v>
      </c>
      <c r="C122" s="145" t="s">
        <v>303</v>
      </c>
      <c r="D122" s="122" t="s">
        <v>489</v>
      </c>
      <c r="E122" s="118"/>
      <c r="F122" s="127" t="s">
        <v>443</v>
      </c>
      <c r="G122" s="127">
        <v>2.7250000000000001</v>
      </c>
      <c r="H122" s="18">
        <v>254</v>
      </c>
      <c r="I122" s="18">
        <v>527</v>
      </c>
      <c r="J122" s="18">
        <v>0</v>
      </c>
      <c r="K122" s="18">
        <v>273</v>
      </c>
      <c r="L122" s="18">
        <v>2.62</v>
      </c>
      <c r="M122" s="119">
        <f t="shared" si="1"/>
        <v>0</v>
      </c>
      <c r="N122" s="120">
        <v>103422</v>
      </c>
      <c r="O122" s="37"/>
    </row>
    <row r="123" spans="1:15" s="121" customFormat="1" ht="27.75" customHeight="1" x14ac:dyDescent="0.25">
      <c r="A123" s="140">
        <v>117</v>
      </c>
      <c r="B123" s="248" t="s">
        <v>298</v>
      </c>
      <c r="C123" s="145" t="s">
        <v>271</v>
      </c>
      <c r="D123" s="122" t="s">
        <v>490</v>
      </c>
      <c r="E123" s="118"/>
      <c r="F123" s="127" t="s">
        <v>439</v>
      </c>
      <c r="G123" s="127">
        <v>5.25</v>
      </c>
      <c r="H123" s="18">
        <v>150</v>
      </c>
      <c r="I123" s="18">
        <v>192</v>
      </c>
      <c r="J123" s="18">
        <v>0</v>
      </c>
      <c r="K123" s="18">
        <v>42</v>
      </c>
      <c r="L123" s="18">
        <v>2.25</v>
      </c>
      <c r="M123" s="119">
        <f t="shared" si="1"/>
        <v>0</v>
      </c>
      <c r="N123" s="120">
        <v>277</v>
      </c>
      <c r="O123" s="37"/>
    </row>
    <row r="124" spans="1:15" s="121" customFormat="1" ht="27.75" customHeight="1" x14ac:dyDescent="0.25">
      <c r="A124" s="140">
        <v>118</v>
      </c>
      <c r="B124" s="248" t="s">
        <v>301</v>
      </c>
      <c r="C124" s="145" t="s">
        <v>271</v>
      </c>
      <c r="D124" s="122" t="s">
        <v>491</v>
      </c>
      <c r="E124" s="118"/>
      <c r="F124" s="127" t="s">
        <v>484</v>
      </c>
      <c r="G124" s="127">
        <v>2</v>
      </c>
      <c r="H124" s="18">
        <v>114</v>
      </c>
      <c r="I124" s="18">
        <v>176</v>
      </c>
      <c r="J124" s="18">
        <v>0</v>
      </c>
      <c r="K124" s="18">
        <v>62</v>
      </c>
      <c r="L124" s="18">
        <v>2.4300000000000002</v>
      </c>
      <c r="M124" s="119">
        <f t="shared" si="1"/>
        <v>0</v>
      </c>
      <c r="N124" s="120">
        <v>253.9</v>
      </c>
      <c r="O124" s="37"/>
    </row>
    <row r="125" spans="1:15" s="121" customFormat="1" ht="27.75" customHeight="1" x14ac:dyDescent="0.25">
      <c r="A125" s="140">
        <v>119</v>
      </c>
      <c r="B125" s="248" t="s">
        <v>304</v>
      </c>
      <c r="C125" s="145" t="s">
        <v>271</v>
      </c>
      <c r="D125" s="122" t="s">
        <v>492</v>
      </c>
      <c r="E125" s="118"/>
      <c r="F125" s="127" t="s">
        <v>443</v>
      </c>
      <c r="G125" s="127">
        <v>3</v>
      </c>
      <c r="H125" s="18">
        <v>2000</v>
      </c>
      <c r="I125" s="18">
        <v>160</v>
      </c>
      <c r="J125" s="18">
        <v>1840</v>
      </c>
      <c r="K125" s="18">
        <v>0</v>
      </c>
      <c r="L125" s="18">
        <v>3.2</v>
      </c>
      <c r="M125" s="119">
        <f t="shared" si="1"/>
        <v>5888</v>
      </c>
      <c r="N125" s="120">
        <v>573</v>
      </c>
      <c r="O125" s="37"/>
    </row>
    <row r="126" spans="1:15" s="121" customFormat="1" ht="27.75" customHeight="1" x14ac:dyDescent="0.25">
      <c r="A126" s="140">
        <v>120</v>
      </c>
      <c r="B126" s="248" t="s">
        <v>305</v>
      </c>
      <c r="C126" s="145" t="s">
        <v>306</v>
      </c>
      <c r="D126" s="122" t="s">
        <v>493</v>
      </c>
      <c r="E126" s="118"/>
      <c r="F126" s="127" t="s">
        <v>307</v>
      </c>
      <c r="G126" s="127">
        <v>4.95</v>
      </c>
      <c r="H126" s="18">
        <v>322</v>
      </c>
      <c r="I126" s="18">
        <v>86</v>
      </c>
      <c r="J126" s="18">
        <v>236</v>
      </c>
      <c r="K126" s="18">
        <v>0</v>
      </c>
      <c r="L126" s="18">
        <v>2.62</v>
      </c>
      <c r="M126" s="119">
        <f t="shared" si="1"/>
        <v>618.32000000000005</v>
      </c>
      <c r="N126" s="120">
        <v>416</v>
      </c>
      <c r="O126" s="37"/>
    </row>
    <row r="127" spans="1:15" s="121" customFormat="1" ht="27.75" customHeight="1" x14ac:dyDescent="0.25">
      <c r="A127" s="140">
        <v>121</v>
      </c>
      <c r="B127" s="248" t="s">
        <v>308</v>
      </c>
      <c r="C127" s="145" t="s">
        <v>271</v>
      </c>
      <c r="D127" s="122" t="s">
        <v>494</v>
      </c>
      <c r="E127" s="118"/>
      <c r="F127" s="127" t="s">
        <v>454</v>
      </c>
      <c r="G127" s="127">
        <v>3.21</v>
      </c>
      <c r="H127" s="18">
        <v>560</v>
      </c>
      <c r="I127" s="18">
        <v>0</v>
      </c>
      <c r="J127" s="18">
        <v>560</v>
      </c>
      <c r="K127" s="18">
        <v>0</v>
      </c>
      <c r="L127" s="18">
        <v>3.2</v>
      </c>
      <c r="M127" s="119">
        <f t="shared" si="1"/>
        <v>1792</v>
      </c>
      <c r="N127" s="120">
        <v>668</v>
      </c>
      <c r="O127" s="37"/>
    </row>
    <row r="128" spans="1:15" s="121" customFormat="1" ht="27.75" customHeight="1" x14ac:dyDescent="0.25">
      <c r="A128" s="140">
        <v>122</v>
      </c>
      <c r="B128" s="248" t="s">
        <v>316</v>
      </c>
      <c r="C128" s="145" t="s">
        <v>271</v>
      </c>
      <c r="D128" s="122" t="s">
        <v>495</v>
      </c>
      <c r="E128" s="118"/>
      <c r="F128" s="127" t="s">
        <v>496</v>
      </c>
      <c r="G128" s="127">
        <v>15.21</v>
      </c>
      <c r="H128" s="18">
        <v>0</v>
      </c>
      <c r="I128" s="18">
        <v>0</v>
      </c>
      <c r="J128" s="18">
        <v>0</v>
      </c>
      <c r="K128" s="18">
        <v>0</v>
      </c>
      <c r="L128" s="18">
        <v>2.25</v>
      </c>
      <c r="M128" s="119">
        <f t="shared" si="1"/>
        <v>0</v>
      </c>
      <c r="N128" s="120">
        <v>0</v>
      </c>
      <c r="O128" s="37"/>
    </row>
    <row r="129" spans="1:15" s="121" customFormat="1" ht="27.75" customHeight="1" x14ac:dyDescent="0.25">
      <c r="A129" s="140">
        <v>123</v>
      </c>
      <c r="B129" s="248" t="s">
        <v>318</v>
      </c>
      <c r="C129" s="145" t="s">
        <v>271</v>
      </c>
      <c r="D129" s="122" t="s">
        <v>497</v>
      </c>
      <c r="E129" s="118"/>
      <c r="F129" s="127" t="s">
        <v>439</v>
      </c>
      <c r="G129" s="127">
        <v>7.91</v>
      </c>
      <c r="H129" s="18">
        <v>72</v>
      </c>
      <c r="I129" s="18">
        <v>344</v>
      </c>
      <c r="J129" s="18">
        <v>0</v>
      </c>
      <c r="K129" s="18">
        <v>272</v>
      </c>
      <c r="L129" s="18">
        <v>3.79</v>
      </c>
      <c r="M129" s="119">
        <f t="shared" si="1"/>
        <v>0</v>
      </c>
      <c r="N129" s="120">
        <v>404</v>
      </c>
      <c r="O129" s="37"/>
    </row>
    <row r="130" spans="1:15" s="121" customFormat="1" ht="27.75" customHeight="1" x14ac:dyDescent="0.25">
      <c r="A130" s="140">
        <v>124</v>
      </c>
      <c r="B130" s="248" t="s">
        <v>319</v>
      </c>
      <c r="C130" s="145" t="s">
        <v>271</v>
      </c>
      <c r="D130" s="122" t="s">
        <v>498</v>
      </c>
      <c r="E130" s="118"/>
      <c r="F130" s="127" t="s">
        <v>443</v>
      </c>
      <c r="G130" s="127">
        <v>3</v>
      </c>
      <c r="H130" s="18">
        <v>714</v>
      </c>
      <c r="I130" s="18">
        <v>136</v>
      </c>
      <c r="J130" s="18">
        <v>578</v>
      </c>
      <c r="K130" s="18">
        <v>0</v>
      </c>
      <c r="L130" s="18">
        <v>2.4300000000000002</v>
      </c>
      <c r="M130" s="119">
        <f t="shared" si="1"/>
        <v>1404.5400000000002</v>
      </c>
      <c r="N130" s="120">
        <v>227</v>
      </c>
      <c r="O130" s="37"/>
    </row>
    <row r="131" spans="1:15" s="121" customFormat="1" ht="27.75" customHeight="1" x14ac:dyDescent="0.25">
      <c r="A131" s="140">
        <v>125</v>
      </c>
      <c r="B131" s="248" t="s">
        <v>320</v>
      </c>
      <c r="C131" s="145" t="s">
        <v>271</v>
      </c>
      <c r="D131" s="122" t="s">
        <v>499</v>
      </c>
      <c r="E131" s="118"/>
      <c r="F131" s="127" t="s">
        <v>443</v>
      </c>
      <c r="G131" s="127">
        <v>2.65</v>
      </c>
      <c r="H131" s="18">
        <v>2810</v>
      </c>
      <c r="I131" s="18">
        <v>340</v>
      </c>
      <c r="J131" s="18">
        <v>2470</v>
      </c>
      <c r="K131" s="18">
        <v>0</v>
      </c>
      <c r="L131" s="18">
        <v>3.2</v>
      </c>
      <c r="M131" s="119">
        <f t="shared" si="1"/>
        <v>7904</v>
      </c>
      <c r="N131" s="120">
        <v>11390</v>
      </c>
      <c r="O131" s="37"/>
    </row>
    <row r="132" spans="1:15" s="121" customFormat="1" ht="27.75" customHeight="1" x14ac:dyDescent="0.25">
      <c r="A132" s="140">
        <v>126</v>
      </c>
      <c r="B132" s="248" t="s">
        <v>321</v>
      </c>
      <c r="C132" s="145" t="s">
        <v>271</v>
      </c>
      <c r="D132" s="122" t="s">
        <v>500</v>
      </c>
      <c r="E132" s="118"/>
      <c r="F132" s="127" t="s">
        <v>501</v>
      </c>
      <c r="G132" s="127">
        <v>13.68</v>
      </c>
      <c r="H132" s="18">
        <v>209</v>
      </c>
      <c r="I132" s="18">
        <v>462</v>
      </c>
      <c r="J132" s="18">
        <v>0</v>
      </c>
      <c r="K132" s="18">
        <v>253</v>
      </c>
      <c r="L132" s="18">
        <v>2.62</v>
      </c>
      <c r="M132" s="119">
        <f t="shared" si="1"/>
        <v>0</v>
      </c>
      <c r="N132" s="120">
        <v>603</v>
      </c>
      <c r="O132" s="37"/>
    </row>
    <row r="133" spans="1:15" s="121" customFormat="1" ht="27.75" customHeight="1" x14ac:dyDescent="0.25">
      <c r="A133" s="140">
        <v>127</v>
      </c>
      <c r="B133" s="248" t="s">
        <v>322</v>
      </c>
      <c r="C133" s="145" t="s">
        <v>271</v>
      </c>
      <c r="D133" s="122" t="s">
        <v>502</v>
      </c>
      <c r="E133" s="118"/>
      <c r="F133" s="127" t="s">
        <v>503</v>
      </c>
      <c r="G133" s="127">
        <v>4.95</v>
      </c>
      <c r="H133" s="18">
        <v>7024.5</v>
      </c>
      <c r="I133" s="18">
        <v>229.5</v>
      </c>
      <c r="J133" s="18">
        <v>6795</v>
      </c>
      <c r="K133" s="18">
        <v>0</v>
      </c>
      <c r="L133" s="18">
        <v>2.62</v>
      </c>
      <c r="M133" s="119">
        <f t="shared" si="1"/>
        <v>17802.900000000001</v>
      </c>
      <c r="N133" s="120">
        <v>781.2</v>
      </c>
      <c r="O133" s="37"/>
    </row>
    <row r="134" spans="1:15" s="121" customFormat="1" ht="27.75" customHeight="1" x14ac:dyDescent="0.25">
      <c r="A134" s="140">
        <v>128</v>
      </c>
      <c r="B134" s="248" t="s">
        <v>323</v>
      </c>
      <c r="C134" s="145" t="s">
        <v>324</v>
      </c>
      <c r="D134" s="122" t="s">
        <v>504</v>
      </c>
      <c r="E134" s="118"/>
      <c r="F134" s="127" t="s">
        <v>505</v>
      </c>
      <c r="G134" s="127">
        <v>9.9</v>
      </c>
      <c r="H134" s="18">
        <v>198</v>
      </c>
      <c r="I134" s="18">
        <v>246</v>
      </c>
      <c r="J134" s="18">
        <v>0</v>
      </c>
      <c r="K134" s="18">
        <v>48</v>
      </c>
      <c r="L134" s="18">
        <v>2.4300000000000002</v>
      </c>
      <c r="M134" s="119">
        <f t="shared" si="1"/>
        <v>0</v>
      </c>
      <c r="N134" s="120">
        <v>318.8</v>
      </c>
      <c r="O134" s="37"/>
    </row>
    <row r="135" spans="1:15" s="121" customFormat="1" ht="27.75" customHeight="1" x14ac:dyDescent="0.25">
      <c r="A135" s="140">
        <v>129</v>
      </c>
      <c r="B135" s="248" t="s">
        <v>325</v>
      </c>
      <c r="C135" s="145" t="s">
        <v>271</v>
      </c>
      <c r="D135" s="122" t="s">
        <v>506</v>
      </c>
      <c r="E135" s="118"/>
      <c r="F135" s="127" t="s">
        <v>507</v>
      </c>
      <c r="G135" s="127">
        <v>2.85</v>
      </c>
      <c r="H135" s="18">
        <v>164</v>
      </c>
      <c r="I135" s="18">
        <v>230</v>
      </c>
      <c r="J135" s="18">
        <v>0</v>
      </c>
      <c r="K135" s="18">
        <v>66</v>
      </c>
      <c r="L135" s="18">
        <v>2.4300000000000002</v>
      </c>
      <c r="M135" s="119">
        <f t="shared" ref="M135:M210" si="2">J135*L135</f>
        <v>0</v>
      </c>
      <c r="N135" s="120">
        <v>263</v>
      </c>
      <c r="O135" s="37"/>
    </row>
    <row r="136" spans="1:15" s="121" customFormat="1" ht="27.75" customHeight="1" x14ac:dyDescent="0.25">
      <c r="A136" s="140">
        <v>130</v>
      </c>
      <c r="B136" s="248" t="s">
        <v>326</v>
      </c>
      <c r="C136" s="145" t="s">
        <v>271</v>
      </c>
      <c r="D136" s="122" t="s">
        <v>508</v>
      </c>
      <c r="E136" s="118"/>
      <c r="F136" s="127" t="s">
        <v>507</v>
      </c>
      <c r="G136" s="127">
        <v>2.7</v>
      </c>
      <c r="H136" s="18">
        <v>0</v>
      </c>
      <c r="I136" s="18">
        <v>952</v>
      </c>
      <c r="J136" s="18">
        <v>0</v>
      </c>
      <c r="K136" s="18">
        <v>952</v>
      </c>
      <c r="L136" s="18">
        <v>3.79</v>
      </c>
      <c r="M136" s="119">
        <f t="shared" si="2"/>
        <v>0</v>
      </c>
      <c r="N136" s="120">
        <v>0</v>
      </c>
      <c r="O136" s="37"/>
    </row>
    <row r="137" spans="1:15" s="121" customFormat="1" ht="27.75" customHeight="1" x14ac:dyDescent="0.25">
      <c r="A137" s="140">
        <v>131</v>
      </c>
      <c r="B137" s="248" t="s">
        <v>327</v>
      </c>
      <c r="C137" s="145" t="s">
        <v>271</v>
      </c>
      <c r="D137" s="122" t="s">
        <v>509</v>
      </c>
      <c r="E137" s="118"/>
      <c r="F137" s="127" t="s">
        <v>510</v>
      </c>
      <c r="G137" s="127">
        <v>8.56</v>
      </c>
      <c r="H137" s="18">
        <v>705</v>
      </c>
      <c r="I137" s="18">
        <v>875</v>
      </c>
      <c r="J137" s="18">
        <v>0</v>
      </c>
      <c r="K137" s="18">
        <v>170</v>
      </c>
      <c r="L137" s="18">
        <v>2.62</v>
      </c>
      <c r="M137" s="119">
        <f t="shared" si="2"/>
        <v>0</v>
      </c>
      <c r="N137" s="120">
        <v>1248</v>
      </c>
      <c r="O137" s="37"/>
    </row>
    <row r="138" spans="1:15" s="121" customFormat="1" ht="27.75" customHeight="1" x14ac:dyDescent="0.25">
      <c r="A138" s="140">
        <v>132</v>
      </c>
      <c r="B138" s="248" t="s">
        <v>328</v>
      </c>
      <c r="C138" s="145" t="s">
        <v>271</v>
      </c>
      <c r="D138" s="122" t="s">
        <v>511</v>
      </c>
      <c r="E138" s="118"/>
      <c r="F138" s="127" t="s">
        <v>512</v>
      </c>
      <c r="G138" s="127">
        <v>9.7200000000000006</v>
      </c>
      <c r="H138" s="18">
        <v>382</v>
      </c>
      <c r="I138" s="18">
        <v>276</v>
      </c>
      <c r="J138" s="18">
        <v>106</v>
      </c>
      <c r="K138" s="18">
        <v>0</v>
      </c>
      <c r="L138" s="18">
        <v>3.79</v>
      </c>
      <c r="M138" s="119">
        <f t="shared" si="2"/>
        <v>401.74</v>
      </c>
      <c r="N138" s="120">
        <v>579</v>
      </c>
      <c r="O138" s="37"/>
    </row>
    <row r="139" spans="1:15" s="121" customFormat="1" ht="27.75" customHeight="1" x14ac:dyDescent="0.25">
      <c r="A139" s="140">
        <v>133</v>
      </c>
      <c r="B139" s="248" t="s">
        <v>329</v>
      </c>
      <c r="C139" s="145" t="s">
        <v>271</v>
      </c>
      <c r="D139" s="122" t="s">
        <v>513</v>
      </c>
      <c r="E139" s="118"/>
      <c r="F139" s="127" t="s">
        <v>514</v>
      </c>
      <c r="G139" s="127">
        <v>5</v>
      </c>
      <c r="H139" s="18">
        <v>7780</v>
      </c>
      <c r="I139" s="18">
        <v>2564</v>
      </c>
      <c r="J139" s="18">
        <v>5216</v>
      </c>
      <c r="K139" s="18">
        <v>0</v>
      </c>
      <c r="L139" s="18">
        <v>3.2</v>
      </c>
      <c r="M139" s="119">
        <f t="shared" si="2"/>
        <v>16691.2</v>
      </c>
      <c r="N139" s="120">
        <v>12600</v>
      </c>
      <c r="O139" s="38"/>
    </row>
    <row r="140" spans="1:15" s="121" customFormat="1" ht="39.75" customHeight="1" x14ac:dyDescent="0.25">
      <c r="A140" s="140">
        <v>134</v>
      </c>
      <c r="B140" s="163" t="s">
        <v>547</v>
      </c>
      <c r="C140" s="16" t="s">
        <v>253</v>
      </c>
      <c r="D140" s="122" t="s">
        <v>567</v>
      </c>
      <c r="E140" s="118"/>
      <c r="F140" s="127" t="s">
        <v>556</v>
      </c>
      <c r="G140" s="40">
        <v>103</v>
      </c>
      <c r="H140" s="18">
        <v>7831.8</v>
      </c>
      <c r="I140" s="18">
        <v>1775.4</v>
      </c>
      <c r="J140" s="18">
        <v>6056.4</v>
      </c>
      <c r="K140" s="18">
        <v>0</v>
      </c>
      <c r="L140" s="18">
        <v>3.2</v>
      </c>
      <c r="M140" s="119">
        <f t="shared" si="2"/>
        <v>19380.48</v>
      </c>
      <c r="N140" s="120">
        <v>9600</v>
      </c>
      <c r="O140" s="38"/>
    </row>
    <row r="141" spans="1:15" s="121" customFormat="1" ht="39.75" customHeight="1" x14ac:dyDescent="0.25">
      <c r="A141" s="140">
        <v>135</v>
      </c>
      <c r="B141" s="163" t="s">
        <v>546</v>
      </c>
      <c r="C141" s="16" t="s">
        <v>253</v>
      </c>
      <c r="D141" s="122" t="s">
        <v>568</v>
      </c>
      <c r="E141" s="118"/>
      <c r="F141" s="127" t="s">
        <v>557</v>
      </c>
      <c r="G141" s="40">
        <v>86</v>
      </c>
      <c r="H141" s="18">
        <v>64</v>
      </c>
      <c r="I141" s="18">
        <v>541</v>
      </c>
      <c r="J141" s="18">
        <v>0</v>
      </c>
      <c r="K141" s="18">
        <v>477</v>
      </c>
      <c r="L141" s="18">
        <v>3.79</v>
      </c>
      <c r="M141" s="119">
        <f t="shared" si="2"/>
        <v>0</v>
      </c>
      <c r="N141" s="120">
        <v>604</v>
      </c>
      <c r="O141" s="38"/>
    </row>
    <row r="142" spans="1:15" s="121" customFormat="1" ht="27.75" customHeight="1" x14ac:dyDescent="0.25">
      <c r="A142" s="140">
        <v>136</v>
      </c>
      <c r="B142" s="163" t="s">
        <v>549</v>
      </c>
      <c r="C142" s="16" t="s">
        <v>271</v>
      </c>
      <c r="D142" s="122" t="s">
        <v>569</v>
      </c>
      <c r="E142" s="118"/>
      <c r="F142" s="127" t="s">
        <v>39</v>
      </c>
      <c r="G142" s="40">
        <v>4.7699999999999996</v>
      </c>
      <c r="H142" s="18">
        <v>278</v>
      </c>
      <c r="I142" s="18">
        <v>94</v>
      </c>
      <c r="J142" s="18">
        <v>184</v>
      </c>
      <c r="K142" s="18">
        <v>0</v>
      </c>
      <c r="L142" s="18">
        <v>2.4300000000000002</v>
      </c>
      <c r="M142" s="119">
        <f t="shared" si="2"/>
        <v>447.12</v>
      </c>
      <c r="N142" s="120">
        <v>367</v>
      </c>
      <c r="O142" s="38"/>
    </row>
    <row r="143" spans="1:15" s="121" customFormat="1" ht="41.25" customHeight="1" x14ac:dyDescent="0.25">
      <c r="A143" s="140">
        <v>137</v>
      </c>
      <c r="B143" s="163" t="s">
        <v>550</v>
      </c>
      <c r="C143" s="16" t="s">
        <v>271</v>
      </c>
      <c r="D143" s="122" t="s">
        <v>570</v>
      </c>
      <c r="E143" s="118"/>
      <c r="F143" s="127" t="s">
        <v>443</v>
      </c>
      <c r="G143" s="40">
        <v>3</v>
      </c>
      <c r="H143" s="18">
        <v>316</v>
      </c>
      <c r="I143" s="18">
        <v>115</v>
      </c>
      <c r="J143" s="18">
        <v>201</v>
      </c>
      <c r="K143" s="18">
        <v>0</v>
      </c>
      <c r="L143" s="18">
        <v>2.4300000000000002</v>
      </c>
      <c r="M143" s="119">
        <f t="shared" si="2"/>
        <v>488.43</v>
      </c>
      <c r="N143" s="120">
        <v>231</v>
      </c>
      <c r="O143" s="38"/>
    </row>
    <row r="144" spans="1:15" s="121" customFormat="1" ht="27.75" customHeight="1" x14ac:dyDescent="0.25">
      <c r="A144" s="140">
        <v>138</v>
      </c>
      <c r="B144" s="163" t="s">
        <v>558</v>
      </c>
      <c r="C144" s="16" t="s">
        <v>271</v>
      </c>
      <c r="D144" s="122" t="s">
        <v>571</v>
      </c>
      <c r="E144" s="118"/>
      <c r="F144" s="127" t="s">
        <v>443</v>
      </c>
      <c r="G144" s="40">
        <v>2.7</v>
      </c>
      <c r="H144" s="18">
        <v>269.3</v>
      </c>
      <c r="I144" s="18">
        <v>527</v>
      </c>
      <c r="J144" s="18">
        <v>0</v>
      </c>
      <c r="K144" s="18">
        <v>257.7</v>
      </c>
      <c r="L144" s="18">
        <v>3.2</v>
      </c>
      <c r="M144" s="119">
        <f t="shared" si="2"/>
        <v>0</v>
      </c>
      <c r="N144" s="120">
        <v>144.4</v>
      </c>
      <c r="O144" s="38"/>
    </row>
    <row r="145" spans="1:15" s="121" customFormat="1" ht="38.25" customHeight="1" x14ac:dyDescent="0.25">
      <c r="A145" s="140">
        <v>139</v>
      </c>
      <c r="B145" s="163" t="s">
        <v>559</v>
      </c>
      <c r="C145" s="16" t="s">
        <v>271</v>
      </c>
      <c r="D145" s="122" t="s">
        <v>566</v>
      </c>
      <c r="E145" s="118"/>
      <c r="F145" s="127" t="s">
        <v>560</v>
      </c>
      <c r="G145" s="40">
        <v>14.72</v>
      </c>
      <c r="H145" s="18">
        <v>205</v>
      </c>
      <c r="I145" s="18">
        <v>256</v>
      </c>
      <c r="J145" s="18">
        <v>0</v>
      </c>
      <c r="K145" s="18">
        <v>51</v>
      </c>
      <c r="L145" s="18">
        <v>2.4300000000000002</v>
      </c>
      <c r="M145" s="119">
        <f t="shared" si="2"/>
        <v>0</v>
      </c>
      <c r="N145" s="120">
        <v>398</v>
      </c>
      <c r="O145" s="38"/>
    </row>
    <row r="146" spans="1:15" s="121" customFormat="1" ht="33" customHeight="1" x14ac:dyDescent="0.25">
      <c r="A146" s="140">
        <v>140</v>
      </c>
      <c r="B146" s="163" t="s">
        <v>561</v>
      </c>
      <c r="C146" s="16" t="s">
        <v>271</v>
      </c>
      <c r="D146" s="122" t="s">
        <v>572</v>
      </c>
      <c r="E146" s="118"/>
      <c r="F146" s="127" t="s">
        <v>443</v>
      </c>
      <c r="G146" s="40">
        <v>2.83</v>
      </c>
      <c r="H146" s="18">
        <v>241.5</v>
      </c>
      <c r="I146" s="18">
        <v>85</v>
      </c>
      <c r="J146" s="18">
        <v>156.5</v>
      </c>
      <c r="K146" s="18">
        <v>0</v>
      </c>
      <c r="L146" s="18">
        <v>0</v>
      </c>
      <c r="M146" s="119">
        <f t="shared" si="2"/>
        <v>0</v>
      </c>
      <c r="N146" s="120">
        <v>151.80000000000001</v>
      </c>
      <c r="O146" s="38"/>
    </row>
    <row r="147" spans="1:15" s="121" customFormat="1" ht="27.75" customHeight="1" x14ac:dyDescent="0.25">
      <c r="A147" s="140">
        <v>141</v>
      </c>
      <c r="B147" s="163" t="s">
        <v>562</v>
      </c>
      <c r="C147" s="16" t="s">
        <v>271</v>
      </c>
      <c r="D147" s="122" t="s">
        <v>573</v>
      </c>
      <c r="E147" s="118"/>
      <c r="F147" s="127" t="s">
        <v>487</v>
      </c>
      <c r="G147" s="40">
        <v>2.2999999999999998</v>
      </c>
      <c r="H147" s="18">
        <v>128</v>
      </c>
      <c r="I147" s="18">
        <v>308</v>
      </c>
      <c r="J147" s="18">
        <v>0</v>
      </c>
      <c r="K147" s="18">
        <v>180</v>
      </c>
      <c r="L147" s="18">
        <v>3.79</v>
      </c>
      <c r="M147" s="119">
        <f t="shared" si="2"/>
        <v>0</v>
      </c>
      <c r="N147" s="120">
        <v>412</v>
      </c>
      <c r="O147" s="38"/>
    </row>
    <row r="148" spans="1:15" s="121" customFormat="1" ht="27.75" customHeight="1" x14ac:dyDescent="0.25">
      <c r="A148" s="140">
        <v>142</v>
      </c>
      <c r="B148" s="163" t="s">
        <v>543</v>
      </c>
      <c r="C148" s="16" t="s">
        <v>271</v>
      </c>
      <c r="D148" s="122" t="s">
        <v>574</v>
      </c>
      <c r="E148" s="118"/>
      <c r="F148" s="127" t="s">
        <v>443</v>
      </c>
      <c r="G148" s="40">
        <v>3</v>
      </c>
      <c r="H148" s="18">
        <v>204</v>
      </c>
      <c r="I148" s="18">
        <v>371</v>
      </c>
      <c r="J148" s="18">
        <v>0</v>
      </c>
      <c r="K148" s="18">
        <v>167</v>
      </c>
      <c r="L148" s="18">
        <v>2.62</v>
      </c>
      <c r="M148" s="119">
        <f t="shared" si="2"/>
        <v>0</v>
      </c>
      <c r="N148" s="120">
        <v>375</v>
      </c>
      <c r="O148" s="38"/>
    </row>
    <row r="149" spans="1:15" s="121" customFormat="1" ht="34.5" customHeight="1" x14ac:dyDescent="0.25">
      <c r="A149" s="140">
        <v>143</v>
      </c>
      <c r="B149" s="163" t="s">
        <v>542</v>
      </c>
      <c r="C149" s="16" t="s">
        <v>271</v>
      </c>
      <c r="D149" s="122" t="s">
        <v>575</v>
      </c>
      <c r="E149" s="118"/>
      <c r="F149" s="127" t="s">
        <v>39</v>
      </c>
      <c r="G149" s="40">
        <v>4.84</v>
      </c>
      <c r="H149" s="18">
        <v>187.8</v>
      </c>
      <c r="I149" s="18">
        <v>671</v>
      </c>
      <c r="J149" s="18">
        <v>0</v>
      </c>
      <c r="K149" s="18">
        <v>483.2</v>
      </c>
      <c r="L149" s="18">
        <v>3.79</v>
      </c>
      <c r="M149" s="119">
        <f t="shared" si="2"/>
        <v>0</v>
      </c>
      <c r="N149" s="120">
        <v>655.9</v>
      </c>
      <c r="O149" s="38"/>
    </row>
    <row r="150" spans="1:15" s="121" customFormat="1" ht="40.5" customHeight="1" x14ac:dyDescent="0.25">
      <c r="A150" s="140">
        <v>144</v>
      </c>
      <c r="B150" s="163" t="s">
        <v>545</v>
      </c>
      <c r="C150" s="16" t="s">
        <v>271</v>
      </c>
      <c r="D150" s="122" t="s">
        <v>576</v>
      </c>
      <c r="E150" s="118"/>
      <c r="F150" s="127" t="s">
        <v>64</v>
      </c>
      <c r="G150" s="40">
        <v>8.26</v>
      </c>
      <c r="H150" s="18">
        <v>57</v>
      </c>
      <c r="I150" s="18">
        <v>293</v>
      </c>
      <c r="J150" s="18">
        <v>0</v>
      </c>
      <c r="K150" s="18">
        <v>236</v>
      </c>
      <c r="L150" s="18">
        <v>2.4300000000000002</v>
      </c>
      <c r="M150" s="119">
        <f t="shared" si="2"/>
        <v>0</v>
      </c>
      <c r="N150" s="120">
        <v>334</v>
      </c>
      <c r="O150" s="38"/>
    </row>
    <row r="151" spans="1:15" s="121" customFormat="1" ht="27.75" customHeight="1" x14ac:dyDescent="0.25">
      <c r="A151" s="140">
        <v>145</v>
      </c>
      <c r="B151" s="163" t="s">
        <v>541</v>
      </c>
      <c r="C151" s="16" t="s">
        <v>271</v>
      </c>
      <c r="D151" s="122" t="s">
        <v>577</v>
      </c>
      <c r="E151" s="118"/>
      <c r="F151" s="127">
        <v>3</v>
      </c>
      <c r="G151" s="40">
        <v>2.7250000000000001</v>
      </c>
      <c r="H151" s="18">
        <v>105.8</v>
      </c>
      <c r="I151" s="18">
        <v>1</v>
      </c>
      <c r="J151" s="18">
        <v>104.8</v>
      </c>
      <c r="K151" s="18">
        <v>0</v>
      </c>
      <c r="L151" s="18">
        <v>2.25</v>
      </c>
      <c r="M151" s="119">
        <f>J151*L151</f>
        <v>235.79999999999998</v>
      </c>
      <c r="N151" s="120">
        <v>0</v>
      </c>
      <c r="O151" s="38"/>
    </row>
    <row r="152" spans="1:15" s="121" customFormat="1" ht="27.75" customHeight="1" x14ac:dyDescent="0.25">
      <c r="A152" s="140">
        <v>146</v>
      </c>
      <c r="B152" s="163" t="s">
        <v>563</v>
      </c>
      <c r="C152" s="16" t="s">
        <v>271</v>
      </c>
      <c r="D152" s="122" t="s">
        <v>578</v>
      </c>
      <c r="E152" s="118"/>
      <c r="F152" s="127">
        <v>2</v>
      </c>
      <c r="G152" s="40">
        <v>2</v>
      </c>
      <c r="H152" s="18">
        <v>344</v>
      </c>
      <c r="I152" s="18">
        <v>501</v>
      </c>
      <c r="J152" s="18">
        <v>0</v>
      </c>
      <c r="K152" s="18">
        <v>157</v>
      </c>
      <c r="L152" s="18">
        <v>3.2</v>
      </c>
      <c r="M152" s="119">
        <f t="shared" si="2"/>
        <v>0</v>
      </c>
      <c r="N152" s="120">
        <v>642</v>
      </c>
      <c r="O152" s="38"/>
    </row>
    <row r="153" spans="1:15" s="121" customFormat="1" ht="42.75" customHeight="1" x14ac:dyDescent="0.25">
      <c r="A153" s="140">
        <v>147</v>
      </c>
      <c r="B153" s="163" t="s">
        <v>544</v>
      </c>
      <c r="C153" s="16" t="s">
        <v>564</v>
      </c>
      <c r="D153" s="122" t="s">
        <v>579</v>
      </c>
      <c r="E153" s="118"/>
      <c r="F153" s="127">
        <v>10</v>
      </c>
      <c r="G153" s="40">
        <v>9.9</v>
      </c>
      <c r="H153" s="18">
        <v>673</v>
      </c>
      <c r="I153" s="18">
        <v>469</v>
      </c>
      <c r="J153" s="18">
        <v>204</v>
      </c>
      <c r="K153" s="18">
        <v>0</v>
      </c>
      <c r="L153" s="18">
        <v>3.79</v>
      </c>
      <c r="M153" s="119">
        <f t="shared" si="2"/>
        <v>773.16</v>
      </c>
      <c r="N153" s="120">
        <v>254.8</v>
      </c>
      <c r="O153" s="38"/>
    </row>
    <row r="154" spans="1:15" s="121" customFormat="1" ht="42.75" customHeight="1" x14ac:dyDescent="0.25">
      <c r="A154" s="140">
        <v>148</v>
      </c>
      <c r="B154" s="250" t="s">
        <v>648</v>
      </c>
      <c r="C154" s="16" t="s">
        <v>900</v>
      </c>
      <c r="D154" s="122" t="s">
        <v>913</v>
      </c>
      <c r="E154" s="118"/>
      <c r="F154" s="127" t="s">
        <v>49</v>
      </c>
      <c r="G154" s="40">
        <v>2.75</v>
      </c>
      <c r="H154" s="18">
        <v>435.8</v>
      </c>
      <c r="I154" s="18">
        <v>79.599999999999994</v>
      </c>
      <c r="J154" s="18">
        <v>356.20000000000005</v>
      </c>
      <c r="K154" s="18">
        <v>0</v>
      </c>
      <c r="L154" s="18">
        <v>3.2</v>
      </c>
      <c r="M154" s="119">
        <f t="shared" si="2"/>
        <v>1139.8400000000001</v>
      </c>
      <c r="N154" s="120">
        <v>517.20000000000005</v>
      </c>
      <c r="O154" s="38"/>
    </row>
    <row r="155" spans="1:15" s="121" customFormat="1" ht="42.75" customHeight="1" x14ac:dyDescent="0.25">
      <c r="A155" s="140">
        <v>149</v>
      </c>
      <c r="B155" s="250" t="s">
        <v>901</v>
      </c>
      <c r="C155" s="16" t="s">
        <v>900</v>
      </c>
      <c r="D155" s="122" t="s">
        <v>914</v>
      </c>
      <c r="E155" s="118"/>
      <c r="F155" s="127" t="s">
        <v>904</v>
      </c>
      <c r="G155" s="40">
        <v>2.67</v>
      </c>
      <c r="H155" s="18">
        <v>729</v>
      </c>
      <c r="I155" s="18">
        <v>258</v>
      </c>
      <c r="J155" s="18">
        <v>471</v>
      </c>
      <c r="K155" s="18">
        <v>0</v>
      </c>
      <c r="L155" s="18">
        <v>2.4300000000000002</v>
      </c>
      <c r="M155" s="119">
        <f t="shared" si="2"/>
        <v>1144.53</v>
      </c>
      <c r="N155" s="120">
        <v>852</v>
      </c>
      <c r="O155" s="38"/>
    </row>
    <row r="156" spans="1:15" s="121" customFormat="1" ht="42.75" customHeight="1" x14ac:dyDescent="0.25">
      <c r="A156" s="140">
        <v>150</v>
      </c>
      <c r="B156" s="250" t="s">
        <v>902</v>
      </c>
      <c r="C156" s="16" t="s">
        <v>900</v>
      </c>
      <c r="D156" s="122" t="s">
        <v>915</v>
      </c>
      <c r="E156" s="118"/>
      <c r="F156" s="127" t="s">
        <v>49</v>
      </c>
      <c r="G156" s="40">
        <v>2.72</v>
      </c>
      <c r="H156" s="18">
        <v>1486.1</v>
      </c>
      <c r="I156" s="18">
        <v>1068.4000000000001</v>
      </c>
      <c r="J156" s="18">
        <v>417.69999999999982</v>
      </c>
      <c r="K156" s="18">
        <v>0</v>
      </c>
      <c r="L156" s="18">
        <v>3.2</v>
      </c>
      <c r="M156" s="119">
        <f t="shared" si="2"/>
        <v>1336.6399999999994</v>
      </c>
      <c r="N156" s="120">
        <v>2686</v>
      </c>
      <c r="O156" s="38"/>
    </row>
    <row r="157" spans="1:15" s="121" customFormat="1" ht="42.75" customHeight="1" x14ac:dyDescent="0.25">
      <c r="A157" s="140">
        <v>151</v>
      </c>
      <c r="B157" s="250" t="s">
        <v>762</v>
      </c>
      <c r="C157" s="16" t="s">
        <v>906</v>
      </c>
      <c r="D157" s="122" t="s">
        <v>916</v>
      </c>
      <c r="E157" s="118"/>
      <c r="F157" s="127" t="s">
        <v>903</v>
      </c>
      <c r="G157" s="40">
        <v>11</v>
      </c>
      <c r="H157" s="18">
        <v>1425.4</v>
      </c>
      <c r="I157" s="18">
        <v>1702.5</v>
      </c>
      <c r="J157" s="18">
        <v>0</v>
      </c>
      <c r="K157" s="18">
        <v>277.09999999999991</v>
      </c>
      <c r="L157" s="18">
        <v>3.79</v>
      </c>
      <c r="M157" s="119">
        <f t="shared" si="2"/>
        <v>0</v>
      </c>
      <c r="N157" s="120">
        <v>1998.2</v>
      </c>
      <c r="O157" s="38"/>
    </row>
    <row r="158" spans="1:15" s="121" customFormat="1" ht="42.75" customHeight="1" x14ac:dyDescent="0.25">
      <c r="A158" s="140">
        <v>152</v>
      </c>
      <c r="B158" s="250" t="s">
        <v>905</v>
      </c>
      <c r="C158" s="16" t="s">
        <v>564</v>
      </c>
      <c r="D158" s="122" t="s">
        <v>917</v>
      </c>
      <c r="E158" s="118"/>
      <c r="F158" s="127" t="s">
        <v>57</v>
      </c>
      <c r="G158" s="40">
        <v>15</v>
      </c>
      <c r="H158" s="18">
        <v>911</v>
      </c>
      <c r="I158" s="18">
        <v>482.8</v>
      </c>
      <c r="J158" s="18">
        <v>428.2</v>
      </c>
      <c r="K158" s="18">
        <v>0</v>
      </c>
      <c r="L158" s="18">
        <v>3.79</v>
      </c>
      <c r="M158" s="119">
        <f t="shared" si="2"/>
        <v>1622.8779999999999</v>
      </c>
      <c r="N158" s="120">
        <v>1164.3</v>
      </c>
      <c r="O158" s="38"/>
    </row>
    <row r="159" spans="1:15" s="121" customFormat="1" ht="42.75" customHeight="1" x14ac:dyDescent="0.25">
      <c r="A159" s="140">
        <v>153</v>
      </c>
      <c r="B159" s="250" t="s">
        <v>629</v>
      </c>
      <c r="C159" s="16" t="s">
        <v>900</v>
      </c>
      <c r="D159" s="122" t="s">
        <v>918</v>
      </c>
      <c r="E159" s="118"/>
      <c r="F159" s="127" t="s">
        <v>64</v>
      </c>
      <c r="G159" s="40">
        <v>8</v>
      </c>
      <c r="H159" s="18">
        <v>1281.0999999999999</v>
      </c>
      <c r="I159" s="18">
        <v>1147.3</v>
      </c>
      <c r="J159" s="18">
        <v>133.79999999999995</v>
      </c>
      <c r="K159" s="18">
        <v>0</v>
      </c>
      <c r="L159" s="18">
        <v>2.62</v>
      </c>
      <c r="M159" s="119">
        <f t="shared" si="2"/>
        <v>350.55599999999987</v>
      </c>
      <c r="N159" s="120">
        <v>1632.6</v>
      </c>
      <c r="O159" s="38"/>
    </row>
    <row r="160" spans="1:15" s="121" customFormat="1" ht="42.75" customHeight="1" x14ac:dyDescent="0.25">
      <c r="A160" s="140">
        <v>154</v>
      </c>
      <c r="B160" s="250" t="s">
        <v>907</v>
      </c>
      <c r="C160" s="16" t="s">
        <v>900</v>
      </c>
      <c r="D160" s="122" t="s">
        <v>919</v>
      </c>
      <c r="E160" s="118"/>
      <c r="F160" s="127" t="s">
        <v>39</v>
      </c>
      <c r="G160" s="40">
        <v>5.3</v>
      </c>
      <c r="H160" s="18">
        <v>441.1</v>
      </c>
      <c r="I160" s="18">
        <v>3057.2</v>
      </c>
      <c r="J160" s="18">
        <v>0</v>
      </c>
      <c r="K160" s="18">
        <v>2616.1</v>
      </c>
      <c r="L160" s="18">
        <v>3.2</v>
      </c>
      <c r="M160" s="119">
        <f t="shared" si="2"/>
        <v>0</v>
      </c>
      <c r="N160" s="120">
        <v>1278.5</v>
      </c>
      <c r="O160" s="38"/>
    </row>
    <row r="161" spans="1:15" s="121" customFormat="1" ht="42.75" customHeight="1" x14ac:dyDescent="0.25">
      <c r="A161" s="140">
        <v>155</v>
      </c>
      <c r="B161" s="250" t="s">
        <v>707</v>
      </c>
      <c r="C161" s="16" t="s">
        <v>908</v>
      </c>
      <c r="D161" s="122" t="s">
        <v>920</v>
      </c>
      <c r="E161" s="118"/>
      <c r="F161" s="127" t="s">
        <v>57</v>
      </c>
      <c r="G161" s="40">
        <v>3.27</v>
      </c>
      <c r="H161" s="18">
        <v>0</v>
      </c>
      <c r="I161" s="18">
        <v>0</v>
      </c>
      <c r="J161" s="18">
        <v>0</v>
      </c>
      <c r="K161" s="18">
        <v>0</v>
      </c>
      <c r="L161" s="18">
        <v>3.79</v>
      </c>
      <c r="M161" s="119">
        <f t="shared" si="2"/>
        <v>0</v>
      </c>
      <c r="N161" s="120">
        <v>0</v>
      </c>
      <c r="O161" s="38"/>
    </row>
    <row r="162" spans="1:15" s="121" customFormat="1" ht="42.75" customHeight="1" x14ac:dyDescent="0.25">
      <c r="A162" s="140">
        <v>156</v>
      </c>
      <c r="B162" s="250" t="s">
        <v>909</v>
      </c>
      <c r="C162" s="16" t="s">
        <v>908</v>
      </c>
      <c r="D162" s="122" t="s">
        <v>921</v>
      </c>
      <c r="E162" s="118"/>
      <c r="F162" s="127" t="s">
        <v>39</v>
      </c>
      <c r="G162" s="40">
        <v>4.7699999999999996</v>
      </c>
      <c r="H162" s="18">
        <v>908.08</v>
      </c>
      <c r="I162" s="18">
        <v>187.52</v>
      </c>
      <c r="J162" s="18">
        <v>720.56000000000006</v>
      </c>
      <c r="K162" s="18">
        <v>0</v>
      </c>
      <c r="L162" s="18">
        <v>3.79</v>
      </c>
      <c r="M162" s="119">
        <f t="shared" si="2"/>
        <v>2730.9224000000004</v>
      </c>
      <c r="N162" s="120">
        <v>1075.5</v>
      </c>
      <c r="O162" s="38"/>
    </row>
    <row r="163" spans="1:15" s="121" customFormat="1" ht="42.75" customHeight="1" x14ac:dyDescent="0.25">
      <c r="A163" s="140">
        <v>157</v>
      </c>
      <c r="B163" s="250" t="s">
        <v>910</v>
      </c>
      <c r="C163" s="16" t="s">
        <v>900</v>
      </c>
      <c r="D163" s="122" t="s">
        <v>922</v>
      </c>
      <c r="E163" s="118"/>
      <c r="F163" s="127" t="s">
        <v>250</v>
      </c>
      <c r="G163" s="40">
        <v>3.45</v>
      </c>
      <c r="H163" s="18">
        <v>0</v>
      </c>
      <c r="I163" s="18">
        <v>0</v>
      </c>
      <c r="J163" s="18">
        <v>0</v>
      </c>
      <c r="K163" s="18">
        <v>0</v>
      </c>
      <c r="L163" s="18">
        <v>3.2</v>
      </c>
      <c r="M163" s="119">
        <f t="shared" si="2"/>
        <v>0</v>
      </c>
      <c r="N163" s="120">
        <v>0</v>
      </c>
      <c r="O163" s="38"/>
    </row>
    <row r="164" spans="1:15" s="121" customFormat="1" ht="42.75" customHeight="1" x14ac:dyDescent="0.25">
      <c r="A164" s="140">
        <v>158</v>
      </c>
      <c r="B164" s="250" t="s">
        <v>911</v>
      </c>
      <c r="C164" s="16" t="s">
        <v>908</v>
      </c>
      <c r="D164" s="122" t="s">
        <v>923</v>
      </c>
      <c r="E164" s="118"/>
      <c r="F164" s="127" t="s">
        <v>44</v>
      </c>
      <c r="G164" s="40">
        <v>10</v>
      </c>
      <c r="H164" s="18">
        <v>781</v>
      </c>
      <c r="I164" s="18">
        <v>374</v>
      </c>
      <c r="J164" s="18">
        <v>407</v>
      </c>
      <c r="K164" s="18">
        <v>0</v>
      </c>
      <c r="L164" s="18">
        <v>3.79</v>
      </c>
      <c r="M164" s="119">
        <f t="shared" si="2"/>
        <v>1542.53</v>
      </c>
      <c r="N164" s="120">
        <v>1012</v>
      </c>
      <c r="O164" s="38"/>
    </row>
    <row r="165" spans="1:15" s="121" customFormat="1" ht="42.75" customHeight="1" x14ac:dyDescent="0.25">
      <c r="A165" s="140">
        <v>159</v>
      </c>
      <c r="B165" s="250" t="s">
        <v>912</v>
      </c>
      <c r="C165" s="16" t="s">
        <v>900</v>
      </c>
      <c r="D165" s="122" t="s">
        <v>924</v>
      </c>
      <c r="E165" s="118"/>
      <c r="F165" s="127" t="s">
        <v>39</v>
      </c>
      <c r="G165" s="40">
        <v>5.3</v>
      </c>
      <c r="H165" s="18">
        <v>4300</v>
      </c>
      <c r="I165" s="18">
        <v>13900</v>
      </c>
      <c r="J165" s="18">
        <v>0</v>
      </c>
      <c r="K165" s="18">
        <v>9600</v>
      </c>
      <c r="L165" s="18">
        <v>3.07</v>
      </c>
      <c r="M165" s="119">
        <f t="shared" si="2"/>
        <v>0</v>
      </c>
      <c r="N165" s="120">
        <v>17267</v>
      </c>
      <c r="O165" s="38"/>
    </row>
    <row r="166" spans="1:15" s="121" customFormat="1" ht="27.75" customHeight="1" x14ac:dyDescent="0.25">
      <c r="A166" s="140">
        <v>160</v>
      </c>
      <c r="B166" s="248" t="s">
        <v>143</v>
      </c>
      <c r="C166" s="118" t="s">
        <v>144</v>
      </c>
      <c r="D166" s="118" t="s">
        <v>403</v>
      </c>
      <c r="E166" s="118" t="s">
        <v>14</v>
      </c>
      <c r="F166" s="18" t="s">
        <v>145</v>
      </c>
      <c r="G166" s="18">
        <v>170</v>
      </c>
      <c r="H166" s="18">
        <v>40600</v>
      </c>
      <c r="I166" s="18">
        <v>10150</v>
      </c>
      <c r="J166" s="18">
        <v>30450</v>
      </c>
      <c r="K166" s="18">
        <v>0</v>
      </c>
      <c r="L166" s="18">
        <v>9.56</v>
      </c>
      <c r="M166" s="119">
        <f t="shared" si="2"/>
        <v>291102</v>
      </c>
      <c r="N166" s="120">
        <v>51008</v>
      </c>
      <c r="O166" s="37"/>
    </row>
    <row r="167" spans="1:15" s="121" customFormat="1" ht="27.75" customHeight="1" x14ac:dyDescent="0.25">
      <c r="A167" s="140">
        <v>161</v>
      </c>
      <c r="B167" s="248" t="s">
        <v>146</v>
      </c>
      <c r="C167" s="118" t="s">
        <v>147</v>
      </c>
      <c r="D167" s="118" t="s">
        <v>404</v>
      </c>
      <c r="E167" s="118" t="s">
        <v>14</v>
      </c>
      <c r="F167" s="18" t="s">
        <v>148</v>
      </c>
      <c r="G167" s="18">
        <v>490</v>
      </c>
      <c r="H167" s="18">
        <v>91000</v>
      </c>
      <c r="I167" s="18">
        <v>4000</v>
      </c>
      <c r="J167" s="18">
        <v>87000</v>
      </c>
      <c r="K167" s="18">
        <v>0</v>
      </c>
      <c r="L167" s="18">
        <v>5.2</v>
      </c>
      <c r="M167" s="119">
        <f t="shared" si="2"/>
        <v>452400</v>
      </c>
      <c r="N167" s="120">
        <v>96480</v>
      </c>
      <c r="O167" s="37"/>
    </row>
    <row r="168" spans="1:15" s="121" customFormat="1" ht="27.75" customHeight="1" x14ac:dyDescent="0.25">
      <c r="A168" s="140">
        <v>162</v>
      </c>
      <c r="B168" s="248" t="s">
        <v>149</v>
      </c>
      <c r="C168" s="118" t="s">
        <v>147</v>
      </c>
      <c r="D168" s="118" t="s">
        <v>405</v>
      </c>
      <c r="E168" s="118" t="s">
        <v>14</v>
      </c>
      <c r="F168" s="18" t="s">
        <v>150</v>
      </c>
      <c r="G168" s="18">
        <v>1000</v>
      </c>
      <c r="H168" s="18">
        <v>5550</v>
      </c>
      <c r="I168" s="18">
        <v>112320</v>
      </c>
      <c r="J168" s="18">
        <v>0</v>
      </c>
      <c r="K168" s="18">
        <v>106770</v>
      </c>
      <c r="L168" s="18">
        <v>5.67</v>
      </c>
      <c r="M168" s="119">
        <f t="shared" si="2"/>
        <v>0</v>
      </c>
      <c r="N168" s="120">
        <v>48448</v>
      </c>
      <c r="O168" s="37"/>
    </row>
    <row r="169" spans="1:15" s="121" customFormat="1" ht="27.75" customHeight="1" x14ac:dyDescent="0.25">
      <c r="A169" s="140">
        <v>163</v>
      </c>
      <c r="B169" s="248" t="s">
        <v>151</v>
      </c>
      <c r="C169" s="118" t="s">
        <v>144</v>
      </c>
      <c r="D169" s="118" t="s">
        <v>406</v>
      </c>
      <c r="E169" s="118" t="s">
        <v>14</v>
      </c>
      <c r="F169" s="124" t="s">
        <v>152</v>
      </c>
      <c r="G169" s="124">
        <v>500</v>
      </c>
      <c r="H169" s="124">
        <v>4625</v>
      </c>
      <c r="I169" s="18">
        <v>943000</v>
      </c>
      <c r="J169" s="18">
        <v>0</v>
      </c>
      <c r="K169" s="18">
        <v>938375</v>
      </c>
      <c r="L169" s="18">
        <v>2.48</v>
      </c>
      <c r="M169" s="119">
        <f t="shared" si="2"/>
        <v>0</v>
      </c>
      <c r="N169" s="120">
        <v>80448</v>
      </c>
      <c r="O169" s="41"/>
    </row>
    <row r="170" spans="1:15" s="121" customFormat="1" ht="27.75" customHeight="1" x14ac:dyDescent="0.25">
      <c r="A170" s="140">
        <v>164</v>
      </c>
      <c r="B170" s="248" t="s">
        <v>153</v>
      </c>
      <c r="C170" s="118" t="s">
        <v>144</v>
      </c>
      <c r="D170" s="118" t="s">
        <v>407</v>
      </c>
      <c r="E170" s="118" t="s">
        <v>14</v>
      </c>
      <c r="F170" s="18" t="s">
        <v>212</v>
      </c>
      <c r="G170" s="18">
        <v>817.4</v>
      </c>
      <c r="H170" s="18">
        <v>8980</v>
      </c>
      <c r="I170" s="18">
        <v>36980</v>
      </c>
      <c r="J170" s="18">
        <v>0</v>
      </c>
      <c r="K170" s="18">
        <v>28000</v>
      </c>
      <c r="L170" s="18">
        <v>3.56</v>
      </c>
      <c r="M170" s="119">
        <f t="shared" si="2"/>
        <v>0</v>
      </c>
      <c r="N170" s="120">
        <v>32304</v>
      </c>
      <c r="O170" s="37"/>
    </row>
    <row r="171" spans="1:15" s="121" customFormat="1" ht="27.75" customHeight="1" x14ac:dyDescent="0.25">
      <c r="A171" s="140">
        <v>165</v>
      </c>
      <c r="B171" s="248" t="s">
        <v>154</v>
      </c>
      <c r="C171" s="118" t="s">
        <v>144</v>
      </c>
      <c r="D171" s="118" t="s">
        <v>408</v>
      </c>
      <c r="E171" s="118"/>
      <c r="F171" s="18" t="s">
        <v>155</v>
      </c>
      <c r="G171" s="18">
        <v>325</v>
      </c>
      <c r="H171" s="18">
        <v>29080</v>
      </c>
      <c r="I171" s="18">
        <v>11520</v>
      </c>
      <c r="J171" s="18">
        <v>17560</v>
      </c>
      <c r="K171" s="18">
        <v>0</v>
      </c>
      <c r="L171" s="18">
        <v>2.76</v>
      </c>
      <c r="M171" s="119">
        <f t="shared" si="2"/>
        <v>48465.599999999999</v>
      </c>
      <c r="N171" s="120">
        <v>39616</v>
      </c>
      <c r="O171" s="37"/>
    </row>
    <row r="172" spans="1:15" s="121" customFormat="1" ht="27.75" customHeight="1" x14ac:dyDescent="0.25">
      <c r="A172" s="140">
        <v>166</v>
      </c>
      <c r="B172" s="248" t="s">
        <v>156</v>
      </c>
      <c r="C172" s="145" t="s">
        <v>213</v>
      </c>
      <c r="D172" s="118" t="s">
        <v>409</v>
      </c>
      <c r="E172" s="118" t="s">
        <v>14</v>
      </c>
      <c r="F172" s="18" t="s">
        <v>410</v>
      </c>
      <c r="G172" s="18">
        <v>600</v>
      </c>
      <c r="H172" s="18">
        <v>2012</v>
      </c>
      <c r="I172" s="18">
        <v>7405</v>
      </c>
      <c r="J172" s="18">
        <v>0</v>
      </c>
      <c r="K172" s="18">
        <v>5393</v>
      </c>
      <c r="L172" s="18">
        <v>2.76</v>
      </c>
      <c r="M172" s="119">
        <f t="shared" si="2"/>
        <v>0</v>
      </c>
      <c r="N172" s="120">
        <v>3746</v>
      </c>
      <c r="O172" s="37"/>
    </row>
    <row r="173" spans="1:15" s="121" customFormat="1" ht="27.75" customHeight="1" x14ac:dyDescent="0.25">
      <c r="A173" s="140">
        <v>167</v>
      </c>
      <c r="B173" s="248" t="s">
        <v>157</v>
      </c>
      <c r="C173" s="118" t="s">
        <v>158</v>
      </c>
      <c r="D173" s="118" t="s">
        <v>411</v>
      </c>
      <c r="E173" s="118"/>
      <c r="F173" s="18" t="s">
        <v>159</v>
      </c>
      <c r="G173" s="18">
        <v>50</v>
      </c>
      <c r="H173" s="18">
        <v>1618.5</v>
      </c>
      <c r="I173" s="18">
        <v>82390.5</v>
      </c>
      <c r="J173" s="18">
        <v>0</v>
      </c>
      <c r="K173" s="18">
        <v>80772</v>
      </c>
      <c r="L173" s="18">
        <v>3.07</v>
      </c>
      <c r="M173" s="119">
        <f t="shared" si="2"/>
        <v>0</v>
      </c>
      <c r="N173" s="120">
        <v>27816</v>
      </c>
      <c r="O173" s="37"/>
    </row>
    <row r="174" spans="1:15" s="121" customFormat="1" ht="27.75" customHeight="1" x14ac:dyDescent="0.25">
      <c r="A174" s="140">
        <v>168</v>
      </c>
      <c r="B174" s="248" t="s">
        <v>160</v>
      </c>
      <c r="C174" s="118" t="s">
        <v>147</v>
      </c>
      <c r="D174" s="118" t="s">
        <v>412</v>
      </c>
      <c r="E174" s="118"/>
      <c r="F174" s="18" t="s">
        <v>161</v>
      </c>
      <c r="G174" s="18">
        <v>255</v>
      </c>
      <c r="H174" s="18">
        <v>11164</v>
      </c>
      <c r="I174" s="18">
        <v>20516</v>
      </c>
      <c r="J174" s="18">
        <v>0</v>
      </c>
      <c r="K174" s="18">
        <v>9352</v>
      </c>
      <c r="L174" s="18">
        <v>3.07</v>
      </c>
      <c r="M174" s="119">
        <f t="shared" si="2"/>
        <v>0</v>
      </c>
      <c r="N174" s="120">
        <v>21300</v>
      </c>
      <c r="O174" s="37"/>
    </row>
    <row r="175" spans="1:15" s="121" customFormat="1" ht="27.75" customHeight="1" x14ac:dyDescent="0.25">
      <c r="A175" s="140">
        <v>169</v>
      </c>
      <c r="B175" s="248" t="s">
        <v>162</v>
      </c>
      <c r="C175" s="118" t="s">
        <v>147</v>
      </c>
      <c r="D175" s="118" t="s">
        <v>365</v>
      </c>
      <c r="E175" s="118"/>
      <c r="F175" s="18" t="s">
        <v>163</v>
      </c>
      <c r="G175" s="18">
        <v>298</v>
      </c>
      <c r="H175" s="18">
        <v>5405.5</v>
      </c>
      <c r="I175" s="18">
        <v>8473.5</v>
      </c>
      <c r="J175" s="18">
        <v>0</v>
      </c>
      <c r="K175" s="18">
        <v>3068</v>
      </c>
      <c r="L175" s="18">
        <v>3.07</v>
      </c>
      <c r="M175" s="119">
        <f t="shared" si="2"/>
        <v>0</v>
      </c>
      <c r="N175" s="120">
        <v>11924</v>
      </c>
      <c r="O175" s="37"/>
    </row>
    <row r="176" spans="1:15" s="121" customFormat="1" ht="27.75" customHeight="1" x14ac:dyDescent="0.25">
      <c r="A176" s="140">
        <v>170</v>
      </c>
      <c r="B176" s="248" t="s">
        <v>164</v>
      </c>
      <c r="C176" s="118" t="s">
        <v>147</v>
      </c>
      <c r="D176" s="118" t="s">
        <v>365</v>
      </c>
      <c r="E176" s="118"/>
      <c r="F176" s="18" t="s">
        <v>165</v>
      </c>
      <c r="G176" s="18">
        <v>85</v>
      </c>
      <c r="H176" s="18">
        <v>10341</v>
      </c>
      <c r="I176" s="18">
        <v>2883</v>
      </c>
      <c r="J176" s="18">
        <v>7458</v>
      </c>
      <c r="K176" s="18">
        <v>0</v>
      </c>
      <c r="L176" s="18">
        <v>2.76</v>
      </c>
      <c r="M176" s="119">
        <f t="shared" si="2"/>
        <v>20584.079999999998</v>
      </c>
      <c r="N176" s="120">
        <v>16872</v>
      </c>
      <c r="O176" s="37"/>
    </row>
    <row r="177" spans="1:15" s="121" customFormat="1" ht="27.75" customHeight="1" x14ac:dyDescent="0.25">
      <c r="A177" s="140">
        <v>171</v>
      </c>
      <c r="B177" s="248" t="s">
        <v>166</v>
      </c>
      <c r="C177" s="118" t="s">
        <v>144</v>
      </c>
      <c r="D177" s="118" t="s">
        <v>413</v>
      </c>
      <c r="E177" s="118"/>
      <c r="F177" s="18" t="s">
        <v>145</v>
      </c>
      <c r="G177" s="18">
        <v>170</v>
      </c>
      <c r="H177" s="18">
        <v>0</v>
      </c>
      <c r="I177" s="18">
        <v>969</v>
      </c>
      <c r="J177" s="18">
        <v>0</v>
      </c>
      <c r="K177" s="18">
        <v>969</v>
      </c>
      <c r="L177" s="18">
        <v>2.76</v>
      </c>
      <c r="M177" s="119">
        <f t="shared" si="2"/>
        <v>0</v>
      </c>
      <c r="N177" s="120">
        <v>0</v>
      </c>
      <c r="O177" s="37"/>
    </row>
    <row r="178" spans="1:15" s="121" customFormat="1" ht="27.75" customHeight="1" x14ac:dyDescent="0.25">
      <c r="A178" s="140">
        <v>172</v>
      </c>
      <c r="B178" s="248" t="s">
        <v>167</v>
      </c>
      <c r="C178" s="118" t="s">
        <v>147</v>
      </c>
      <c r="D178" s="118" t="s">
        <v>413</v>
      </c>
      <c r="E178" s="118"/>
      <c r="F178" s="18" t="s">
        <v>145</v>
      </c>
      <c r="G178" s="18">
        <v>170</v>
      </c>
      <c r="H178" s="18">
        <v>24374</v>
      </c>
      <c r="I178" s="18">
        <v>65369.5</v>
      </c>
      <c r="J178" s="18">
        <v>0</v>
      </c>
      <c r="K178" s="18">
        <v>40995.5</v>
      </c>
      <c r="L178" s="18">
        <v>2.76</v>
      </c>
      <c r="M178" s="119">
        <f t="shared" si="2"/>
        <v>0</v>
      </c>
      <c r="N178" s="120">
        <v>66040</v>
      </c>
      <c r="O178" s="37"/>
    </row>
    <row r="179" spans="1:15" s="121" customFormat="1" ht="27.75" customHeight="1" x14ac:dyDescent="0.25">
      <c r="A179" s="140">
        <v>173</v>
      </c>
      <c r="B179" s="248" t="s">
        <v>168</v>
      </c>
      <c r="C179" s="118" t="s">
        <v>144</v>
      </c>
      <c r="D179" s="118" t="s">
        <v>414</v>
      </c>
      <c r="E179" s="118"/>
      <c r="F179" s="18" t="s">
        <v>214</v>
      </c>
      <c r="G179" s="18">
        <v>599.6</v>
      </c>
      <c r="H179" s="18">
        <v>7950</v>
      </c>
      <c r="I179" s="18">
        <v>256515</v>
      </c>
      <c r="J179" s="18">
        <v>0</v>
      </c>
      <c r="K179" s="18">
        <v>248565</v>
      </c>
      <c r="L179" s="18">
        <v>2.76</v>
      </c>
      <c r="M179" s="119">
        <f t="shared" si="2"/>
        <v>0</v>
      </c>
      <c r="N179" s="120">
        <v>46140</v>
      </c>
      <c r="O179" s="37"/>
    </row>
    <row r="180" spans="1:15" s="121" customFormat="1" ht="27.75" customHeight="1" x14ac:dyDescent="0.25">
      <c r="A180" s="140">
        <v>174</v>
      </c>
      <c r="B180" s="248" t="s">
        <v>169</v>
      </c>
      <c r="C180" s="118" t="s">
        <v>144</v>
      </c>
      <c r="D180" s="122" t="s">
        <v>415</v>
      </c>
      <c r="E180" s="118"/>
      <c r="F180" s="18" t="s">
        <v>215</v>
      </c>
      <c r="G180" s="18">
        <v>414.745</v>
      </c>
      <c r="H180" s="18">
        <v>30726</v>
      </c>
      <c r="I180" s="18">
        <v>206412</v>
      </c>
      <c r="J180" s="18">
        <v>0</v>
      </c>
      <c r="K180" s="18">
        <v>175686</v>
      </c>
      <c r="L180" s="18">
        <v>3.19</v>
      </c>
      <c r="M180" s="119">
        <f t="shared" si="2"/>
        <v>0</v>
      </c>
      <c r="N180" s="120">
        <v>109530</v>
      </c>
      <c r="O180" s="37"/>
    </row>
    <row r="181" spans="1:15" s="121" customFormat="1" ht="27.75" customHeight="1" x14ac:dyDescent="0.25">
      <c r="A181" s="140">
        <v>175</v>
      </c>
      <c r="B181" s="248" t="s">
        <v>170</v>
      </c>
      <c r="C181" s="118" t="s">
        <v>144</v>
      </c>
      <c r="D181" s="118" t="s">
        <v>416</v>
      </c>
      <c r="E181" s="118"/>
      <c r="F181" s="18" t="s">
        <v>171</v>
      </c>
      <c r="G181" s="18">
        <v>997.92</v>
      </c>
      <c r="H181" s="18">
        <v>1580</v>
      </c>
      <c r="I181" s="18">
        <v>6002.5</v>
      </c>
      <c r="J181" s="18">
        <v>0</v>
      </c>
      <c r="K181" s="18">
        <v>4422.5</v>
      </c>
      <c r="L181" s="18">
        <v>3.19</v>
      </c>
      <c r="M181" s="119">
        <f t="shared" si="2"/>
        <v>0</v>
      </c>
      <c r="N181" s="120">
        <v>4014</v>
      </c>
      <c r="O181" s="37"/>
    </row>
    <row r="182" spans="1:15" s="121" customFormat="1" ht="27.75" customHeight="1" x14ac:dyDescent="0.25">
      <c r="A182" s="140">
        <v>176</v>
      </c>
      <c r="B182" s="248" t="s">
        <v>172</v>
      </c>
      <c r="C182" s="118" t="s">
        <v>147</v>
      </c>
      <c r="D182" s="122" t="s">
        <v>417</v>
      </c>
      <c r="E182" s="118"/>
      <c r="F182" s="18" t="s">
        <v>173</v>
      </c>
      <c r="G182" s="18">
        <v>30.15</v>
      </c>
      <c r="H182" s="18">
        <v>4546</v>
      </c>
      <c r="I182" s="18">
        <v>3300</v>
      </c>
      <c r="J182" s="18">
        <v>1246</v>
      </c>
      <c r="K182" s="18">
        <v>0</v>
      </c>
      <c r="L182" s="18" t="s">
        <v>219</v>
      </c>
      <c r="M182" s="119"/>
      <c r="N182" s="120">
        <v>8736</v>
      </c>
      <c r="O182" s="37"/>
    </row>
    <row r="183" spans="1:15" s="121" customFormat="1" ht="27.75" customHeight="1" x14ac:dyDescent="0.25">
      <c r="A183" s="140">
        <v>177</v>
      </c>
      <c r="B183" s="248" t="s">
        <v>174</v>
      </c>
      <c r="C183" s="118" t="s">
        <v>144</v>
      </c>
      <c r="D183" s="122" t="s">
        <v>418</v>
      </c>
      <c r="E183" s="118"/>
      <c r="F183" s="18" t="s">
        <v>165</v>
      </c>
      <c r="G183" s="18">
        <v>170</v>
      </c>
      <c r="H183" s="18">
        <v>17211</v>
      </c>
      <c r="I183" s="18">
        <v>4299</v>
      </c>
      <c r="J183" s="18">
        <v>12912</v>
      </c>
      <c r="K183" s="18">
        <v>0</v>
      </c>
      <c r="L183" s="18">
        <v>3.19</v>
      </c>
      <c r="M183" s="119">
        <f t="shared" si="2"/>
        <v>41189.279999999999</v>
      </c>
      <c r="N183" s="120">
        <v>25448</v>
      </c>
      <c r="O183" s="37"/>
    </row>
    <row r="184" spans="1:15" s="121" customFormat="1" ht="27.75" customHeight="1" x14ac:dyDescent="0.25">
      <c r="A184" s="140">
        <v>178</v>
      </c>
      <c r="B184" s="248" t="s">
        <v>175</v>
      </c>
      <c r="C184" s="118" t="s">
        <v>144</v>
      </c>
      <c r="D184" s="122" t="s">
        <v>419</v>
      </c>
      <c r="E184" s="118"/>
      <c r="F184" s="18" t="s">
        <v>161</v>
      </c>
      <c r="G184" s="18">
        <v>249.92</v>
      </c>
      <c r="H184" s="18">
        <v>564</v>
      </c>
      <c r="I184" s="18">
        <v>30184.5</v>
      </c>
      <c r="J184" s="18">
        <v>0</v>
      </c>
      <c r="K184" s="18">
        <v>29620.5</v>
      </c>
      <c r="L184" s="18">
        <v>3.19</v>
      </c>
      <c r="M184" s="119">
        <f t="shared" si="2"/>
        <v>0</v>
      </c>
      <c r="N184" s="120">
        <v>10674</v>
      </c>
      <c r="O184" s="37"/>
    </row>
    <row r="185" spans="1:15" s="121" customFormat="1" ht="27.75" customHeight="1" x14ac:dyDescent="0.25">
      <c r="A185" s="140">
        <v>179</v>
      </c>
      <c r="B185" s="248" t="s">
        <v>176</v>
      </c>
      <c r="C185" s="118" t="s">
        <v>144</v>
      </c>
      <c r="D185" s="122" t="s">
        <v>420</v>
      </c>
      <c r="E185" s="118"/>
      <c r="F185" s="18" t="s">
        <v>161</v>
      </c>
      <c r="G185" s="18">
        <v>100.32</v>
      </c>
      <c r="H185" s="18">
        <v>13720</v>
      </c>
      <c r="I185" s="18">
        <v>79565</v>
      </c>
      <c r="J185" s="18">
        <v>0</v>
      </c>
      <c r="K185" s="18">
        <v>65845</v>
      </c>
      <c r="L185" s="18">
        <v>3.19</v>
      </c>
      <c r="M185" s="119">
        <f t="shared" si="2"/>
        <v>0</v>
      </c>
      <c r="N185" s="120">
        <v>75260</v>
      </c>
      <c r="O185" s="37"/>
    </row>
    <row r="186" spans="1:15" s="121" customFormat="1" ht="27.75" customHeight="1" x14ac:dyDescent="0.25">
      <c r="A186" s="140">
        <v>180</v>
      </c>
      <c r="B186" s="248" t="s">
        <v>177</v>
      </c>
      <c r="C186" s="118" t="s">
        <v>144</v>
      </c>
      <c r="D186" s="122" t="s">
        <v>421</v>
      </c>
      <c r="E186" s="118"/>
      <c r="F186" s="18" t="s">
        <v>178</v>
      </c>
      <c r="G186" s="18">
        <v>692</v>
      </c>
      <c r="H186" s="18">
        <v>10055</v>
      </c>
      <c r="I186" s="18">
        <v>174905</v>
      </c>
      <c r="J186" s="18">
        <v>0</v>
      </c>
      <c r="K186" s="18">
        <v>164850</v>
      </c>
      <c r="L186" s="18">
        <v>3.19</v>
      </c>
      <c r="M186" s="119">
        <f t="shared" si="2"/>
        <v>0</v>
      </c>
      <c r="N186" s="120">
        <v>92064</v>
      </c>
      <c r="O186" s="37"/>
    </row>
    <row r="187" spans="1:15" s="121" customFormat="1" ht="27.75" customHeight="1" x14ac:dyDescent="0.25">
      <c r="A187" s="140">
        <v>181</v>
      </c>
      <c r="B187" s="248" t="s">
        <v>179</v>
      </c>
      <c r="C187" s="118" t="s">
        <v>144</v>
      </c>
      <c r="D187" s="122" t="s">
        <v>422</v>
      </c>
      <c r="E187" s="118"/>
      <c r="F187" s="18" t="s">
        <v>180</v>
      </c>
      <c r="G187" s="18">
        <v>807</v>
      </c>
      <c r="H187" s="18">
        <v>695.25</v>
      </c>
      <c r="I187" s="18">
        <v>20701.5</v>
      </c>
      <c r="J187" s="18">
        <v>0</v>
      </c>
      <c r="K187" s="18">
        <v>20006.25</v>
      </c>
      <c r="L187" s="18">
        <v>3.19</v>
      </c>
      <c r="M187" s="119">
        <f t="shared" si="2"/>
        <v>0</v>
      </c>
      <c r="N187" s="120">
        <v>7592</v>
      </c>
      <c r="O187" s="37"/>
    </row>
    <row r="188" spans="1:15" s="121" customFormat="1" ht="27.75" customHeight="1" x14ac:dyDescent="0.25">
      <c r="A188" s="140">
        <v>182</v>
      </c>
      <c r="B188" s="248" t="s">
        <v>181</v>
      </c>
      <c r="C188" s="118" t="s">
        <v>144</v>
      </c>
      <c r="D188" s="122" t="s">
        <v>423</v>
      </c>
      <c r="E188" s="118"/>
      <c r="F188" s="18" t="s">
        <v>182</v>
      </c>
      <c r="G188" s="18">
        <v>50.2</v>
      </c>
      <c r="H188" s="18">
        <v>6959</v>
      </c>
      <c r="I188" s="18">
        <v>23088</v>
      </c>
      <c r="J188" s="18">
        <v>0</v>
      </c>
      <c r="K188" s="18">
        <v>16129</v>
      </c>
      <c r="L188" s="18">
        <v>2.87</v>
      </c>
      <c r="M188" s="119">
        <f t="shared" si="2"/>
        <v>0</v>
      </c>
      <c r="N188" s="120">
        <v>11799</v>
      </c>
      <c r="O188" s="37"/>
    </row>
    <row r="189" spans="1:15" s="121" customFormat="1" ht="27.75" customHeight="1" x14ac:dyDescent="0.25">
      <c r="A189" s="140">
        <v>183</v>
      </c>
      <c r="B189" s="248" t="s">
        <v>183</v>
      </c>
      <c r="C189" s="118" t="s">
        <v>216</v>
      </c>
      <c r="D189" s="122" t="s">
        <v>424</v>
      </c>
      <c r="E189" s="118"/>
      <c r="F189" s="18" t="s">
        <v>145</v>
      </c>
      <c r="G189" s="18">
        <v>170</v>
      </c>
      <c r="H189" s="18">
        <v>1600</v>
      </c>
      <c r="I189" s="18">
        <v>2950</v>
      </c>
      <c r="J189" s="18">
        <v>0</v>
      </c>
      <c r="K189" s="18">
        <v>1350</v>
      </c>
      <c r="L189" s="18">
        <v>2.76</v>
      </c>
      <c r="M189" s="119">
        <f t="shared" si="2"/>
        <v>0</v>
      </c>
      <c r="N189" s="120">
        <v>3816</v>
      </c>
      <c r="O189" s="37"/>
    </row>
    <row r="190" spans="1:15" s="121" customFormat="1" ht="27.75" customHeight="1" x14ac:dyDescent="0.25">
      <c r="A190" s="140">
        <v>184</v>
      </c>
      <c r="B190" s="248" t="s">
        <v>184</v>
      </c>
      <c r="C190" s="118" t="s">
        <v>144</v>
      </c>
      <c r="D190" s="122" t="s">
        <v>425</v>
      </c>
      <c r="E190" s="118"/>
      <c r="F190" s="18" t="s">
        <v>185</v>
      </c>
      <c r="G190" s="18">
        <v>145</v>
      </c>
      <c r="H190" s="18">
        <v>4955</v>
      </c>
      <c r="I190" s="18">
        <v>91965</v>
      </c>
      <c r="J190" s="18">
        <v>0</v>
      </c>
      <c r="K190" s="18">
        <v>87010</v>
      </c>
      <c r="L190" s="18">
        <v>3.19</v>
      </c>
      <c r="M190" s="119">
        <f t="shared" si="2"/>
        <v>0</v>
      </c>
      <c r="N190" s="120">
        <v>35725</v>
      </c>
      <c r="O190" s="37"/>
    </row>
    <row r="191" spans="1:15" s="121" customFormat="1" ht="27.75" customHeight="1" x14ac:dyDescent="0.25">
      <c r="A191" s="140">
        <v>185</v>
      </c>
      <c r="B191" s="248" t="s">
        <v>186</v>
      </c>
      <c r="C191" s="118" t="s">
        <v>187</v>
      </c>
      <c r="D191" s="122" t="s">
        <v>426</v>
      </c>
      <c r="E191" s="118"/>
      <c r="F191" s="18" t="s">
        <v>180</v>
      </c>
      <c r="G191" s="18">
        <v>469.8</v>
      </c>
      <c r="H191" s="18">
        <v>1105.5</v>
      </c>
      <c r="I191" s="18">
        <v>61419</v>
      </c>
      <c r="J191" s="18">
        <v>0</v>
      </c>
      <c r="K191" s="18">
        <v>60313.5</v>
      </c>
      <c r="L191" s="18">
        <v>3.19</v>
      </c>
      <c r="M191" s="119">
        <f t="shared" si="2"/>
        <v>0</v>
      </c>
      <c r="N191" s="120">
        <v>12182</v>
      </c>
      <c r="O191" s="37"/>
    </row>
    <row r="192" spans="1:15" s="121" customFormat="1" ht="27.75" customHeight="1" x14ac:dyDescent="0.25">
      <c r="A192" s="140">
        <v>186</v>
      </c>
      <c r="B192" s="248" t="s">
        <v>188</v>
      </c>
      <c r="C192" s="118" t="s">
        <v>144</v>
      </c>
      <c r="D192" s="122" t="s">
        <v>427</v>
      </c>
      <c r="E192" s="118"/>
      <c r="F192" s="18" t="s">
        <v>161</v>
      </c>
      <c r="G192" s="18">
        <v>109.12</v>
      </c>
      <c r="H192" s="18">
        <v>3350</v>
      </c>
      <c r="I192" s="18">
        <v>14360</v>
      </c>
      <c r="J192" s="18">
        <v>0</v>
      </c>
      <c r="K192" s="18">
        <v>11010</v>
      </c>
      <c r="L192" s="18">
        <v>2.76</v>
      </c>
      <c r="M192" s="119">
        <f t="shared" si="2"/>
        <v>0</v>
      </c>
      <c r="N192" s="120">
        <v>12480</v>
      </c>
      <c r="O192" s="37"/>
    </row>
    <row r="193" spans="1:16" s="121" customFormat="1" ht="27.75" customHeight="1" x14ac:dyDescent="0.25">
      <c r="A193" s="140">
        <v>187</v>
      </c>
      <c r="B193" s="248" t="s">
        <v>189</v>
      </c>
      <c r="C193" s="118" t="s">
        <v>147</v>
      </c>
      <c r="D193" s="122" t="s">
        <v>428</v>
      </c>
      <c r="E193" s="118"/>
      <c r="F193" s="18" t="s">
        <v>145</v>
      </c>
      <c r="G193" s="18">
        <v>124.9</v>
      </c>
      <c r="H193" s="18">
        <v>6487.5</v>
      </c>
      <c r="I193" s="18">
        <v>11236.25</v>
      </c>
      <c r="J193" s="18">
        <v>0</v>
      </c>
      <c r="K193" s="18">
        <v>4748.75</v>
      </c>
      <c r="L193" s="18">
        <v>3.19</v>
      </c>
      <c r="M193" s="119">
        <f t="shared" si="2"/>
        <v>0</v>
      </c>
      <c r="N193" s="120">
        <v>17577</v>
      </c>
      <c r="O193" s="37"/>
    </row>
    <row r="194" spans="1:16" s="121" customFormat="1" ht="27.75" customHeight="1" x14ac:dyDescent="0.25">
      <c r="A194" s="140">
        <v>188</v>
      </c>
      <c r="B194" s="248" t="s">
        <v>190</v>
      </c>
      <c r="C194" s="118" t="s">
        <v>144</v>
      </c>
      <c r="D194" s="122" t="s">
        <v>429</v>
      </c>
      <c r="E194" s="118"/>
      <c r="F194" s="18" t="s">
        <v>145</v>
      </c>
      <c r="G194" s="18">
        <v>150.04</v>
      </c>
      <c r="H194" s="18">
        <v>27717.5</v>
      </c>
      <c r="I194" s="18">
        <v>15082.5</v>
      </c>
      <c r="J194" s="18">
        <v>12635</v>
      </c>
      <c r="K194" s="18">
        <v>0</v>
      </c>
      <c r="L194" s="18">
        <v>3.19</v>
      </c>
      <c r="M194" s="119">
        <f t="shared" si="2"/>
        <v>40305.65</v>
      </c>
      <c r="N194" s="120">
        <v>43318.8</v>
      </c>
      <c r="O194" s="37"/>
    </row>
    <row r="195" spans="1:16" s="121" customFormat="1" ht="27.75" customHeight="1" x14ac:dyDescent="0.25">
      <c r="A195" s="140">
        <v>189</v>
      </c>
      <c r="B195" s="248" t="s">
        <v>191</v>
      </c>
      <c r="C195" s="118" t="s">
        <v>144</v>
      </c>
      <c r="D195" s="122" t="s">
        <v>430</v>
      </c>
      <c r="E195" s="118"/>
      <c r="F195" s="18" t="s">
        <v>192</v>
      </c>
      <c r="G195" s="18">
        <v>424.98</v>
      </c>
      <c r="H195" s="18">
        <v>9140</v>
      </c>
      <c r="I195" s="18">
        <v>396740</v>
      </c>
      <c r="J195" s="18">
        <v>0</v>
      </c>
      <c r="K195" s="18">
        <v>387600</v>
      </c>
      <c r="L195" s="18">
        <v>3.19</v>
      </c>
      <c r="M195" s="119">
        <f t="shared" si="2"/>
        <v>0</v>
      </c>
      <c r="N195" s="120">
        <v>121085</v>
      </c>
      <c r="O195" s="37"/>
    </row>
    <row r="196" spans="1:16" s="121" customFormat="1" ht="27.75" customHeight="1" x14ac:dyDescent="0.25">
      <c r="A196" s="140">
        <v>190</v>
      </c>
      <c r="B196" s="248" t="s">
        <v>193</v>
      </c>
      <c r="C196" s="118" t="s">
        <v>144</v>
      </c>
      <c r="D196" s="122" t="s">
        <v>431</v>
      </c>
      <c r="E196" s="118"/>
      <c r="F196" s="18" t="s">
        <v>194</v>
      </c>
      <c r="G196" s="18">
        <v>999.54</v>
      </c>
      <c r="H196" s="18">
        <v>4189</v>
      </c>
      <c r="I196" s="18">
        <v>131</v>
      </c>
      <c r="J196" s="18">
        <v>4058</v>
      </c>
      <c r="K196" s="18">
        <v>0</v>
      </c>
      <c r="L196" s="18">
        <v>3.07</v>
      </c>
      <c r="M196" s="119">
        <f t="shared" si="2"/>
        <v>12458.06</v>
      </c>
      <c r="N196" s="120">
        <v>4123</v>
      </c>
      <c r="O196" s="37"/>
    </row>
    <row r="197" spans="1:16" s="121" customFormat="1" ht="27.75" customHeight="1" x14ac:dyDescent="0.25">
      <c r="A197" s="140">
        <v>191</v>
      </c>
      <c r="B197" s="248" t="s">
        <v>217</v>
      </c>
      <c r="C197" s="135" t="s">
        <v>213</v>
      </c>
      <c r="D197" s="135" t="s">
        <v>432</v>
      </c>
      <c r="E197" s="118"/>
      <c r="F197" s="18" t="s">
        <v>218</v>
      </c>
      <c r="G197" s="18">
        <v>55</v>
      </c>
      <c r="H197" s="18">
        <v>32235</v>
      </c>
      <c r="I197" s="18">
        <v>89805</v>
      </c>
      <c r="J197" s="18">
        <v>0</v>
      </c>
      <c r="K197" s="18">
        <v>57570</v>
      </c>
      <c r="L197" s="18">
        <v>3.74</v>
      </c>
      <c r="M197" s="119">
        <f t="shared" si="2"/>
        <v>0</v>
      </c>
      <c r="N197" s="120">
        <v>50237</v>
      </c>
      <c r="O197" s="51"/>
    </row>
    <row r="198" spans="1:16" s="121" customFormat="1" ht="27.75" customHeight="1" x14ac:dyDescent="0.25">
      <c r="A198" s="140">
        <v>192</v>
      </c>
      <c r="B198" s="248" t="s">
        <v>220</v>
      </c>
      <c r="C198" s="135" t="s">
        <v>213</v>
      </c>
      <c r="D198" s="135" t="s">
        <v>515</v>
      </c>
      <c r="E198" s="118"/>
      <c r="F198" s="18" t="s">
        <v>180</v>
      </c>
      <c r="G198" s="18">
        <v>750.15</v>
      </c>
      <c r="H198" s="18">
        <v>204</v>
      </c>
      <c r="I198" s="18">
        <v>24622.5</v>
      </c>
      <c r="J198" s="18">
        <v>0</v>
      </c>
      <c r="K198" s="18">
        <v>24418.5</v>
      </c>
      <c r="L198" s="18">
        <v>3.74</v>
      </c>
      <c r="M198" s="119">
        <f t="shared" si="2"/>
        <v>0</v>
      </c>
      <c r="N198" s="120">
        <v>3628</v>
      </c>
      <c r="O198" s="37"/>
    </row>
    <row r="199" spans="1:16" s="121" customFormat="1" ht="27.75" customHeight="1" x14ac:dyDescent="0.25">
      <c r="A199" s="140">
        <v>193</v>
      </c>
      <c r="B199" s="248" t="s">
        <v>228</v>
      </c>
      <c r="C199" s="135" t="s">
        <v>213</v>
      </c>
      <c r="D199" s="135" t="s">
        <v>516</v>
      </c>
      <c r="E199" s="118"/>
      <c r="F199" s="18" t="s">
        <v>182</v>
      </c>
      <c r="G199" s="18">
        <v>39</v>
      </c>
      <c r="H199" s="18">
        <v>0</v>
      </c>
      <c r="I199" s="18">
        <v>6870.5</v>
      </c>
      <c r="J199" s="18">
        <v>0</v>
      </c>
      <c r="K199" s="18">
        <v>6870.5</v>
      </c>
      <c r="L199" s="18">
        <v>3.74</v>
      </c>
      <c r="M199" s="119">
        <f t="shared" si="2"/>
        <v>0</v>
      </c>
      <c r="N199" s="120">
        <v>12</v>
      </c>
      <c r="O199" s="37"/>
    </row>
    <row r="200" spans="1:16" s="121" customFormat="1" ht="27.75" customHeight="1" x14ac:dyDescent="0.25">
      <c r="A200" s="140">
        <v>194</v>
      </c>
      <c r="B200" s="248" t="s">
        <v>230</v>
      </c>
      <c r="C200" s="135" t="s">
        <v>213</v>
      </c>
      <c r="D200" s="135" t="s">
        <v>517</v>
      </c>
      <c r="E200" s="118"/>
      <c r="F200" s="18" t="s">
        <v>165</v>
      </c>
      <c r="G200" s="18">
        <v>80</v>
      </c>
      <c r="H200" s="18">
        <v>8175</v>
      </c>
      <c r="I200" s="18">
        <v>9945</v>
      </c>
      <c r="J200" s="18">
        <v>0</v>
      </c>
      <c r="K200" s="18">
        <v>1770</v>
      </c>
      <c r="L200" s="18">
        <v>3.74</v>
      </c>
      <c r="M200" s="119">
        <f t="shared" si="2"/>
        <v>0</v>
      </c>
      <c r="N200" s="120">
        <v>11880</v>
      </c>
      <c r="O200" s="37"/>
    </row>
    <row r="201" spans="1:16" s="121" customFormat="1" ht="27.75" customHeight="1" x14ac:dyDescent="0.25">
      <c r="A201" s="140">
        <v>195</v>
      </c>
      <c r="B201" s="248" t="s">
        <v>229</v>
      </c>
      <c r="C201" s="135" t="s">
        <v>236</v>
      </c>
      <c r="D201" s="135" t="s">
        <v>518</v>
      </c>
      <c r="E201" s="118"/>
      <c r="F201" s="18" t="s">
        <v>237</v>
      </c>
      <c r="G201" s="18">
        <v>110</v>
      </c>
      <c r="H201" s="18">
        <v>1966</v>
      </c>
      <c r="I201" s="18">
        <v>79748</v>
      </c>
      <c r="J201" s="18">
        <v>0</v>
      </c>
      <c r="K201" s="18">
        <v>77782</v>
      </c>
      <c r="L201" s="18">
        <v>3.74</v>
      </c>
      <c r="M201" s="119">
        <f t="shared" si="2"/>
        <v>0</v>
      </c>
      <c r="N201" s="120">
        <v>34196.800000000003</v>
      </c>
      <c r="O201" s="37"/>
    </row>
    <row r="202" spans="1:16" s="121" customFormat="1" ht="27.75" customHeight="1" x14ac:dyDescent="0.25">
      <c r="A202" s="140">
        <v>196</v>
      </c>
      <c r="B202" s="248" t="s">
        <v>241</v>
      </c>
      <c r="C202" s="135" t="s">
        <v>213</v>
      </c>
      <c r="D202" s="135" t="s">
        <v>519</v>
      </c>
      <c r="E202" s="118"/>
      <c r="F202" s="18" t="s">
        <v>242</v>
      </c>
      <c r="G202" s="18">
        <v>272</v>
      </c>
      <c r="H202" s="18">
        <v>9050</v>
      </c>
      <c r="I202" s="18">
        <v>52225</v>
      </c>
      <c r="J202" s="18">
        <v>0</v>
      </c>
      <c r="K202" s="18">
        <v>43175</v>
      </c>
      <c r="L202" s="18">
        <v>3.37</v>
      </c>
      <c r="M202" s="119">
        <f t="shared" si="2"/>
        <v>0</v>
      </c>
      <c r="N202" s="120">
        <v>44400</v>
      </c>
      <c r="O202" s="37"/>
    </row>
    <row r="203" spans="1:16" s="121" customFormat="1" ht="27.75" customHeight="1" x14ac:dyDescent="0.25">
      <c r="A203" s="140">
        <v>197</v>
      </c>
      <c r="B203" s="248" t="s">
        <v>258</v>
      </c>
      <c r="C203" s="135" t="s">
        <v>213</v>
      </c>
      <c r="D203" s="135" t="s">
        <v>520</v>
      </c>
      <c r="E203" s="118"/>
      <c r="F203" s="18" t="s">
        <v>259</v>
      </c>
      <c r="G203" s="18">
        <v>382.5</v>
      </c>
      <c r="H203" s="18">
        <v>11250</v>
      </c>
      <c r="I203" s="18">
        <v>8302.5</v>
      </c>
      <c r="J203" s="18">
        <v>2947.5</v>
      </c>
      <c r="K203" s="18">
        <v>0</v>
      </c>
      <c r="L203" s="18">
        <v>3.37</v>
      </c>
      <c r="M203" s="119">
        <f t="shared" si="2"/>
        <v>9933.0750000000007</v>
      </c>
      <c r="N203" s="120">
        <v>18473</v>
      </c>
      <c r="O203" s="37"/>
    </row>
    <row r="204" spans="1:16" ht="27.75" customHeight="1" x14ac:dyDescent="0.25">
      <c r="A204" s="140">
        <v>198</v>
      </c>
      <c r="B204" s="247" t="s">
        <v>266</v>
      </c>
      <c r="C204" s="136" t="s">
        <v>236</v>
      </c>
      <c r="D204" s="136" t="s">
        <v>521</v>
      </c>
      <c r="E204" s="136"/>
      <c r="F204" s="136" t="s">
        <v>267</v>
      </c>
      <c r="G204" s="136">
        <v>127.5</v>
      </c>
      <c r="H204" s="136">
        <v>2540</v>
      </c>
      <c r="I204" s="118">
        <v>159820</v>
      </c>
      <c r="J204" s="18">
        <v>0</v>
      </c>
      <c r="K204" s="18">
        <v>157280</v>
      </c>
      <c r="L204" s="136">
        <v>3.74</v>
      </c>
      <c r="M204" s="119">
        <f t="shared" si="2"/>
        <v>0</v>
      </c>
      <c r="N204" s="24">
        <v>44604.800000000003</v>
      </c>
      <c r="O204" s="37"/>
      <c r="P204" s="121"/>
    </row>
    <row r="205" spans="1:16" ht="27.75" customHeight="1" x14ac:dyDescent="0.25">
      <c r="A205" s="140">
        <v>199</v>
      </c>
      <c r="B205" s="247" t="s">
        <v>272</v>
      </c>
      <c r="C205" s="136" t="s">
        <v>236</v>
      </c>
      <c r="D205" s="136" t="s">
        <v>523</v>
      </c>
      <c r="E205" s="136"/>
      <c r="F205" s="136" t="s">
        <v>180</v>
      </c>
      <c r="G205" s="136">
        <v>498.6</v>
      </c>
      <c r="H205" s="136">
        <v>6000</v>
      </c>
      <c r="I205" s="118">
        <v>56100</v>
      </c>
      <c r="J205" s="18">
        <v>0</v>
      </c>
      <c r="K205" s="18">
        <v>50100</v>
      </c>
      <c r="L205" s="136">
        <v>3.2</v>
      </c>
      <c r="M205" s="119">
        <f t="shared" si="2"/>
        <v>0</v>
      </c>
      <c r="N205" s="24">
        <v>41840</v>
      </c>
      <c r="O205" s="37"/>
      <c r="P205" s="121"/>
    </row>
    <row r="206" spans="1:16" ht="27.75" customHeight="1" x14ac:dyDescent="0.25">
      <c r="A206" s="140">
        <v>200</v>
      </c>
      <c r="B206" s="247" t="s">
        <v>294</v>
      </c>
      <c r="C206" s="136" t="s">
        <v>293</v>
      </c>
      <c r="D206" s="136" t="s">
        <v>522</v>
      </c>
      <c r="E206" s="136"/>
      <c r="F206" s="136" t="s">
        <v>295</v>
      </c>
      <c r="G206" s="136">
        <v>500</v>
      </c>
      <c r="H206" s="136">
        <v>6760.5</v>
      </c>
      <c r="I206" s="118">
        <v>9085.5</v>
      </c>
      <c r="J206" s="18">
        <v>0</v>
      </c>
      <c r="K206" s="18">
        <v>2325</v>
      </c>
      <c r="L206" s="136">
        <v>3.2</v>
      </c>
      <c r="M206" s="119">
        <f t="shared" si="2"/>
        <v>0</v>
      </c>
      <c r="N206" s="24">
        <v>17401</v>
      </c>
      <c r="O206" s="37"/>
      <c r="P206" s="121"/>
    </row>
    <row r="207" spans="1:16" ht="27.75" customHeight="1" x14ac:dyDescent="0.25">
      <c r="A207" s="140">
        <v>201</v>
      </c>
      <c r="B207" s="247" t="s">
        <v>296</v>
      </c>
      <c r="C207" s="136" t="s">
        <v>293</v>
      </c>
      <c r="D207" s="136" t="s">
        <v>524</v>
      </c>
      <c r="E207" s="136"/>
      <c r="F207" s="136" t="s">
        <v>161</v>
      </c>
      <c r="G207" s="136">
        <v>200.5</v>
      </c>
      <c r="H207" s="136">
        <v>21110</v>
      </c>
      <c r="I207" s="118">
        <v>18720</v>
      </c>
      <c r="J207" s="18">
        <v>2390</v>
      </c>
      <c r="K207" s="18">
        <v>0</v>
      </c>
      <c r="L207" s="136">
        <v>3.74</v>
      </c>
      <c r="M207" s="119">
        <f t="shared" si="2"/>
        <v>8938.6</v>
      </c>
      <c r="N207" s="24">
        <v>49026</v>
      </c>
      <c r="O207" s="37"/>
      <c r="P207" s="121"/>
    </row>
    <row r="208" spans="1:16" ht="27.75" customHeight="1" x14ac:dyDescent="0.25">
      <c r="A208" s="140">
        <v>202</v>
      </c>
      <c r="B208" s="247" t="s">
        <v>297</v>
      </c>
      <c r="C208" s="136" t="s">
        <v>293</v>
      </c>
      <c r="D208" s="136" t="s">
        <v>525</v>
      </c>
      <c r="E208" s="136"/>
      <c r="F208" s="136" t="s">
        <v>192</v>
      </c>
      <c r="G208" s="136">
        <v>200.5</v>
      </c>
      <c r="H208" s="136">
        <v>15010.5</v>
      </c>
      <c r="I208" s="118">
        <v>23244</v>
      </c>
      <c r="J208" s="18">
        <v>0</v>
      </c>
      <c r="K208" s="18">
        <v>8233.5</v>
      </c>
      <c r="L208" s="136">
        <v>3.07</v>
      </c>
      <c r="M208" s="119">
        <f t="shared" si="2"/>
        <v>0</v>
      </c>
      <c r="N208" s="24">
        <v>23885</v>
      </c>
      <c r="O208" s="37"/>
      <c r="P208" s="121"/>
    </row>
    <row r="209" spans="1:18" ht="27.75" customHeight="1" x14ac:dyDescent="0.25">
      <c r="A209" s="140">
        <v>203</v>
      </c>
      <c r="B209" s="247" t="s">
        <v>310</v>
      </c>
      <c r="C209" s="136" t="s">
        <v>311</v>
      </c>
      <c r="D209" s="136" t="s">
        <v>526</v>
      </c>
      <c r="E209" s="136"/>
      <c r="F209" s="136" t="s">
        <v>161</v>
      </c>
      <c r="G209" s="136">
        <v>255</v>
      </c>
      <c r="H209" s="136">
        <v>3208.5</v>
      </c>
      <c r="I209" s="118">
        <v>55261.5</v>
      </c>
      <c r="J209" s="18">
        <v>0</v>
      </c>
      <c r="K209" s="18">
        <v>52053</v>
      </c>
      <c r="L209" s="136">
        <v>3.2</v>
      </c>
      <c r="M209" s="119">
        <f t="shared" si="2"/>
        <v>0</v>
      </c>
      <c r="N209" s="24">
        <v>27464</v>
      </c>
      <c r="O209" s="37"/>
    </row>
    <row r="210" spans="1:18" ht="27.75" customHeight="1" x14ac:dyDescent="0.25">
      <c r="A210" s="140">
        <v>204</v>
      </c>
      <c r="B210" s="247" t="s">
        <v>312</v>
      </c>
      <c r="C210" s="136" t="s">
        <v>293</v>
      </c>
      <c r="D210" s="136" t="s">
        <v>527</v>
      </c>
      <c r="E210" s="136"/>
      <c r="F210" s="136" t="s">
        <v>161</v>
      </c>
      <c r="G210" s="136">
        <v>254.7</v>
      </c>
      <c r="H210" s="136">
        <v>13007.5</v>
      </c>
      <c r="I210" s="118">
        <v>16623.75</v>
      </c>
      <c r="J210" s="18">
        <v>0</v>
      </c>
      <c r="K210" s="18">
        <v>3616.25</v>
      </c>
      <c r="L210" s="136">
        <v>3.2</v>
      </c>
      <c r="M210" s="119">
        <f t="shared" si="2"/>
        <v>0</v>
      </c>
      <c r="N210" s="24">
        <v>25124</v>
      </c>
      <c r="O210" s="37"/>
    </row>
    <row r="211" spans="1:18" ht="27.75" customHeight="1" x14ac:dyDescent="0.25">
      <c r="A211" s="140">
        <v>205</v>
      </c>
      <c r="B211" s="247" t="s">
        <v>313</v>
      </c>
      <c r="C211" s="24" t="s">
        <v>213</v>
      </c>
      <c r="D211" s="136" t="s">
        <v>528</v>
      </c>
      <c r="E211" s="136"/>
      <c r="F211" s="136" t="s">
        <v>314</v>
      </c>
      <c r="G211" s="136">
        <v>209.7</v>
      </c>
      <c r="H211" s="136">
        <v>3635</v>
      </c>
      <c r="I211" s="118">
        <v>2660</v>
      </c>
      <c r="J211" s="18">
        <v>975</v>
      </c>
      <c r="K211" s="18">
        <v>0</v>
      </c>
      <c r="L211" s="136">
        <v>4.2</v>
      </c>
      <c r="M211" s="119">
        <f t="shared" ref="M211:M213" si="3">J211*L211</f>
        <v>4095</v>
      </c>
      <c r="N211" s="24">
        <v>3680</v>
      </c>
      <c r="O211" s="37"/>
    </row>
    <row r="212" spans="1:18" ht="27.75" customHeight="1" x14ac:dyDescent="0.25">
      <c r="A212" s="140">
        <v>206</v>
      </c>
      <c r="B212" s="247" t="s">
        <v>531</v>
      </c>
      <c r="C212" s="24" t="s">
        <v>293</v>
      </c>
      <c r="D212" s="136" t="s">
        <v>536</v>
      </c>
      <c r="E212" s="136"/>
      <c r="F212" s="136" t="s">
        <v>532</v>
      </c>
      <c r="G212" s="136">
        <v>52.25</v>
      </c>
      <c r="H212" s="136">
        <v>2272</v>
      </c>
      <c r="I212" s="118">
        <v>7056</v>
      </c>
      <c r="J212" s="18">
        <v>0</v>
      </c>
      <c r="K212" s="18">
        <v>4784</v>
      </c>
      <c r="L212" s="136">
        <v>5.2</v>
      </c>
      <c r="M212" s="119">
        <f t="shared" si="3"/>
        <v>0</v>
      </c>
      <c r="N212" s="24">
        <v>8757</v>
      </c>
      <c r="O212" s="154"/>
    </row>
    <row r="213" spans="1:18" ht="27.75" customHeight="1" x14ac:dyDescent="0.25">
      <c r="A213" s="140">
        <v>207</v>
      </c>
      <c r="B213" s="247" t="s">
        <v>534</v>
      </c>
      <c r="C213" s="185" t="s">
        <v>535</v>
      </c>
      <c r="D213" s="136" t="s">
        <v>537</v>
      </c>
      <c r="E213" s="136"/>
      <c r="F213" s="136" t="s">
        <v>532</v>
      </c>
      <c r="G213" s="136">
        <v>79.73</v>
      </c>
      <c r="H213" s="136">
        <v>4817.5</v>
      </c>
      <c r="I213" s="118">
        <v>16253.75</v>
      </c>
      <c r="J213" s="18">
        <v>1</v>
      </c>
      <c r="K213" s="18">
        <v>11436.25</v>
      </c>
      <c r="L213" s="136">
        <v>3.2</v>
      </c>
      <c r="M213" s="119">
        <f t="shared" si="3"/>
        <v>3.2</v>
      </c>
      <c r="N213" s="24">
        <v>14761</v>
      </c>
      <c r="O213" s="154"/>
    </row>
    <row r="214" spans="1:18" ht="27.75" customHeight="1" x14ac:dyDescent="0.25">
      <c r="A214" s="140">
        <v>208</v>
      </c>
      <c r="B214" s="247" t="s">
        <v>580</v>
      </c>
      <c r="C214" s="185" t="s">
        <v>293</v>
      </c>
      <c r="D214" s="136" t="s">
        <v>581</v>
      </c>
      <c r="E214" s="136"/>
      <c r="F214" s="136">
        <v>250</v>
      </c>
      <c r="G214" s="136">
        <v>212.28</v>
      </c>
      <c r="H214" s="37"/>
      <c r="I214" s="118"/>
      <c r="J214" s="18">
        <v>1</v>
      </c>
      <c r="K214" s="18">
        <v>11436.25</v>
      </c>
      <c r="L214" s="136">
        <v>3.2</v>
      </c>
      <c r="M214" s="119">
        <f>J214*L214</f>
        <v>3.2</v>
      </c>
      <c r="N214" s="24">
        <v>14761</v>
      </c>
      <c r="O214" s="154"/>
    </row>
    <row r="215" spans="1:18" s="134" customFormat="1" ht="23.25" customHeight="1" x14ac:dyDescent="0.25">
      <c r="A215" s="136"/>
      <c r="B215" s="280" t="s">
        <v>15</v>
      </c>
      <c r="C215" s="280"/>
      <c r="D215" s="280"/>
      <c r="E215" s="280"/>
      <c r="F215" s="280"/>
      <c r="G215" s="141">
        <f>SUM(G7:G214)</f>
        <v>22417.695000000011</v>
      </c>
      <c r="H215" s="141">
        <f>SUM(H7:H214)</f>
        <v>1245503.03</v>
      </c>
      <c r="I215" s="141">
        <f t="shared" ref="I215:N215" si="4">SUM(I7:I214)</f>
        <v>3467135.12</v>
      </c>
      <c r="J215" s="141">
        <f t="shared" si="4"/>
        <v>819802.86000000022</v>
      </c>
      <c r="K215" s="141">
        <f t="shared" si="4"/>
        <v>3068065.8</v>
      </c>
      <c r="L215" s="141">
        <f t="shared" si="4"/>
        <v>751.00000000000171</v>
      </c>
      <c r="M215" s="141">
        <f t="shared" si="4"/>
        <v>4580921.7583999997</v>
      </c>
      <c r="N215" s="141">
        <f t="shared" si="4"/>
        <v>2519804.0499999998</v>
      </c>
    </row>
    <row r="216" spans="1:18" x14ac:dyDescent="0.25">
      <c r="A216" s="125"/>
      <c r="B216" s="150"/>
      <c r="C216" s="131"/>
      <c r="D216" s="131"/>
      <c r="E216" s="131"/>
      <c r="F216" s="131"/>
      <c r="G216" s="131"/>
      <c r="H216" s="131"/>
      <c r="I216" s="151"/>
      <c r="J216" s="131"/>
      <c r="K216" s="131"/>
      <c r="L216" s="131"/>
      <c r="M216" s="131"/>
    </row>
    <row r="217" spans="1:18" x14ac:dyDescent="0.25">
      <c r="A217" s="125"/>
      <c r="B217" s="150"/>
      <c r="C217" s="131"/>
      <c r="D217" s="131"/>
      <c r="E217" s="131"/>
      <c r="F217" s="131"/>
      <c r="G217" s="131"/>
      <c r="H217" s="152"/>
      <c r="I217" s="152"/>
      <c r="J217" s="152"/>
      <c r="K217" s="152"/>
      <c r="L217" s="131"/>
      <c r="M217" s="131"/>
    </row>
    <row r="218" spans="1:18" x14ac:dyDescent="0.25">
      <c r="A218" s="125"/>
      <c r="B218" s="150"/>
      <c r="C218" s="131"/>
      <c r="D218" s="131"/>
      <c r="E218" s="131"/>
      <c r="F218" s="131"/>
      <c r="G218" s="131"/>
      <c r="H218" s="131"/>
      <c r="I218" s="151"/>
      <c r="J218" s="131"/>
      <c r="K218" s="131"/>
      <c r="L218" s="131"/>
      <c r="M218" s="131"/>
    </row>
    <row r="219" spans="1:18" x14ac:dyDescent="0.25">
      <c r="A219" s="125"/>
      <c r="B219" s="150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</row>
    <row r="220" spans="1:18" s="134" customFormat="1" x14ac:dyDescent="0.25">
      <c r="A220" s="125"/>
      <c r="B220" s="150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O220"/>
      <c r="P220"/>
      <c r="Q220"/>
      <c r="R220"/>
    </row>
    <row r="221" spans="1:18" s="134" customFormat="1" x14ac:dyDescent="0.25">
      <c r="A221" s="125"/>
      <c r="B221" s="150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O221"/>
      <c r="P221"/>
      <c r="Q221"/>
      <c r="R221"/>
    </row>
    <row r="222" spans="1:18" s="134" customFormat="1" x14ac:dyDescent="0.25">
      <c r="A222" s="125"/>
      <c r="B222" s="150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O222"/>
      <c r="P222"/>
      <c r="Q222"/>
      <c r="R222"/>
    </row>
    <row r="223" spans="1:18" s="134" customFormat="1" x14ac:dyDescent="0.25">
      <c r="A223" s="125"/>
      <c r="B223" s="150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O223"/>
      <c r="P223"/>
      <c r="Q223"/>
      <c r="R223"/>
    </row>
    <row r="224" spans="1:18" s="134" customFormat="1" x14ac:dyDescent="0.25">
      <c r="A224" s="125"/>
      <c r="B224" s="150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O224"/>
      <c r="P224"/>
      <c r="Q224"/>
      <c r="R224"/>
    </row>
    <row r="225" spans="1:18" s="134" customFormat="1" x14ac:dyDescent="0.25">
      <c r="A225" s="125"/>
      <c r="B225" s="150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O225"/>
      <c r="P225"/>
      <c r="Q225"/>
      <c r="R225"/>
    </row>
    <row r="226" spans="1:18" s="134" customFormat="1" x14ac:dyDescent="0.25">
      <c r="A226" s="125"/>
      <c r="B226" s="150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O226"/>
      <c r="P226"/>
      <c r="Q226"/>
      <c r="R226"/>
    </row>
    <row r="227" spans="1:18" s="134" customFormat="1" x14ac:dyDescent="0.25">
      <c r="A227" s="125"/>
      <c r="B227" s="150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O227"/>
      <c r="P227"/>
      <c r="Q227"/>
      <c r="R227"/>
    </row>
    <row r="228" spans="1:18" s="134" customFormat="1" x14ac:dyDescent="0.25">
      <c r="A228" s="125"/>
      <c r="B228" s="150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O228"/>
      <c r="P228"/>
      <c r="Q228"/>
      <c r="R228"/>
    </row>
    <row r="229" spans="1:18" s="134" customFormat="1" x14ac:dyDescent="0.25">
      <c r="A229" s="125"/>
      <c r="B229" s="150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O229"/>
      <c r="P229"/>
      <c r="Q229"/>
      <c r="R229"/>
    </row>
    <row r="230" spans="1:18" s="134" customFormat="1" x14ac:dyDescent="0.25">
      <c r="A230" s="125"/>
      <c r="B230" s="150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O230"/>
      <c r="P230"/>
      <c r="Q230"/>
      <c r="R230"/>
    </row>
    <row r="231" spans="1:18" s="134" customFormat="1" x14ac:dyDescent="0.25">
      <c r="A231" s="125"/>
      <c r="B231" s="150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O231"/>
      <c r="P231"/>
      <c r="Q231"/>
      <c r="R231"/>
    </row>
    <row r="232" spans="1:18" s="134" customFormat="1" x14ac:dyDescent="0.25">
      <c r="A232" s="125"/>
      <c r="B232" s="150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O232"/>
      <c r="P232"/>
      <c r="Q232"/>
      <c r="R232"/>
    </row>
    <row r="233" spans="1:18" s="134" customFormat="1" x14ac:dyDescent="0.25">
      <c r="A233" s="125"/>
      <c r="B233" s="150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O233"/>
      <c r="P233"/>
      <c r="Q233"/>
      <c r="R233"/>
    </row>
    <row r="234" spans="1:18" s="134" customFormat="1" x14ac:dyDescent="0.25">
      <c r="A234" s="125"/>
      <c r="B234" s="150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O234"/>
      <c r="P234"/>
      <c r="Q234"/>
      <c r="R234"/>
    </row>
    <row r="235" spans="1:18" s="134" customFormat="1" x14ac:dyDescent="0.25">
      <c r="A235" s="125"/>
      <c r="B235" s="150"/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O235"/>
      <c r="P235"/>
      <c r="Q235"/>
      <c r="R235"/>
    </row>
    <row r="236" spans="1:18" s="134" customFormat="1" x14ac:dyDescent="0.25">
      <c r="A236" s="125"/>
      <c r="B236" s="150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O236"/>
      <c r="P236"/>
      <c r="Q236"/>
      <c r="R236"/>
    </row>
  </sheetData>
  <mergeCells count="11">
    <mergeCell ref="B215:F215"/>
    <mergeCell ref="A2:N2"/>
    <mergeCell ref="B3:B4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1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tabSelected="1" view="pageBreakPreview" zoomScale="70" zoomScaleNormal="73" zoomScaleSheetLayoutView="70" workbookViewId="0">
      <selection activeCell="E5" sqref="E5"/>
    </sheetView>
  </sheetViews>
  <sheetFormatPr defaultRowHeight="23.25" x14ac:dyDescent="0.35"/>
  <cols>
    <col min="1" max="1" width="14" style="265" customWidth="1"/>
    <col min="2" max="2" width="25.28515625" style="265" customWidth="1"/>
    <col min="3" max="3" width="38.5703125" style="265" customWidth="1"/>
    <col min="4" max="5" width="23.85546875" style="267" customWidth="1"/>
    <col min="6" max="6" width="76.28515625" style="266" customWidth="1"/>
    <col min="7" max="7" width="27" style="266" hidden="1" customWidth="1"/>
    <col min="8" max="16384" width="9.140625" style="266"/>
  </cols>
  <sheetData>
    <row r="1" spans="1:29" ht="66" customHeight="1" x14ac:dyDescent="0.25">
      <c r="A1" s="297" t="s">
        <v>960</v>
      </c>
      <c r="B1" s="298"/>
      <c r="C1" s="298"/>
      <c r="D1" s="298"/>
      <c r="E1" s="298"/>
      <c r="F1" s="299"/>
    </row>
    <row r="2" spans="1:29" ht="31.5" customHeight="1" x14ac:dyDescent="0.25">
      <c r="A2" s="107" t="s">
        <v>958</v>
      </c>
      <c r="B2" s="107" t="s">
        <v>961</v>
      </c>
      <c r="C2" s="107" t="s">
        <v>602</v>
      </c>
      <c r="D2" s="107" t="s">
        <v>606</v>
      </c>
      <c r="E2" s="107" t="s">
        <v>1003</v>
      </c>
      <c r="F2" s="107" t="s">
        <v>959</v>
      </c>
    </row>
    <row r="3" spans="1:29" s="269" customFormat="1" ht="63" customHeight="1" x14ac:dyDescent="0.25">
      <c r="A3" s="107">
        <v>1</v>
      </c>
      <c r="B3" s="107">
        <v>1112107</v>
      </c>
      <c r="C3" s="107" t="s">
        <v>1002</v>
      </c>
      <c r="D3" s="107" t="s">
        <v>550</v>
      </c>
      <c r="E3" s="107" t="s">
        <v>1004</v>
      </c>
      <c r="F3" s="271" t="s">
        <v>987</v>
      </c>
      <c r="G3" s="269" t="e">
        <f>VLOOKUP(D3,[2]!Table1[RRNO],1,0)</f>
        <v>#REF!</v>
      </c>
    </row>
    <row r="4" spans="1:29" s="269" customFormat="1" ht="63" customHeight="1" x14ac:dyDescent="0.25">
      <c r="A4" s="107">
        <v>2</v>
      </c>
      <c r="B4" s="107">
        <v>1112107</v>
      </c>
      <c r="C4" s="107" t="s">
        <v>1002</v>
      </c>
      <c r="D4" s="107" t="s">
        <v>629</v>
      </c>
      <c r="E4" s="107" t="s">
        <v>628</v>
      </c>
      <c r="F4" s="271" t="s">
        <v>990</v>
      </c>
      <c r="G4" s="269" t="e">
        <f>VLOOKUP(D4,[2]!Table1[RRNO],1,0)</f>
        <v>#REF!</v>
      </c>
    </row>
    <row r="5" spans="1:29" s="269" customFormat="1" ht="63" customHeight="1" x14ac:dyDescent="0.25">
      <c r="A5" s="107">
        <v>3</v>
      </c>
      <c r="B5" s="107">
        <v>1112107</v>
      </c>
      <c r="C5" s="107" t="s">
        <v>1002</v>
      </c>
      <c r="D5" s="107" t="s">
        <v>952</v>
      </c>
      <c r="E5" s="107" t="s">
        <v>1005</v>
      </c>
      <c r="F5" s="271" t="s">
        <v>996</v>
      </c>
      <c r="G5" s="269" t="e">
        <f>VLOOKUP(D5,[2]!Table1[RRNO],1,0)</f>
        <v>#REF!</v>
      </c>
    </row>
    <row r="6" spans="1:29" s="269" customFormat="1" ht="63" customHeight="1" x14ac:dyDescent="0.25">
      <c r="A6" s="107">
        <v>4</v>
      </c>
      <c r="B6" s="107">
        <v>1112107</v>
      </c>
      <c r="C6" s="107" t="s">
        <v>1002</v>
      </c>
      <c r="D6" s="107" t="s">
        <v>950</v>
      </c>
      <c r="E6" s="107" t="s">
        <v>1006</v>
      </c>
      <c r="F6" s="271" t="s">
        <v>994</v>
      </c>
      <c r="G6" s="269" t="e">
        <f>VLOOKUP(D6,[2]!Table1[RRNO],1,0)</f>
        <v>#REF!</v>
      </c>
    </row>
    <row r="7" spans="1:29" s="269" customFormat="1" ht="63" customHeight="1" x14ac:dyDescent="0.25">
      <c r="A7" s="107">
        <v>5</v>
      </c>
      <c r="B7" s="107">
        <v>1112107</v>
      </c>
      <c r="C7" s="107" t="s">
        <v>1002</v>
      </c>
      <c r="D7" s="107" t="s">
        <v>97</v>
      </c>
      <c r="E7" s="107" t="s">
        <v>1007</v>
      </c>
      <c r="F7" s="271" t="s">
        <v>967</v>
      </c>
      <c r="G7" s="269" t="e">
        <f>VLOOKUP(D7,[2]!Table1[RRNO],1,0)</f>
        <v>#REF!</v>
      </c>
    </row>
    <row r="8" spans="1:29" s="269" customFormat="1" ht="63" customHeight="1" x14ac:dyDescent="0.25">
      <c r="A8" s="107">
        <v>6</v>
      </c>
      <c r="B8" s="107">
        <v>1112107</v>
      </c>
      <c r="C8" s="107" t="s">
        <v>1002</v>
      </c>
      <c r="D8" s="107" t="s">
        <v>929</v>
      </c>
      <c r="E8" s="107" t="s">
        <v>928</v>
      </c>
      <c r="F8" s="271" t="s">
        <v>993</v>
      </c>
      <c r="G8" s="269" t="e">
        <f>VLOOKUP(D8,[2]!Table1[RRNO],1,0)</f>
        <v>#REF!</v>
      </c>
    </row>
    <row r="9" spans="1:29" s="269" customFormat="1" ht="63" customHeight="1" x14ac:dyDescent="0.25">
      <c r="A9" s="107">
        <v>7</v>
      </c>
      <c r="B9" s="107">
        <v>1112107</v>
      </c>
      <c r="C9" s="107" t="s">
        <v>1002</v>
      </c>
      <c r="D9" s="107" t="s">
        <v>326</v>
      </c>
      <c r="E9" s="107" t="s">
        <v>1008</v>
      </c>
      <c r="F9" s="271" t="s">
        <v>982</v>
      </c>
      <c r="G9" s="269" t="e">
        <f>VLOOKUP(D9,[2]!Table1[RRNO],1,0)</f>
        <v>#REF!</v>
      </c>
    </row>
    <row r="10" spans="1:29" s="269" customFormat="1" ht="63" customHeight="1" x14ac:dyDescent="0.25">
      <c r="A10" s="107">
        <v>8</v>
      </c>
      <c r="B10" s="107">
        <v>1112107</v>
      </c>
      <c r="C10" s="107" t="s">
        <v>1002</v>
      </c>
      <c r="D10" s="107" t="s">
        <v>955</v>
      </c>
      <c r="E10" s="107" t="s">
        <v>1009</v>
      </c>
      <c r="F10" s="271" t="s">
        <v>999</v>
      </c>
      <c r="G10" s="269" t="e">
        <f>VLOOKUP(D10,[2]!Table1[RRNO],1,0)</f>
        <v>#REF!</v>
      </c>
    </row>
    <row r="11" spans="1:29" s="270" customFormat="1" ht="63" customHeight="1" x14ac:dyDescent="0.25">
      <c r="A11" s="107">
        <v>9</v>
      </c>
      <c r="B11" s="107">
        <v>1112107</v>
      </c>
      <c r="C11" s="107" t="s">
        <v>1002</v>
      </c>
      <c r="D11" s="107" t="s">
        <v>907</v>
      </c>
      <c r="E11" s="107" t="s">
        <v>1010</v>
      </c>
      <c r="F11" s="271" t="s">
        <v>991</v>
      </c>
      <c r="G11" s="269" t="e">
        <f>VLOOKUP(D11,[2]!Table1[RRNO],1,0)</f>
        <v>#REF!</v>
      </c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</row>
    <row r="12" spans="1:29" s="269" customFormat="1" ht="63" customHeight="1" x14ac:dyDescent="0.25">
      <c r="A12" s="107">
        <v>10</v>
      </c>
      <c r="B12" s="107">
        <v>1112107</v>
      </c>
      <c r="C12" s="107" t="s">
        <v>1002</v>
      </c>
      <c r="D12" s="107" t="s">
        <v>248</v>
      </c>
      <c r="E12" s="107" t="s">
        <v>1011</v>
      </c>
      <c r="F12" s="271" t="s">
        <v>977</v>
      </c>
      <c r="G12" s="269" t="e">
        <f>VLOOKUP(D12,[2]!Table1[RRNO],1,0)</f>
        <v>#REF!</v>
      </c>
    </row>
    <row r="13" spans="1:29" s="269" customFormat="1" ht="63" customHeight="1" x14ac:dyDescent="0.25">
      <c r="A13" s="107">
        <v>11</v>
      </c>
      <c r="B13" s="107">
        <v>1112107</v>
      </c>
      <c r="C13" s="107" t="s">
        <v>1002</v>
      </c>
      <c r="D13" s="107" t="s">
        <v>247</v>
      </c>
      <c r="E13" s="107" t="s">
        <v>1012</v>
      </c>
      <c r="F13" s="271" t="s">
        <v>976</v>
      </c>
      <c r="G13" s="269" t="e">
        <f>VLOOKUP(D13,[2]!Table1[RRNO],1,0)</f>
        <v>#REF!</v>
      </c>
    </row>
    <row r="14" spans="1:29" s="269" customFormat="1" ht="63" customHeight="1" x14ac:dyDescent="0.25">
      <c r="A14" s="107">
        <v>12</v>
      </c>
      <c r="B14" s="107">
        <v>1112107</v>
      </c>
      <c r="C14" s="107" t="s">
        <v>1002</v>
      </c>
      <c r="D14" s="107" t="s">
        <v>85</v>
      </c>
      <c r="E14" s="107" t="s">
        <v>1013</v>
      </c>
      <c r="F14" s="271" t="s">
        <v>965</v>
      </c>
      <c r="G14" s="269" t="e">
        <f>VLOOKUP(D14,[2]!Table1[RRNO],1,0)</f>
        <v>#REF!</v>
      </c>
    </row>
    <row r="15" spans="1:29" s="269" customFormat="1" ht="63" customHeight="1" x14ac:dyDescent="0.25">
      <c r="A15" s="107">
        <v>13</v>
      </c>
      <c r="B15" s="107">
        <v>1112107</v>
      </c>
      <c r="C15" s="107" t="s">
        <v>1002</v>
      </c>
      <c r="D15" s="107" t="s">
        <v>54</v>
      </c>
      <c r="E15" s="107" t="s">
        <v>1014</v>
      </c>
      <c r="F15" s="271" t="s">
        <v>962</v>
      </c>
      <c r="G15" s="269" t="e">
        <f>VLOOKUP(D15,[2]!Table1[RRNO],1,0)</f>
        <v>#REF!</v>
      </c>
    </row>
    <row r="16" spans="1:29" s="269" customFormat="1" ht="63" customHeight="1" x14ac:dyDescent="0.25">
      <c r="A16" s="107">
        <v>14</v>
      </c>
      <c r="B16" s="107">
        <v>1112107</v>
      </c>
      <c r="C16" s="107" t="s">
        <v>1002</v>
      </c>
      <c r="D16" s="107" t="s">
        <v>109</v>
      </c>
      <c r="E16" s="107" t="s">
        <v>1015</v>
      </c>
      <c r="F16" s="271" t="s">
        <v>968</v>
      </c>
      <c r="G16" s="269" t="e">
        <f>VLOOKUP(D16,[2]!Table1[RRNO],1,0)</f>
        <v>#REF!</v>
      </c>
    </row>
    <row r="17" spans="1:7" s="269" customFormat="1" ht="63" customHeight="1" x14ac:dyDescent="0.25">
      <c r="A17" s="107">
        <v>15</v>
      </c>
      <c r="B17" s="107">
        <v>1112107</v>
      </c>
      <c r="C17" s="107" t="s">
        <v>1002</v>
      </c>
      <c r="D17" s="107" t="s">
        <v>111</v>
      </c>
      <c r="E17" s="107" t="s">
        <v>1016</v>
      </c>
      <c r="F17" s="271" t="s">
        <v>969</v>
      </c>
      <c r="G17" s="269" t="e">
        <f>VLOOKUP(D17,[2]!Table1[RRNO],1,0)</f>
        <v>#REF!</v>
      </c>
    </row>
    <row r="18" spans="1:7" s="269" customFormat="1" ht="63" customHeight="1" x14ac:dyDescent="0.25">
      <c r="A18" s="107">
        <v>16</v>
      </c>
      <c r="B18" s="107">
        <v>1112107</v>
      </c>
      <c r="C18" s="107" t="s">
        <v>1002</v>
      </c>
      <c r="D18" s="107" t="s">
        <v>232</v>
      </c>
      <c r="E18" s="107" t="s">
        <v>1017</v>
      </c>
      <c r="F18" s="271" t="s">
        <v>972</v>
      </c>
      <c r="G18" s="269" t="e">
        <f>VLOOKUP(D18,[2]!Table1[RRNO],1,0)</f>
        <v>#REF!</v>
      </c>
    </row>
    <row r="19" spans="1:7" s="269" customFormat="1" ht="63" customHeight="1" x14ac:dyDescent="0.25">
      <c r="A19" s="107">
        <v>17</v>
      </c>
      <c r="B19" s="107">
        <v>1112107</v>
      </c>
      <c r="C19" s="107" t="s">
        <v>1002</v>
      </c>
      <c r="D19" s="107" t="s">
        <v>58</v>
      </c>
      <c r="E19" s="107" t="s">
        <v>1018</v>
      </c>
      <c r="F19" s="271" t="s">
        <v>963</v>
      </c>
      <c r="G19" s="269" t="e">
        <f>VLOOKUP(D19,[2]!Table1[RRNO],1,0)</f>
        <v>#REF!</v>
      </c>
    </row>
    <row r="20" spans="1:7" s="269" customFormat="1" ht="63" customHeight="1" x14ac:dyDescent="0.25">
      <c r="A20" s="107">
        <v>18</v>
      </c>
      <c r="B20" s="107">
        <v>1112107</v>
      </c>
      <c r="C20" s="107" t="s">
        <v>1002</v>
      </c>
      <c r="D20" s="107" t="s">
        <v>270</v>
      </c>
      <c r="E20" s="107" t="s">
        <v>1019</v>
      </c>
      <c r="F20" s="271" t="s">
        <v>979</v>
      </c>
      <c r="G20" s="269" t="e">
        <f>VLOOKUP(D20,[2]!Table1[RRNO],1,0)</f>
        <v>#REF!</v>
      </c>
    </row>
    <row r="21" spans="1:7" s="269" customFormat="1" ht="63" customHeight="1" x14ac:dyDescent="0.25">
      <c r="A21" s="107">
        <v>19</v>
      </c>
      <c r="B21" s="107">
        <v>1112107</v>
      </c>
      <c r="C21" s="107" t="s">
        <v>1002</v>
      </c>
      <c r="D21" s="107" t="s">
        <v>951</v>
      </c>
      <c r="E21" s="107" t="s">
        <v>1020</v>
      </c>
      <c r="F21" s="271" t="s">
        <v>995</v>
      </c>
      <c r="G21" s="269" t="e">
        <f>VLOOKUP(D21,[2]!Table1[RRNO],1,0)</f>
        <v>#REF!</v>
      </c>
    </row>
    <row r="22" spans="1:7" s="269" customFormat="1" ht="63" customHeight="1" x14ac:dyDescent="0.25">
      <c r="A22" s="107">
        <v>20</v>
      </c>
      <c r="B22" s="107">
        <v>1112107</v>
      </c>
      <c r="C22" s="107" t="s">
        <v>1002</v>
      </c>
      <c r="D22" s="107" t="s">
        <v>956</v>
      </c>
      <c r="E22" s="107" t="s">
        <v>1021</v>
      </c>
      <c r="F22" s="271" t="s">
        <v>1000</v>
      </c>
      <c r="G22" s="269" t="e">
        <f>VLOOKUP(D22,[2]!Table1[RRNO],1,0)</f>
        <v>#REF!</v>
      </c>
    </row>
    <row r="23" spans="1:7" s="269" customFormat="1" ht="63" customHeight="1" x14ac:dyDescent="0.25">
      <c r="A23" s="107">
        <v>21</v>
      </c>
      <c r="B23" s="107">
        <v>1112107</v>
      </c>
      <c r="C23" s="107" t="s">
        <v>1002</v>
      </c>
      <c r="D23" s="107" t="s">
        <v>240</v>
      </c>
      <c r="E23" s="107" t="s">
        <v>1022</v>
      </c>
      <c r="F23" s="271" t="s">
        <v>975</v>
      </c>
      <c r="G23" s="269" t="e">
        <f>VLOOKUP(D23,[2]!Table1[RRNO],1,0)</f>
        <v>#REF!</v>
      </c>
    </row>
    <row r="24" spans="1:7" s="269" customFormat="1" ht="63" customHeight="1" x14ac:dyDescent="0.25">
      <c r="A24" s="107">
        <v>22</v>
      </c>
      <c r="B24" s="107">
        <v>1112107</v>
      </c>
      <c r="C24" s="107" t="s">
        <v>1002</v>
      </c>
      <c r="D24" s="107" t="s">
        <v>281</v>
      </c>
      <c r="E24" s="107" t="s">
        <v>1023</v>
      </c>
      <c r="F24" s="271" t="s">
        <v>981</v>
      </c>
      <c r="G24" s="269" t="e">
        <f>VLOOKUP(D24,[2]!Table1[RRNO],1,0)</f>
        <v>#REF!</v>
      </c>
    </row>
    <row r="25" spans="1:7" s="269" customFormat="1" ht="63" customHeight="1" x14ac:dyDescent="0.25">
      <c r="A25" s="107">
        <v>23</v>
      </c>
      <c r="B25" s="107">
        <v>1112107</v>
      </c>
      <c r="C25" s="107" t="s">
        <v>1002</v>
      </c>
      <c r="D25" s="107" t="s">
        <v>139</v>
      </c>
      <c r="E25" s="107" t="s">
        <v>1024</v>
      </c>
      <c r="F25" s="271" t="s">
        <v>971</v>
      </c>
      <c r="G25" s="269" t="e">
        <f>VLOOKUP(D25,[2]!Table1[RRNO],1,0)</f>
        <v>#REF!</v>
      </c>
    </row>
    <row r="26" spans="1:7" s="269" customFormat="1" ht="63" customHeight="1" x14ac:dyDescent="0.25">
      <c r="A26" s="107">
        <v>24</v>
      </c>
      <c r="B26" s="107">
        <v>1112107</v>
      </c>
      <c r="C26" s="107" t="s">
        <v>1002</v>
      </c>
      <c r="D26" s="107" t="s">
        <v>235</v>
      </c>
      <c r="E26" s="107" t="s">
        <v>1025</v>
      </c>
      <c r="F26" s="271" t="s">
        <v>974</v>
      </c>
      <c r="G26" s="269" t="e">
        <f>VLOOKUP(D26,[2]!Table1[RRNO],1,0)</f>
        <v>#REF!</v>
      </c>
    </row>
    <row r="27" spans="1:7" s="269" customFormat="1" ht="63" customHeight="1" x14ac:dyDescent="0.25">
      <c r="A27" s="107">
        <v>25</v>
      </c>
      <c r="B27" s="107">
        <v>1112107</v>
      </c>
      <c r="C27" s="107" t="s">
        <v>1002</v>
      </c>
      <c r="D27" s="107" t="s">
        <v>273</v>
      </c>
      <c r="E27" s="107" t="s">
        <v>1026</v>
      </c>
      <c r="F27" s="271" t="s">
        <v>980</v>
      </c>
      <c r="G27" s="269" t="e">
        <f>VLOOKUP(D27,[2]!Table1[RRNO],1,0)</f>
        <v>#REF!</v>
      </c>
    </row>
    <row r="28" spans="1:7" s="269" customFormat="1" ht="63" customHeight="1" x14ac:dyDescent="0.25">
      <c r="A28" s="107">
        <v>26</v>
      </c>
      <c r="B28" s="107">
        <v>1112107</v>
      </c>
      <c r="C28" s="107" t="s">
        <v>1002</v>
      </c>
      <c r="D28" s="107" t="s">
        <v>327</v>
      </c>
      <c r="E28" s="107" t="s">
        <v>1027</v>
      </c>
      <c r="F28" s="271" t="s">
        <v>983</v>
      </c>
      <c r="G28" s="269" t="e">
        <f>VLOOKUP(D28,[2]!Table1[RRNO],1,0)</f>
        <v>#REF!</v>
      </c>
    </row>
    <row r="29" spans="1:7" s="269" customFormat="1" ht="63" customHeight="1" x14ac:dyDescent="0.25">
      <c r="A29" s="107">
        <v>27</v>
      </c>
      <c r="B29" s="107">
        <v>1112107</v>
      </c>
      <c r="C29" s="107" t="s">
        <v>1002</v>
      </c>
      <c r="D29" s="107" t="s">
        <v>328</v>
      </c>
      <c r="E29" s="107" t="s">
        <v>1028</v>
      </c>
      <c r="F29" s="271" t="s">
        <v>984</v>
      </c>
      <c r="G29" s="269" t="e">
        <f>VLOOKUP(D29,[2]!Table1[RRNO],1,0)</f>
        <v>#REF!</v>
      </c>
    </row>
    <row r="30" spans="1:7" s="269" customFormat="1" ht="63" customHeight="1" x14ac:dyDescent="0.25">
      <c r="A30" s="107">
        <v>28</v>
      </c>
      <c r="B30" s="107">
        <v>1112107</v>
      </c>
      <c r="C30" s="107" t="s">
        <v>1002</v>
      </c>
      <c r="D30" s="107" t="s">
        <v>329</v>
      </c>
      <c r="E30" s="107" t="s">
        <v>1029</v>
      </c>
      <c r="F30" s="271" t="s">
        <v>985</v>
      </c>
      <c r="G30" s="269" t="e">
        <f>VLOOKUP(D30,[2]!Table1[RRNO],1,0)</f>
        <v>#REF!</v>
      </c>
    </row>
    <row r="31" spans="1:7" s="269" customFormat="1" ht="63" customHeight="1" x14ac:dyDescent="0.25">
      <c r="A31" s="107">
        <v>29</v>
      </c>
      <c r="B31" s="107">
        <v>1112107</v>
      </c>
      <c r="C31" s="107" t="s">
        <v>1002</v>
      </c>
      <c r="D31" s="107" t="s">
        <v>910</v>
      </c>
      <c r="E31" s="107" t="s">
        <v>1030</v>
      </c>
      <c r="F31" s="271" t="s">
        <v>992</v>
      </c>
      <c r="G31" s="269" t="e">
        <f>VLOOKUP(D31,[2]!Table1[RRNO],1,0)</f>
        <v>#REF!</v>
      </c>
    </row>
    <row r="32" spans="1:7" s="269" customFormat="1" ht="63" customHeight="1" x14ac:dyDescent="0.25">
      <c r="A32" s="107">
        <v>30</v>
      </c>
      <c r="B32" s="107">
        <v>1112107</v>
      </c>
      <c r="C32" s="107" t="s">
        <v>1002</v>
      </c>
      <c r="D32" s="107" t="s">
        <v>957</v>
      </c>
      <c r="E32" s="107" t="s">
        <v>1031</v>
      </c>
      <c r="F32" s="271" t="s">
        <v>1001</v>
      </c>
      <c r="G32" s="269" t="e">
        <f>VLOOKUP(D32,[2]!Table1[RRNO],1,0)</f>
        <v>#REF!</v>
      </c>
    </row>
    <row r="33" spans="1:29" s="269" customFormat="1" ht="63" customHeight="1" x14ac:dyDescent="0.25">
      <c r="A33" s="107">
        <v>31</v>
      </c>
      <c r="B33" s="107">
        <v>1112107</v>
      </c>
      <c r="C33" s="107" t="s">
        <v>1002</v>
      </c>
      <c r="D33" s="107" t="s">
        <v>954</v>
      </c>
      <c r="E33" s="107" t="s">
        <v>1032</v>
      </c>
      <c r="F33" s="271" t="s">
        <v>998</v>
      </c>
      <c r="G33" s="269" t="e">
        <f>VLOOKUP(D33,[2]!Table1[RRNO],1,0)</f>
        <v>#REF!</v>
      </c>
    </row>
    <row r="34" spans="1:29" s="269" customFormat="1" ht="63" customHeight="1" x14ac:dyDescent="0.25">
      <c r="A34" s="107">
        <v>32</v>
      </c>
      <c r="B34" s="107">
        <v>1112107</v>
      </c>
      <c r="C34" s="107" t="s">
        <v>1002</v>
      </c>
      <c r="D34" s="107" t="s">
        <v>953</v>
      </c>
      <c r="E34" s="107" t="s">
        <v>1033</v>
      </c>
      <c r="F34" s="271" t="s">
        <v>997</v>
      </c>
      <c r="G34" s="269" t="e">
        <f>VLOOKUP(D34,[2]!Table1[RRNO],1,0)</f>
        <v>#REF!</v>
      </c>
    </row>
    <row r="35" spans="1:29" s="269" customFormat="1" ht="63" customHeight="1" x14ac:dyDescent="0.25">
      <c r="A35" s="107">
        <v>33</v>
      </c>
      <c r="B35" s="107">
        <v>1112107</v>
      </c>
      <c r="C35" s="107" t="s">
        <v>1002</v>
      </c>
      <c r="D35" s="107" t="s">
        <v>901</v>
      </c>
      <c r="E35" s="107" t="s">
        <v>1034</v>
      </c>
      <c r="F35" s="271" t="s">
        <v>988</v>
      </c>
      <c r="G35" s="269" t="e">
        <f>VLOOKUP(D35,[2]!Table1[RRNO],1,0)</f>
        <v>#REF!</v>
      </c>
    </row>
    <row r="36" spans="1:29" s="269" customFormat="1" ht="63" customHeight="1" x14ac:dyDescent="0.25">
      <c r="A36" s="107">
        <v>34</v>
      </c>
      <c r="B36" s="107">
        <v>1112107</v>
      </c>
      <c r="C36" s="107" t="s">
        <v>1002</v>
      </c>
      <c r="D36" s="107" t="s">
        <v>138</v>
      </c>
      <c r="E36" s="107" t="s">
        <v>1035</v>
      </c>
      <c r="F36" s="271" t="s">
        <v>970</v>
      </c>
      <c r="G36" s="269" t="e">
        <f>VLOOKUP(D36,[2]!Table1[RRNO],1,0)</f>
        <v>#REF!</v>
      </c>
    </row>
    <row r="37" spans="1:29" s="269" customFormat="1" ht="63" customHeight="1" x14ac:dyDescent="0.25">
      <c r="A37" s="107">
        <v>35</v>
      </c>
      <c r="B37" s="107">
        <v>1112107</v>
      </c>
      <c r="C37" s="107" t="s">
        <v>1002</v>
      </c>
      <c r="D37" s="107" t="s">
        <v>231</v>
      </c>
      <c r="E37" s="107" t="s">
        <v>1036</v>
      </c>
      <c r="F37" s="271" t="s">
        <v>973</v>
      </c>
      <c r="G37" s="269" t="e">
        <f>VLOOKUP(D37,[2]!Table1[RRNO],1,0)</f>
        <v>#REF!</v>
      </c>
    </row>
    <row r="38" spans="1:29" s="269" customFormat="1" ht="63" customHeight="1" x14ac:dyDescent="0.25">
      <c r="A38" s="107">
        <v>36</v>
      </c>
      <c r="B38" s="107">
        <v>1112107</v>
      </c>
      <c r="C38" s="107" t="s">
        <v>1002</v>
      </c>
      <c r="D38" s="107" t="s">
        <v>92</v>
      </c>
      <c r="E38" s="107" t="s">
        <v>1037</v>
      </c>
      <c r="F38" s="271" t="s">
        <v>966</v>
      </c>
      <c r="G38" s="269" t="e">
        <f>VLOOKUP(D38,[2]!Table1[RRNO],1,0)</f>
        <v>#REF!</v>
      </c>
    </row>
    <row r="39" spans="1:29" s="269" customFormat="1" ht="63" customHeight="1" x14ac:dyDescent="0.25">
      <c r="A39" s="107">
        <v>37</v>
      </c>
      <c r="B39" s="107">
        <v>1112107</v>
      </c>
      <c r="C39" s="107" t="s">
        <v>1002</v>
      </c>
      <c r="D39" s="107" t="s">
        <v>61</v>
      </c>
      <c r="E39" s="107" t="s">
        <v>1038</v>
      </c>
      <c r="F39" s="271" t="s">
        <v>964</v>
      </c>
      <c r="G39" s="269" t="e">
        <f>VLOOKUP(D39,[2]!Table1[RRNO],1,0)</f>
        <v>#REF!</v>
      </c>
    </row>
    <row r="40" spans="1:29" s="269" customFormat="1" ht="63" customHeight="1" x14ac:dyDescent="0.25">
      <c r="A40" s="107">
        <v>38</v>
      </c>
      <c r="B40" s="107">
        <v>1112107</v>
      </c>
      <c r="C40" s="107" t="s">
        <v>1002</v>
      </c>
      <c r="D40" s="107" t="s">
        <v>905</v>
      </c>
      <c r="E40" s="107" t="s">
        <v>1039</v>
      </c>
      <c r="F40" s="271" t="s">
        <v>989</v>
      </c>
      <c r="G40" s="269" t="e">
        <f>VLOOKUP(D40,[2]!Table1[RRNO],1,0)</f>
        <v>#REF!</v>
      </c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</row>
    <row r="41" spans="1:29" s="269" customFormat="1" ht="63" customHeight="1" x14ac:dyDescent="0.25">
      <c r="A41" s="107">
        <v>39</v>
      </c>
      <c r="B41" s="107">
        <v>1112107</v>
      </c>
      <c r="C41" s="107" t="s">
        <v>1002</v>
      </c>
      <c r="D41" s="107" t="s">
        <v>264</v>
      </c>
      <c r="E41" s="107" t="s">
        <v>1040</v>
      </c>
      <c r="F41" s="271" t="s">
        <v>978</v>
      </c>
      <c r="G41" s="269" t="e">
        <f>VLOOKUP(D41,[2]!Table1[RRNO],1,0)</f>
        <v>#REF!</v>
      </c>
    </row>
    <row r="42" spans="1:29" s="269" customFormat="1" ht="63" customHeight="1" x14ac:dyDescent="0.25">
      <c r="A42" s="107">
        <v>40</v>
      </c>
      <c r="B42" s="107">
        <v>1112107</v>
      </c>
      <c r="C42" s="107" t="s">
        <v>1002</v>
      </c>
      <c r="D42" s="107" t="s">
        <v>546</v>
      </c>
      <c r="E42" s="107" t="s">
        <v>1041</v>
      </c>
      <c r="F42" s="271" t="s">
        <v>986</v>
      </c>
      <c r="G42" s="269" t="e">
        <f>VLOOKUP(D42,[2]!Table1[RRNO],1,0)</f>
        <v>#REF!</v>
      </c>
    </row>
    <row r="43" spans="1:29" s="268" customFormat="1" x14ac:dyDescent="0.35">
      <c r="A43" s="146"/>
      <c r="B43" s="146"/>
      <c r="C43" s="146"/>
      <c r="D43" s="267"/>
      <c r="E43" s="267"/>
    </row>
    <row r="44" spans="1:29" s="268" customFormat="1" x14ac:dyDescent="0.35">
      <c r="A44" s="146"/>
      <c r="B44" s="146"/>
      <c r="C44" s="146"/>
      <c r="D44" s="267"/>
      <c r="E44" s="267"/>
    </row>
    <row r="45" spans="1:29" s="268" customFormat="1" x14ac:dyDescent="0.35">
      <c r="A45" s="146"/>
      <c r="B45" s="146"/>
      <c r="C45" s="146"/>
      <c r="D45" s="267"/>
      <c r="E45" s="267"/>
    </row>
    <row r="46" spans="1:29" s="268" customFormat="1" x14ac:dyDescent="0.35">
      <c r="A46" s="146"/>
      <c r="B46" s="146"/>
      <c r="C46" s="146"/>
      <c r="D46" s="267"/>
      <c r="E46" s="267"/>
    </row>
    <row r="47" spans="1:29" s="268" customFormat="1" x14ac:dyDescent="0.35">
      <c r="A47" s="146"/>
      <c r="B47" s="146"/>
      <c r="C47" s="146"/>
      <c r="D47" s="267"/>
      <c r="E47" s="267"/>
    </row>
    <row r="48" spans="1:29" s="268" customFormat="1" x14ac:dyDescent="0.35">
      <c r="A48" s="146"/>
      <c r="B48" s="146"/>
      <c r="C48" s="146"/>
      <c r="D48" s="267"/>
      <c r="E48" s="267"/>
    </row>
    <row r="49" spans="1:5" s="268" customFormat="1" x14ac:dyDescent="0.35">
      <c r="A49" s="146"/>
      <c r="B49" s="146"/>
      <c r="C49" s="146"/>
      <c r="D49" s="267"/>
      <c r="E49" s="267"/>
    </row>
    <row r="50" spans="1:5" s="265" customFormat="1" x14ac:dyDescent="0.35">
      <c r="D50" s="267"/>
      <c r="E50" s="267"/>
    </row>
    <row r="51" spans="1:5" s="265" customFormat="1" x14ac:dyDescent="0.35">
      <c r="D51" s="267"/>
      <c r="E51" s="267"/>
    </row>
    <row r="52" spans="1:5" s="265" customFormat="1" x14ac:dyDescent="0.35">
      <c r="D52" s="267"/>
      <c r="E52" s="267"/>
    </row>
  </sheetData>
  <sortState ref="A5:AC218">
    <sortCondition ref="A5"/>
  </sortState>
  <mergeCells count="1">
    <mergeCell ref="A1:F1"/>
  </mergeCells>
  <printOptions horizontalCentered="1" verticalCentered="1"/>
  <pageMargins left="0" right="0" top="0" bottom="0" header="0" footer="0"/>
  <pageSetup paperSize="9" scale="31" orientation="portrait" horizontalDpi="4294967295" verticalDpi="4294967295" r:id="rId1"/>
  <ignoredErrors>
    <ignoredError sqref="E3:E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73"/>
  <sheetViews>
    <sheetView zoomScale="73" zoomScaleNormal="73" workbookViewId="0">
      <pane ySplit="5" topLeftCell="A144" activePane="bottomLeft" state="frozen"/>
      <selection activeCell="D180" sqref="D180"/>
      <selection pane="bottomLeft" activeCell="D180" sqref="D180"/>
    </sheetView>
  </sheetViews>
  <sheetFormatPr defaultRowHeight="23.25" x14ac:dyDescent="0.35"/>
  <cols>
    <col min="1" max="1" width="9.140625" style="55"/>
    <col min="2" max="2" width="16.7109375" customWidth="1"/>
    <col min="3" max="3" width="18" customWidth="1"/>
    <col min="4" max="4" width="23" style="59" customWidth="1"/>
    <col min="5" max="5" width="9" customWidth="1"/>
    <col min="6" max="6" width="12.85546875" customWidth="1"/>
    <col min="7" max="8" width="13.7109375" customWidth="1"/>
    <col min="9" max="9" width="10.7109375" customWidth="1"/>
    <col min="10" max="10" width="11.42578125" hidden="1" customWidth="1"/>
    <col min="11" max="11" width="14.85546875" hidden="1" customWidth="1"/>
    <col min="12" max="12" width="12.140625" hidden="1" customWidth="1"/>
    <col min="13" max="13" width="13" hidden="1" customWidth="1"/>
    <col min="14" max="14" width="9.140625" hidden="1" customWidth="1"/>
    <col min="15" max="15" width="13.28515625" style="34" customWidth="1"/>
    <col min="16" max="16" width="16.5703125" style="34" customWidth="1"/>
    <col min="17" max="17" width="14" style="34" customWidth="1"/>
    <col min="18" max="18" width="15.42578125" style="34" customWidth="1"/>
    <col min="19" max="19" width="14" style="34" customWidth="1"/>
    <col min="20" max="20" width="15.5703125" style="34" customWidth="1"/>
    <col min="21" max="21" width="13.85546875" style="34" customWidth="1"/>
    <col min="23" max="23" width="11" customWidth="1"/>
    <col min="24" max="24" width="13.42578125" customWidth="1"/>
  </cols>
  <sheetData>
    <row r="1" spans="1:24" ht="3.75" customHeight="1" x14ac:dyDescent="0.35"/>
    <row r="2" spans="1:24" x14ac:dyDescent="0.35">
      <c r="A2" s="277" t="s">
        <v>29</v>
      </c>
      <c r="B2" s="277"/>
      <c r="F2" s="278" t="s">
        <v>292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</row>
    <row r="3" spans="1:24" s="1" customFormat="1" ht="30.75" customHeight="1" x14ac:dyDescent="0.25">
      <c r="A3" s="65"/>
      <c r="C3" s="10"/>
      <c r="D3" s="60"/>
      <c r="E3" s="10"/>
      <c r="F3" s="10"/>
      <c r="G3" s="10"/>
      <c r="H3" s="10"/>
      <c r="I3" s="10"/>
      <c r="J3" s="279" t="s">
        <v>196</v>
      </c>
      <c r="K3" s="279"/>
      <c r="L3" s="279"/>
      <c r="M3" s="279"/>
      <c r="N3" s="279"/>
      <c r="O3" s="279" t="s">
        <v>197</v>
      </c>
      <c r="P3" s="279"/>
      <c r="Q3" s="279"/>
      <c r="R3" s="279"/>
      <c r="S3" s="279"/>
      <c r="T3" s="279" t="s">
        <v>198</v>
      </c>
      <c r="U3" s="279"/>
      <c r="V3" s="279"/>
    </row>
    <row r="4" spans="1:24" s="5" customFormat="1" ht="60" x14ac:dyDescent="0.25">
      <c r="A4" s="64" t="s">
        <v>0</v>
      </c>
      <c r="B4" s="78" t="s">
        <v>3</v>
      </c>
      <c r="C4" s="78" t="s">
        <v>19</v>
      </c>
      <c r="D4" s="61" t="s">
        <v>18</v>
      </c>
      <c r="E4" s="78" t="s">
        <v>33</v>
      </c>
      <c r="F4" s="78" t="s">
        <v>27</v>
      </c>
      <c r="G4" s="78" t="s">
        <v>23</v>
      </c>
      <c r="H4" s="78" t="s">
        <v>20</v>
      </c>
      <c r="I4" s="78" t="s">
        <v>21</v>
      </c>
      <c r="J4" s="78" t="s">
        <v>22</v>
      </c>
      <c r="K4" s="78" t="s">
        <v>7</v>
      </c>
      <c r="L4" s="78" t="s">
        <v>8</v>
      </c>
      <c r="M4" s="78" t="s">
        <v>9</v>
      </c>
      <c r="N4" s="78" t="s">
        <v>10</v>
      </c>
      <c r="O4" s="81" t="s">
        <v>6</v>
      </c>
      <c r="P4" s="66" t="s">
        <v>11</v>
      </c>
      <c r="Q4" s="66" t="s">
        <v>8</v>
      </c>
      <c r="R4" s="66" t="s">
        <v>9</v>
      </c>
      <c r="S4" s="66" t="s">
        <v>28</v>
      </c>
      <c r="T4" s="66" t="s">
        <v>24</v>
      </c>
      <c r="U4" s="66" t="s">
        <v>25</v>
      </c>
      <c r="V4" s="73" t="s">
        <v>26</v>
      </c>
    </row>
    <row r="5" spans="1:24" x14ac:dyDescent="0.25">
      <c r="A5" s="67">
        <v>1</v>
      </c>
      <c r="B5" s="23">
        <v>2</v>
      </c>
      <c r="C5" s="23">
        <v>3</v>
      </c>
      <c r="D5" s="62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23">
        <v>22</v>
      </c>
    </row>
    <row r="6" spans="1:24" ht="9.75" customHeight="1" x14ac:dyDescent="0.25">
      <c r="A6" s="67"/>
      <c r="B6" s="23"/>
      <c r="C6" s="23"/>
      <c r="D6" s="62"/>
      <c r="E6" s="23"/>
      <c r="F6" s="23"/>
      <c r="G6" s="23"/>
      <c r="H6" s="23"/>
      <c r="I6" s="23"/>
      <c r="J6" s="23"/>
      <c r="K6" s="23"/>
      <c r="L6" s="23"/>
      <c r="M6" s="23"/>
      <c r="N6" s="23"/>
      <c r="O6" s="35"/>
      <c r="P6" s="35"/>
      <c r="Q6" s="35"/>
      <c r="R6" s="35"/>
      <c r="S6" s="35"/>
      <c r="T6" s="35"/>
      <c r="U6" s="35"/>
      <c r="V6" s="23"/>
    </row>
    <row r="7" spans="1:24" x14ac:dyDescent="0.25">
      <c r="A7" s="68">
        <v>1</v>
      </c>
      <c r="B7" s="24" t="s">
        <v>14</v>
      </c>
      <c r="C7" s="24" t="s">
        <v>14</v>
      </c>
      <c r="D7" s="70" t="s">
        <v>34</v>
      </c>
      <c r="E7" s="24" t="s">
        <v>195</v>
      </c>
      <c r="F7" s="16" t="s">
        <v>35</v>
      </c>
      <c r="G7" s="25">
        <v>45301</v>
      </c>
      <c r="H7" s="36" t="s">
        <v>36</v>
      </c>
      <c r="I7" s="26"/>
      <c r="J7" s="24"/>
      <c r="K7" s="24"/>
      <c r="L7" s="24"/>
      <c r="M7" s="24"/>
      <c r="N7" s="24"/>
      <c r="O7" s="37">
        <v>450</v>
      </c>
      <c r="P7" s="38">
        <v>44384</v>
      </c>
      <c r="Q7" s="37">
        <v>43750</v>
      </c>
      <c r="R7" s="37">
        <v>1050</v>
      </c>
      <c r="S7" s="37">
        <f>Q7</f>
        <v>43750</v>
      </c>
      <c r="T7" s="39">
        <f>Q7-R7</f>
        <v>42700</v>
      </c>
      <c r="U7" s="37">
        <v>0</v>
      </c>
      <c r="V7" s="18">
        <v>9.56</v>
      </c>
      <c r="X7" t="str">
        <f>+IFERROR(D7,[1]IPP!$B$7)</f>
        <v>NP3546</v>
      </c>
    </row>
    <row r="8" spans="1:24" x14ac:dyDescent="0.25">
      <c r="A8" s="68">
        <v>2</v>
      </c>
      <c r="B8" s="24" t="s">
        <v>14</v>
      </c>
      <c r="C8" s="24" t="s">
        <v>14</v>
      </c>
      <c r="D8" s="70" t="s">
        <v>37</v>
      </c>
      <c r="E8" s="24" t="s">
        <v>195</v>
      </c>
      <c r="F8" s="16" t="s">
        <v>38</v>
      </c>
      <c r="G8" s="25">
        <v>45301</v>
      </c>
      <c r="H8" s="36" t="s">
        <v>39</v>
      </c>
      <c r="I8" s="26"/>
      <c r="J8" s="24"/>
      <c r="K8" s="24"/>
      <c r="L8" s="24"/>
      <c r="M8" s="24"/>
      <c r="N8" s="24"/>
      <c r="O8" s="37">
        <v>500</v>
      </c>
      <c r="P8" s="38">
        <v>50976</v>
      </c>
      <c r="Q8" s="37">
        <v>49750</v>
      </c>
      <c r="R8" s="37">
        <v>1250</v>
      </c>
      <c r="S8" s="37">
        <f t="shared" ref="S8:S72" si="0">Q8</f>
        <v>49750</v>
      </c>
      <c r="T8" s="39">
        <f t="shared" ref="T8:T71" si="1">Q8-R8</f>
        <v>48500</v>
      </c>
      <c r="U8" s="37">
        <v>0</v>
      </c>
      <c r="V8" s="18">
        <v>9.56</v>
      </c>
      <c r="X8" t="str">
        <f>+IFERROR(D8,[1]IPP!$B$7)</f>
        <v>NP2636</v>
      </c>
    </row>
    <row r="9" spans="1:24" x14ac:dyDescent="0.25">
      <c r="A9" s="68">
        <v>3</v>
      </c>
      <c r="B9" s="24" t="s">
        <v>14</v>
      </c>
      <c r="C9" s="24" t="s">
        <v>14</v>
      </c>
      <c r="D9" s="70" t="s">
        <v>40</v>
      </c>
      <c r="E9" s="24" t="s">
        <v>195</v>
      </c>
      <c r="F9" s="16" t="s">
        <v>38</v>
      </c>
      <c r="G9" s="25">
        <v>45301</v>
      </c>
      <c r="H9" s="36" t="s">
        <v>39</v>
      </c>
      <c r="I9" s="26"/>
      <c r="J9" s="24"/>
      <c r="K9" s="24"/>
      <c r="L9" s="24"/>
      <c r="M9" s="24"/>
      <c r="N9" s="24"/>
      <c r="O9" s="37">
        <v>500</v>
      </c>
      <c r="P9" s="38">
        <v>51920</v>
      </c>
      <c r="Q9" s="37">
        <v>51000</v>
      </c>
      <c r="R9" s="37">
        <v>1000</v>
      </c>
      <c r="S9" s="37">
        <f t="shared" si="0"/>
        <v>51000</v>
      </c>
      <c r="T9" s="39">
        <f t="shared" si="1"/>
        <v>50000</v>
      </c>
      <c r="U9" s="37">
        <v>0</v>
      </c>
      <c r="V9" s="18">
        <v>9.56</v>
      </c>
      <c r="X9" t="str">
        <f>+IFERROR(D9,[1]IPP!$B$7)</f>
        <v>NP2637</v>
      </c>
    </row>
    <row r="10" spans="1:24" x14ac:dyDescent="0.25">
      <c r="A10" s="68">
        <v>4</v>
      </c>
      <c r="B10" s="24" t="s">
        <v>14</v>
      </c>
      <c r="C10" s="24" t="s">
        <v>14</v>
      </c>
      <c r="D10" s="70" t="s">
        <v>41</v>
      </c>
      <c r="E10" s="24" t="s">
        <v>195</v>
      </c>
      <c r="F10" s="16" t="s">
        <v>35</v>
      </c>
      <c r="G10" s="25">
        <v>45301</v>
      </c>
      <c r="H10" s="36" t="s">
        <v>42</v>
      </c>
      <c r="I10" s="26"/>
      <c r="J10" s="24"/>
      <c r="K10" s="24"/>
      <c r="L10" s="24"/>
      <c r="M10" s="24"/>
      <c r="N10" s="24"/>
      <c r="O10" s="37">
        <v>495</v>
      </c>
      <c r="P10" s="38">
        <v>53216</v>
      </c>
      <c r="Q10" s="37">
        <v>52200</v>
      </c>
      <c r="R10" s="37">
        <v>1200</v>
      </c>
      <c r="S10" s="37">
        <f t="shared" si="0"/>
        <v>52200</v>
      </c>
      <c r="T10" s="39">
        <f t="shared" si="1"/>
        <v>51000</v>
      </c>
      <c r="U10" s="37">
        <v>0</v>
      </c>
      <c r="V10" s="18">
        <v>9.56</v>
      </c>
      <c r="X10" t="str">
        <f>+IFERROR(D10,[1]IPP!$B$7)</f>
        <v>NL17950</v>
      </c>
    </row>
    <row r="11" spans="1:24" x14ac:dyDescent="0.25">
      <c r="A11" s="68">
        <v>5</v>
      </c>
      <c r="B11" s="24" t="s">
        <v>14</v>
      </c>
      <c r="C11" s="24" t="s">
        <v>14</v>
      </c>
      <c r="D11" s="70" t="s">
        <v>43</v>
      </c>
      <c r="E11" s="24" t="s">
        <v>195</v>
      </c>
      <c r="F11" s="16" t="s">
        <v>38</v>
      </c>
      <c r="G11" s="25">
        <v>45301</v>
      </c>
      <c r="H11" s="36" t="s">
        <v>44</v>
      </c>
      <c r="I11" s="26"/>
      <c r="J11" s="24"/>
      <c r="K11" s="24"/>
      <c r="L11" s="24"/>
      <c r="M11" s="24"/>
      <c r="N11" s="24"/>
      <c r="O11" s="37">
        <v>1000</v>
      </c>
      <c r="P11" s="38">
        <v>96064</v>
      </c>
      <c r="Q11" s="37">
        <v>95000</v>
      </c>
      <c r="R11" s="37">
        <v>1500</v>
      </c>
      <c r="S11" s="37">
        <f t="shared" si="0"/>
        <v>95000</v>
      </c>
      <c r="T11" s="39">
        <f t="shared" si="1"/>
        <v>93500</v>
      </c>
      <c r="U11" s="37">
        <v>0</v>
      </c>
      <c r="V11" s="18">
        <v>5.2</v>
      </c>
      <c r="X11" t="str">
        <f>+IFERROR(D11,[1]IPP!$B$7)</f>
        <v>MSNP5590</v>
      </c>
    </row>
    <row r="12" spans="1:24" x14ac:dyDescent="0.25">
      <c r="A12" s="68">
        <v>6</v>
      </c>
      <c r="B12" s="24" t="s">
        <v>14</v>
      </c>
      <c r="C12" s="24" t="s">
        <v>14</v>
      </c>
      <c r="D12" s="70" t="s">
        <v>45</v>
      </c>
      <c r="E12" s="24" t="s">
        <v>195</v>
      </c>
      <c r="F12" s="16" t="s">
        <v>38</v>
      </c>
      <c r="G12" s="25">
        <v>45301</v>
      </c>
      <c r="H12" s="36" t="s">
        <v>46</v>
      </c>
      <c r="I12" s="26"/>
      <c r="J12" s="24"/>
      <c r="K12" s="24"/>
      <c r="L12" s="24"/>
      <c r="M12" s="24"/>
      <c r="N12" s="24"/>
      <c r="O12" s="37">
        <v>1000</v>
      </c>
      <c r="P12" s="38">
        <v>98650</v>
      </c>
      <c r="Q12" s="37">
        <v>98400</v>
      </c>
      <c r="R12" s="37">
        <v>4800</v>
      </c>
      <c r="S12" s="37">
        <f t="shared" si="0"/>
        <v>98400</v>
      </c>
      <c r="T12" s="39">
        <f t="shared" si="1"/>
        <v>93600</v>
      </c>
      <c r="U12" s="37">
        <v>0</v>
      </c>
      <c r="V12" s="18">
        <v>5.2</v>
      </c>
      <c r="X12" t="str">
        <f>+IFERROR(D12,[1]IPP!$B$7)</f>
        <v>NP6080</v>
      </c>
    </row>
    <row r="13" spans="1:24" x14ac:dyDescent="0.25">
      <c r="A13" s="68">
        <v>7</v>
      </c>
      <c r="B13" s="24" t="s">
        <v>14</v>
      </c>
      <c r="C13" s="24" t="s">
        <v>14</v>
      </c>
      <c r="D13" s="70" t="s">
        <v>47</v>
      </c>
      <c r="E13" s="24" t="s">
        <v>195</v>
      </c>
      <c r="F13" s="16" t="s">
        <v>38</v>
      </c>
      <c r="G13" s="25">
        <v>45301</v>
      </c>
      <c r="H13" s="36" t="s">
        <v>46</v>
      </c>
      <c r="I13" s="26"/>
      <c r="J13" s="24"/>
      <c r="K13" s="24"/>
      <c r="L13" s="24"/>
      <c r="M13" s="24"/>
      <c r="N13" s="24"/>
      <c r="O13" s="37">
        <v>1000</v>
      </c>
      <c r="P13" s="38">
        <v>101088</v>
      </c>
      <c r="Q13" s="37">
        <v>94800</v>
      </c>
      <c r="R13" s="37">
        <v>6600</v>
      </c>
      <c r="S13" s="37">
        <f t="shared" si="0"/>
        <v>94800</v>
      </c>
      <c r="T13" s="39">
        <f t="shared" si="1"/>
        <v>88200</v>
      </c>
      <c r="U13" s="37">
        <v>0</v>
      </c>
      <c r="V13" s="18">
        <v>5.2</v>
      </c>
      <c r="X13" t="str">
        <f>+IFERROR(D13,[1]IPP!$B$7)</f>
        <v>NP6090</v>
      </c>
    </row>
    <row r="14" spans="1:24" x14ac:dyDescent="0.25">
      <c r="A14" s="68">
        <v>8</v>
      </c>
      <c r="B14" s="24" t="s">
        <v>14</v>
      </c>
      <c r="C14" s="24" t="s">
        <v>14</v>
      </c>
      <c r="D14" s="70" t="s">
        <v>48</v>
      </c>
      <c r="E14" s="24" t="s">
        <v>195</v>
      </c>
      <c r="F14" s="16" t="s">
        <v>35</v>
      </c>
      <c r="G14" s="25">
        <v>45301</v>
      </c>
      <c r="H14" s="36" t="s">
        <v>49</v>
      </c>
      <c r="I14" s="26"/>
      <c r="J14" s="24"/>
      <c r="K14" s="24"/>
      <c r="L14" s="24"/>
      <c r="M14" s="24"/>
      <c r="N14" s="24"/>
      <c r="O14" s="37">
        <v>4</v>
      </c>
      <c r="P14" s="38">
        <v>216</v>
      </c>
      <c r="Q14" s="37">
        <v>144</v>
      </c>
      <c r="R14" s="37">
        <v>85</v>
      </c>
      <c r="S14" s="37">
        <f t="shared" si="0"/>
        <v>144</v>
      </c>
      <c r="T14" s="39">
        <f t="shared" si="1"/>
        <v>59</v>
      </c>
      <c r="U14" s="37">
        <v>0</v>
      </c>
      <c r="V14" s="18">
        <v>9.56</v>
      </c>
      <c r="X14" t="str">
        <f>+IFERROR(D14,[1]IPP!$B$7)</f>
        <v>NL869</v>
      </c>
    </row>
    <row r="15" spans="1:24" x14ac:dyDescent="0.25">
      <c r="A15" s="68">
        <v>9</v>
      </c>
      <c r="B15" s="24" t="s">
        <v>14</v>
      </c>
      <c r="C15" s="24" t="s">
        <v>14</v>
      </c>
      <c r="D15" s="70" t="s">
        <v>50</v>
      </c>
      <c r="E15" s="24" t="s">
        <v>195</v>
      </c>
      <c r="F15" s="16" t="s">
        <v>35</v>
      </c>
      <c r="G15" s="25">
        <v>45301</v>
      </c>
      <c r="H15" s="36" t="s">
        <v>51</v>
      </c>
      <c r="I15" s="26"/>
      <c r="J15" s="24"/>
      <c r="K15" s="24"/>
      <c r="L15" s="24"/>
      <c r="M15" s="24"/>
      <c r="N15" s="24"/>
      <c r="O15" s="37">
        <v>4</v>
      </c>
      <c r="P15" s="38">
        <v>421</v>
      </c>
      <c r="Q15" s="37">
        <v>366</v>
      </c>
      <c r="R15" s="37">
        <v>79</v>
      </c>
      <c r="S15" s="37">
        <f t="shared" si="0"/>
        <v>366</v>
      </c>
      <c r="T15" s="39">
        <f t="shared" si="1"/>
        <v>287</v>
      </c>
      <c r="U15" s="37">
        <v>0</v>
      </c>
      <c r="V15" s="18">
        <v>9.56</v>
      </c>
      <c r="X15" t="str">
        <f>+IFERROR(D15,[1]IPP!$B$7)</f>
        <v>NL5783</v>
      </c>
    </row>
    <row r="16" spans="1:24" x14ac:dyDescent="0.25">
      <c r="A16" s="68">
        <v>10</v>
      </c>
      <c r="B16" s="24" t="s">
        <v>14</v>
      </c>
      <c r="C16" s="24" t="s">
        <v>14</v>
      </c>
      <c r="D16" s="70" t="s">
        <v>52</v>
      </c>
      <c r="E16" s="24" t="s">
        <v>195</v>
      </c>
      <c r="F16" s="16" t="s">
        <v>255</v>
      </c>
      <c r="G16" s="25">
        <v>45301</v>
      </c>
      <c r="H16" s="36" t="s">
        <v>46</v>
      </c>
      <c r="I16" s="26"/>
      <c r="J16" s="24"/>
      <c r="K16" s="24"/>
      <c r="L16" s="24"/>
      <c r="M16" s="24"/>
      <c r="N16" s="24"/>
      <c r="O16" s="37">
        <v>10</v>
      </c>
      <c r="P16" s="38">
        <v>961</v>
      </c>
      <c r="Q16" s="37">
        <v>952</v>
      </c>
      <c r="R16" s="37">
        <v>39</v>
      </c>
      <c r="S16" s="37">
        <f t="shared" si="0"/>
        <v>952</v>
      </c>
      <c r="T16" s="39">
        <f t="shared" si="1"/>
        <v>913</v>
      </c>
      <c r="U16" s="37">
        <v>0</v>
      </c>
      <c r="V16" s="18">
        <v>7.08</v>
      </c>
      <c r="X16" t="str">
        <f>+IFERROR(D16,[1]IPP!$B$7)</f>
        <v>NL25</v>
      </c>
    </row>
    <row r="17" spans="1:24" x14ac:dyDescent="0.25">
      <c r="A17" s="68">
        <v>11</v>
      </c>
      <c r="B17" s="24" t="s">
        <v>14</v>
      </c>
      <c r="C17" s="24" t="s">
        <v>14</v>
      </c>
      <c r="D17" s="70" t="s">
        <v>53</v>
      </c>
      <c r="E17" s="24" t="s">
        <v>195</v>
      </c>
      <c r="F17" s="16" t="s">
        <v>255</v>
      </c>
      <c r="G17" s="25">
        <v>45301</v>
      </c>
      <c r="H17" s="36" t="s">
        <v>51</v>
      </c>
      <c r="I17" s="26"/>
      <c r="J17" s="24"/>
      <c r="K17" s="24"/>
      <c r="L17" s="24"/>
      <c r="M17" s="24"/>
      <c r="N17" s="24"/>
      <c r="O17" s="37">
        <v>5</v>
      </c>
      <c r="P17" s="38">
        <v>283</v>
      </c>
      <c r="Q17" s="37">
        <v>285</v>
      </c>
      <c r="R17" s="37">
        <v>26</v>
      </c>
      <c r="S17" s="37">
        <f t="shared" si="0"/>
        <v>285</v>
      </c>
      <c r="T17" s="39">
        <f t="shared" si="1"/>
        <v>259</v>
      </c>
      <c r="U17" s="37">
        <v>0</v>
      </c>
      <c r="V17" s="18">
        <v>9.56</v>
      </c>
      <c r="X17" t="str">
        <f>+IFERROR(D17,[1]IPP!$B$7)</f>
        <v>AEH12580</v>
      </c>
    </row>
    <row r="18" spans="1:24" x14ac:dyDescent="0.25">
      <c r="A18" s="68">
        <v>12</v>
      </c>
      <c r="B18" s="24" t="s">
        <v>14</v>
      </c>
      <c r="C18" s="24" t="s">
        <v>14</v>
      </c>
      <c r="D18" s="70" t="s">
        <v>54</v>
      </c>
      <c r="E18" s="24" t="s">
        <v>195</v>
      </c>
      <c r="F18" s="16" t="s">
        <v>35</v>
      </c>
      <c r="G18" s="25">
        <v>45301</v>
      </c>
      <c r="H18" s="36" t="s">
        <v>55</v>
      </c>
      <c r="I18" s="26"/>
      <c r="J18" s="24"/>
      <c r="K18" s="24"/>
      <c r="L18" s="24"/>
      <c r="M18" s="24"/>
      <c r="N18" s="24"/>
      <c r="O18" s="37">
        <v>35.1</v>
      </c>
      <c r="P18" s="38">
        <v>3630</v>
      </c>
      <c r="Q18" s="37">
        <v>3300</v>
      </c>
      <c r="R18" s="37">
        <v>1020</v>
      </c>
      <c r="S18" s="37">
        <f t="shared" si="0"/>
        <v>3300</v>
      </c>
      <c r="T18" s="39">
        <f t="shared" si="1"/>
        <v>2280</v>
      </c>
      <c r="U18" s="37">
        <v>0</v>
      </c>
      <c r="V18" s="18">
        <v>3.56</v>
      </c>
      <c r="X18" t="str">
        <f>+IFERROR(D18,[1]IPP!$B$7)</f>
        <v>MSNP6034</v>
      </c>
    </row>
    <row r="19" spans="1:24" x14ac:dyDescent="0.25">
      <c r="A19" s="68">
        <v>13</v>
      </c>
      <c r="B19" s="24" t="s">
        <v>14</v>
      </c>
      <c r="C19" s="24" t="s">
        <v>14</v>
      </c>
      <c r="D19" s="70" t="s">
        <v>56</v>
      </c>
      <c r="E19" s="24" t="s">
        <v>195</v>
      </c>
      <c r="F19" s="16" t="s">
        <v>38</v>
      </c>
      <c r="G19" s="25">
        <v>45301</v>
      </c>
      <c r="H19" s="36" t="s">
        <v>57</v>
      </c>
      <c r="I19" s="26"/>
      <c r="J19" s="24"/>
      <c r="K19" s="24"/>
      <c r="L19" s="24"/>
      <c r="M19" s="24"/>
      <c r="N19" s="24"/>
      <c r="O19" s="37">
        <v>15</v>
      </c>
      <c r="P19" s="38">
        <v>1647</v>
      </c>
      <c r="Q19" s="37">
        <v>742</v>
      </c>
      <c r="R19" s="37">
        <v>2339.1999999999998</v>
      </c>
      <c r="S19" s="37">
        <f t="shared" si="0"/>
        <v>742</v>
      </c>
      <c r="T19" s="39">
        <v>0</v>
      </c>
      <c r="U19" s="37">
        <f t="shared" ref="U19:U77" si="2">R19-Q19</f>
        <v>1597.1999999999998</v>
      </c>
      <c r="V19" s="18">
        <v>6.61</v>
      </c>
      <c r="X19" t="str">
        <f>+IFERROR(D19,[1]IPP!$B$7)</f>
        <v>NP1550</v>
      </c>
    </row>
    <row r="20" spans="1:24" x14ac:dyDescent="0.25">
      <c r="A20" s="68">
        <v>14</v>
      </c>
      <c r="B20" s="24" t="s">
        <v>14</v>
      </c>
      <c r="C20" s="24" t="s">
        <v>14</v>
      </c>
      <c r="D20" s="70" t="s">
        <v>58</v>
      </c>
      <c r="E20" s="24" t="s">
        <v>195</v>
      </c>
      <c r="F20" s="16" t="s">
        <v>255</v>
      </c>
      <c r="G20" s="25">
        <v>45301</v>
      </c>
      <c r="H20" s="36" t="s">
        <v>51</v>
      </c>
      <c r="I20" s="26"/>
      <c r="J20" s="24"/>
      <c r="K20" s="24"/>
      <c r="L20" s="24"/>
      <c r="M20" s="24"/>
      <c r="N20" s="24"/>
      <c r="O20" s="37">
        <v>2</v>
      </c>
      <c r="P20" s="38">
        <v>143</v>
      </c>
      <c r="Q20" s="37">
        <v>109</v>
      </c>
      <c r="R20" s="37">
        <v>92</v>
      </c>
      <c r="S20" s="37">
        <f t="shared" si="0"/>
        <v>109</v>
      </c>
      <c r="T20" s="39">
        <f t="shared" si="1"/>
        <v>17</v>
      </c>
      <c r="U20" s="37">
        <v>0</v>
      </c>
      <c r="V20" s="18">
        <v>3.99</v>
      </c>
      <c r="X20" t="str">
        <f>+IFERROR(D20,[1]IPP!$B$7)</f>
        <v>NL123082</v>
      </c>
    </row>
    <row r="21" spans="1:24" x14ac:dyDescent="0.25">
      <c r="A21" s="68">
        <v>15</v>
      </c>
      <c r="B21" s="24" t="s">
        <v>14</v>
      </c>
      <c r="C21" s="24" t="s">
        <v>14</v>
      </c>
      <c r="D21" s="70" t="s">
        <v>59</v>
      </c>
      <c r="E21" s="24" t="s">
        <v>195</v>
      </c>
      <c r="F21" s="16" t="s">
        <v>255</v>
      </c>
      <c r="G21" s="25">
        <v>45301</v>
      </c>
      <c r="H21" s="36" t="s">
        <v>60</v>
      </c>
      <c r="I21" s="26"/>
      <c r="J21" s="24"/>
      <c r="K21" s="24"/>
      <c r="L21" s="24"/>
      <c r="M21" s="24"/>
      <c r="N21" s="24"/>
      <c r="O21" s="37">
        <v>4</v>
      </c>
      <c r="P21" s="38">
        <v>311</v>
      </c>
      <c r="Q21" s="37">
        <v>157</v>
      </c>
      <c r="R21" s="37">
        <v>282</v>
      </c>
      <c r="S21" s="37">
        <f t="shared" si="0"/>
        <v>157</v>
      </c>
      <c r="T21" s="39">
        <v>0</v>
      </c>
      <c r="U21" s="37">
        <f t="shared" si="2"/>
        <v>125</v>
      </c>
      <c r="V21" s="18">
        <v>3.56</v>
      </c>
      <c r="X21" t="str">
        <f>+IFERROR(D21,[1]IPP!$B$7)</f>
        <v>AEH13</v>
      </c>
    </row>
    <row r="22" spans="1:24" x14ac:dyDescent="0.25">
      <c r="A22" s="68">
        <v>16</v>
      </c>
      <c r="B22" s="24" t="s">
        <v>14</v>
      </c>
      <c r="C22" s="24" t="s">
        <v>14</v>
      </c>
      <c r="D22" s="70" t="s">
        <v>61</v>
      </c>
      <c r="E22" s="24" t="s">
        <v>195</v>
      </c>
      <c r="F22" s="16" t="s">
        <v>35</v>
      </c>
      <c r="G22" s="25">
        <v>45301</v>
      </c>
      <c r="H22" s="36" t="s">
        <v>62</v>
      </c>
      <c r="I22" s="26"/>
      <c r="J22" s="24"/>
      <c r="K22" s="24"/>
      <c r="L22" s="24"/>
      <c r="M22" s="24"/>
      <c r="N22" s="24"/>
      <c r="O22" s="37">
        <v>12</v>
      </c>
      <c r="P22" s="38">
        <v>1032</v>
      </c>
      <c r="Q22" s="37">
        <v>204.45</v>
      </c>
      <c r="R22" s="37">
        <v>1980</v>
      </c>
      <c r="S22" s="37">
        <f t="shared" si="0"/>
        <v>204.45</v>
      </c>
      <c r="T22" s="39">
        <v>0</v>
      </c>
      <c r="U22" s="37">
        <f t="shared" si="2"/>
        <v>1775.55</v>
      </c>
      <c r="V22" s="18">
        <v>3.56</v>
      </c>
      <c r="X22" t="str">
        <f>+IFERROR(D22,[1]IPP!$B$7)</f>
        <v>NP3679</v>
      </c>
    </row>
    <row r="23" spans="1:24" x14ac:dyDescent="0.25">
      <c r="A23" s="68">
        <v>17</v>
      </c>
      <c r="B23" s="24" t="s">
        <v>14</v>
      </c>
      <c r="C23" s="24" t="s">
        <v>14</v>
      </c>
      <c r="D23" s="70" t="s">
        <v>63</v>
      </c>
      <c r="E23" s="24" t="s">
        <v>195</v>
      </c>
      <c r="F23" s="16" t="s">
        <v>255</v>
      </c>
      <c r="G23" s="25">
        <v>45301</v>
      </c>
      <c r="H23" s="36" t="s">
        <v>64</v>
      </c>
      <c r="I23" s="26"/>
      <c r="J23" s="24"/>
      <c r="K23" s="24"/>
      <c r="L23" s="24"/>
      <c r="M23" s="24"/>
      <c r="N23" s="24"/>
      <c r="O23" s="37">
        <v>4.18</v>
      </c>
      <c r="P23" s="38">
        <v>426</v>
      </c>
      <c r="Q23" s="37">
        <v>384</v>
      </c>
      <c r="R23" s="37">
        <v>39</v>
      </c>
      <c r="S23" s="37">
        <f t="shared" si="0"/>
        <v>384</v>
      </c>
      <c r="T23" s="39">
        <f t="shared" si="1"/>
        <v>345</v>
      </c>
      <c r="U23" s="37">
        <v>0</v>
      </c>
      <c r="V23" s="18">
        <v>3.99</v>
      </c>
      <c r="X23" t="str">
        <f>+IFERROR(D23,[1]IPP!$B$7)</f>
        <v>NL129196</v>
      </c>
    </row>
    <row r="24" spans="1:24" x14ac:dyDescent="0.25">
      <c r="A24" s="68">
        <v>18</v>
      </c>
      <c r="B24" s="24" t="s">
        <v>14</v>
      </c>
      <c r="C24" s="24" t="s">
        <v>14</v>
      </c>
      <c r="D24" s="70" t="s">
        <v>65</v>
      </c>
      <c r="E24" s="24" t="s">
        <v>195</v>
      </c>
      <c r="F24" s="16" t="s">
        <v>66</v>
      </c>
      <c r="G24" s="25">
        <v>45301</v>
      </c>
      <c r="H24" s="36" t="s">
        <v>67</v>
      </c>
      <c r="I24" s="26"/>
      <c r="J24" s="24"/>
      <c r="K24" s="24"/>
      <c r="L24" s="24"/>
      <c r="M24" s="24"/>
      <c r="N24" s="24"/>
      <c r="O24" s="37">
        <v>11.1</v>
      </c>
      <c r="P24" s="38">
        <v>836</v>
      </c>
      <c r="Q24" s="37">
        <v>192</v>
      </c>
      <c r="R24" s="37">
        <v>2870</v>
      </c>
      <c r="S24" s="37">
        <f t="shared" si="0"/>
        <v>192</v>
      </c>
      <c r="T24" s="39">
        <v>0</v>
      </c>
      <c r="U24" s="37">
        <f t="shared" si="2"/>
        <v>2678</v>
      </c>
      <c r="V24" s="18">
        <v>3.07</v>
      </c>
      <c r="X24" t="str">
        <f>+IFERROR(D24,[1]IPP!$B$7)</f>
        <v>NP5674</v>
      </c>
    </row>
    <row r="25" spans="1:24" x14ac:dyDescent="0.25">
      <c r="A25" s="68">
        <v>19</v>
      </c>
      <c r="B25" s="24" t="s">
        <v>14</v>
      </c>
      <c r="C25" s="24" t="s">
        <v>14</v>
      </c>
      <c r="D25" s="70" t="s">
        <v>68</v>
      </c>
      <c r="E25" s="24" t="s">
        <v>195</v>
      </c>
      <c r="F25" s="16" t="s">
        <v>255</v>
      </c>
      <c r="G25" s="25">
        <v>45301</v>
      </c>
      <c r="H25" s="36" t="s">
        <v>69</v>
      </c>
      <c r="I25" s="26"/>
      <c r="J25" s="24"/>
      <c r="K25" s="24"/>
      <c r="L25" s="24"/>
      <c r="M25" s="24"/>
      <c r="N25" s="24"/>
      <c r="O25" s="37">
        <v>3</v>
      </c>
      <c r="P25" s="38">
        <v>217</v>
      </c>
      <c r="Q25" s="37">
        <v>200</v>
      </c>
      <c r="R25" s="37">
        <v>27</v>
      </c>
      <c r="S25" s="37">
        <f t="shared" si="0"/>
        <v>200</v>
      </c>
      <c r="T25" s="39">
        <f t="shared" si="1"/>
        <v>173</v>
      </c>
      <c r="U25" s="37">
        <v>0</v>
      </c>
      <c r="V25" s="18">
        <v>3.07</v>
      </c>
      <c r="X25" t="str">
        <f>+IFERROR(D25,[1]IPP!$B$7)</f>
        <v>NL96365</v>
      </c>
    </row>
    <row r="26" spans="1:24" x14ac:dyDescent="0.25">
      <c r="A26" s="68">
        <v>20</v>
      </c>
      <c r="B26" s="24" t="s">
        <v>14</v>
      </c>
      <c r="C26" s="24" t="s">
        <v>14</v>
      </c>
      <c r="D26" s="70" t="s">
        <v>70</v>
      </c>
      <c r="E26" s="24" t="s">
        <v>195</v>
      </c>
      <c r="F26" s="16" t="s">
        <v>35</v>
      </c>
      <c r="G26" s="25">
        <v>45301</v>
      </c>
      <c r="H26" s="36" t="s">
        <v>49</v>
      </c>
      <c r="I26" s="26"/>
      <c r="J26" s="24"/>
      <c r="K26" s="24"/>
      <c r="L26" s="24"/>
      <c r="M26" s="24"/>
      <c r="N26" s="24"/>
      <c r="O26" s="37">
        <v>3</v>
      </c>
      <c r="P26" s="38">
        <v>296</v>
      </c>
      <c r="Q26" s="37">
        <v>215</v>
      </c>
      <c r="R26" s="37">
        <v>118</v>
      </c>
      <c r="S26" s="37">
        <f t="shared" si="0"/>
        <v>215</v>
      </c>
      <c r="T26" s="39">
        <f t="shared" si="1"/>
        <v>97</v>
      </c>
      <c r="U26" s="37">
        <v>0</v>
      </c>
      <c r="V26" s="18">
        <v>3.07</v>
      </c>
      <c r="X26" t="str">
        <f>+IFERROR(D26,[1]IPP!$B$7)</f>
        <v>NL100455</v>
      </c>
    </row>
    <row r="27" spans="1:24" x14ac:dyDescent="0.25">
      <c r="A27" s="68">
        <v>21</v>
      </c>
      <c r="B27" s="24" t="s">
        <v>14</v>
      </c>
      <c r="C27" s="24" t="s">
        <v>14</v>
      </c>
      <c r="D27" s="70" t="s">
        <v>71</v>
      </c>
      <c r="E27" s="24" t="s">
        <v>195</v>
      </c>
      <c r="F27" s="16" t="s">
        <v>72</v>
      </c>
      <c r="G27" s="25">
        <v>45301</v>
      </c>
      <c r="H27" s="36" t="s">
        <v>73</v>
      </c>
      <c r="I27" s="26"/>
      <c r="J27" s="24"/>
      <c r="K27" s="24"/>
      <c r="L27" s="24"/>
      <c r="M27" s="24"/>
      <c r="N27" s="24"/>
      <c r="O27" s="37">
        <v>10.7</v>
      </c>
      <c r="P27" s="38">
        <v>599.79999999999995</v>
      </c>
      <c r="Q27" s="37">
        <v>589.20000000000005</v>
      </c>
      <c r="R27" s="37">
        <v>1025.5999999999999</v>
      </c>
      <c r="S27" s="37">
        <f t="shared" si="0"/>
        <v>589.20000000000005</v>
      </c>
      <c r="T27" s="39">
        <v>0</v>
      </c>
      <c r="U27" s="37">
        <f t="shared" si="2"/>
        <v>436.39999999999986</v>
      </c>
      <c r="V27" s="18">
        <v>3.07</v>
      </c>
      <c r="X27" t="str">
        <f>+IFERROR(D27,[1]IPP!$B$7)</f>
        <v>NP7108</v>
      </c>
    </row>
    <row r="28" spans="1:24" x14ac:dyDescent="0.25">
      <c r="A28" s="68">
        <v>22</v>
      </c>
      <c r="B28" s="24" t="s">
        <v>14</v>
      </c>
      <c r="C28" s="24" t="s">
        <v>14</v>
      </c>
      <c r="D28" s="70" t="s">
        <v>74</v>
      </c>
      <c r="E28" s="24" t="s">
        <v>195</v>
      </c>
      <c r="F28" s="16" t="s">
        <v>35</v>
      </c>
      <c r="G28" s="25">
        <v>45301</v>
      </c>
      <c r="H28" s="36" t="s">
        <v>75</v>
      </c>
      <c r="I28" s="26"/>
      <c r="J28" s="24"/>
      <c r="K28" s="24"/>
      <c r="L28" s="24"/>
      <c r="M28" s="24"/>
      <c r="N28" s="24"/>
      <c r="O28" s="37">
        <v>44</v>
      </c>
      <c r="P28" s="38">
        <v>6181</v>
      </c>
      <c r="Q28" s="37">
        <v>5324.55</v>
      </c>
      <c r="R28" s="37">
        <v>943.5</v>
      </c>
      <c r="S28" s="37">
        <f t="shared" si="0"/>
        <v>5324.55</v>
      </c>
      <c r="T28" s="39">
        <f t="shared" si="1"/>
        <v>4381.05</v>
      </c>
      <c r="U28" s="37">
        <v>0</v>
      </c>
      <c r="V28" s="18">
        <v>3.07</v>
      </c>
      <c r="X28" t="str">
        <f>+IFERROR(D28,[1]IPP!$B$7)</f>
        <v>NP3839</v>
      </c>
    </row>
    <row r="29" spans="1:24" x14ac:dyDescent="0.25">
      <c r="A29" s="68">
        <v>23</v>
      </c>
      <c r="B29" s="24" t="s">
        <v>14</v>
      </c>
      <c r="C29" s="24" t="s">
        <v>14</v>
      </c>
      <c r="D29" s="70" t="s">
        <v>76</v>
      </c>
      <c r="E29" s="24" t="s">
        <v>195</v>
      </c>
      <c r="F29" s="16" t="s">
        <v>38</v>
      </c>
      <c r="G29" s="25">
        <v>45301</v>
      </c>
      <c r="H29" s="36" t="s">
        <v>44</v>
      </c>
      <c r="I29" s="26"/>
      <c r="J29" s="24"/>
      <c r="K29" s="24"/>
      <c r="L29" s="24"/>
      <c r="M29" s="24"/>
      <c r="N29" s="24"/>
      <c r="O29" s="37">
        <v>20</v>
      </c>
      <c r="P29" s="38">
        <v>2769</v>
      </c>
      <c r="Q29" s="37">
        <v>1690.1</v>
      </c>
      <c r="R29" s="37">
        <v>1595.8</v>
      </c>
      <c r="S29" s="37">
        <f t="shared" si="0"/>
        <v>1690.1</v>
      </c>
      <c r="T29" s="39">
        <f t="shared" si="1"/>
        <v>94.299999999999955</v>
      </c>
      <c r="U29" s="37">
        <v>0</v>
      </c>
      <c r="V29" s="18">
        <v>3.07</v>
      </c>
      <c r="X29" t="str">
        <f>+IFERROR(D29,[1]IPP!$B$7)</f>
        <v>NP4618</v>
      </c>
    </row>
    <row r="30" spans="1:24" x14ac:dyDescent="0.25">
      <c r="A30" s="68">
        <v>24</v>
      </c>
      <c r="B30" s="24" t="s">
        <v>14</v>
      </c>
      <c r="C30" s="24" t="s">
        <v>14</v>
      </c>
      <c r="D30" s="70" t="s">
        <v>77</v>
      </c>
      <c r="E30" s="24" t="s">
        <v>195</v>
      </c>
      <c r="F30" s="16" t="s">
        <v>72</v>
      </c>
      <c r="G30" s="25">
        <v>45301</v>
      </c>
      <c r="H30" s="36" t="s">
        <v>199</v>
      </c>
      <c r="I30" s="26"/>
      <c r="J30" s="24"/>
      <c r="K30" s="24"/>
      <c r="L30" s="24"/>
      <c r="M30" s="24"/>
      <c r="N30" s="24"/>
      <c r="O30" s="37">
        <v>50</v>
      </c>
      <c r="P30" s="38">
        <v>60</v>
      </c>
      <c r="Q30" s="37">
        <v>0</v>
      </c>
      <c r="R30" s="37">
        <v>40</v>
      </c>
      <c r="S30" s="37">
        <f t="shared" si="0"/>
        <v>0</v>
      </c>
      <c r="T30" s="39">
        <v>0</v>
      </c>
      <c r="U30" s="37">
        <f t="shared" si="2"/>
        <v>40</v>
      </c>
      <c r="V30" s="18">
        <v>3.07</v>
      </c>
      <c r="X30" t="str">
        <f>+IFERROR(D30,[1]IPP!$B$7)</f>
        <v>NP1356</v>
      </c>
    </row>
    <row r="31" spans="1:24" x14ac:dyDescent="0.25">
      <c r="A31" s="68">
        <v>25</v>
      </c>
      <c r="B31" s="24" t="s">
        <v>14</v>
      </c>
      <c r="C31" s="24" t="s">
        <v>14</v>
      </c>
      <c r="D31" s="70" t="s">
        <v>78</v>
      </c>
      <c r="E31" s="24" t="s">
        <v>195</v>
      </c>
      <c r="F31" s="16" t="s">
        <v>255</v>
      </c>
      <c r="G31" s="25">
        <v>45301</v>
      </c>
      <c r="H31" s="36" t="s">
        <v>79</v>
      </c>
      <c r="I31" s="26"/>
      <c r="J31" s="24"/>
      <c r="K31" s="24"/>
      <c r="L31" s="24"/>
      <c r="M31" s="24"/>
      <c r="N31" s="24"/>
      <c r="O31" s="37">
        <v>5</v>
      </c>
      <c r="P31" s="38">
        <v>0</v>
      </c>
      <c r="Q31" s="37">
        <v>0</v>
      </c>
      <c r="R31" s="37">
        <v>125</v>
      </c>
      <c r="S31" s="37">
        <f t="shared" si="0"/>
        <v>0</v>
      </c>
      <c r="T31" s="39">
        <v>0</v>
      </c>
      <c r="U31" s="37">
        <f t="shared" si="2"/>
        <v>125</v>
      </c>
      <c r="V31" s="18">
        <v>9.56</v>
      </c>
      <c r="X31" t="str">
        <f>+IFERROR(D31,[1]IPP!$B$7)</f>
        <v>NL12869</v>
      </c>
    </row>
    <row r="32" spans="1:24" x14ac:dyDescent="0.25">
      <c r="A32" s="68">
        <v>26</v>
      </c>
      <c r="B32" s="24" t="s">
        <v>14</v>
      </c>
      <c r="C32" s="24" t="s">
        <v>14</v>
      </c>
      <c r="D32" s="70" t="s">
        <v>80</v>
      </c>
      <c r="E32" s="24" t="s">
        <v>195</v>
      </c>
      <c r="F32" s="16" t="s">
        <v>38</v>
      </c>
      <c r="G32" s="25">
        <v>45301</v>
      </c>
      <c r="H32" s="36" t="s">
        <v>81</v>
      </c>
      <c r="I32" s="26"/>
      <c r="J32" s="24"/>
      <c r="K32" s="24"/>
      <c r="L32" s="24"/>
      <c r="M32" s="24"/>
      <c r="N32" s="24"/>
      <c r="O32" s="37">
        <v>29.97</v>
      </c>
      <c r="P32" s="38">
        <v>3180</v>
      </c>
      <c r="Q32" s="37">
        <v>1485</v>
      </c>
      <c r="R32" s="37">
        <v>2010</v>
      </c>
      <c r="S32" s="37">
        <f t="shared" si="0"/>
        <v>1485</v>
      </c>
      <c r="T32" s="39">
        <v>0</v>
      </c>
      <c r="U32" s="37">
        <f t="shared" si="2"/>
        <v>525</v>
      </c>
      <c r="V32" s="18">
        <v>3.19</v>
      </c>
      <c r="X32" t="str">
        <f>+IFERROR(D32,[1]IPP!$B$7)</f>
        <v>MSNP4841</v>
      </c>
    </row>
    <row r="33" spans="1:24" x14ac:dyDescent="0.25">
      <c r="A33" s="68">
        <v>27</v>
      </c>
      <c r="B33" s="24" t="s">
        <v>14</v>
      </c>
      <c r="C33" s="24" t="s">
        <v>14</v>
      </c>
      <c r="D33" s="70" t="s">
        <v>82</v>
      </c>
      <c r="E33" s="24" t="s">
        <v>195</v>
      </c>
      <c r="F33" s="16" t="s">
        <v>72</v>
      </c>
      <c r="G33" s="25">
        <v>45301</v>
      </c>
      <c r="H33" s="36" t="s">
        <v>83</v>
      </c>
      <c r="I33" s="26"/>
      <c r="J33" s="24"/>
      <c r="K33" s="24"/>
      <c r="L33" s="24"/>
      <c r="M33" s="24"/>
      <c r="N33" s="24"/>
      <c r="O33" s="37">
        <v>7.0350000000000001</v>
      </c>
      <c r="P33" s="38">
        <v>497</v>
      </c>
      <c r="Q33" s="37">
        <v>113</v>
      </c>
      <c r="R33" s="37">
        <v>827</v>
      </c>
      <c r="S33" s="37">
        <f t="shared" si="0"/>
        <v>113</v>
      </c>
      <c r="T33" s="39">
        <v>0</v>
      </c>
      <c r="U33" s="37">
        <f t="shared" si="2"/>
        <v>714</v>
      </c>
      <c r="V33" s="18">
        <v>3.19</v>
      </c>
      <c r="X33" t="str">
        <f>+IFERROR(D33,[1]IPP!$B$7)</f>
        <v>NP7306</v>
      </c>
    </row>
    <row r="34" spans="1:24" x14ac:dyDescent="0.25">
      <c r="A34" s="68">
        <v>28</v>
      </c>
      <c r="B34" s="24" t="s">
        <v>14</v>
      </c>
      <c r="C34" s="24" t="s">
        <v>14</v>
      </c>
      <c r="D34" s="70" t="s">
        <v>84</v>
      </c>
      <c r="E34" s="24" t="s">
        <v>195</v>
      </c>
      <c r="F34" s="16" t="s">
        <v>255</v>
      </c>
      <c r="G34" s="25">
        <v>45301</v>
      </c>
      <c r="H34" s="36" t="s">
        <v>46</v>
      </c>
      <c r="I34" s="26"/>
      <c r="J34" s="24"/>
      <c r="K34" s="24"/>
      <c r="L34" s="24"/>
      <c r="M34" s="24"/>
      <c r="N34" s="24"/>
      <c r="O34" s="37">
        <v>10</v>
      </c>
      <c r="P34" s="38">
        <v>950</v>
      </c>
      <c r="Q34" s="37">
        <v>685.2</v>
      </c>
      <c r="R34" s="37">
        <v>452.8</v>
      </c>
      <c r="S34" s="37">
        <f t="shared" si="0"/>
        <v>685.2</v>
      </c>
      <c r="T34" s="39">
        <f t="shared" si="1"/>
        <v>232.40000000000003</v>
      </c>
      <c r="U34" s="37">
        <v>0</v>
      </c>
      <c r="V34" s="18">
        <v>2.76</v>
      </c>
      <c r="X34" t="str">
        <f>+IFERROR(D34,[1]IPP!$B$7)</f>
        <v>NL137926</v>
      </c>
    </row>
    <row r="35" spans="1:24" x14ac:dyDescent="0.25">
      <c r="A35" s="68">
        <v>29</v>
      </c>
      <c r="B35" s="24" t="s">
        <v>14</v>
      </c>
      <c r="C35" s="24" t="s">
        <v>14</v>
      </c>
      <c r="D35" s="70" t="s">
        <v>85</v>
      </c>
      <c r="E35" s="24" t="s">
        <v>195</v>
      </c>
      <c r="F35" s="16" t="s">
        <v>86</v>
      </c>
      <c r="G35" s="25">
        <v>45301</v>
      </c>
      <c r="H35" s="36" t="s">
        <v>200</v>
      </c>
      <c r="I35" s="26"/>
      <c r="J35" s="24"/>
      <c r="K35" s="24"/>
      <c r="L35" s="24"/>
      <c r="M35" s="24"/>
      <c r="N35" s="24"/>
      <c r="O35" s="37">
        <v>49.05</v>
      </c>
      <c r="P35" s="38">
        <v>6300</v>
      </c>
      <c r="Q35" s="37">
        <v>2400</v>
      </c>
      <c r="R35" s="37">
        <v>3340</v>
      </c>
      <c r="S35" s="37">
        <f t="shared" si="0"/>
        <v>2400</v>
      </c>
      <c r="T35" s="39">
        <v>0</v>
      </c>
      <c r="U35" s="37">
        <f t="shared" si="2"/>
        <v>940</v>
      </c>
      <c r="V35" s="18">
        <v>3.19</v>
      </c>
      <c r="X35" t="str">
        <f>+IFERROR(D35,[1]IPP!$B$7)</f>
        <v>MSNP5169</v>
      </c>
    </row>
    <row r="36" spans="1:24" x14ac:dyDescent="0.25">
      <c r="A36" s="68">
        <v>30</v>
      </c>
      <c r="B36" s="24" t="s">
        <v>14</v>
      </c>
      <c r="C36" s="24" t="s">
        <v>14</v>
      </c>
      <c r="D36" s="70" t="s">
        <v>87</v>
      </c>
      <c r="E36" s="24" t="s">
        <v>195</v>
      </c>
      <c r="F36" s="19" t="s">
        <v>38</v>
      </c>
      <c r="G36" s="25">
        <v>45301</v>
      </c>
      <c r="H36" s="43" t="s">
        <v>81</v>
      </c>
      <c r="I36" s="26"/>
      <c r="J36" s="24"/>
      <c r="K36" s="24"/>
      <c r="L36" s="24"/>
      <c r="M36" s="24"/>
      <c r="N36" s="24"/>
      <c r="O36" s="40">
        <v>45</v>
      </c>
      <c r="P36" s="38">
        <v>5160</v>
      </c>
      <c r="Q36" s="37">
        <v>2295</v>
      </c>
      <c r="R36" s="37">
        <v>4080</v>
      </c>
      <c r="S36" s="37">
        <f t="shared" si="0"/>
        <v>2295</v>
      </c>
      <c r="T36" s="39">
        <v>0</v>
      </c>
      <c r="U36" s="37">
        <f t="shared" si="2"/>
        <v>1785</v>
      </c>
      <c r="V36" s="18">
        <v>3.19</v>
      </c>
      <c r="X36" t="str">
        <f>+IFERROR(D36,[1]IPP!$B$7)</f>
        <v>MSNP4614</v>
      </c>
    </row>
    <row r="37" spans="1:24" x14ac:dyDescent="0.25">
      <c r="A37" s="68">
        <v>31</v>
      </c>
      <c r="B37" s="24" t="s">
        <v>14</v>
      </c>
      <c r="C37" s="24" t="s">
        <v>14</v>
      </c>
      <c r="D37" s="70" t="s">
        <v>88</v>
      </c>
      <c r="E37" s="24" t="s">
        <v>195</v>
      </c>
      <c r="F37" s="16" t="s">
        <v>255</v>
      </c>
      <c r="G37" s="25">
        <v>45301</v>
      </c>
      <c r="H37" s="43" t="s">
        <v>89</v>
      </c>
      <c r="I37" s="26"/>
      <c r="J37" s="24"/>
      <c r="K37" s="24"/>
      <c r="L37" s="24"/>
      <c r="M37" s="24"/>
      <c r="N37" s="24"/>
      <c r="O37" s="40">
        <v>5</v>
      </c>
      <c r="P37" s="38">
        <v>418</v>
      </c>
      <c r="Q37" s="37">
        <v>318</v>
      </c>
      <c r="R37" s="37">
        <v>108</v>
      </c>
      <c r="S37" s="37">
        <f t="shared" si="0"/>
        <v>318</v>
      </c>
      <c r="T37" s="39">
        <f t="shared" si="1"/>
        <v>210</v>
      </c>
      <c r="U37" s="37">
        <v>0</v>
      </c>
      <c r="V37" s="18">
        <v>4.0199999999999996</v>
      </c>
      <c r="X37" t="str">
        <f>+IFERROR(D37,[1]IPP!$B$7)</f>
        <v>AEH13111</v>
      </c>
    </row>
    <row r="38" spans="1:24" x14ac:dyDescent="0.25">
      <c r="A38" s="68">
        <v>32</v>
      </c>
      <c r="B38" s="24" t="s">
        <v>14</v>
      </c>
      <c r="C38" s="24" t="s">
        <v>14</v>
      </c>
      <c r="D38" s="70" t="s">
        <v>90</v>
      </c>
      <c r="E38" s="24" t="s">
        <v>195</v>
      </c>
      <c r="F38" s="16" t="s">
        <v>255</v>
      </c>
      <c r="G38" s="25">
        <v>45301</v>
      </c>
      <c r="H38" s="43" t="s">
        <v>64</v>
      </c>
      <c r="I38" s="26"/>
      <c r="J38" s="24"/>
      <c r="K38" s="24"/>
      <c r="L38" s="24"/>
      <c r="M38" s="24"/>
      <c r="N38" s="24"/>
      <c r="O38" s="40">
        <v>4.95</v>
      </c>
      <c r="P38" s="38">
        <v>841</v>
      </c>
      <c r="Q38" s="37">
        <v>8</v>
      </c>
      <c r="R38" s="37">
        <v>2052</v>
      </c>
      <c r="S38" s="37">
        <f t="shared" si="0"/>
        <v>8</v>
      </c>
      <c r="T38" s="39">
        <v>0</v>
      </c>
      <c r="U38" s="37">
        <f t="shared" si="2"/>
        <v>2044</v>
      </c>
      <c r="V38" s="18">
        <v>3.19</v>
      </c>
      <c r="X38" t="str">
        <f>+IFERROR(D38,[1]IPP!$B$7)</f>
        <v>AEH13801</v>
      </c>
    </row>
    <row r="39" spans="1:24" x14ac:dyDescent="0.25">
      <c r="A39" s="68">
        <v>33</v>
      </c>
      <c r="B39" s="24" t="s">
        <v>14</v>
      </c>
      <c r="C39" s="24" t="s">
        <v>14</v>
      </c>
      <c r="D39" s="70" t="s">
        <v>91</v>
      </c>
      <c r="E39" s="24" t="s">
        <v>195</v>
      </c>
      <c r="F39" s="16" t="s">
        <v>38</v>
      </c>
      <c r="G39" s="25">
        <v>45301</v>
      </c>
      <c r="H39" s="43">
        <v>18.89</v>
      </c>
      <c r="I39" s="26"/>
      <c r="J39" s="24"/>
      <c r="K39" s="24"/>
      <c r="L39" s="24"/>
      <c r="M39" s="24"/>
      <c r="N39" s="24"/>
      <c r="O39" s="40">
        <v>17</v>
      </c>
      <c r="P39" s="38">
        <v>845</v>
      </c>
      <c r="Q39" s="37">
        <v>520</v>
      </c>
      <c r="R39" s="37">
        <v>1930</v>
      </c>
      <c r="S39" s="37">
        <f t="shared" si="0"/>
        <v>520</v>
      </c>
      <c r="T39" s="39">
        <v>0</v>
      </c>
      <c r="U39" s="37">
        <f t="shared" si="2"/>
        <v>1410</v>
      </c>
      <c r="V39" s="18">
        <v>3.19</v>
      </c>
      <c r="X39" t="str">
        <f>+IFERROR(D39,[1]IPP!$B$7)</f>
        <v>NP668</v>
      </c>
    </row>
    <row r="40" spans="1:24" x14ac:dyDescent="0.25">
      <c r="A40" s="68">
        <v>34</v>
      </c>
      <c r="B40" s="24" t="s">
        <v>14</v>
      </c>
      <c r="C40" s="24" t="s">
        <v>14</v>
      </c>
      <c r="D40" s="70" t="s">
        <v>92</v>
      </c>
      <c r="E40" s="24" t="s">
        <v>195</v>
      </c>
      <c r="F40" s="16" t="s">
        <v>93</v>
      </c>
      <c r="G40" s="25">
        <v>45301</v>
      </c>
      <c r="H40" s="36" t="s">
        <v>57</v>
      </c>
      <c r="I40" s="26"/>
      <c r="J40" s="24"/>
      <c r="K40" s="24"/>
      <c r="L40" s="24"/>
      <c r="M40" s="24"/>
      <c r="N40" s="24"/>
      <c r="O40" s="37">
        <v>15</v>
      </c>
      <c r="P40" s="38">
        <v>1462</v>
      </c>
      <c r="Q40" s="37">
        <v>1136</v>
      </c>
      <c r="R40" s="37">
        <v>1139</v>
      </c>
      <c r="S40" s="37">
        <f t="shared" si="0"/>
        <v>1136</v>
      </c>
      <c r="T40" s="39">
        <v>0</v>
      </c>
      <c r="U40" s="37">
        <f t="shared" si="2"/>
        <v>3</v>
      </c>
      <c r="V40" s="18">
        <v>3.19</v>
      </c>
      <c r="X40" t="str">
        <f>+IFERROR(D40,[1]IPP!$B$7)</f>
        <v>NP3114</v>
      </c>
    </row>
    <row r="41" spans="1:24" x14ac:dyDescent="0.25">
      <c r="A41" s="68">
        <v>35</v>
      </c>
      <c r="B41" s="24" t="s">
        <v>14</v>
      </c>
      <c r="C41" s="24" t="s">
        <v>14</v>
      </c>
      <c r="D41" s="70" t="s">
        <v>94</v>
      </c>
      <c r="E41" s="24" t="s">
        <v>195</v>
      </c>
      <c r="F41" s="16" t="s">
        <v>95</v>
      </c>
      <c r="G41" s="25">
        <v>45301</v>
      </c>
      <c r="H41" s="36" t="s">
        <v>96</v>
      </c>
      <c r="I41" s="26"/>
      <c r="J41" s="24"/>
      <c r="K41" s="24"/>
      <c r="L41" s="24"/>
      <c r="M41" s="24"/>
      <c r="N41" s="24"/>
      <c r="O41" s="37">
        <v>10</v>
      </c>
      <c r="P41" s="38">
        <v>757.1</v>
      </c>
      <c r="Q41" s="37">
        <v>754.1</v>
      </c>
      <c r="R41" s="37">
        <v>10.5</v>
      </c>
      <c r="S41" s="37">
        <f t="shared" si="0"/>
        <v>754.1</v>
      </c>
      <c r="T41" s="39">
        <f t="shared" si="1"/>
        <v>743.6</v>
      </c>
      <c r="U41" s="37">
        <v>0</v>
      </c>
      <c r="V41" s="18">
        <v>7.08</v>
      </c>
      <c r="X41" t="str">
        <f>+IFERROR(D41,[1]IPP!$B$7)</f>
        <v>NP2531</v>
      </c>
    </row>
    <row r="42" spans="1:24" x14ac:dyDescent="0.25">
      <c r="A42" s="68">
        <v>36</v>
      </c>
      <c r="B42" s="24" t="s">
        <v>14</v>
      </c>
      <c r="C42" s="24" t="s">
        <v>14</v>
      </c>
      <c r="D42" s="70" t="s">
        <v>97</v>
      </c>
      <c r="E42" s="24" t="s">
        <v>195</v>
      </c>
      <c r="F42" s="16" t="s">
        <v>255</v>
      </c>
      <c r="G42" s="25">
        <v>45301</v>
      </c>
      <c r="H42" s="36" t="s">
        <v>49</v>
      </c>
      <c r="I42" s="26"/>
      <c r="J42" s="24"/>
      <c r="K42" s="24"/>
      <c r="L42" s="24"/>
      <c r="M42" s="24"/>
      <c r="N42" s="24"/>
      <c r="O42" s="37">
        <v>3</v>
      </c>
      <c r="P42" s="38">
        <v>304</v>
      </c>
      <c r="Q42" s="37">
        <v>195</v>
      </c>
      <c r="R42" s="37">
        <v>210</v>
      </c>
      <c r="S42" s="37">
        <f t="shared" si="0"/>
        <v>195</v>
      </c>
      <c r="T42" s="39">
        <v>0</v>
      </c>
      <c r="U42" s="37">
        <f t="shared" si="2"/>
        <v>15</v>
      </c>
      <c r="V42" s="18">
        <v>4.0199999999999996</v>
      </c>
      <c r="X42" t="str">
        <f>+IFERROR(D42,[1]IPP!$B$7)</f>
        <v>AEH3502</v>
      </c>
    </row>
    <row r="43" spans="1:24" x14ac:dyDescent="0.25">
      <c r="A43" s="68">
        <v>37</v>
      </c>
      <c r="B43" s="24" t="s">
        <v>14</v>
      </c>
      <c r="C43" s="24" t="s">
        <v>14</v>
      </c>
      <c r="D43" s="70" t="s">
        <v>98</v>
      </c>
      <c r="E43" s="24" t="s">
        <v>195</v>
      </c>
      <c r="F43" s="16" t="s">
        <v>99</v>
      </c>
      <c r="G43" s="25">
        <v>45301</v>
      </c>
      <c r="H43" s="36" t="s">
        <v>39</v>
      </c>
      <c r="I43" s="26"/>
      <c r="J43" s="24"/>
      <c r="K43" s="24"/>
      <c r="L43" s="24"/>
      <c r="M43" s="24"/>
      <c r="N43" s="24"/>
      <c r="O43" s="37">
        <v>4</v>
      </c>
      <c r="P43" s="38">
        <v>0</v>
      </c>
      <c r="Q43" s="37">
        <v>0</v>
      </c>
      <c r="R43" s="37">
        <v>175.2</v>
      </c>
      <c r="S43" s="37">
        <f t="shared" si="0"/>
        <v>0</v>
      </c>
      <c r="T43" s="39">
        <v>0</v>
      </c>
      <c r="U43" s="37">
        <f t="shared" si="2"/>
        <v>175.2</v>
      </c>
      <c r="V43" s="18">
        <v>3.19</v>
      </c>
      <c r="X43" t="str">
        <f>+IFERROR(D43,[1]IPP!$B$7)</f>
        <v>NL56881</v>
      </c>
    </row>
    <row r="44" spans="1:24" x14ac:dyDescent="0.25">
      <c r="A44" s="68">
        <v>38</v>
      </c>
      <c r="B44" s="24" t="s">
        <v>14</v>
      </c>
      <c r="C44" s="24" t="s">
        <v>14</v>
      </c>
      <c r="D44" s="70" t="s">
        <v>100</v>
      </c>
      <c r="E44" s="24" t="s">
        <v>195</v>
      </c>
      <c r="F44" s="16" t="s">
        <v>255</v>
      </c>
      <c r="G44" s="25">
        <v>45301</v>
      </c>
      <c r="H44" s="43" t="s">
        <v>49</v>
      </c>
      <c r="I44" s="26"/>
      <c r="J44" s="24"/>
      <c r="K44" s="24"/>
      <c r="L44" s="24"/>
      <c r="M44" s="24"/>
      <c r="N44" s="24"/>
      <c r="O44" s="37">
        <v>3</v>
      </c>
      <c r="P44" s="38">
        <v>298</v>
      </c>
      <c r="Q44" s="37">
        <v>209</v>
      </c>
      <c r="R44" s="37">
        <v>201</v>
      </c>
      <c r="S44" s="37">
        <f t="shared" si="0"/>
        <v>209</v>
      </c>
      <c r="T44" s="39">
        <f t="shared" si="1"/>
        <v>8</v>
      </c>
      <c r="U44" s="37">
        <v>0</v>
      </c>
      <c r="V44" s="18">
        <v>4.0199999999999996</v>
      </c>
      <c r="X44" t="str">
        <f>+IFERROR(D44,[1]IPP!$B$7)</f>
        <v>NL153742</v>
      </c>
    </row>
    <row r="45" spans="1:24" x14ac:dyDescent="0.25">
      <c r="A45" s="68">
        <v>39</v>
      </c>
      <c r="B45" s="24" t="s">
        <v>14</v>
      </c>
      <c r="C45" s="24" t="s">
        <v>14</v>
      </c>
      <c r="D45" s="70" t="s">
        <v>101</v>
      </c>
      <c r="E45" s="24" t="s">
        <v>195</v>
      </c>
      <c r="F45" s="16" t="s">
        <v>255</v>
      </c>
      <c r="G45" s="25">
        <v>45301</v>
      </c>
      <c r="H45" s="36" t="s">
        <v>64</v>
      </c>
      <c r="I45" s="26"/>
      <c r="J45" s="24"/>
      <c r="K45" s="24"/>
      <c r="L45" s="24"/>
      <c r="M45" s="24"/>
      <c r="N45" s="24"/>
      <c r="O45" s="37">
        <v>6.5</v>
      </c>
      <c r="P45" s="38">
        <v>760</v>
      </c>
      <c r="Q45" s="37">
        <v>595</v>
      </c>
      <c r="R45" s="37">
        <v>162</v>
      </c>
      <c r="S45" s="37">
        <f t="shared" si="0"/>
        <v>595</v>
      </c>
      <c r="T45" s="39">
        <f t="shared" si="1"/>
        <v>433</v>
      </c>
      <c r="U45" s="37">
        <v>0</v>
      </c>
      <c r="V45" s="18">
        <v>4.0199999999999996</v>
      </c>
      <c r="X45" t="str">
        <f>+IFERROR(D45,[1]IPP!$B$7)</f>
        <v>NL147559</v>
      </c>
    </row>
    <row r="46" spans="1:24" x14ac:dyDescent="0.25">
      <c r="A46" s="68">
        <v>40</v>
      </c>
      <c r="B46" s="24" t="s">
        <v>14</v>
      </c>
      <c r="C46" s="24" t="s">
        <v>14</v>
      </c>
      <c r="D46" s="70" t="s">
        <v>102</v>
      </c>
      <c r="E46" s="24" t="s">
        <v>195</v>
      </c>
      <c r="F46" s="16" t="s">
        <v>255</v>
      </c>
      <c r="G46" s="25">
        <v>45301</v>
      </c>
      <c r="H46" s="36" t="s">
        <v>39</v>
      </c>
      <c r="I46" s="26"/>
      <c r="J46" s="24"/>
      <c r="K46" s="24"/>
      <c r="L46" s="24"/>
      <c r="M46" s="24"/>
      <c r="N46" s="24"/>
      <c r="O46" s="37">
        <v>4.8899999999999997</v>
      </c>
      <c r="P46" s="38">
        <v>510</v>
      </c>
      <c r="Q46" s="37">
        <v>401</v>
      </c>
      <c r="R46" s="37">
        <v>247</v>
      </c>
      <c r="S46" s="37">
        <f t="shared" si="0"/>
        <v>401</v>
      </c>
      <c r="T46" s="39">
        <f t="shared" si="1"/>
        <v>154</v>
      </c>
      <c r="U46" s="37">
        <v>0</v>
      </c>
      <c r="V46" s="18">
        <v>4.0199999999999996</v>
      </c>
      <c r="X46" t="str">
        <f>+IFERROR(D46,[1]IPP!$B$7)</f>
        <v>NL140853</v>
      </c>
    </row>
    <row r="47" spans="1:24" x14ac:dyDescent="0.25">
      <c r="A47" s="68">
        <v>41</v>
      </c>
      <c r="B47" s="24" t="s">
        <v>14</v>
      </c>
      <c r="C47" s="24" t="s">
        <v>14</v>
      </c>
      <c r="D47" s="70" t="s">
        <v>103</v>
      </c>
      <c r="E47" s="24" t="s">
        <v>195</v>
      </c>
      <c r="F47" s="16" t="s">
        <v>255</v>
      </c>
      <c r="G47" s="25">
        <v>45301</v>
      </c>
      <c r="H47" s="36" t="s">
        <v>64</v>
      </c>
      <c r="I47" s="26"/>
      <c r="J47" s="24"/>
      <c r="K47" s="24"/>
      <c r="L47" s="24"/>
      <c r="M47" s="24"/>
      <c r="N47" s="24"/>
      <c r="O47" s="37">
        <v>3.82</v>
      </c>
      <c r="P47" s="38">
        <v>415</v>
      </c>
      <c r="Q47" s="37">
        <v>391</v>
      </c>
      <c r="R47" s="37">
        <v>311</v>
      </c>
      <c r="S47" s="37">
        <f t="shared" si="0"/>
        <v>391</v>
      </c>
      <c r="T47" s="39">
        <f t="shared" si="1"/>
        <v>80</v>
      </c>
      <c r="U47" s="37">
        <v>0</v>
      </c>
      <c r="V47" s="18">
        <v>4.0199999999999996</v>
      </c>
      <c r="X47" t="str">
        <f>+IFERROR(D47,[1]IPP!$B$7)</f>
        <v>NL112130</v>
      </c>
    </row>
    <row r="48" spans="1:24" x14ac:dyDescent="0.25">
      <c r="A48" s="68">
        <v>42</v>
      </c>
      <c r="B48" s="24" t="s">
        <v>14</v>
      </c>
      <c r="C48" s="24" t="s">
        <v>14</v>
      </c>
      <c r="D48" s="70" t="s">
        <v>104</v>
      </c>
      <c r="E48" s="24" t="s">
        <v>195</v>
      </c>
      <c r="F48" s="16" t="s">
        <v>255</v>
      </c>
      <c r="G48" s="25">
        <v>45301</v>
      </c>
      <c r="H48" s="36" t="s">
        <v>39</v>
      </c>
      <c r="I48" s="26"/>
      <c r="J48" s="24"/>
      <c r="K48" s="24"/>
      <c r="L48" s="24"/>
      <c r="M48" s="24"/>
      <c r="N48" s="24"/>
      <c r="O48" s="37">
        <v>5</v>
      </c>
      <c r="P48" s="38">
        <v>421</v>
      </c>
      <c r="Q48" s="37">
        <v>337</v>
      </c>
      <c r="R48" s="37">
        <v>216</v>
      </c>
      <c r="S48" s="37">
        <f t="shared" si="0"/>
        <v>337</v>
      </c>
      <c r="T48" s="39">
        <f t="shared" si="1"/>
        <v>121</v>
      </c>
      <c r="U48" s="37">
        <v>0</v>
      </c>
      <c r="V48" s="18">
        <v>4.0199999999999996</v>
      </c>
      <c r="X48" t="str">
        <f>+IFERROR(D48,[1]IPP!$B$7)</f>
        <v>NL100140</v>
      </c>
    </row>
    <row r="49" spans="1:24" x14ac:dyDescent="0.25">
      <c r="A49" s="68">
        <v>43</v>
      </c>
      <c r="B49" s="24" t="s">
        <v>14</v>
      </c>
      <c r="C49" s="24" t="s">
        <v>14</v>
      </c>
      <c r="D49" s="70" t="s">
        <v>105</v>
      </c>
      <c r="E49" s="24" t="s">
        <v>195</v>
      </c>
      <c r="F49" s="20" t="s">
        <v>106</v>
      </c>
      <c r="G49" s="25">
        <v>45301</v>
      </c>
      <c r="H49" s="36" t="s">
        <v>57</v>
      </c>
      <c r="I49" s="26"/>
      <c r="J49" s="24"/>
      <c r="K49" s="24"/>
      <c r="L49" s="24"/>
      <c r="M49" s="24"/>
      <c r="N49" s="24"/>
      <c r="O49" s="37">
        <v>15</v>
      </c>
      <c r="P49" s="38">
        <v>1738</v>
      </c>
      <c r="Q49" s="37">
        <v>754</v>
      </c>
      <c r="R49" s="37">
        <v>663</v>
      </c>
      <c r="S49" s="37">
        <f t="shared" si="0"/>
        <v>754</v>
      </c>
      <c r="T49" s="39">
        <f t="shared" si="1"/>
        <v>91</v>
      </c>
      <c r="U49" s="37">
        <v>0</v>
      </c>
      <c r="V49" s="18">
        <v>3.19</v>
      </c>
      <c r="X49" t="str">
        <f>+IFERROR(D49,[1]IPP!$B$7)</f>
        <v>NL152510</v>
      </c>
    </row>
    <row r="50" spans="1:24" x14ac:dyDescent="0.25">
      <c r="A50" s="68">
        <v>44</v>
      </c>
      <c r="B50" s="24" t="s">
        <v>14</v>
      </c>
      <c r="C50" s="24" t="s">
        <v>14</v>
      </c>
      <c r="D50" s="70" t="s">
        <v>107</v>
      </c>
      <c r="E50" s="24" t="s">
        <v>195</v>
      </c>
      <c r="F50" s="16" t="s">
        <v>255</v>
      </c>
      <c r="G50" s="25">
        <v>45301</v>
      </c>
      <c r="H50" s="36" t="s">
        <v>64</v>
      </c>
      <c r="I50" s="26"/>
      <c r="J50" s="24"/>
      <c r="K50" s="24"/>
      <c r="L50" s="24"/>
      <c r="M50" s="24"/>
      <c r="N50" s="24"/>
      <c r="O50" s="37">
        <v>5</v>
      </c>
      <c r="P50" s="38">
        <v>568</v>
      </c>
      <c r="Q50" s="37">
        <v>422</v>
      </c>
      <c r="R50" s="37">
        <v>426</v>
      </c>
      <c r="S50" s="37">
        <f t="shared" si="0"/>
        <v>422</v>
      </c>
      <c r="T50" s="39">
        <v>0</v>
      </c>
      <c r="U50" s="37">
        <f t="shared" si="2"/>
        <v>4</v>
      </c>
      <c r="V50" s="18">
        <v>4.0199999999999996</v>
      </c>
      <c r="X50" t="str">
        <f>+IFERROR(D50,[1]IPP!$B$7)</f>
        <v>NL129205</v>
      </c>
    </row>
    <row r="51" spans="1:24" x14ac:dyDescent="0.25">
      <c r="A51" s="68">
        <v>45</v>
      </c>
      <c r="B51" s="24" t="s">
        <v>14</v>
      </c>
      <c r="C51" s="24" t="s">
        <v>14</v>
      </c>
      <c r="D51" s="70" t="s">
        <v>108</v>
      </c>
      <c r="E51" s="24" t="s">
        <v>195</v>
      </c>
      <c r="F51" s="63" t="s">
        <v>106</v>
      </c>
      <c r="G51" s="25">
        <v>45301</v>
      </c>
      <c r="H51" s="36" t="s">
        <v>46</v>
      </c>
      <c r="I51" s="26"/>
      <c r="J51" s="24"/>
      <c r="K51" s="24"/>
      <c r="L51" s="24"/>
      <c r="M51" s="24"/>
      <c r="N51" s="24"/>
      <c r="O51" s="37">
        <v>9.9</v>
      </c>
      <c r="P51" s="38">
        <v>0</v>
      </c>
      <c r="Q51" s="37">
        <v>0</v>
      </c>
      <c r="R51" s="37">
        <v>261.7</v>
      </c>
      <c r="S51" s="37">
        <f t="shared" si="0"/>
        <v>0</v>
      </c>
      <c r="T51" s="39">
        <v>0</v>
      </c>
      <c r="U51" s="37">
        <f t="shared" si="2"/>
        <v>261.7</v>
      </c>
      <c r="V51" s="18">
        <v>3.19</v>
      </c>
      <c r="X51" t="str">
        <f>+IFERROR(D51,[1]IPP!$B$7)</f>
        <v>NL141234</v>
      </c>
    </row>
    <row r="52" spans="1:24" x14ac:dyDescent="0.25">
      <c r="A52" s="68">
        <v>46</v>
      </c>
      <c r="B52" s="24" t="s">
        <v>14</v>
      </c>
      <c r="C52" s="24" t="s">
        <v>14</v>
      </c>
      <c r="D52" s="70" t="s">
        <v>109</v>
      </c>
      <c r="E52" s="24" t="s">
        <v>195</v>
      </c>
      <c r="F52" s="16" t="s">
        <v>86</v>
      </c>
      <c r="G52" s="25">
        <v>45301</v>
      </c>
      <c r="H52" s="36" t="s">
        <v>110</v>
      </c>
      <c r="I52" s="26"/>
      <c r="J52" s="24"/>
      <c r="K52" s="24"/>
      <c r="L52" s="24"/>
      <c r="M52" s="24"/>
      <c r="N52" s="24"/>
      <c r="O52" s="37">
        <v>10</v>
      </c>
      <c r="P52" s="38">
        <v>18</v>
      </c>
      <c r="Q52" s="37">
        <v>0</v>
      </c>
      <c r="R52" s="37">
        <v>1568</v>
      </c>
      <c r="S52" s="37">
        <f t="shared" si="0"/>
        <v>0</v>
      </c>
      <c r="T52" s="39">
        <v>0</v>
      </c>
      <c r="U52" s="37">
        <f t="shared" si="2"/>
        <v>1568</v>
      </c>
      <c r="V52" s="18" t="s">
        <v>219</v>
      </c>
      <c r="X52" t="str">
        <f>+IFERROR(D52,[1]IPP!$B$7)</f>
        <v>NL109587</v>
      </c>
    </row>
    <row r="53" spans="1:24" x14ac:dyDescent="0.25">
      <c r="A53" s="68">
        <v>47</v>
      </c>
      <c r="B53" s="24" t="s">
        <v>14</v>
      </c>
      <c r="C53" s="24" t="s">
        <v>14</v>
      </c>
      <c r="D53" s="70" t="s">
        <v>111</v>
      </c>
      <c r="E53" s="24" t="s">
        <v>195</v>
      </c>
      <c r="F53" s="16" t="s">
        <v>86</v>
      </c>
      <c r="G53" s="25">
        <v>45301</v>
      </c>
      <c r="H53" s="43" t="s">
        <v>51</v>
      </c>
      <c r="I53" s="26"/>
      <c r="J53" s="24"/>
      <c r="K53" s="24"/>
      <c r="L53" s="24"/>
      <c r="M53" s="24"/>
      <c r="N53" s="24"/>
      <c r="O53" s="37">
        <v>10</v>
      </c>
      <c r="P53" s="38">
        <v>2</v>
      </c>
      <c r="Q53" s="37">
        <v>0</v>
      </c>
      <c r="R53" s="37">
        <v>1046</v>
      </c>
      <c r="S53" s="37">
        <f t="shared" si="0"/>
        <v>0</v>
      </c>
      <c r="T53" s="39">
        <v>0</v>
      </c>
      <c r="U53" s="37">
        <f t="shared" si="2"/>
        <v>1046</v>
      </c>
      <c r="V53" s="18" t="s">
        <v>219</v>
      </c>
      <c r="X53" t="str">
        <f>+IFERROR(D53,[1]IPP!$B$7)</f>
        <v>NL109589</v>
      </c>
    </row>
    <row r="54" spans="1:24" x14ac:dyDescent="0.25">
      <c r="A54" s="68">
        <v>48</v>
      </c>
      <c r="B54" s="24" t="s">
        <v>14</v>
      </c>
      <c r="C54" s="24" t="s">
        <v>14</v>
      </c>
      <c r="D54" s="70" t="s">
        <v>112</v>
      </c>
      <c r="E54" s="24" t="s">
        <v>195</v>
      </c>
      <c r="F54" s="16" t="s">
        <v>255</v>
      </c>
      <c r="G54" s="25">
        <v>45301</v>
      </c>
      <c r="H54" s="43" t="s">
        <v>113</v>
      </c>
      <c r="I54" s="26"/>
      <c r="J54" s="24"/>
      <c r="K54" s="24"/>
      <c r="L54" s="24"/>
      <c r="M54" s="24"/>
      <c r="N54" s="24"/>
      <c r="O54" s="37">
        <v>2.7</v>
      </c>
      <c r="P54" s="38">
        <v>156</v>
      </c>
      <c r="Q54" s="37">
        <v>110</v>
      </c>
      <c r="R54" s="37">
        <v>58</v>
      </c>
      <c r="S54" s="37">
        <f t="shared" si="0"/>
        <v>110</v>
      </c>
      <c r="T54" s="39">
        <f t="shared" si="1"/>
        <v>52</v>
      </c>
      <c r="U54" s="37">
        <v>0</v>
      </c>
      <c r="V54" s="18">
        <v>4.0199999999999996</v>
      </c>
      <c r="X54" t="str">
        <f>+IFERROR(D54,[1]IPP!$B$7)</f>
        <v>NL162517</v>
      </c>
    </row>
    <row r="55" spans="1:24" x14ac:dyDescent="0.25">
      <c r="A55" s="68">
        <v>49</v>
      </c>
      <c r="B55" s="24" t="s">
        <v>14</v>
      </c>
      <c r="C55" s="24" t="s">
        <v>14</v>
      </c>
      <c r="D55" s="70" t="s">
        <v>114</v>
      </c>
      <c r="E55" s="24" t="s">
        <v>195</v>
      </c>
      <c r="F55" s="16" t="s">
        <v>86</v>
      </c>
      <c r="G55" s="25">
        <v>45301</v>
      </c>
      <c r="H55" s="43" t="s">
        <v>115</v>
      </c>
      <c r="I55" s="26"/>
      <c r="J55" s="24"/>
      <c r="K55" s="24"/>
      <c r="L55" s="24"/>
      <c r="M55" s="24"/>
      <c r="N55" s="24"/>
      <c r="O55" s="37">
        <v>9.81</v>
      </c>
      <c r="P55" s="38">
        <v>843</v>
      </c>
      <c r="Q55" s="37">
        <v>416</v>
      </c>
      <c r="R55" s="37">
        <v>1774</v>
      </c>
      <c r="S55" s="37">
        <f t="shared" si="0"/>
        <v>416</v>
      </c>
      <c r="T55" s="39">
        <v>0</v>
      </c>
      <c r="U55" s="37">
        <f t="shared" si="2"/>
        <v>1358</v>
      </c>
      <c r="V55" s="18">
        <v>3.19</v>
      </c>
      <c r="X55" t="str">
        <f>+IFERROR(D55,[1]IPP!$B$7)</f>
        <v>NCL164339</v>
      </c>
    </row>
    <row r="56" spans="1:24" x14ac:dyDescent="0.25">
      <c r="A56" s="68">
        <v>50</v>
      </c>
      <c r="B56" s="24" t="s">
        <v>14</v>
      </c>
      <c r="C56" s="24" t="s">
        <v>14</v>
      </c>
      <c r="D56" s="70" t="s">
        <v>116</v>
      </c>
      <c r="E56" s="24" t="s">
        <v>195</v>
      </c>
      <c r="F56" s="16" t="s">
        <v>255</v>
      </c>
      <c r="G56" s="25">
        <v>45301</v>
      </c>
      <c r="H56" s="43" t="s">
        <v>117</v>
      </c>
      <c r="I56" s="26"/>
      <c r="J56" s="24"/>
      <c r="K56" s="24"/>
      <c r="L56" s="24"/>
      <c r="M56" s="24"/>
      <c r="N56" s="24"/>
      <c r="O56" s="40">
        <v>10.39</v>
      </c>
      <c r="P56" s="38">
        <v>362</v>
      </c>
      <c r="Q56" s="37">
        <v>0</v>
      </c>
      <c r="R56" s="37">
        <v>16530</v>
      </c>
      <c r="S56" s="37">
        <f t="shared" si="0"/>
        <v>0</v>
      </c>
      <c r="T56" s="39">
        <v>0</v>
      </c>
      <c r="U56" s="37">
        <f t="shared" si="2"/>
        <v>16530</v>
      </c>
      <c r="V56" s="18">
        <v>2.58</v>
      </c>
      <c r="X56" t="str">
        <f>+IFERROR(D56,[1]IPP!$B$7)</f>
        <v>MSNL148999</v>
      </c>
    </row>
    <row r="57" spans="1:24" x14ac:dyDescent="0.25">
      <c r="A57" s="68">
        <v>51</v>
      </c>
      <c r="B57" s="24" t="s">
        <v>14</v>
      </c>
      <c r="C57" s="24" t="s">
        <v>14</v>
      </c>
      <c r="D57" s="70" t="s">
        <v>118</v>
      </c>
      <c r="E57" s="24" t="s">
        <v>195</v>
      </c>
      <c r="F57" s="16" t="s">
        <v>255</v>
      </c>
      <c r="G57" s="25">
        <v>45301</v>
      </c>
      <c r="H57" s="43" t="s">
        <v>119</v>
      </c>
      <c r="I57" s="26"/>
      <c r="J57" s="24"/>
      <c r="K57" s="24"/>
      <c r="L57" s="24"/>
      <c r="M57" s="24"/>
      <c r="N57" s="24"/>
      <c r="O57" s="40">
        <v>10.39</v>
      </c>
      <c r="P57" s="38">
        <v>832</v>
      </c>
      <c r="Q57" s="37">
        <v>0</v>
      </c>
      <c r="R57" s="37">
        <v>14920</v>
      </c>
      <c r="S57" s="37">
        <f t="shared" si="0"/>
        <v>0</v>
      </c>
      <c r="T57" s="39">
        <v>0</v>
      </c>
      <c r="U57" s="37">
        <f t="shared" si="2"/>
        <v>14920</v>
      </c>
      <c r="V57" s="18">
        <v>2.58</v>
      </c>
      <c r="X57" t="str">
        <f>+IFERROR(D57,[1]IPP!$B$7)</f>
        <v>MSNL149228</v>
      </c>
    </row>
    <row r="58" spans="1:24" x14ac:dyDescent="0.25">
      <c r="A58" s="68">
        <v>52</v>
      </c>
      <c r="B58" s="24" t="s">
        <v>14</v>
      </c>
      <c r="C58" s="24" t="s">
        <v>14</v>
      </c>
      <c r="D58" s="70" t="s">
        <v>120</v>
      </c>
      <c r="E58" s="24" t="s">
        <v>195</v>
      </c>
      <c r="F58" s="16" t="s">
        <v>255</v>
      </c>
      <c r="G58" s="25">
        <v>45301</v>
      </c>
      <c r="H58" s="43" t="s">
        <v>121</v>
      </c>
      <c r="I58" s="26"/>
      <c r="J58" s="24"/>
      <c r="K58" s="24"/>
      <c r="L58" s="24"/>
      <c r="M58" s="24"/>
      <c r="N58" s="24"/>
      <c r="O58" s="40">
        <v>10.39</v>
      </c>
      <c r="P58" s="38">
        <v>730</v>
      </c>
      <c r="Q58" s="37">
        <v>0</v>
      </c>
      <c r="R58" s="37">
        <v>12060</v>
      </c>
      <c r="S58" s="37">
        <f t="shared" si="0"/>
        <v>0</v>
      </c>
      <c r="T58" s="39">
        <v>0</v>
      </c>
      <c r="U58" s="37">
        <f t="shared" si="2"/>
        <v>12060</v>
      </c>
      <c r="V58" s="18">
        <v>2.58</v>
      </c>
      <c r="X58" t="str">
        <f>+IFERROR(D58,[1]IPP!$B$7)</f>
        <v>MSNL149458</v>
      </c>
    </row>
    <row r="59" spans="1:24" x14ac:dyDescent="0.25">
      <c r="A59" s="68">
        <v>53</v>
      </c>
      <c r="B59" s="24" t="s">
        <v>14</v>
      </c>
      <c r="C59" s="24" t="s">
        <v>14</v>
      </c>
      <c r="D59" s="70" t="s">
        <v>122</v>
      </c>
      <c r="E59" s="24" t="s">
        <v>195</v>
      </c>
      <c r="F59" s="16" t="s">
        <v>255</v>
      </c>
      <c r="G59" s="25">
        <v>45301</v>
      </c>
      <c r="H59" s="43" t="s">
        <v>123</v>
      </c>
      <c r="I59" s="26"/>
      <c r="J59" s="24"/>
      <c r="K59" s="24"/>
      <c r="L59" s="24"/>
      <c r="M59" s="24"/>
      <c r="N59" s="24"/>
      <c r="O59" s="40">
        <v>10.39</v>
      </c>
      <c r="P59" s="38">
        <v>917</v>
      </c>
      <c r="Q59" s="37">
        <v>0.15</v>
      </c>
      <c r="R59" s="37">
        <v>9060</v>
      </c>
      <c r="S59" s="37">
        <f t="shared" si="0"/>
        <v>0.15</v>
      </c>
      <c r="T59" s="39">
        <v>0</v>
      </c>
      <c r="U59" s="37">
        <f t="shared" si="2"/>
        <v>9059.85</v>
      </c>
      <c r="V59" s="18">
        <v>2.58</v>
      </c>
      <c r="X59" t="str">
        <f>+IFERROR(D59,[1]IPP!$B$7)</f>
        <v>MSNL150893</v>
      </c>
    </row>
    <row r="60" spans="1:24" x14ac:dyDescent="0.25">
      <c r="A60" s="68">
        <v>54</v>
      </c>
      <c r="B60" s="24" t="s">
        <v>14</v>
      </c>
      <c r="C60" s="24" t="s">
        <v>14</v>
      </c>
      <c r="D60" s="70" t="s">
        <v>124</v>
      </c>
      <c r="E60" s="24" t="s">
        <v>195</v>
      </c>
      <c r="F60" s="16" t="s">
        <v>255</v>
      </c>
      <c r="G60" s="25">
        <v>45301</v>
      </c>
      <c r="H60" s="43" t="s">
        <v>125</v>
      </c>
      <c r="I60" s="26"/>
      <c r="J60" s="24"/>
      <c r="K60" s="24"/>
      <c r="L60" s="24"/>
      <c r="M60" s="24"/>
      <c r="N60" s="24"/>
      <c r="O60" s="40">
        <v>10.39</v>
      </c>
      <c r="P60" s="38">
        <v>1042</v>
      </c>
      <c r="Q60" s="37">
        <v>0</v>
      </c>
      <c r="R60" s="37">
        <v>4890</v>
      </c>
      <c r="S60" s="37">
        <f t="shared" si="0"/>
        <v>0</v>
      </c>
      <c r="T60" s="39">
        <v>0</v>
      </c>
      <c r="U60" s="37">
        <f t="shared" si="2"/>
        <v>4890</v>
      </c>
      <c r="V60" s="18">
        <v>2.58</v>
      </c>
      <c r="X60" t="str">
        <f>+IFERROR(D60,[1]IPP!$B$7)</f>
        <v>MSNL150558</v>
      </c>
    </row>
    <row r="61" spans="1:24" x14ac:dyDescent="0.25">
      <c r="A61" s="68">
        <v>55</v>
      </c>
      <c r="B61" s="24" t="s">
        <v>14</v>
      </c>
      <c r="C61" s="24" t="s">
        <v>14</v>
      </c>
      <c r="D61" s="70" t="s">
        <v>126</v>
      </c>
      <c r="E61" s="24" t="s">
        <v>195</v>
      </c>
      <c r="F61" s="16" t="s">
        <v>255</v>
      </c>
      <c r="G61" s="25">
        <v>45301</v>
      </c>
      <c r="H61" s="43" t="s">
        <v>127</v>
      </c>
      <c r="I61" s="26"/>
      <c r="J61" s="24"/>
      <c r="K61" s="24"/>
      <c r="L61" s="24"/>
      <c r="M61" s="24"/>
      <c r="N61" s="24"/>
      <c r="O61" s="40">
        <v>10.39</v>
      </c>
      <c r="P61" s="38">
        <v>1065</v>
      </c>
      <c r="Q61" s="37">
        <v>0</v>
      </c>
      <c r="R61" s="37">
        <v>11790</v>
      </c>
      <c r="S61" s="37">
        <f t="shared" si="0"/>
        <v>0</v>
      </c>
      <c r="T61" s="39">
        <v>0</v>
      </c>
      <c r="U61" s="37">
        <f t="shared" si="2"/>
        <v>11790</v>
      </c>
      <c r="V61" s="18">
        <v>2.58</v>
      </c>
      <c r="X61" t="str">
        <f>+IFERROR(D61,[1]IPP!$B$7)</f>
        <v>MSNL150322</v>
      </c>
    </row>
    <row r="62" spans="1:24" x14ac:dyDescent="0.25">
      <c r="A62" s="68">
        <v>56</v>
      </c>
      <c r="B62" s="24" t="s">
        <v>14</v>
      </c>
      <c r="C62" s="24" t="s">
        <v>14</v>
      </c>
      <c r="D62" s="70" t="s">
        <v>128</v>
      </c>
      <c r="E62" s="24" t="s">
        <v>195</v>
      </c>
      <c r="F62" s="16" t="s">
        <v>255</v>
      </c>
      <c r="G62" s="25">
        <v>45301</v>
      </c>
      <c r="H62" s="43" t="s">
        <v>119</v>
      </c>
      <c r="I62" s="26"/>
      <c r="J62" s="24"/>
      <c r="K62" s="24"/>
      <c r="L62" s="24"/>
      <c r="M62" s="24"/>
      <c r="N62" s="24"/>
      <c r="O62" s="40">
        <v>10.39</v>
      </c>
      <c r="P62" s="38">
        <v>952</v>
      </c>
      <c r="Q62" s="37">
        <v>0.2</v>
      </c>
      <c r="R62" s="37">
        <v>10220</v>
      </c>
      <c r="S62" s="37">
        <f t="shared" si="0"/>
        <v>0.2</v>
      </c>
      <c r="T62" s="39">
        <v>0</v>
      </c>
      <c r="U62" s="37">
        <f t="shared" si="2"/>
        <v>10219.799999999999</v>
      </c>
      <c r="V62" s="18">
        <v>2.58</v>
      </c>
      <c r="X62" t="str">
        <f>+IFERROR(D62,[1]IPP!$B$7)</f>
        <v>MSNL150145</v>
      </c>
    </row>
    <row r="63" spans="1:24" x14ac:dyDescent="0.25">
      <c r="A63" s="68">
        <v>57</v>
      </c>
      <c r="B63" s="24" t="s">
        <v>14</v>
      </c>
      <c r="C63" s="24" t="s">
        <v>14</v>
      </c>
      <c r="D63" s="70" t="s">
        <v>129</v>
      </c>
      <c r="E63" s="24" t="s">
        <v>195</v>
      </c>
      <c r="F63" s="16" t="s">
        <v>255</v>
      </c>
      <c r="G63" s="25">
        <v>45301</v>
      </c>
      <c r="H63" s="43" t="s">
        <v>130</v>
      </c>
      <c r="I63" s="26"/>
      <c r="J63" s="24"/>
      <c r="K63" s="24"/>
      <c r="L63" s="24"/>
      <c r="M63" s="24"/>
      <c r="N63" s="24"/>
      <c r="O63" s="40">
        <v>10.39</v>
      </c>
      <c r="P63" s="38">
        <v>1025</v>
      </c>
      <c r="Q63" s="37">
        <v>0</v>
      </c>
      <c r="R63" s="37">
        <v>11265</v>
      </c>
      <c r="S63" s="37">
        <f t="shared" si="0"/>
        <v>0</v>
      </c>
      <c r="T63" s="39">
        <v>0</v>
      </c>
      <c r="U63" s="37">
        <f t="shared" si="2"/>
        <v>11265</v>
      </c>
      <c r="V63" s="18">
        <v>2.58</v>
      </c>
      <c r="X63" t="str">
        <f>+IFERROR(D63,[1]IPP!$B$7)</f>
        <v>MSNL149916</v>
      </c>
    </row>
    <row r="64" spans="1:24" x14ac:dyDescent="0.25">
      <c r="A64" s="68">
        <v>58</v>
      </c>
      <c r="B64" s="24" t="s">
        <v>14</v>
      </c>
      <c r="C64" s="24" t="s">
        <v>14</v>
      </c>
      <c r="D64" s="70" t="s">
        <v>131</v>
      </c>
      <c r="E64" s="24" t="s">
        <v>195</v>
      </c>
      <c r="F64" s="16" t="s">
        <v>255</v>
      </c>
      <c r="G64" s="25">
        <v>45301</v>
      </c>
      <c r="H64" s="43" t="s">
        <v>117</v>
      </c>
      <c r="I64" s="26"/>
      <c r="J64" s="24"/>
      <c r="K64" s="24"/>
      <c r="L64" s="24"/>
      <c r="M64" s="24"/>
      <c r="N64" s="24"/>
      <c r="O64" s="40">
        <v>10.39</v>
      </c>
      <c r="P64" s="38">
        <v>1014</v>
      </c>
      <c r="Q64" s="37">
        <v>0</v>
      </c>
      <c r="R64" s="37">
        <v>9540</v>
      </c>
      <c r="S64" s="37">
        <f t="shared" si="0"/>
        <v>0</v>
      </c>
      <c r="T64" s="39">
        <v>0</v>
      </c>
      <c r="U64" s="37">
        <f t="shared" si="2"/>
        <v>9540</v>
      </c>
      <c r="V64" s="18">
        <v>2.58</v>
      </c>
      <c r="X64" t="str">
        <f>+IFERROR(D64,[1]IPP!$B$7)</f>
        <v>MSNL149688</v>
      </c>
    </row>
    <row r="65" spans="1:24" x14ac:dyDescent="0.25">
      <c r="A65" s="68">
        <v>59</v>
      </c>
      <c r="B65" s="24" t="s">
        <v>14</v>
      </c>
      <c r="C65" s="24" t="s">
        <v>14</v>
      </c>
      <c r="D65" s="70" t="s">
        <v>132</v>
      </c>
      <c r="E65" s="24" t="s">
        <v>195</v>
      </c>
      <c r="F65" s="21" t="s">
        <v>133</v>
      </c>
      <c r="G65" s="25">
        <v>45301</v>
      </c>
      <c r="H65" s="43" t="s">
        <v>121</v>
      </c>
      <c r="I65" s="26"/>
      <c r="J65" s="24"/>
      <c r="K65" s="24"/>
      <c r="L65" s="24"/>
      <c r="M65" s="24"/>
      <c r="N65" s="24"/>
      <c r="O65" s="40">
        <v>25</v>
      </c>
      <c r="P65" s="38">
        <v>3602</v>
      </c>
      <c r="Q65" s="37">
        <v>2703</v>
      </c>
      <c r="R65" s="37">
        <v>2874</v>
      </c>
      <c r="S65" s="37">
        <f t="shared" si="0"/>
        <v>2703</v>
      </c>
      <c r="T65" s="39">
        <v>0</v>
      </c>
      <c r="U65" s="37">
        <f t="shared" si="2"/>
        <v>171</v>
      </c>
      <c r="V65" s="18">
        <v>3.19</v>
      </c>
      <c r="X65" t="str">
        <f>+IFERROR(D65,[1]IPP!$B$7)</f>
        <v>NP5534</v>
      </c>
    </row>
    <row r="66" spans="1:24" x14ac:dyDescent="0.25">
      <c r="A66" s="68">
        <v>60</v>
      </c>
      <c r="B66" s="24" t="s">
        <v>14</v>
      </c>
      <c r="C66" s="24" t="s">
        <v>14</v>
      </c>
      <c r="D66" s="70" t="s">
        <v>134</v>
      </c>
      <c r="E66" s="24" t="s">
        <v>195</v>
      </c>
      <c r="F66" s="16" t="s">
        <v>255</v>
      </c>
      <c r="G66" s="25">
        <v>45301</v>
      </c>
      <c r="H66" s="43" t="s">
        <v>135</v>
      </c>
      <c r="I66" s="26"/>
      <c r="J66" s="24"/>
      <c r="K66" s="24"/>
      <c r="L66" s="24"/>
      <c r="M66" s="24"/>
      <c r="N66" s="24"/>
      <c r="O66" s="40">
        <v>2.8</v>
      </c>
      <c r="P66" s="38">
        <v>262</v>
      </c>
      <c r="Q66" s="37">
        <v>176</v>
      </c>
      <c r="R66" s="37">
        <v>174</v>
      </c>
      <c r="S66" s="37">
        <f t="shared" si="0"/>
        <v>176</v>
      </c>
      <c r="T66" s="39">
        <v>2</v>
      </c>
      <c r="U66" s="37">
        <v>0</v>
      </c>
      <c r="V66" s="18">
        <v>4.0199999999999996</v>
      </c>
      <c r="X66" t="str">
        <f>+IFERROR(D66,[1]IPP!$B$7)</f>
        <v>NL165450</v>
      </c>
    </row>
    <row r="67" spans="1:24" x14ac:dyDescent="0.25">
      <c r="A67" s="68">
        <v>61</v>
      </c>
      <c r="B67" s="24" t="s">
        <v>14</v>
      </c>
      <c r="C67" s="24" t="s">
        <v>14</v>
      </c>
      <c r="D67" s="70" t="s">
        <v>136</v>
      </c>
      <c r="E67" s="24" t="s">
        <v>195</v>
      </c>
      <c r="F67" s="16" t="s">
        <v>255</v>
      </c>
      <c r="G67" s="25">
        <v>45301</v>
      </c>
      <c r="H67" s="43" t="s">
        <v>137</v>
      </c>
      <c r="I67" s="26"/>
      <c r="J67" s="24"/>
      <c r="K67" s="24"/>
      <c r="L67" s="24"/>
      <c r="M67" s="24"/>
      <c r="N67" s="24"/>
      <c r="O67" s="40">
        <v>5.35</v>
      </c>
      <c r="P67" s="38">
        <v>547</v>
      </c>
      <c r="Q67" s="37">
        <v>436</v>
      </c>
      <c r="R67" s="37">
        <v>277</v>
      </c>
      <c r="S67" s="37">
        <f t="shared" si="0"/>
        <v>436</v>
      </c>
      <c r="T67" s="39">
        <f t="shared" si="1"/>
        <v>159</v>
      </c>
      <c r="U67" s="37">
        <v>0</v>
      </c>
      <c r="V67" s="18">
        <v>4.0199999999999996</v>
      </c>
      <c r="X67" t="str">
        <f>+IFERROR(D67,[1]IPP!$B$7)</f>
        <v>NL165076</v>
      </c>
    </row>
    <row r="68" spans="1:24" x14ac:dyDescent="0.25">
      <c r="A68" s="68">
        <v>62</v>
      </c>
      <c r="B68" s="24" t="s">
        <v>14</v>
      </c>
      <c r="C68" s="24" t="s">
        <v>14</v>
      </c>
      <c r="D68" s="70" t="s">
        <v>138</v>
      </c>
      <c r="E68" s="24" t="s">
        <v>195</v>
      </c>
      <c r="F68" s="16" t="s">
        <v>255</v>
      </c>
      <c r="G68" s="25">
        <v>45301</v>
      </c>
      <c r="H68" s="43" t="s">
        <v>49</v>
      </c>
      <c r="I68" s="26"/>
      <c r="J68" s="24"/>
      <c r="K68" s="24"/>
      <c r="L68" s="24"/>
      <c r="M68" s="24"/>
      <c r="N68" s="24"/>
      <c r="O68" s="40">
        <v>3</v>
      </c>
      <c r="P68" s="38">
        <v>342</v>
      </c>
      <c r="Q68" s="37">
        <v>260</v>
      </c>
      <c r="R68" s="37">
        <v>192</v>
      </c>
      <c r="S68" s="37">
        <f t="shared" si="0"/>
        <v>260</v>
      </c>
      <c r="T68" s="39">
        <f t="shared" si="1"/>
        <v>68</v>
      </c>
      <c r="U68" s="37">
        <v>0</v>
      </c>
      <c r="V68" s="18">
        <v>2.97</v>
      </c>
      <c r="X68" t="str">
        <f>+IFERROR(D68,[1]IPP!$B$7)</f>
        <v>NL53333</v>
      </c>
    </row>
    <row r="69" spans="1:24" x14ac:dyDescent="0.25">
      <c r="A69" s="68">
        <v>63</v>
      </c>
      <c r="B69" s="24" t="s">
        <v>14</v>
      </c>
      <c r="C69" s="24" t="s">
        <v>14</v>
      </c>
      <c r="D69" s="70" t="s">
        <v>139</v>
      </c>
      <c r="E69" s="24" t="s">
        <v>195</v>
      </c>
      <c r="F69" s="16" t="s">
        <v>255</v>
      </c>
      <c r="G69" s="25">
        <v>45301</v>
      </c>
      <c r="H69" s="43" t="s">
        <v>49</v>
      </c>
      <c r="I69" s="26"/>
      <c r="J69" s="24"/>
      <c r="K69" s="24"/>
      <c r="L69" s="24"/>
      <c r="M69" s="24"/>
      <c r="N69" s="24"/>
      <c r="O69" s="40">
        <v>2.7</v>
      </c>
      <c r="P69" s="38">
        <v>267</v>
      </c>
      <c r="Q69" s="37">
        <v>185</v>
      </c>
      <c r="R69" s="37">
        <v>207</v>
      </c>
      <c r="S69" s="37">
        <f t="shared" si="0"/>
        <v>185</v>
      </c>
      <c r="T69" s="39">
        <v>0</v>
      </c>
      <c r="U69" s="37">
        <f t="shared" si="2"/>
        <v>22</v>
      </c>
      <c r="V69" s="18">
        <v>3.61</v>
      </c>
      <c r="X69" t="str">
        <f>+IFERROR(D69,[1]IPP!$B$7)</f>
        <v>NL165740</v>
      </c>
    </row>
    <row r="70" spans="1:24" x14ac:dyDescent="0.25">
      <c r="A70" s="68">
        <v>64</v>
      </c>
      <c r="B70" s="24" t="s">
        <v>14</v>
      </c>
      <c r="C70" s="24" t="s">
        <v>14</v>
      </c>
      <c r="D70" s="70" t="s">
        <v>140</v>
      </c>
      <c r="E70" s="24" t="s">
        <v>195</v>
      </c>
      <c r="F70" s="16" t="s">
        <v>255</v>
      </c>
      <c r="G70" s="25">
        <v>45301</v>
      </c>
      <c r="H70" s="43" t="s">
        <v>49</v>
      </c>
      <c r="I70" s="26"/>
      <c r="J70" s="24"/>
      <c r="K70" s="24"/>
      <c r="L70" s="24"/>
      <c r="M70" s="24"/>
      <c r="N70" s="24"/>
      <c r="O70" s="40">
        <v>3</v>
      </c>
      <c r="P70" s="38">
        <v>331</v>
      </c>
      <c r="Q70" s="37">
        <v>300</v>
      </c>
      <c r="R70" s="37">
        <v>256</v>
      </c>
      <c r="S70" s="37">
        <f t="shared" si="0"/>
        <v>300</v>
      </c>
      <c r="T70" s="39">
        <f t="shared" si="1"/>
        <v>44</v>
      </c>
      <c r="U70" s="37">
        <v>0</v>
      </c>
      <c r="V70" s="18">
        <v>4.5</v>
      </c>
      <c r="X70" t="str">
        <f>+IFERROR(D70,[1]IPP!$B$7)</f>
        <v>NL164281</v>
      </c>
    </row>
    <row r="71" spans="1:24" x14ac:dyDescent="0.25">
      <c r="A71" s="68">
        <v>65</v>
      </c>
      <c r="B71" s="24" t="s">
        <v>14</v>
      </c>
      <c r="C71" s="24" t="s">
        <v>14</v>
      </c>
      <c r="D71" s="70" t="s">
        <v>141</v>
      </c>
      <c r="E71" s="24" t="s">
        <v>195</v>
      </c>
      <c r="F71" s="16" t="s">
        <v>255</v>
      </c>
      <c r="G71" s="25">
        <v>45301</v>
      </c>
      <c r="H71" s="43" t="s">
        <v>89</v>
      </c>
      <c r="I71" s="26"/>
      <c r="J71" s="24"/>
      <c r="K71" s="24"/>
      <c r="L71" s="24"/>
      <c r="M71" s="24"/>
      <c r="N71" s="24"/>
      <c r="O71" s="40">
        <v>5.4</v>
      </c>
      <c r="P71" s="38">
        <v>619</v>
      </c>
      <c r="Q71" s="37">
        <v>493.7</v>
      </c>
      <c r="R71" s="37">
        <v>97.3</v>
      </c>
      <c r="S71" s="37">
        <f t="shared" si="0"/>
        <v>493.7</v>
      </c>
      <c r="T71" s="39">
        <f t="shared" si="1"/>
        <v>396.4</v>
      </c>
      <c r="U71" s="37">
        <v>0</v>
      </c>
      <c r="V71" s="18">
        <v>4.5</v>
      </c>
      <c r="X71" t="str">
        <f>+IFERROR(D71,[1]IPP!$B$7)</f>
        <v>NL156852</v>
      </c>
    </row>
    <row r="72" spans="1:24" x14ac:dyDescent="0.25">
      <c r="A72" s="68">
        <v>66</v>
      </c>
      <c r="B72" s="24" t="s">
        <v>14</v>
      </c>
      <c r="C72" s="24" t="s">
        <v>14</v>
      </c>
      <c r="D72" s="70" t="s">
        <v>142</v>
      </c>
      <c r="E72" s="24" t="s">
        <v>195</v>
      </c>
      <c r="F72" s="21" t="s">
        <v>133</v>
      </c>
      <c r="G72" s="25">
        <v>45301</v>
      </c>
      <c r="H72" s="43" t="s">
        <v>57</v>
      </c>
      <c r="I72" s="26"/>
      <c r="J72" s="24"/>
      <c r="K72" s="24"/>
      <c r="L72" s="24"/>
      <c r="M72" s="24"/>
      <c r="N72" s="24"/>
      <c r="O72" s="40">
        <v>4.9000000000000004</v>
      </c>
      <c r="P72" s="38">
        <v>583</v>
      </c>
      <c r="Q72" s="37">
        <v>279</v>
      </c>
      <c r="R72" s="37">
        <v>1482.2</v>
      </c>
      <c r="S72" s="37">
        <f t="shared" si="0"/>
        <v>279</v>
      </c>
      <c r="T72" s="39">
        <v>0</v>
      </c>
      <c r="U72" s="37">
        <f t="shared" si="2"/>
        <v>1203.2</v>
      </c>
      <c r="V72" s="18">
        <v>3.74</v>
      </c>
      <c r="X72" t="str">
        <f>+IFERROR(D72,[1]IPP!$B$7)</f>
        <v>NP5038</v>
      </c>
    </row>
    <row r="73" spans="1:24" x14ac:dyDescent="0.25">
      <c r="A73" s="68">
        <v>67</v>
      </c>
      <c r="B73" s="24" t="s">
        <v>14</v>
      </c>
      <c r="C73" s="24" t="s">
        <v>14</v>
      </c>
      <c r="D73" s="70" t="s">
        <v>201</v>
      </c>
      <c r="E73" s="24" t="s">
        <v>195</v>
      </c>
      <c r="F73" s="16" t="s">
        <v>255</v>
      </c>
      <c r="G73" s="25">
        <v>45301</v>
      </c>
      <c r="H73" s="43" t="s">
        <v>121</v>
      </c>
      <c r="I73" s="17"/>
      <c r="J73" s="24"/>
      <c r="K73" s="24"/>
      <c r="L73" s="24"/>
      <c r="M73" s="24"/>
      <c r="N73" s="24"/>
      <c r="O73" s="40">
        <v>10.39</v>
      </c>
      <c r="P73" s="38">
        <v>989</v>
      </c>
      <c r="Q73" s="37">
        <v>0</v>
      </c>
      <c r="R73" s="37">
        <v>12675</v>
      </c>
      <c r="S73" s="37">
        <f t="shared" ref="S73:S161" si="3">Q73</f>
        <v>0</v>
      </c>
      <c r="T73" s="39">
        <v>0</v>
      </c>
      <c r="U73" s="37">
        <f t="shared" si="2"/>
        <v>12675</v>
      </c>
      <c r="V73" s="18">
        <v>3.37</v>
      </c>
      <c r="X73" t="str">
        <f>+IFERROR(D73,[1]IPP!$B$7)</f>
        <v>MSNL163010</v>
      </c>
    </row>
    <row r="74" spans="1:24" x14ac:dyDescent="0.25">
      <c r="A74" s="68">
        <v>68</v>
      </c>
      <c r="B74" s="24" t="s">
        <v>14</v>
      </c>
      <c r="C74" s="24" t="s">
        <v>14</v>
      </c>
      <c r="D74" s="70" t="s">
        <v>202</v>
      </c>
      <c r="E74" s="24" t="s">
        <v>195</v>
      </c>
      <c r="F74" s="16" t="s">
        <v>255</v>
      </c>
      <c r="G74" s="25">
        <v>45301</v>
      </c>
      <c r="H74" s="43" t="s">
        <v>203</v>
      </c>
      <c r="I74" s="17"/>
      <c r="J74" s="24"/>
      <c r="K74" s="24"/>
      <c r="L74" s="24"/>
      <c r="M74" s="24"/>
      <c r="N74" s="24"/>
      <c r="O74" s="40">
        <v>10.39</v>
      </c>
      <c r="P74" s="38">
        <v>956</v>
      </c>
      <c r="Q74" s="37">
        <v>0</v>
      </c>
      <c r="R74" s="37">
        <v>16620</v>
      </c>
      <c r="S74" s="37">
        <f t="shared" si="3"/>
        <v>0</v>
      </c>
      <c r="T74" s="39">
        <v>0</v>
      </c>
      <c r="U74" s="37">
        <f t="shared" si="2"/>
        <v>16620</v>
      </c>
      <c r="V74" s="18">
        <v>3.37</v>
      </c>
      <c r="X74" t="str">
        <f>+IFERROR(D74,[1]IPP!$B$7)</f>
        <v>MSNL163255</v>
      </c>
    </row>
    <row r="75" spans="1:24" x14ac:dyDescent="0.25">
      <c r="A75" s="68">
        <v>69</v>
      </c>
      <c r="B75" s="24" t="s">
        <v>14</v>
      </c>
      <c r="C75" s="24" t="s">
        <v>14</v>
      </c>
      <c r="D75" s="70" t="s">
        <v>204</v>
      </c>
      <c r="E75" s="24" t="s">
        <v>195</v>
      </c>
      <c r="F75" s="16" t="s">
        <v>255</v>
      </c>
      <c r="G75" s="25">
        <v>45301</v>
      </c>
      <c r="H75" s="43" t="s">
        <v>205</v>
      </c>
      <c r="I75" s="17"/>
      <c r="J75" s="24"/>
      <c r="K75" s="24"/>
      <c r="L75" s="24"/>
      <c r="M75" s="24"/>
      <c r="N75" s="24"/>
      <c r="O75" s="40">
        <v>10.39</v>
      </c>
      <c r="P75" s="38">
        <v>980</v>
      </c>
      <c r="Q75" s="37">
        <v>0</v>
      </c>
      <c r="R75" s="37">
        <v>15240</v>
      </c>
      <c r="S75" s="37">
        <f t="shared" si="3"/>
        <v>0</v>
      </c>
      <c r="T75" s="39">
        <v>0</v>
      </c>
      <c r="U75" s="37">
        <f t="shared" si="2"/>
        <v>15240</v>
      </c>
      <c r="V75" s="18">
        <v>3.37</v>
      </c>
      <c r="X75" t="str">
        <f>+IFERROR(D75,[1]IPP!$B$7)</f>
        <v>MSNL163499</v>
      </c>
    </row>
    <row r="76" spans="1:24" x14ac:dyDescent="0.25">
      <c r="A76" s="68">
        <v>70</v>
      </c>
      <c r="B76" s="24" t="s">
        <v>14</v>
      </c>
      <c r="C76" s="24" t="s">
        <v>14</v>
      </c>
      <c r="D76" s="70" t="s">
        <v>206</v>
      </c>
      <c r="E76" s="24" t="s">
        <v>195</v>
      </c>
      <c r="F76" s="16" t="s">
        <v>255</v>
      </c>
      <c r="G76" s="25">
        <v>45301</v>
      </c>
      <c r="H76" s="43" t="s">
        <v>55</v>
      </c>
      <c r="I76" s="22"/>
      <c r="J76" s="24"/>
      <c r="K76" s="24"/>
      <c r="L76" s="24"/>
      <c r="M76" s="24"/>
      <c r="N76" s="24"/>
      <c r="O76" s="40">
        <v>10.39</v>
      </c>
      <c r="P76" s="38">
        <v>1029</v>
      </c>
      <c r="Q76" s="37">
        <v>0</v>
      </c>
      <c r="R76" s="37">
        <v>12210</v>
      </c>
      <c r="S76" s="37">
        <f t="shared" si="3"/>
        <v>0</v>
      </c>
      <c r="T76" s="39">
        <v>0</v>
      </c>
      <c r="U76" s="37">
        <f t="shared" si="2"/>
        <v>12210</v>
      </c>
      <c r="V76" s="18">
        <v>3.37</v>
      </c>
      <c r="X76" t="str">
        <f>+IFERROR(D76,[1]IPP!$B$7)</f>
        <v>MSNL163751</v>
      </c>
    </row>
    <row r="77" spans="1:24" x14ac:dyDescent="0.25">
      <c r="A77" s="68">
        <v>71</v>
      </c>
      <c r="B77" s="24" t="s">
        <v>14</v>
      </c>
      <c r="C77" s="24" t="s">
        <v>14</v>
      </c>
      <c r="D77" s="70" t="s">
        <v>207</v>
      </c>
      <c r="E77" s="24" t="s">
        <v>195</v>
      </c>
      <c r="F77" s="16" t="s">
        <v>255</v>
      </c>
      <c r="G77" s="25">
        <v>45301</v>
      </c>
      <c r="H77" s="43" t="s">
        <v>55</v>
      </c>
      <c r="I77" s="17"/>
      <c r="J77" s="24"/>
      <c r="K77" s="24"/>
      <c r="L77" s="24"/>
      <c r="M77" s="24"/>
      <c r="N77" s="24"/>
      <c r="O77" s="40">
        <v>10.39</v>
      </c>
      <c r="P77" s="38">
        <v>1034</v>
      </c>
      <c r="Q77" s="37">
        <v>0</v>
      </c>
      <c r="R77" s="37">
        <v>13860</v>
      </c>
      <c r="S77" s="37">
        <f t="shared" si="3"/>
        <v>0</v>
      </c>
      <c r="T77" s="39">
        <v>0</v>
      </c>
      <c r="U77" s="37">
        <f t="shared" si="2"/>
        <v>13860</v>
      </c>
      <c r="V77" s="18">
        <v>3.37</v>
      </c>
      <c r="X77" t="str">
        <f>+IFERROR(D77,[1]IPP!$B$7)</f>
        <v>MSNL163998</v>
      </c>
    </row>
    <row r="78" spans="1:24" x14ac:dyDescent="0.25">
      <c r="A78" s="68">
        <v>72</v>
      </c>
      <c r="B78" s="24" t="s">
        <v>14</v>
      </c>
      <c r="C78" s="24" t="s">
        <v>14</v>
      </c>
      <c r="D78" s="70" t="s">
        <v>208</v>
      </c>
      <c r="E78" s="24" t="s">
        <v>195</v>
      </c>
      <c r="F78" s="16" t="s">
        <v>255</v>
      </c>
      <c r="G78" s="25">
        <v>45301</v>
      </c>
      <c r="H78" s="43" t="s">
        <v>209</v>
      </c>
      <c r="I78" s="17"/>
      <c r="J78" s="24"/>
      <c r="K78" s="24"/>
      <c r="L78" s="24"/>
      <c r="M78" s="24"/>
      <c r="N78" s="24"/>
      <c r="O78" s="40">
        <v>10.39</v>
      </c>
      <c r="P78" s="38">
        <v>1129</v>
      </c>
      <c r="Q78" s="37">
        <v>0</v>
      </c>
      <c r="R78" s="37">
        <v>15440</v>
      </c>
      <c r="S78" s="37">
        <f t="shared" si="3"/>
        <v>0</v>
      </c>
      <c r="T78" s="39">
        <v>0</v>
      </c>
      <c r="U78" s="37">
        <f t="shared" ref="U78:U79" si="4">R78-Q78</f>
        <v>15440</v>
      </c>
      <c r="V78" s="18">
        <v>3.37</v>
      </c>
      <c r="X78" t="str">
        <f>+IFERROR(D78,[1]IPP!$B$7)</f>
        <v>MSNL164241</v>
      </c>
    </row>
    <row r="79" spans="1:24" x14ac:dyDescent="0.25">
      <c r="A79" s="68">
        <v>73</v>
      </c>
      <c r="B79" s="24" t="s">
        <v>14</v>
      </c>
      <c r="C79" s="24" t="s">
        <v>14</v>
      </c>
      <c r="D79" s="70" t="s">
        <v>210</v>
      </c>
      <c r="E79" s="24" t="s">
        <v>195</v>
      </c>
      <c r="F79" s="21" t="s">
        <v>133</v>
      </c>
      <c r="G79" s="25">
        <v>45301</v>
      </c>
      <c r="H79" s="43" t="s">
        <v>211</v>
      </c>
      <c r="I79" s="17"/>
      <c r="J79" s="24"/>
      <c r="K79" s="24"/>
      <c r="L79" s="24"/>
      <c r="M79" s="24"/>
      <c r="N79" s="24"/>
      <c r="O79" s="40">
        <v>17</v>
      </c>
      <c r="P79" s="38">
        <v>1769</v>
      </c>
      <c r="Q79" s="37">
        <v>90</v>
      </c>
      <c r="R79" s="37">
        <v>12735</v>
      </c>
      <c r="S79" s="37">
        <f t="shared" si="3"/>
        <v>90</v>
      </c>
      <c r="T79" s="39">
        <v>0</v>
      </c>
      <c r="U79" s="37">
        <f t="shared" si="4"/>
        <v>12645</v>
      </c>
      <c r="V79" s="18">
        <v>3.19</v>
      </c>
      <c r="X79" t="str">
        <f>+IFERROR(D79,[1]IPP!$B$7)</f>
        <v>NP7370</v>
      </c>
    </row>
    <row r="80" spans="1:24" x14ac:dyDescent="0.25">
      <c r="A80" s="68">
        <v>74</v>
      </c>
      <c r="B80" s="24" t="s">
        <v>14</v>
      </c>
      <c r="C80" s="24" t="s">
        <v>14</v>
      </c>
      <c r="D80" s="70" t="s">
        <v>221</v>
      </c>
      <c r="E80" s="24" t="s">
        <v>195</v>
      </c>
      <c r="F80" s="16" t="s">
        <v>255</v>
      </c>
      <c r="G80" s="25">
        <v>45301</v>
      </c>
      <c r="H80" s="43" t="s">
        <v>39</v>
      </c>
      <c r="I80" s="17"/>
      <c r="J80" s="24"/>
      <c r="K80" s="24"/>
      <c r="L80" s="24"/>
      <c r="M80" s="24"/>
      <c r="N80" s="24"/>
      <c r="O80" s="40">
        <v>5</v>
      </c>
      <c r="P80" s="38">
        <v>0</v>
      </c>
      <c r="Q80" s="37">
        <v>382</v>
      </c>
      <c r="R80" s="37">
        <v>233</v>
      </c>
      <c r="S80" s="37">
        <f t="shared" si="3"/>
        <v>382</v>
      </c>
      <c r="T80" s="39">
        <f t="shared" ref="T80:T157" si="5">Q80-R80</f>
        <v>149</v>
      </c>
      <c r="U80" s="37">
        <v>0</v>
      </c>
      <c r="V80" s="18">
        <v>4.5</v>
      </c>
      <c r="X80" t="str">
        <f>+IFERROR(D80,[1]IPP!$B$7)</f>
        <v>NL112024</v>
      </c>
    </row>
    <row r="81" spans="1:24" x14ac:dyDescent="0.25">
      <c r="A81" s="68">
        <v>75</v>
      </c>
      <c r="B81" s="24" t="s">
        <v>14</v>
      </c>
      <c r="C81" s="24" t="s">
        <v>14</v>
      </c>
      <c r="D81" s="70" t="s">
        <v>223</v>
      </c>
      <c r="E81" s="24" t="s">
        <v>195</v>
      </c>
      <c r="F81" s="16" t="s">
        <v>255</v>
      </c>
      <c r="G81" s="25">
        <v>45301</v>
      </c>
      <c r="H81" s="43" t="s">
        <v>224</v>
      </c>
      <c r="I81" s="17"/>
      <c r="J81" s="24"/>
      <c r="K81" s="24"/>
      <c r="L81" s="24"/>
      <c r="M81" s="24"/>
      <c r="N81" s="24"/>
      <c r="O81" s="40">
        <v>13</v>
      </c>
      <c r="P81" s="38">
        <v>1409</v>
      </c>
      <c r="Q81" s="37">
        <v>1097</v>
      </c>
      <c r="R81" s="37">
        <v>472</v>
      </c>
      <c r="S81" s="37">
        <f t="shared" si="3"/>
        <v>1097</v>
      </c>
      <c r="T81" s="39">
        <f t="shared" si="5"/>
        <v>625</v>
      </c>
      <c r="U81" s="37">
        <v>0</v>
      </c>
      <c r="V81" s="18">
        <v>3.74</v>
      </c>
      <c r="X81" t="str">
        <f>+IFERROR(D81,[1]IPP!$B$7)</f>
        <v>NL138843</v>
      </c>
    </row>
    <row r="82" spans="1:24" x14ac:dyDescent="0.25">
      <c r="A82" s="68">
        <v>76</v>
      </c>
      <c r="B82" s="24" t="s">
        <v>14</v>
      </c>
      <c r="C82" s="24" t="s">
        <v>14</v>
      </c>
      <c r="D82" s="70" t="s">
        <v>222</v>
      </c>
      <c r="E82" s="24" t="s">
        <v>195</v>
      </c>
      <c r="F82" s="21" t="s">
        <v>133</v>
      </c>
      <c r="G82" s="25">
        <v>45301</v>
      </c>
      <c r="H82" s="43" t="s">
        <v>225</v>
      </c>
      <c r="I82" s="17"/>
      <c r="J82" s="24"/>
      <c r="K82" s="24"/>
      <c r="L82" s="24"/>
      <c r="M82" s="24"/>
      <c r="N82" s="24"/>
      <c r="O82" s="40">
        <v>5</v>
      </c>
      <c r="P82" s="38">
        <v>381</v>
      </c>
      <c r="Q82" s="37">
        <v>200</v>
      </c>
      <c r="R82" s="37">
        <v>1140</v>
      </c>
      <c r="S82" s="37">
        <f t="shared" si="3"/>
        <v>200</v>
      </c>
      <c r="T82" s="39">
        <v>0</v>
      </c>
      <c r="U82" s="37">
        <f t="shared" ref="U82:U161" si="6">R82-Q82</f>
        <v>940</v>
      </c>
      <c r="V82" s="18">
        <v>3.19</v>
      </c>
      <c r="X82" t="str">
        <f>+IFERROR(D82,[1]IPP!$B$7)</f>
        <v>NP4010</v>
      </c>
    </row>
    <row r="83" spans="1:24" ht="21" customHeight="1" x14ac:dyDescent="0.25">
      <c r="A83" s="68">
        <v>77</v>
      </c>
      <c r="B83" s="24" t="s">
        <v>14</v>
      </c>
      <c r="C83" s="24" t="s">
        <v>14</v>
      </c>
      <c r="D83" s="70" t="s">
        <v>231</v>
      </c>
      <c r="E83" s="24" t="s">
        <v>195</v>
      </c>
      <c r="F83" s="21" t="s">
        <v>133</v>
      </c>
      <c r="G83" s="25">
        <v>45301</v>
      </c>
      <c r="H83" s="58" t="s">
        <v>238</v>
      </c>
      <c r="I83" s="17"/>
      <c r="J83" s="24"/>
      <c r="K83" s="24"/>
      <c r="L83" s="24"/>
      <c r="M83" s="24"/>
      <c r="N83" s="24"/>
      <c r="O83" s="40">
        <v>4.9000000000000004</v>
      </c>
      <c r="P83" s="38">
        <v>548</v>
      </c>
      <c r="Q83" s="37">
        <v>175</v>
      </c>
      <c r="R83" s="37">
        <v>1199</v>
      </c>
      <c r="S83" s="37">
        <f t="shared" si="3"/>
        <v>175</v>
      </c>
      <c r="T83" s="39">
        <v>0</v>
      </c>
      <c r="U83" s="37">
        <f t="shared" si="6"/>
        <v>1024</v>
      </c>
      <c r="V83" s="18">
        <v>3.74</v>
      </c>
      <c r="X83" t="str">
        <f>+IFERROR(D83,[1]IPP!$B$7)</f>
        <v>NP1696</v>
      </c>
    </row>
    <row r="84" spans="1:24" x14ac:dyDescent="0.25">
      <c r="A84" s="68">
        <v>78</v>
      </c>
      <c r="B84" s="24" t="s">
        <v>14</v>
      </c>
      <c r="C84" s="24" t="s">
        <v>14</v>
      </c>
      <c r="D84" s="70" t="s">
        <v>232</v>
      </c>
      <c r="E84" s="24" t="s">
        <v>195</v>
      </c>
      <c r="F84" s="16" t="s">
        <v>255</v>
      </c>
      <c r="G84" s="25">
        <v>45301</v>
      </c>
      <c r="H84" s="43" t="s">
        <v>49</v>
      </c>
      <c r="I84" s="17"/>
      <c r="J84" s="24"/>
      <c r="K84" s="24"/>
      <c r="L84" s="24"/>
      <c r="M84" s="24"/>
      <c r="N84" s="24"/>
      <c r="O84" s="40">
        <v>3</v>
      </c>
      <c r="P84" s="38">
        <v>335</v>
      </c>
      <c r="Q84" s="37">
        <v>276</v>
      </c>
      <c r="R84" s="37">
        <v>96</v>
      </c>
      <c r="S84" s="37">
        <f t="shared" si="3"/>
        <v>276</v>
      </c>
      <c r="T84" s="39">
        <f t="shared" si="5"/>
        <v>180</v>
      </c>
      <c r="U84" s="37">
        <v>0</v>
      </c>
      <c r="V84" s="18">
        <v>2.97</v>
      </c>
      <c r="X84" t="str">
        <f>+IFERROR(D84,[1]IPP!$B$7)</f>
        <v>NL121969</v>
      </c>
    </row>
    <row r="85" spans="1:24" x14ac:dyDescent="0.25">
      <c r="A85" s="68">
        <v>79</v>
      </c>
      <c r="B85" s="24" t="s">
        <v>14</v>
      </c>
      <c r="C85" s="24" t="s">
        <v>14</v>
      </c>
      <c r="D85" s="70" t="s">
        <v>233</v>
      </c>
      <c r="E85" s="24" t="s">
        <v>195</v>
      </c>
      <c r="F85" s="16" t="s">
        <v>255</v>
      </c>
      <c r="G85" s="25">
        <v>45301</v>
      </c>
      <c r="H85" s="43" t="s">
        <v>46</v>
      </c>
      <c r="I85" s="17"/>
      <c r="J85" s="24"/>
      <c r="K85" s="24"/>
      <c r="L85" s="24"/>
      <c r="M85" s="24"/>
      <c r="N85" s="24"/>
      <c r="O85" s="40">
        <v>9.7200000000000006</v>
      </c>
      <c r="P85" s="38">
        <v>1165</v>
      </c>
      <c r="Q85" s="37">
        <v>1020</v>
      </c>
      <c r="R85" s="37">
        <v>248</v>
      </c>
      <c r="S85" s="37">
        <f t="shared" si="3"/>
        <v>1020</v>
      </c>
      <c r="T85" s="39">
        <f t="shared" si="5"/>
        <v>772</v>
      </c>
      <c r="U85" s="37">
        <v>0</v>
      </c>
      <c r="V85" s="18">
        <v>4.5</v>
      </c>
      <c r="X85" t="str">
        <f>+IFERROR(D85,[1]IPP!$B$7)</f>
        <v>NL132214</v>
      </c>
    </row>
    <row r="86" spans="1:24" x14ac:dyDescent="0.25">
      <c r="A86" s="68">
        <v>80</v>
      </c>
      <c r="B86" s="24" t="s">
        <v>14</v>
      </c>
      <c r="C86" s="24" t="s">
        <v>14</v>
      </c>
      <c r="D86" s="70" t="s">
        <v>234</v>
      </c>
      <c r="E86" s="24" t="s">
        <v>195</v>
      </c>
      <c r="F86" s="16" t="s">
        <v>255</v>
      </c>
      <c r="G86" s="25">
        <v>45301</v>
      </c>
      <c r="H86" s="43" t="s">
        <v>64</v>
      </c>
      <c r="I86" s="17"/>
      <c r="J86" s="24"/>
      <c r="K86" s="24"/>
      <c r="L86" s="24"/>
      <c r="M86" s="24"/>
      <c r="N86" s="24"/>
      <c r="O86" s="40">
        <v>8</v>
      </c>
      <c r="P86" s="38">
        <v>891</v>
      </c>
      <c r="Q86" s="37">
        <v>795</v>
      </c>
      <c r="R86" s="37">
        <v>457</v>
      </c>
      <c r="S86" s="37">
        <f t="shared" si="3"/>
        <v>795</v>
      </c>
      <c r="T86" s="39">
        <f t="shared" si="5"/>
        <v>338</v>
      </c>
      <c r="U86" s="37">
        <v>0</v>
      </c>
      <c r="V86" s="18">
        <v>4.5</v>
      </c>
      <c r="X86" t="str">
        <f>+IFERROR(D86,[1]IPP!$B$7)</f>
        <v>AEH14819</v>
      </c>
    </row>
    <row r="87" spans="1:24" x14ac:dyDescent="0.25">
      <c r="A87" s="68">
        <v>81</v>
      </c>
      <c r="B87" s="24" t="s">
        <v>14</v>
      </c>
      <c r="C87" s="24" t="s">
        <v>14</v>
      </c>
      <c r="D87" s="70" t="s">
        <v>235</v>
      </c>
      <c r="E87" s="24" t="s">
        <v>195</v>
      </c>
      <c r="F87" s="16" t="s">
        <v>255</v>
      </c>
      <c r="G87" s="25">
        <v>45301</v>
      </c>
      <c r="H87" s="43" t="s">
        <v>39</v>
      </c>
      <c r="I87" s="17"/>
      <c r="J87" s="24"/>
      <c r="K87" s="24"/>
      <c r="L87" s="24"/>
      <c r="M87" s="24"/>
      <c r="N87" s="24"/>
      <c r="O87" s="40">
        <v>4.05</v>
      </c>
      <c r="P87" s="38">
        <v>432</v>
      </c>
      <c r="Q87" s="37">
        <v>280</v>
      </c>
      <c r="R87" s="37">
        <v>293</v>
      </c>
      <c r="S87" s="37">
        <f t="shared" si="3"/>
        <v>280</v>
      </c>
      <c r="T87" s="39">
        <v>0</v>
      </c>
      <c r="U87" s="37">
        <f t="shared" si="6"/>
        <v>13</v>
      </c>
      <c r="V87" s="18">
        <v>4.5</v>
      </c>
      <c r="X87" t="str">
        <f>+IFERROR(D87,[1]IPP!$B$7)</f>
        <v>NL167000</v>
      </c>
    </row>
    <row r="88" spans="1:24" x14ac:dyDescent="0.25">
      <c r="A88" s="68">
        <v>82</v>
      </c>
      <c r="B88" s="24" t="s">
        <v>14</v>
      </c>
      <c r="C88" s="24" t="s">
        <v>14</v>
      </c>
      <c r="D88" s="70" t="s">
        <v>239</v>
      </c>
      <c r="E88" s="24" t="s">
        <v>195</v>
      </c>
      <c r="F88" s="16" t="s">
        <v>255</v>
      </c>
      <c r="G88" s="25">
        <v>45301</v>
      </c>
      <c r="H88" s="43" t="s">
        <v>49</v>
      </c>
      <c r="I88" s="17"/>
      <c r="J88" s="24"/>
      <c r="K88" s="24"/>
      <c r="L88" s="24"/>
      <c r="M88" s="24"/>
      <c r="N88" s="24"/>
      <c r="O88" s="40">
        <v>2.7250000000000001</v>
      </c>
      <c r="P88" s="38">
        <v>267</v>
      </c>
      <c r="Q88" s="37">
        <v>197</v>
      </c>
      <c r="R88" s="37">
        <v>236</v>
      </c>
      <c r="S88" s="37">
        <f t="shared" si="3"/>
        <v>197</v>
      </c>
      <c r="T88" s="39">
        <v>0</v>
      </c>
      <c r="U88" s="37">
        <f t="shared" si="6"/>
        <v>39</v>
      </c>
      <c r="V88" s="18">
        <v>2.97</v>
      </c>
      <c r="X88" t="str">
        <f>+IFERROR(D88,[1]IPP!$B$7)</f>
        <v>NL170981</v>
      </c>
    </row>
    <row r="89" spans="1:24" x14ac:dyDescent="0.25">
      <c r="A89" s="68">
        <v>83</v>
      </c>
      <c r="B89" s="24" t="s">
        <v>14</v>
      </c>
      <c r="C89" s="24" t="s">
        <v>14</v>
      </c>
      <c r="D89" s="70" t="s">
        <v>240</v>
      </c>
      <c r="E89" s="24" t="s">
        <v>195</v>
      </c>
      <c r="F89" s="16" t="s">
        <v>255</v>
      </c>
      <c r="G89" s="25">
        <v>45301</v>
      </c>
      <c r="H89" s="43" t="s">
        <v>46</v>
      </c>
      <c r="I89" s="17"/>
      <c r="J89" s="24"/>
      <c r="K89" s="24"/>
      <c r="L89" s="24"/>
      <c r="M89" s="24"/>
      <c r="N89" s="24"/>
      <c r="O89" s="40">
        <v>7.56</v>
      </c>
      <c r="P89" s="38">
        <v>833</v>
      </c>
      <c r="Q89" s="37">
        <v>730</v>
      </c>
      <c r="R89" s="37">
        <v>172</v>
      </c>
      <c r="S89" s="37">
        <f t="shared" si="3"/>
        <v>730</v>
      </c>
      <c r="T89" s="39">
        <f t="shared" si="5"/>
        <v>558</v>
      </c>
      <c r="U89" s="37">
        <v>0</v>
      </c>
      <c r="V89" s="18">
        <v>2.97</v>
      </c>
      <c r="X89" t="str">
        <f>+IFERROR(D89,[1]IPP!$B$7)</f>
        <v>NL153580</v>
      </c>
    </row>
    <row r="90" spans="1:24" x14ac:dyDescent="0.25">
      <c r="A90" s="68">
        <v>84</v>
      </c>
      <c r="B90" s="24" t="s">
        <v>14</v>
      </c>
      <c r="C90" s="24" t="s">
        <v>14</v>
      </c>
      <c r="D90" s="70" t="s">
        <v>243</v>
      </c>
      <c r="E90" s="24" t="s">
        <v>195</v>
      </c>
      <c r="F90" s="16" t="s">
        <v>255</v>
      </c>
      <c r="G90" s="25">
        <v>45301</v>
      </c>
      <c r="H90" s="43" t="s">
        <v>57</v>
      </c>
      <c r="I90" s="17"/>
      <c r="J90" s="24"/>
      <c r="K90" s="24"/>
      <c r="L90" s="24"/>
      <c r="M90" s="24"/>
      <c r="N90" s="24"/>
      <c r="O90" s="40">
        <v>15</v>
      </c>
      <c r="P90" s="38">
        <v>1843</v>
      </c>
      <c r="Q90" s="37">
        <v>1555</v>
      </c>
      <c r="R90" s="37">
        <v>289</v>
      </c>
      <c r="S90" s="37">
        <f t="shared" si="3"/>
        <v>1555</v>
      </c>
      <c r="T90" s="39">
        <f t="shared" si="5"/>
        <v>1266</v>
      </c>
      <c r="U90" s="37">
        <v>0</v>
      </c>
      <c r="V90" s="18">
        <v>3.74</v>
      </c>
      <c r="X90" t="str">
        <f>+IFERROR(D90,[1]IPP!$B$7)</f>
        <v>MSNL139208</v>
      </c>
    </row>
    <row r="91" spans="1:24" x14ac:dyDescent="0.25">
      <c r="A91" s="68">
        <v>85</v>
      </c>
      <c r="B91" s="24" t="s">
        <v>14</v>
      </c>
      <c r="C91" s="24" t="s">
        <v>14</v>
      </c>
      <c r="D91" s="70" t="s">
        <v>244</v>
      </c>
      <c r="E91" s="24" t="s">
        <v>195</v>
      </c>
      <c r="F91" s="21" t="s">
        <v>133</v>
      </c>
      <c r="G91" s="25">
        <v>45301</v>
      </c>
      <c r="H91" s="43" t="s">
        <v>49</v>
      </c>
      <c r="I91" s="17"/>
      <c r="J91" s="24"/>
      <c r="K91" s="24"/>
      <c r="L91" s="24"/>
      <c r="M91" s="24"/>
      <c r="N91" s="24"/>
      <c r="O91" s="40">
        <v>3</v>
      </c>
      <c r="P91" s="38">
        <v>411</v>
      </c>
      <c r="Q91" s="37">
        <v>316</v>
      </c>
      <c r="R91" s="37">
        <v>137</v>
      </c>
      <c r="S91" s="37">
        <f t="shared" si="3"/>
        <v>316</v>
      </c>
      <c r="T91" s="39">
        <f t="shared" si="5"/>
        <v>179</v>
      </c>
      <c r="U91" s="37">
        <v>0</v>
      </c>
      <c r="V91" s="18">
        <v>3.74</v>
      </c>
      <c r="X91" t="str">
        <f>+IFERROR(D91,[1]IPP!$B$7)</f>
        <v>MSNL139209</v>
      </c>
    </row>
    <row r="92" spans="1:24" x14ac:dyDescent="0.25">
      <c r="A92" s="68">
        <v>86</v>
      </c>
      <c r="B92" s="24" t="s">
        <v>14</v>
      </c>
      <c r="C92" s="24" t="s">
        <v>14</v>
      </c>
      <c r="D92" s="70" t="s">
        <v>245</v>
      </c>
      <c r="E92" s="24" t="s">
        <v>195</v>
      </c>
      <c r="F92" s="16" t="s">
        <v>255</v>
      </c>
      <c r="G92" s="25">
        <v>45301</v>
      </c>
      <c r="H92" s="43" t="s">
        <v>39</v>
      </c>
      <c r="I92" s="17"/>
      <c r="J92" s="24"/>
      <c r="K92" s="24"/>
      <c r="L92" s="24"/>
      <c r="M92" s="24"/>
      <c r="N92" s="24"/>
      <c r="O92" s="40">
        <v>4.8600000000000003</v>
      </c>
      <c r="P92" s="38">
        <v>334</v>
      </c>
      <c r="Q92" s="37">
        <v>249</v>
      </c>
      <c r="R92" s="37">
        <v>276</v>
      </c>
      <c r="S92" s="37">
        <f t="shared" si="3"/>
        <v>249</v>
      </c>
      <c r="T92" s="39">
        <v>0</v>
      </c>
      <c r="U92" s="37">
        <f t="shared" si="6"/>
        <v>27</v>
      </c>
      <c r="V92" s="18">
        <v>2.97</v>
      </c>
      <c r="X92" t="str">
        <f>+IFERROR(D92,[1]IPP!$B$7)</f>
        <v>AEH16333</v>
      </c>
    </row>
    <row r="93" spans="1:24" x14ac:dyDescent="0.25">
      <c r="A93" s="68">
        <v>87</v>
      </c>
      <c r="B93" s="24" t="s">
        <v>14</v>
      </c>
      <c r="C93" s="24" t="s">
        <v>14</v>
      </c>
      <c r="D93" s="70" t="s">
        <v>246</v>
      </c>
      <c r="E93" s="24" t="s">
        <v>195</v>
      </c>
      <c r="F93" s="16" t="s">
        <v>255</v>
      </c>
      <c r="G93" s="25">
        <v>45301</v>
      </c>
      <c r="H93" s="43" t="s">
        <v>49</v>
      </c>
      <c r="I93" s="17"/>
      <c r="J93" s="24"/>
      <c r="K93" s="24"/>
      <c r="L93" s="24"/>
      <c r="M93" s="24"/>
      <c r="N93" s="24"/>
      <c r="O93" s="40">
        <v>2.7</v>
      </c>
      <c r="P93" s="38">
        <v>241</v>
      </c>
      <c r="Q93" s="37">
        <v>233</v>
      </c>
      <c r="R93" s="37">
        <v>29</v>
      </c>
      <c r="S93" s="37">
        <f t="shared" si="3"/>
        <v>233</v>
      </c>
      <c r="T93" s="39">
        <f t="shared" si="5"/>
        <v>204</v>
      </c>
      <c r="U93" s="37">
        <v>0</v>
      </c>
      <c r="V93" s="18">
        <v>2.97</v>
      </c>
      <c r="X93" t="str">
        <f>+IFERROR(D93,[1]IPP!$B$7)</f>
        <v>AEH16332</v>
      </c>
    </row>
    <row r="94" spans="1:24" x14ac:dyDescent="0.25">
      <c r="A94" s="68">
        <v>88</v>
      </c>
      <c r="B94" s="24" t="s">
        <v>14</v>
      </c>
      <c r="C94" s="24" t="s">
        <v>14</v>
      </c>
      <c r="D94" s="70" t="s">
        <v>247</v>
      </c>
      <c r="E94" s="24" t="s">
        <v>195</v>
      </c>
      <c r="F94" s="16" t="s">
        <v>255</v>
      </c>
      <c r="G94" s="25">
        <v>45301</v>
      </c>
      <c r="H94" s="43" t="s">
        <v>39</v>
      </c>
      <c r="I94" s="17"/>
      <c r="J94" s="24"/>
      <c r="K94" s="24"/>
      <c r="L94" s="24"/>
      <c r="M94" s="24"/>
      <c r="N94" s="24"/>
      <c r="O94" s="40">
        <v>5</v>
      </c>
      <c r="P94" s="38">
        <v>622</v>
      </c>
      <c r="Q94" s="37">
        <v>485</v>
      </c>
      <c r="R94" s="37">
        <v>294</v>
      </c>
      <c r="S94" s="37">
        <f t="shared" si="3"/>
        <v>485</v>
      </c>
      <c r="T94" s="39">
        <f t="shared" si="5"/>
        <v>191</v>
      </c>
      <c r="U94" s="37">
        <v>0</v>
      </c>
      <c r="V94" s="18">
        <v>4.5</v>
      </c>
      <c r="X94" t="str">
        <f>+IFERROR(D94,[1]IPP!$B$7)</f>
        <v>MSNL173080</v>
      </c>
    </row>
    <row r="95" spans="1:24" x14ac:dyDescent="0.25">
      <c r="A95" s="68">
        <v>89</v>
      </c>
      <c r="B95" s="24" t="s">
        <v>14</v>
      </c>
      <c r="C95" s="24" t="s">
        <v>14</v>
      </c>
      <c r="D95" s="70" t="s">
        <v>248</v>
      </c>
      <c r="E95" s="24" t="s">
        <v>195</v>
      </c>
      <c r="F95" s="16" t="s">
        <v>255</v>
      </c>
      <c r="G95" s="25">
        <v>45301</v>
      </c>
      <c r="H95" s="43" t="s">
        <v>46</v>
      </c>
      <c r="I95" s="17"/>
      <c r="J95" s="24"/>
      <c r="K95" s="24"/>
      <c r="L95" s="24"/>
      <c r="M95" s="24"/>
      <c r="N95" s="24"/>
      <c r="O95" s="40">
        <v>9.9</v>
      </c>
      <c r="P95" s="38">
        <v>936</v>
      </c>
      <c r="Q95" s="37">
        <v>797</v>
      </c>
      <c r="R95" s="37">
        <v>524</v>
      </c>
      <c r="S95" s="37">
        <f t="shared" si="3"/>
        <v>797</v>
      </c>
      <c r="T95" s="39">
        <f t="shared" si="5"/>
        <v>273</v>
      </c>
      <c r="U95" s="37">
        <v>0</v>
      </c>
      <c r="V95" s="18">
        <v>4.5</v>
      </c>
      <c r="X95" t="str">
        <f>+IFERROR(D95,[1]IPP!$B$7)</f>
        <v>MSNL172689</v>
      </c>
    </row>
    <row r="96" spans="1:24" s="80" customFormat="1" x14ac:dyDescent="0.25">
      <c r="A96" s="68">
        <v>90</v>
      </c>
      <c r="B96" s="79" t="s">
        <v>14</v>
      </c>
      <c r="C96" s="79" t="s">
        <v>14</v>
      </c>
      <c r="D96" s="70" t="s">
        <v>251</v>
      </c>
      <c r="E96" s="79" t="s">
        <v>195</v>
      </c>
      <c r="F96" s="16" t="s">
        <v>255</v>
      </c>
      <c r="G96" s="25">
        <v>45301</v>
      </c>
      <c r="H96" s="43" t="s">
        <v>64</v>
      </c>
      <c r="I96" s="17"/>
      <c r="J96" s="79"/>
      <c r="K96" s="79"/>
      <c r="L96" s="79"/>
      <c r="M96" s="79"/>
      <c r="N96" s="79"/>
      <c r="O96" s="40">
        <v>4.32</v>
      </c>
      <c r="P96" s="38">
        <v>550</v>
      </c>
      <c r="Q96" s="37">
        <v>238.6</v>
      </c>
      <c r="R96" s="37">
        <v>483.4</v>
      </c>
      <c r="S96" s="37">
        <f t="shared" si="3"/>
        <v>238.6</v>
      </c>
      <c r="T96" s="38">
        <v>0</v>
      </c>
      <c r="U96" s="37">
        <f t="shared" si="6"/>
        <v>244.79999999999998</v>
      </c>
      <c r="V96" s="18">
        <v>2.97</v>
      </c>
      <c r="X96" t="str">
        <f>+IFERROR(D96,[1]IPP!$B$7)</f>
        <v>AEH9639</v>
      </c>
    </row>
    <row r="97" spans="1:24" x14ac:dyDescent="0.25">
      <c r="A97" s="68">
        <v>91</v>
      </c>
      <c r="B97" s="24" t="s">
        <v>14</v>
      </c>
      <c r="C97" s="24" t="s">
        <v>14</v>
      </c>
      <c r="D97" s="70" t="s">
        <v>252</v>
      </c>
      <c r="E97" s="24" t="s">
        <v>195</v>
      </c>
      <c r="F97" s="21" t="s">
        <v>253</v>
      </c>
      <c r="G97" s="25">
        <v>45301</v>
      </c>
      <c r="H97" s="43" t="s">
        <v>254</v>
      </c>
      <c r="I97" s="17"/>
      <c r="J97" s="24"/>
      <c r="K97" s="24"/>
      <c r="L97" s="24"/>
      <c r="M97" s="24"/>
      <c r="N97" s="24"/>
      <c r="O97" s="40">
        <v>17</v>
      </c>
      <c r="P97" s="38">
        <v>1650</v>
      </c>
      <c r="Q97" s="37">
        <v>270</v>
      </c>
      <c r="R97" s="37">
        <v>9705</v>
      </c>
      <c r="S97" s="37">
        <f t="shared" si="3"/>
        <v>270</v>
      </c>
      <c r="T97" s="39">
        <v>0</v>
      </c>
      <c r="U97" s="37">
        <f t="shared" si="6"/>
        <v>9435</v>
      </c>
      <c r="V97" s="18">
        <v>3.74</v>
      </c>
      <c r="X97" t="str">
        <f>+IFERROR(D97,[1]IPP!$B$7)</f>
        <v>NP7808</v>
      </c>
    </row>
    <row r="98" spans="1:24" x14ac:dyDescent="0.25">
      <c r="A98" s="68">
        <v>92</v>
      </c>
      <c r="B98" s="24" t="s">
        <v>14</v>
      </c>
      <c r="C98" s="24" t="s">
        <v>14</v>
      </c>
      <c r="D98" s="70" t="s">
        <v>249</v>
      </c>
      <c r="E98" s="24" t="s">
        <v>195</v>
      </c>
      <c r="F98" s="16" t="s">
        <v>255</v>
      </c>
      <c r="G98" s="25">
        <v>45301</v>
      </c>
      <c r="H98" s="43" t="s">
        <v>250</v>
      </c>
      <c r="I98" s="17"/>
      <c r="J98" s="24"/>
      <c r="K98" s="24"/>
      <c r="L98" s="24"/>
      <c r="M98" s="24"/>
      <c r="N98" s="24"/>
      <c r="O98" s="40">
        <v>2.1800000000000002</v>
      </c>
      <c r="P98" s="38">
        <v>202</v>
      </c>
      <c r="Q98" s="37">
        <v>151.69999999999999</v>
      </c>
      <c r="R98" s="37">
        <v>84.1</v>
      </c>
      <c r="S98" s="37">
        <f t="shared" si="3"/>
        <v>151.69999999999999</v>
      </c>
      <c r="T98" s="39">
        <f t="shared" si="5"/>
        <v>67.599999999999994</v>
      </c>
      <c r="U98" s="37">
        <v>0</v>
      </c>
      <c r="V98" s="18">
        <v>2.97</v>
      </c>
      <c r="X98" t="str">
        <f>+IFERROR(D98,[1]IPP!$B$7)</f>
        <v>NL172950</v>
      </c>
    </row>
    <row r="99" spans="1:24" x14ac:dyDescent="0.25">
      <c r="A99" s="68">
        <v>93</v>
      </c>
      <c r="B99" s="24" t="s">
        <v>14</v>
      </c>
      <c r="C99" s="24" t="s">
        <v>14</v>
      </c>
      <c r="D99" s="70" t="s">
        <v>256</v>
      </c>
      <c r="E99" s="24" t="s">
        <v>195</v>
      </c>
      <c r="F99" s="16" t="s">
        <v>255</v>
      </c>
      <c r="G99" s="25">
        <v>45301</v>
      </c>
      <c r="H99" s="43" t="s">
        <v>39</v>
      </c>
      <c r="I99" s="17"/>
      <c r="J99" s="24"/>
      <c r="K99" s="24"/>
      <c r="L99" s="24"/>
      <c r="M99" s="24"/>
      <c r="N99" s="24"/>
      <c r="O99" s="40">
        <v>5</v>
      </c>
      <c r="P99" s="38">
        <v>474</v>
      </c>
      <c r="Q99" s="37">
        <v>281.2</v>
      </c>
      <c r="R99" s="37">
        <v>120.4</v>
      </c>
      <c r="S99" s="37">
        <f t="shared" si="3"/>
        <v>281.2</v>
      </c>
      <c r="T99" s="39">
        <f t="shared" si="5"/>
        <v>160.79999999999998</v>
      </c>
      <c r="U99" s="37">
        <v>0</v>
      </c>
      <c r="V99" s="18">
        <v>4.5</v>
      </c>
      <c r="X99" t="str">
        <f>+IFERROR(D99,[1]IPP!$B$7)</f>
        <v>NL140448</v>
      </c>
    </row>
    <row r="100" spans="1:24" x14ac:dyDescent="0.25">
      <c r="A100" s="68">
        <v>94</v>
      </c>
      <c r="B100" s="24" t="s">
        <v>14</v>
      </c>
      <c r="C100" s="24" t="s">
        <v>14</v>
      </c>
      <c r="D100" s="70" t="s">
        <v>257</v>
      </c>
      <c r="E100" s="24" t="s">
        <v>195</v>
      </c>
      <c r="F100" s="16" t="s">
        <v>255</v>
      </c>
      <c r="G100" s="25">
        <v>45301</v>
      </c>
      <c r="H100" s="43" t="s">
        <v>49</v>
      </c>
      <c r="I100" s="17"/>
      <c r="J100" s="24"/>
      <c r="K100" s="24"/>
      <c r="L100" s="24"/>
      <c r="M100" s="24"/>
      <c r="N100" s="24"/>
      <c r="O100" s="40">
        <v>3</v>
      </c>
      <c r="P100" s="38">
        <v>293</v>
      </c>
      <c r="Q100" s="37">
        <v>247</v>
      </c>
      <c r="R100" s="37">
        <v>70</v>
      </c>
      <c r="S100" s="37">
        <f t="shared" si="3"/>
        <v>247</v>
      </c>
      <c r="T100" s="39">
        <f t="shared" si="5"/>
        <v>177</v>
      </c>
      <c r="U100" s="37">
        <v>0</v>
      </c>
      <c r="V100" s="18">
        <v>2.97</v>
      </c>
      <c r="X100" t="str">
        <f>+IFERROR(D100,[1]IPP!$B$7)</f>
        <v>NL173107</v>
      </c>
    </row>
    <row r="101" spans="1:24" x14ac:dyDescent="0.25">
      <c r="A101" s="68">
        <v>95</v>
      </c>
      <c r="B101" s="24" t="s">
        <v>14</v>
      </c>
      <c r="C101" s="24" t="s">
        <v>14</v>
      </c>
      <c r="D101" s="70" t="s">
        <v>260</v>
      </c>
      <c r="E101" s="24" t="s">
        <v>195</v>
      </c>
      <c r="F101" s="16" t="s">
        <v>261</v>
      </c>
      <c r="G101" s="25">
        <v>45301</v>
      </c>
      <c r="H101" s="43" t="s">
        <v>262</v>
      </c>
      <c r="I101" s="17"/>
      <c r="J101" s="24"/>
      <c r="K101" s="24"/>
      <c r="L101" s="24"/>
      <c r="M101" s="24"/>
      <c r="N101" s="24"/>
      <c r="O101" s="40">
        <v>12.96</v>
      </c>
      <c r="P101" s="38">
        <v>1315</v>
      </c>
      <c r="Q101" s="37">
        <v>688</v>
      </c>
      <c r="R101" s="37">
        <v>3401.6</v>
      </c>
      <c r="S101" s="37">
        <f t="shared" si="3"/>
        <v>688</v>
      </c>
      <c r="T101" s="39">
        <v>0</v>
      </c>
      <c r="U101" s="37">
        <f t="shared" si="6"/>
        <v>2713.6</v>
      </c>
      <c r="V101" s="18">
        <v>3.74</v>
      </c>
      <c r="X101" t="str">
        <f>+IFERROR(D101,[1]IPP!$B$7)</f>
        <v>NP8019</v>
      </c>
    </row>
    <row r="102" spans="1:24" x14ac:dyDescent="0.25">
      <c r="A102" s="68">
        <v>96</v>
      </c>
      <c r="B102" s="24" t="s">
        <v>14</v>
      </c>
      <c r="C102" s="24" t="s">
        <v>14</v>
      </c>
      <c r="D102" s="70" t="s">
        <v>263</v>
      </c>
      <c r="E102" s="24" t="s">
        <v>195</v>
      </c>
      <c r="F102" s="16" t="s">
        <v>255</v>
      </c>
      <c r="G102" s="25">
        <v>45301</v>
      </c>
      <c r="H102" s="43" t="s">
        <v>39</v>
      </c>
      <c r="I102" s="17"/>
      <c r="J102" s="24"/>
      <c r="K102" s="24"/>
      <c r="L102" s="24"/>
      <c r="M102" s="24"/>
      <c r="N102" s="24"/>
      <c r="O102" s="40">
        <v>5</v>
      </c>
      <c r="P102" s="38">
        <v>763</v>
      </c>
      <c r="Q102" s="37">
        <v>436</v>
      </c>
      <c r="R102" s="37">
        <v>138</v>
      </c>
      <c r="S102" s="37">
        <f t="shared" si="3"/>
        <v>436</v>
      </c>
      <c r="T102" s="39">
        <f t="shared" si="5"/>
        <v>298</v>
      </c>
      <c r="U102" s="37">
        <v>0</v>
      </c>
      <c r="V102" s="18">
        <v>4.5</v>
      </c>
      <c r="X102" t="str">
        <f>+IFERROR(D102,[1]IPP!$B$7)</f>
        <v>NL173326</v>
      </c>
    </row>
    <row r="103" spans="1:24" x14ac:dyDescent="0.25">
      <c r="A103" s="68">
        <v>97</v>
      </c>
      <c r="B103" s="24" t="s">
        <v>14</v>
      </c>
      <c r="C103" s="24" t="s">
        <v>14</v>
      </c>
      <c r="D103" s="70" t="s">
        <v>264</v>
      </c>
      <c r="E103" s="24" t="s">
        <v>195</v>
      </c>
      <c r="F103" s="16" t="s">
        <v>253</v>
      </c>
      <c r="G103" s="25">
        <v>45301</v>
      </c>
      <c r="H103" s="43" t="s">
        <v>265</v>
      </c>
      <c r="I103" s="17"/>
      <c r="J103" s="24"/>
      <c r="K103" s="24"/>
      <c r="L103" s="24"/>
      <c r="M103" s="24"/>
      <c r="N103" s="24"/>
      <c r="O103" s="40">
        <v>18.36</v>
      </c>
      <c r="P103" s="38">
        <v>2180</v>
      </c>
      <c r="Q103" s="37">
        <v>780</v>
      </c>
      <c r="R103" s="37">
        <v>2930</v>
      </c>
      <c r="S103" s="37">
        <f t="shared" si="3"/>
        <v>780</v>
      </c>
      <c r="T103" s="39">
        <v>0</v>
      </c>
      <c r="U103" s="37">
        <f t="shared" si="6"/>
        <v>2150</v>
      </c>
      <c r="V103" s="18">
        <v>3.74</v>
      </c>
      <c r="X103" t="str">
        <f>+IFERROR(D103,[1]IPP!$B$7)</f>
        <v>NP7011</v>
      </c>
    </row>
    <row r="104" spans="1:24" x14ac:dyDescent="0.25">
      <c r="A104" s="68">
        <v>98</v>
      </c>
      <c r="B104" s="24" t="s">
        <v>14</v>
      </c>
      <c r="C104" s="24" t="s">
        <v>14</v>
      </c>
      <c r="D104" s="70" t="s">
        <v>268</v>
      </c>
      <c r="E104" s="24" t="s">
        <v>195</v>
      </c>
      <c r="F104" s="16" t="s">
        <v>253</v>
      </c>
      <c r="G104" s="25">
        <v>45301</v>
      </c>
      <c r="H104" s="43" t="s">
        <v>269</v>
      </c>
      <c r="I104" s="17"/>
      <c r="J104" s="24"/>
      <c r="K104" s="24"/>
      <c r="L104" s="24"/>
      <c r="M104" s="24"/>
      <c r="N104" s="24"/>
      <c r="O104" s="40">
        <v>49</v>
      </c>
      <c r="P104" s="38">
        <v>3084</v>
      </c>
      <c r="Q104" s="37">
        <v>1686</v>
      </c>
      <c r="R104" s="37">
        <v>5600.85</v>
      </c>
      <c r="S104" s="37">
        <f t="shared" si="3"/>
        <v>1686</v>
      </c>
      <c r="T104" s="39">
        <v>0</v>
      </c>
      <c r="U104" s="37">
        <f t="shared" si="6"/>
        <v>3914.8500000000004</v>
      </c>
      <c r="V104" s="18">
        <v>3.74</v>
      </c>
      <c r="X104" t="str">
        <f>+IFERROR(D104,[1]IPP!$B$7)</f>
        <v>NP2674</v>
      </c>
    </row>
    <row r="105" spans="1:24" x14ac:dyDescent="0.25">
      <c r="A105" s="68">
        <v>99</v>
      </c>
      <c r="B105" s="24" t="s">
        <v>14</v>
      </c>
      <c r="C105" s="24" t="s">
        <v>14</v>
      </c>
      <c r="D105" s="70" t="s">
        <v>270</v>
      </c>
      <c r="E105" s="24" t="s">
        <v>195</v>
      </c>
      <c r="F105" s="16" t="s">
        <v>271</v>
      </c>
      <c r="G105" s="25">
        <v>45301</v>
      </c>
      <c r="H105" s="43" t="s">
        <v>250</v>
      </c>
      <c r="I105" s="17"/>
      <c r="J105" s="24"/>
      <c r="K105" s="24"/>
      <c r="L105" s="24"/>
      <c r="M105" s="24"/>
      <c r="N105" s="24"/>
      <c r="O105" s="40">
        <v>3.45</v>
      </c>
      <c r="P105" s="38">
        <v>211</v>
      </c>
      <c r="Q105" s="37">
        <v>169</v>
      </c>
      <c r="R105" s="37">
        <v>184</v>
      </c>
      <c r="S105" s="37">
        <f t="shared" si="3"/>
        <v>169</v>
      </c>
      <c r="T105" s="39">
        <v>0</v>
      </c>
      <c r="U105" s="37">
        <f t="shared" si="6"/>
        <v>15</v>
      </c>
      <c r="V105" s="18">
        <v>4.5</v>
      </c>
      <c r="X105" t="str">
        <f>+IFERROR(D105,[1]IPP!$B$7)</f>
        <v>NL124554</v>
      </c>
    </row>
    <row r="106" spans="1:24" x14ac:dyDescent="0.25">
      <c r="A106" s="68">
        <v>100</v>
      </c>
      <c r="B106" s="24" t="s">
        <v>14</v>
      </c>
      <c r="C106" s="24" t="s">
        <v>14</v>
      </c>
      <c r="D106" s="70" t="s">
        <v>273</v>
      </c>
      <c r="E106" s="24" t="s">
        <v>195</v>
      </c>
      <c r="F106" s="16" t="s">
        <v>271</v>
      </c>
      <c r="G106" s="25">
        <v>45301</v>
      </c>
      <c r="H106" s="43" t="s">
        <v>46</v>
      </c>
      <c r="I106" s="17"/>
      <c r="J106" s="24"/>
      <c r="K106" s="24"/>
      <c r="L106" s="24"/>
      <c r="M106" s="24"/>
      <c r="N106" s="24"/>
      <c r="O106" s="40">
        <v>5.3</v>
      </c>
      <c r="P106" s="38">
        <v>605</v>
      </c>
      <c r="Q106" s="37">
        <v>374</v>
      </c>
      <c r="R106" s="37">
        <v>467</v>
      </c>
      <c r="S106" s="37">
        <f t="shared" si="3"/>
        <v>374</v>
      </c>
      <c r="T106" s="39">
        <v>0</v>
      </c>
      <c r="U106" s="37">
        <f t="shared" si="6"/>
        <v>93</v>
      </c>
      <c r="V106" s="18">
        <v>2.97</v>
      </c>
      <c r="X106" t="str">
        <f>+IFERROR(D106,[1]IPP!$B$7)</f>
        <v>NL176861</v>
      </c>
    </row>
    <row r="107" spans="1:24" x14ac:dyDescent="0.25">
      <c r="A107" s="68">
        <v>101</v>
      </c>
      <c r="B107" s="24" t="s">
        <v>14</v>
      </c>
      <c r="C107" s="24" t="s">
        <v>14</v>
      </c>
      <c r="D107" s="70" t="s">
        <v>274</v>
      </c>
      <c r="E107" s="24" t="s">
        <v>195</v>
      </c>
      <c r="F107" s="16" t="s">
        <v>271</v>
      </c>
      <c r="G107" s="25">
        <v>45301</v>
      </c>
      <c r="H107" s="43" t="s">
        <v>64</v>
      </c>
      <c r="I107" s="17"/>
      <c r="J107" s="24"/>
      <c r="K107" s="24"/>
      <c r="L107" s="24"/>
      <c r="M107" s="24"/>
      <c r="N107" s="24"/>
      <c r="O107" s="40">
        <v>5.35</v>
      </c>
      <c r="P107" s="38">
        <v>640</v>
      </c>
      <c r="Q107" s="37">
        <v>560</v>
      </c>
      <c r="R107" s="37">
        <v>116</v>
      </c>
      <c r="S107" s="37">
        <f t="shared" si="3"/>
        <v>560</v>
      </c>
      <c r="T107" s="39">
        <f t="shared" si="5"/>
        <v>444</v>
      </c>
      <c r="U107" s="37">
        <v>0</v>
      </c>
      <c r="V107" s="18">
        <v>4.5</v>
      </c>
      <c r="X107" t="str">
        <f>+IFERROR(D107,[1]IPP!$B$7)</f>
        <v>AEH14306</v>
      </c>
    </row>
    <row r="108" spans="1:24" x14ac:dyDescent="0.25">
      <c r="A108" s="68">
        <v>102</v>
      </c>
      <c r="B108" s="24" t="s">
        <v>14</v>
      </c>
      <c r="C108" s="24" t="s">
        <v>14</v>
      </c>
      <c r="D108" s="70" t="s">
        <v>275</v>
      </c>
      <c r="E108" s="24" t="s">
        <v>195</v>
      </c>
      <c r="F108" s="16" t="s">
        <v>276</v>
      </c>
      <c r="G108" s="25">
        <v>45301</v>
      </c>
      <c r="H108" s="43" t="s">
        <v>49</v>
      </c>
      <c r="I108" s="17"/>
      <c r="J108" s="24"/>
      <c r="K108" s="24"/>
      <c r="L108" s="24"/>
      <c r="M108" s="24"/>
      <c r="N108" s="24"/>
      <c r="O108" s="40">
        <v>3</v>
      </c>
      <c r="P108" s="38">
        <v>173</v>
      </c>
      <c r="Q108" s="37">
        <v>151.69999999999999</v>
      </c>
      <c r="R108" s="37">
        <v>29.9</v>
      </c>
      <c r="S108" s="37">
        <f t="shared" si="3"/>
        <v>151.69999999999999</v>
      </c>
      <c r="T108" s="39">
        <f t="shared" ref="T108" si="7">Q108-R108</f>
        <v>121.79999999999998</v>
      </c>
      <c r="U108" s="37">
        <v>0</v>
      </c>
      <c r="V108" s="18">
        <v>2.97</v>
      </c>
      <c r="X108" t="str">
        <f>+IFERROR(D108,[1]IPP!$B$7)</f>
        <v>NL20052</v>
      </c>
    </row>
    <row r="109" spans="1:24" x14ac:dyDescent="0.25">
      <c r="A109" s="68">
        <v>103</v>
      </c>
      <c r="B109" s="24" t="s">
        <v>14</v>
      </c>
      <c r="C109" s="24" t="s">
        <v>14</v>
      </c>
      <c r="D109" s="70" t="s">
        <v>278</v>
      </c>
      <c r="E109" s="24" t="s">
        <v>195</v>
      </c>
      <c r="F109" s="16" t="s">
        <v>255</v>
      </c>
      <c r="G109" s="25">
        <v>45301</v>
      </c>
      <c r="H109" s="43" t="s">
        <v>39</v>
      </c>
      <c r="I109" s="17"/>
      <c r="J109" s="24"/>
      <c r="K109" s="24"/>
      <c r="L109" s="24"/>
      <c r="M109" s="24"/>
      <c r="N109" s="24"/>
      <c r="O109" s="40">
        <v>5</v>
      </c>
      <c r="P109" s="38">
        <v>608</v>
      </c>
      <c r="Q109" s="37">
        <v>432.3</v>
      </c>
      <c r="R109" s="37">
        <v>326</v>
      </c>
      <c r="S109" s="37">
        <f t="shared" si="3"/>
        <v>432.3</v>
      </c>
      <c r="T109" s="39">
        <f t="shared" ref="T109:T120" si="8">Q109-R109</f>
        <v>106.30000000000001</v>
      </c>
      <c r="U109" s="37">
        <v>0</v>
      </c>
      <c r="V109" s="18">
        <v>3.79</v>
      </c>
      <c r="X109" t="str">
        <f>+IFERROR(D109,[1]IPP!$B$7)</f>
        <v>AEH16284</v>
      </c>
    </row>
    <row r="110" spans="1:24" x14ac:dyDescent="0.25">
      <c r="A110" s="68">
        <v>104</v>
      </c>
      <c r="B110" s="24" t="s">
        <v>14</v>
      </c>
      <c r="C110" s="24" t="s">
        <v>14</v>
      </c>
      <c r="D110" s="70" t="s">
        <v>279</v>
      </c>
      <c r="E110" s="24" t="s">
        <v>195</v>
      </c>
      <c r="F110" s="16" t="s">
        <v>255</v>
      </c>
      <c r="G110" s="25">
        <v>45301</v>
      </c>
      <c r="H110" s="43" t="s">
        <v>49</v>
      </c>
      <c r="I110" s="17"/>
      <c r="J110" s="24"/>
      <c r="K110" s="24"/>
      <c r="L110" s="24"/>
      <c r="M110" s="24"/>
      <c r="N110" s="24"/>
      <c r="O110" s="40">
        <v>2.75</v>
      </c>
      <c r="P110" s="38">
        <v>308</v>
      </c>
      <c r="Q110" s="37">
        <v>253</v>
      </c>
      <c r="R110" s="37">
        <v>165</v>
      </c>
      <c r="S110" s="37">
        <f t="shared" si="3"/>
        <v>253</v>
      </c>
      <c r="T110" s="39">
        <f t="shared" si="8"/>
        <v>88</v>
      </c>
      <c r="U110" s="37">
        <v>0</v>
      </c>
      <c r="V110" s="18">
        <v>3.79</v>
      </c>
      <c r="X110" t="str">
        <f>+IFERROR(D110,[1]IPP!$B$7)</f>
        <v>AEH16285</v>
      </c>
    </row>
    <row r="111" spans="1:24" x14ac:dyDescent="0.25">
      <c r="A111" s="68">
        <v>105</v>
      </c>
      <c r="B111" s="24" t="s">
        <v>14</v>
      </c>
      <c r="C111" s="24" t="s">
        <v>14</v>
      </c>
      <c r="D111" s="70" t="s">
        <v>280</v>
      </c>
      <c r="E111" s="24" t="s">
        <v>195</v>
      </c>
      <c r="F111" s="16" t="s">
        <v>255</v>
      </c>
      <c r="G111" s="25">
        <v>45301</v>
      </c>
      <c r="H111" s="43" t="s">
        <v>250</v>
      </c>
      <c r="I111" s="17"/>
      <c r="J111" s="24"/>
      <c r="K111" s="24"/>
      <c r="L111" s="24"/>
      <c r="M111" s="24"/>
      <c r="N111" s="24"/>
      <c r="O111" s="40">
        <v>3.71</v>
      </c>
      <c r="P111" s="38">
        <v>491</v>
      </c>
      <c r="Q111" s="37">
        <v>410.5</v>
      </c>
      <c r="R111" s="37">
        <v>134.6</v>
      </c>
      <c r="S111" s="37">
        <f t="shared" si="3"/>
        <v>410.5</v>
      </c>
      <c r="T111" s="39">
        <f t="shared" si="8"/>
        <v>275.89999999999998</v>
      </c>
      <c r="U111" s="37">
        <v>0</v>
      </c>
      <c r="V111" s="18">
        <v>2.97</v>
      </c>
      <c r="X111" t="str">
        <f>+IFERROR(D111,[1]IPP!$B$7)</f>
        <v>NL166877</v>
      </c>
    </row>
    <row r="112" spans="1:24" x14ac:dyDescent="0.25">
      <c r="A112" s="68">
        <v>106</v>
      </c>
      <c r="B112" s="24" t="s">
        <v>14</v>
      </c>
      <c r="C112" s="24" t="s">
        <v>14</v>
      </c>
      <c r="D112" s="70" t="s">
        <v>281</v>
      </c>
      <c r="E112" s="24" t="s">
        <v>195</v>
      </c>
      <c r="F112" s="16" t="s">
        <v>255</v>
      </c>
      <c r="G112" s="25">
        <v>45301</v>
      </c>
      <c r="H112" s="43" t="s">
        <v>46</v>
      </c>
      <c r="I112" s="17"/>
      <c r="J112" s="24"/>
      <c r="K112" s="24"/>
      <c r="L112" s="24"/>
      <c r="M112" s="24"/>
      <c r="N112" s="24"/>
      <c r="O112" s="40">
        <v>9.8000000000000007</v>
      </c>
      <c r="P112" s="38">
        <v>1752</v>
      </c>
      <c r="Q112" s="37">
        <v>791</v>
      </c>
      <c r="R112" s="37">
        <v>868</v>
      </c>
      <c r="S112" s="37">
        <f t="shared" si="3"/>
        <v>791</v>
      </c>
      <c r="T112" s="39">
        <v>0</v>
      </c>
      <c r="U112" s="37">
        <f t="shared" si="6"/>
        <v>77</v>
      </c>
      <c r="V112" s="18">
        <v>3.79</v>
      </c>
      <c r="X112" t="str">
        <f>+IFERROR(D112,[1]IPP!$B$7)</f>
        <v>NL156407</v>
      </c>
    </row>
    <row r="113" spans="1:24" x14ac:dyDescent="0.25">
      <c r="A113" s="68">
        <v>107</v>
      </c>
      <c r="B113" s="24" t="s">
        <v>14</v>
      </c>
      <c r="C113" s="24" t="s">
        <v>14</v>
      </c>
      <c r="D113" s="70" t="s">
        <v>282</v>
      </c>
      <c r="E113" s="24" t="s">
        <v>195</v>
      </c>
      <c r="F113" s="16" t="s">
        <v>255</v>
      </c>
      <c r="G113" s="25">
        <v>45301</v>
      </c>
      <c r="H113" s="43" t="s">
        <v>250</v>
      </c>
      <c r="I113" s="17"/>
      <c r="J113" s="24"/>
      <c r="K113" s="24"/>
      <c r="L113" s="24"/>
      <c r="M113" s="24"/>
      <c r="N113" s="24"/>
      <c r="O113" s="40">
        <v>4</v>
      </c>
      <c r="P113" s="38">
        <v>270</v>
      </c>
      <c r="Q113" s="37">
        <v>312</v>
      </c>
      <c r="R113" s="37">
        <v>79</v>
      </c>
      <c r="S113" s="37">
        <f t="shared" si="3"/>
        <v>312</v>
      </c>
      <c r="T113" s="39">
        <f t="shared" si="8"/>
        <v>233</v>
      </c>
      <c r="U113" s="37">
        <v>0</v>
      </c>
      <c r="V113" s="18">
        <v>2.62</v>
      </c>
      <c r="X113" t="str">
        <f>+IFERROR(D113,[1]IPP!$B$7)</f>
        <v>AEH15774</v>
      </c>
    </row>
    <row r="114" spans="1:24" x14ac:dyDescent="0.25">
      <c r="A114" s="68">
        <v>108</v>
      </c>
      <c r="B114" s="24" t="s">
        <v>14</v>
      </c>
      <c r="C114" s="24" t="s">
        <v>14</v>
      </c>
      <c r="D114" s="70" t="s">
        <v>283</v>
      </c>
      <c r="E114" s="24" t="s">
        <v>195</v>
      </c>
      <c r="F114" s="16" t="s">
        <v>255</v>
      </c>
      <c r="G114" s="25">
        <v>45301</v>
      </c>
      <c r="H114" s="43" t="s">
        <v>36</v>
      </c>
      <c r="I114" s="17"/>
      <c r="J114" s="24"/>
      <c r="K114" s="24"/>
      <c r="L114" s="24"/>
      <c r="M114" s="24"/>
      <c r="N114" s="24"/>
      <c r="O114" s="40">
        <v>24</v>
      </c>
      <c r="P114" s="38">
        <v>2880</v>
      </c>
      <c r="Q114" s="37">
        <v>1850</v>
      </c>
      <c r="R114" s="37">
        <v>2360</v>
      </c>
      <c r="S114" s="37">
        <f t="shared" si="3"/>
        <v>1850</v>
      </c>
      <c r="T114" s="39">
        <v>0</v>
      </c>
      <c r="U114" s="37">
        <f t="shared" si="6"/>
        <v>510</v>
      </c>
      <c r="V114" s="18">
        <v>3.2</v>
      </c>
      <c r="X114" t="str">
        <f>+IFERROR(D114,[1]IPP!$B$7)</f>
        <v>AEH1224</v>
      </c>
    </row>
    <row r="115" spans="1:24" x14ac:dyDescent="0.25">
      <c r="A115" s="68">
        <v>109</v>
      </c>
      <c r="B115" s="24" t="s">
        <v>14</v>
      </c>
      <c r="C115" s="24" t="s">
        <v>14</v>
      </c>
      <c r="D115" s="70" t="s">
        <v>284</v>
      </c>
      <c r="E115" s="24" t="s">
        <v>195</v>
      </c>
      <c r="F115" s="16" t="s">
        <v>276</v>
      </c>
      <c r="G115" s="25">
        <v>45301</v>
      </c>
      <c r="H115" s="43" t="s">
        <v>285</v>
      </c>
      <c r="I115" s="17"/>
      <c r="J115" s="24"/>
      <c r="K115" s="24"/>
      <c r="L115" s="24"/>
      <c r="M115" s="24"/>
      <c r="N115" s="24"/>
      <c r="O115" s="40">
        <v>74.8</v>
      </c>
      <c r="P115" s="38">
        <v>7368</v>
      </c>
      <c r="Q115" s="37">
        <v>3278.5</v>
      </c>
      <c r="R115" s="37">
        <v>6702</v>
      </c>
      <c r="S115" s="37">
        <f t="shared" si="3"/>
        <v>3278.5</v>
      </c>
      <c r="T115" s="39">
        <v>0</v>
      </c>
      <c r="U115" s="37">
        <f t="shared" si="6"/>
        <v>3423.5</v>
      </c>
      <c r="V115" s="18">
        <v>3.2</v>
      </c>
      <c r="X115" t="str">
        <f>+IFERROR(D115,[1]IPP!$B$7)</f>
        <v>AEH11615</v>
      </c>
    </row>
    <row r="116" spans="1:24" x14ac:dyDescent="0.25">
      <c r="A116" s="68">
        <v>110</v>
      </c>
      <c r="B116" s="24" t="s">
        <v>14</v>
      </c>
      <c r="C116" s="24" t="s">
        <v>14</v>
      </c>
      <c r="D116" s="70" t="s">
        <v>286</v>
      </c>
      <c r="E116" s="24" t="s">
        <v>195</v>
      </c>
      <c r="F116" s="16" t="s">
        <v>255</v>
      </c>
      <c r="G116" s="25">
        <v>45301</v>
      </c>
      <c r="H116" s="43" t="s">
        <v>49</v>
      </c>
      <c r="I116" s="17"/>
      <c r="J116" s="24"/>
      <c r="K116" s="24"/>
      <c r="L116" s="24"/>
      <c r="M116" s="24"/>
      <c r="N116" s="24"/>
      <c r="O116" s="40">
        <v>3</v>
      </c>
      <c r="P116" s="38">
        <v>510</v>
      </c>
      <c r="Q116" s="37">
        <v>418</v>
      </c>
      <c r="R116" s="37">
        <v>161</v>
      </c>
      <c r="S116" s="37">
        <f t="shared" si="3"/>
        <v>418</v>
      </c>
      <c r="T116" s="39">
        <f t="shared" si="8"/>
        <v>257</v>
      </c>
      <c r="U116" s="37">
        <v>0</v>
      </c>
      <c r="V116" s="18">
        <v>2.4300000000000002</v>
      </c>
      <c r="X116" t="str">
        <f>+IFERROR(D116,[1]IPP!$B$7)</f>
        <v>NL140239</v>
      </c>
    </row>
    <row r="117" spans="1:24" x14ac:dyDescent="0.25">
      <c r="A117" s="68">
        <v>111</v>
      </c>
      <c r="B117" s="24" t="s">
        <v>14</v>
      </c>
      <c r="C117" s="24" t="s">
        <v>14</v>
      </c>
      <c r="D117" s="70" t="s">
        <v>287</v>
      </c>
      <c r="E117" s="24" t="s">
        <v>195</v>
      </c>
      <c r="F117" s="16" t="s">
        <v>255</v>
      </c>
      <c r="G117" s="25">
        <v>45301</v>
      </c>
      <c r="H117" s="43" t="s">
        <v>49</v>
      </c>
      <c r="I117" s="17"/>
      <c r="J117" s="24"/>
      <c r="K117" s="24"/>
      <c r="L117" s="24"/>
      <c r="M117" s="24"/>
      <c r="N117" s="24"/>
      <c r="O117" s="40">
        <v>2.7</v>
      </c>
      <c r="P117" s="38">
        <v>0</v>
      </c>
      <c r="Q117" s="37">
        <v>269</v>
      </c>
      <c r="R117" s="37">
        <v>123</v>
      </c>
      <c r="S117" s="37">
        <f t="shared" si="3"/>
        <v>269</v>
      </c>
      <c r="T117" s="39">
        <f t="shared" si="8"/>
        <v>146</v>
      </c>
      <c r="U117" s="37">
        <v>0</v>
      </c>
      <c r="V117" s="18">
        <v>2.97</v>
      </c>
      <c r="X117" t="str">
        <f>+IFERROR(D117,[1]IPP!$B$7)</f>
        <v>AEH14251</v>
      </c>
    </row>
    <row r="118" spans="1:24" x14ac:dyDescent="0.25">
      <c r="A118" s="68">
        <v>112</v>
      </c>
      <c r="B118" s="24" t="s">
        <v>14</v>
      </c>
      <c r="C118" s="24" t="s">
        <v>14</v>
      </c>
      <c r="D118" s="70" t="s">
        <v>288</v>
      </c>
      <c r="E118" s="24" t="s">
        <v>195</v>
      </c>
      <c r="F118" s="16" t="s">
        <v>255</v>
      </c>
      <c r="G118" s="25">
        <v>45301</v>
      </c>
      <c r="H118" s="43" t="s">
        <v>89</v>
      </c>
      <c r="I118" s="17"/>
      <c r="J118" s="24"/>
      <c r="K118" s="24"/>
      <c r="L118" s="24"/>
      <c r="M118" s="24"/>
      <c r="N118" s="24"/>
      <c r="O118" s="40">
        <v>4.9050000000000002</v>
      </c>
      <c r="P118" s="38">
        <v>497</v>
      </c>
      <c r="Q118" s="37">
        <v>305</v>
      </c>
      <c r="R118" s="37">
        <v>589</v>
      </c>
      <c r="S118" s="37">
        <f t="shared" si="3"/>
        <v>305</v>
      </c>
      <c r="T118" s="39">
        <v>0</v>
      </c>
      <c r="U118" s="37">
        <f t="shared" si="6"/>
        <v>284</v>
      </c>
      <c r="V118" s="18">
        <v>3.79</v>
      </c>
      <c r="X118" t="str">
        <f>+IFERROR(D118,[1]IPP!$B$7)</f>
        <v>NL178766</v>
      </c>
    </row>
    <row r="119" spans="1:24" x14ac:dyDescent="0.25">
      <c r="A119" s="68">
        <v>113</v>
      </c>
      <c r="B119" s="24" t="s">
        <v>14</v>
      </c>
      <c r="C119" s="24" t="s">
        <v>14</v>
      </c>
      <c r="D119" s="70" t="s">
        <v>289</v>
      </c>
      <c r="E119" s="24" t="s">
        <v>195</v>
      </c>
      <c r="F119" s="16" t="s">
        <v>255</v>
      </c>
      <c r="G119" s="25">
        <v>45301</v>
      </c>
      <c r="H119" s="43" t="s">
        <v>51</v>
      </c>
      <c r="I119" s="17"/>
      <c r="J119" s="24"/>
      <c r="K119" s="24"/>
      <c r="L119" s="24"/>
      <c r="M119" s="24"/>
      <c r="N119" s="24"/>
      <c r="O119" s="40">
        <v>2</v>
      </c>
      <c r="P119" s="38">
        <v>212</v>
      </c>
      <c r="Q119" s="37">
        <v>182</v>
      </c>
      <c r="R119" s="37">
        <v>53</v>
      </c>
      <c r="S119" s="37">
        <f t="shared" si="3"/>
        <v>182</v>
      </c>
      <c r="T119" s="39">
        <f t="shared" si="8"/>
        <v>129</v>
      </c>
      <c r="U119" s="37">
        <v>0</v>
      </c>
      <c r="V119" s="18">
        <v>2.25</v>
      </c>
      <c r="X119" t="str">
        <f>+IFERROR(D119,[1]IPP!$B$7)</f>
        <v>NL123062</v>
      </c>
    </row>
    <row r="120" spans="1:24" x14ac:dyDescent="0.25">
      <c r="A120" s="68">
        <v>114</v>
      </c>
      <c r="B120" s="24" t="s">
        <v>14</v>
      </c>
      <c r="C120" s="24" t="s">
        <v>14</v>
      </c>
      <c r="D120" s="70" t="s">
        <v>290</v>
      </c>
      <c r="E120" s="24" t="s">
        <v>195</v>
      </c>
      <c r="F120" s="16" t="s">
        <v>255</v>
      </c>
      <c r="G120" s="25">
        <v>45301</v>
      </c>
      <c r="H120" s="43" t="s">
        <v>51</v>
      </c>
      <c r="I120" s="17"/>
      <c r="J120" s="24"/>
      <c r="K120" s="24"/>
      <c r="L120" s="24"/>
      <c r="M120" s="24"/>
      <c r="N120" s="24"/>
      <c r="O120" s="40">
        <v>2</v>
      </c>
      <c r="P120" s="38">
        <v>257</v>
      </c>
      <c r="Q120" s="37">
        <v>203</v>
      </c>
      <c r="R120" s="37">
        <v>112</v>
      </c>
      <c r="S120" s="37">
        <f t="shared" si="3"/>
        <v>203</v>
      </c>
      <c r="T120" s="39">
        <f t="shared" si="8"/>
        <v>91</v>
      </c>
      <c r="U120" s="37">
        <v>0</v>
      </c>
      <c r="V120" s="18">
        <v>2.25</v>
      </c>
      <c r="X120" t="str">
        <f>+IFERROR(D120,[1]IPP!$B$7)</f>
        <v>NL155413</v>
      </c>
    </row>
    <row r="121" spans="1:24" x14ac:dyDescent="0.25">
      <c r="A121" s="68">
        <v>115</v>
      </c>
      <c r="B121" s="24" t="s">
        <v>14</v>
      </c>
      <c r="C121" s="24" t="s">
        <v>14</v>
      </c>
      <c r="D121" s="70" t="s">
        <v>277</v>
      </c>
      <c r="E121" s="24" t="s">
        <v>195</v>
      </c>
      <c r="F121" s="16" t="s">
        <v>255</v>
      </c>
      <c r="G121" s="25">
        <v>45301</v>
      </c>
      <c r="H121" s="43" t="s">
        <v>64</v>
      </c>
      <c r="I121" s="17"/>
      <c r="J121" s="24"/>
      <c r="K121" s="24"/>
      <c r="L121" s="24"/>
      <c r="M121" s="24"/>
      <c r="N121" s="24"/>
      <c r="O121" s="40">
        <v>7.63</v>
      </c>
      <c r="P121" s="38">
        <v>0</v>
      </c>
      <c r="Q121" s="37">
        <v>361</v>
      </c>
      <c r="R121" s="37">
        <v>1029</v>
      </c>
      <c r="S121" s="37">
        <f t="shared" si="3"/>
        <v>361</v>
      </c>
      <c r="T121" s="39">
        <v>0</v>
      </c>
      <c r="U121" s="37">
        <f t="shared" si="6"/>
        <v>668</v>
      </c>
      <c r="V121" s="18">
        <v>3.79</v>
      </c>
      <c r="X121" t="str">
        <f>+IFERROR(D121,[1]IPP!$B$7)</f>
        <v>NL172953</v>
      </c>
    </row>
    <row r="122" spans="1:24" x14ac:dyDescent="0.25">
      <c r="A122" s="68">
        <v>116</v>
      </c>
      <c r="B122" s="24" t="s">
        <v>14</v>
      </c>
      <c r="C122" s="24" t="s">
        <v>14</v>
      </c>
      <c r="D122" s="70" t="s">
        <v>143</v>
      </c>
      <c r="E122" s="24" t="s">
        <v>195</v>
      </c>
      <c r="F122" s="16" t="s">
        <v>144</v>
      </c>
      <c r="G122" s="25">
        <v>45301</v>
      </c>
      <c r="H122" s="43"/>
      <c r="I122" s="17" t="s">
        <v>145</v>
      </c>
      <c r="J122" s="24"/>
      <c r="K122" s="24"/>
      <c r="L122" s="24"/>
      <c r="M122" s="24"/>
      <c r="N122" s="24"/>
      <c r="O122" s="37">
        <v>170</v>
      </c>
      <c r="P122" s="38">
        <v>17242</v>
      </c>
      <c r="Q122" s="37">
        <v>4400</v>
      </c>
      <c r="R122" s="37">
        <v>13300</v>
      </c>
      <c r="S122" s="37">
        <f t="shared" si="3"/>
        <v>4400</v>
      </c>
      <c r="T122" s="39">
        <v>0</v>
      </c>
      <c r="U122" s="37">
        <f t="shared" si="6"/>
        <v>8900</v>
      </c>
      <c r="V122" s="18">
        <v>3.07</v>
      </c>
      <c r="X122" t="str">
        <f>+IFERROR(D122,[1]IPP!$B$7)</f>
        <v>RNHT385</v>
      </c>
    </row>
    <row r="123" spans="1:24" x14ac:dyDescent="0.25">
      <c r="A123" s="68">
        <v>117</v>
      </c>
      <c r="B123" s="24" t="s">
        <v>14</v>
      </c>
      <c r="C123" s="24" t="s">
        <v>14</v>
      </c>
      <c r="D123" s="70" t="s">
        <v>146</v>
      </c>
      <c r="E123" s="24" t="s">
        <v>195</v>
      </c>
      <c r="F123" s="16" t="s">
        <v>147</v>
      </c>
      <c r="G123" s="25">
        <v>45301</v>
      </c>
      <c r="H123" s="43"/>
      <c r="I123" s="17" t="s">
        <v>148</v>
      </c>
      <c r="J123" s="24"/>
      <c r="K123" s="24"/>
      <c r="L123" s="24"/>
      <c r="M123" s="24"/>
      <c r="N123" s="24"/>
      <c r="O123" s="37">
        <v>490</v>
      </c>
      <c r="P123" s="38">
        <v>56880</v>
      </c>
      <c r="Q123" s="37">
        <v>46550</v>
      </c>
      <c r="R123" s="37">
        <v>9800</v>
      </c>
      <c r="S123" s="37">
        <f t="shared" si="3"/>
        <v>46550</v>
      </c>
      <c r="T123" s="39">
        <f t="shared" si="5"/>
        <v>36750</v>
      </c>
      <c r="U123" s="37">
        <v>0</v>
      </c>
      <c r="V123" s="18">
        <v>9.56</v>
      </c>
      <c r="X123" t="str">
        <f>+IFERROR(D123,[1]IPP!$B$7)</f>
        <v>RNHT298</v>
      </c>
    </row>
    <row r="124" spans="1:24" x14ac:dyDescent="0.25">
      <c r="A124" s="68">
        <v>118</v>
      </c>
      <c r="B124" s="24" t="s">
        <v>14</v>
      </c>
      <c r="C124" s="24" t="s">
        <v>14</v>
      </c>
      <c r="D124" s="70" t="s">
        <v>149</v>
      </c>
      <c r="E124" s="24" t="s">
        <v>195</v>
      </c>
      <c r="F124" s="16" t="s">
        <v>147</v>
      </c>
      <c r="G124" s="25">
        <v>45301</v>
      </c>
      <c r="H124" s="43"/>
      <c r="I124" s="17" t="s">
        <v>150</v>
      </c>
      <c r="J124" s="24"/>
      <c r="K124" s="24"/>
      <c r="L124" s="24"/>
      <c r="M124" s="24"/>
      <c r="N124" s="24"/>
      <c r="O124" s="37">
        <v>1000</v>
      </c>
      <c r="P124" s="38">
        <v>95008</v>
      </c>
      <c r="Q124" s="37">
        <v>90500</v>
      </c>
      <c r="R124" s="37">
        <v>4000</v>
      </c>
      <c r="S124" s="37">
        <f t="shared" si="3"/>
        <v>90500</v>
      </c>
      <c r="T124" s="39">
        <f t="shared" si="5"/>
        <v>86500</v>
      </c>
      <c r="U124" s="37">
        <v>0</v>
      </c>
      <c r="V124" s="18">
        <v>5.2</v>
      </c>
      <c r="X124" t="str">
        <f>+IFERROR(D124,[1]IPP!$B$7)</f>
        <v>RNHT368</v>
      </c>
    </row>
    <row r="125" spans="1:24" x14ac:dyDescent="0.25">
      <c r="A125" s="68">
        <v>119</v>
      </c>
      <c r="B125" s="24" t="s">
        <v>14</v>
      </c>
      <c r="C125" s="24" t="s">
        <v>14</v>
      </c>
      <c r="D125" s="70" t="s">
        <v>151</v>
      </c>
      <c r="E125" s="24" t="s">
        <v>195</v>
      </c>
      <c r="F125" s="16" t="s">
        <v>144</v>
      </c>
      <c r="G125" s="25">
        <v>45301</v>
      </c>
      <c r="H125" s="43"/>
      <c r="I125" s="56" t="s">
        <v>152</v>
      </c>
      <c r="J125" s="57"/>
      <c r="K125" s="57"/>
      <c r="L125" s="57"/>
      <c r="M125" s="57"/>
      <c r="N125" s="57"/>
      <c r="O125" s="38">
        <v>500</v>
      </c>
      <c r="P125" s="38">
        <v>46992</v>
      </c>
      <c r="Q125" s="41">
        <v>5760</v>
      </c>
      <c r="R125" s="37">
        <v>110130</v>
      </c>
      <c r="S125" s="37">
        <f t="shared" si="3"/>
        <v>5760</v>
      </c>
      <c r="T125" s="39">
        <v>0</v>
      </c>
      <c r="U125" s="37">
        <f t="shared" si="6"/>
        <v>104370</v>
      </c>
      <c r="V125" s="18">
        <v>5.67</v>
      </c>
      <c r="X125" t="str">
        <f>+IFERROR(D125,[1]IPP!$B$7)</f>
        <v>NELHT86</v>
      </c>
    </row>
    <row r="126" spans="1:24" x14ac:dyDescent="0.25">
      <c r="A126" s="68">
        <v>120</v>
      </c>
      <c r="B126" s="24" t="s">
        <v>14</v>
      </c>
      <c r="C126" s="24" t="s">
        <v>14</v>
      </c>
      <c r="D126" s="70" t="s">
        <v>153</v>
      </c>
      <c r="E126" s="24" t="s">
        <v>195</v>
      </c>
      <c r="F126" s="16" t="s">
        <v>144</v>
      </c>
      <c r="G126" s="25">
        <v>45301</v>
      </c>
      <c r="H126" s="43"/>
      <c r="I126" s="17" t="s">
        <v>212</v>
      </c>
      <c r="J126" s="24"/>
      <c r="K126" s="24"/>
      <c r="L126" s="24"/>
      <c r="M126" s="24"/>
      <c r="N126" s="24"/>
      <c r="O126" s="37">
        <v>817.4</v>
      </c>
      <c r="P126" s="38">
        <v>66758</v>
      </c>
      <c r="Q126" s="37">
        <v>4000</v>
      </c>
      <c r="R126" s="37">
        <v>908000</v>
      </c>
      <c r="S126" s="37">
        <f t="shared" si="3"/>
        <v>4000</v>
      </c>
      <c r="T126" s="39">
        <v>0</v>
      </c>
      <c r="U126" s="37">
        <f t="shared" si="6"/>
        <v>904000</v>
      </c>
      <c r="V126" s="18">
        <v>2.48</v>
      </c>
      <c r="X126" t="str">
        <f>+IFERROR(D126,[1]IPP!$B$7)</f>
        <v>RNHT157</v>
      </c>
    </row>
    <row r="127" spans="1:24" x14ac:dyDescent="0.25">
      <c r="A127" s="68">
        <v>121</v>
      </c>
      <c r="B127" s="24" t="s">
        <v>14</v>
      </c>
      <c r="C127" s="24" t="s">
        <v>14</v>
      </c>
      <c r="D127" s="70" t="s">
        <v>154</v>
      </c>
      <c r="E127" s="24" t="s">
        <v>195</v>
      </c>
      <c r="F127" s="16" t="s">
        <v>144</v>
      </c>
      <c r="G127" s="25">
        <v>45301</v>
      </c>
      <c r="H127" s="43"/>
      <c r="I127" s="17" t="s">
        <v>155</v>
      </c>
      <c r="J127" s="24"/>
      <c r="K127" s="24"/>
      <c r="L127" s="24"/>
      <c r="M127" s="24"/>
      <c r="N127" s="24"/>
      <c r="O127" s="37">
        <v>325</v>
      </c>
      <c r="P127" s="38">
        <v>31224</v>
      </c>
      <c r="Q127" s="37">
        <v>9520</v>
      </c>
      <c r="R127" s="37">
        <v>38720</v>
      </c>
      <c r="S127" s="37">
        <f t="shared" si="3"/>
        <v>9520</v>
      </c>
      <c r="T127" s="39">
        <v>0</v>
      </c>
      <c r="U127" s="37">
        <f t="shared" si="6"/>
        <v>29200</v>
      </c>
      <c r="V127" s="18">
        <v>3.56</v>
      </c>
      <c r="X127" t="str">
        <f>+IFERROR(D127,[1]IPP!$B$7)</f>
        <v>RNHT232</v>
      </c>
    </row>
    <row r="128" spans="1:24" x14ac:dyDescent="0.25">
      <c r="A128" s="68">
        <v>122</v>
      </c>
      <c r="B128" s="24" t="s">
        <v>14</v>
      </c>
      <c r="C128" s="24" t="s">
        <v>14</v>
      </c>
      <c r="D128" s="70" t="s">
        <v>156</v>
      </c>
      <c r="E128" s="24" t="s">
        <v>195</v>
      </c>
      <c r="F128" s="31" t="s">
        <v>213</v>
      </c>
      <c r="G128" s="25">
        <v>45301</v>
      </c>
      <c r="H128" s="43"/>
      <c r="I128" s="17" t="s">
        <v>214</v>
      </c>
      <c r="J128" s="24"/>
      <c r="K128" s="24"/>
      <c r="L128" s="24"/>
      <c r="M128" s="24"/>
      <c r="N128" s="24"/>
      <c r="O128" s="37">
        <v>600</v>
      </c>
      <c r="P128" s="38">
        <v>42464</v>
      </c>
      <c r="Q128" s="37">
        <v>40760</v>
      </c>
      <c r="R128" s="37">
        <v>920</v>
      </c>
      <c r="S128" s="37">
        <f t="shared" si="3"/>
        <v>40760</v>
      </c>
      <c r="T128" s="39">
        <f t="shared" si="5"/>
        <v>39840</v>
      </c>
      <c r="U128" s="37">
        <v>0</v>
      </c>
      <c r="V128" s="18">
        <v>2.76</v>
      </c>
      <c r="X128" t="str">
        <f>+IFERROR(D128,[1]IPP!$B$7)</f>
        <v>RNHT80</v>
      </c>
    </row>
    <row r="129" spans="1:24" x14ac:dyDescent="0.25">
      <c r="A129" s="68">
        <v>123</v>
      </c>
      <c r="B129" s="24" t="s">
        <v>14</v>
      </c>
      <c r="C129" s="24" t="s">
        <v>14</v>
      </c>
      <c r="D129" s="70" t="s">
        <v>157</v>
      </c>
      <c r="E129" s="24" t="s">
        <v>195</v>
      </c>
      <c r="F129" s="16" t="s">
        <v>158</v>
      </c>
      <c r="G129" s="25">
        <v>45301</v>
      </c>
      <c r="H129" s="43"/>
      <c r="I129" s="17" t="s">
        <v>159</v>
      </c>
      <c r="J129" s="24"/>
      <c r="K129" s="24"/>
      <c r="L129" s="24"/>
      <c r="M129" s="24"/>
      <c r="N129" s="24"/>
      <c r="O129" s="37">
        <v>50</v>
      </c>
      <c r="P129" s="38">
        <v>3495</v>
      </c>
      <c r="Q129" s="37">
        <v>1994</v>
      </c>
      <c r="R129" s="37">
        <v>6208.5</v>
      </c>
      <c r="S129" s="37">
        <f t="shared" si="3"/>
        <v>1994</v>
      </c>
      <c r="T129" s="39">
        <v>0</v>
      </c>
      <c r="U129" s="37">
        <f t="shared" si="6"/>
        <v>4214.5</v>
      </c>
      <c r="V129" s="18">
        <v>2.76</v>
      </c>
      <c r="X129" t="str">
        <f>+IFERROR(D129,[1]IPP!$B$7)</f>
        <v>NHT485</v>
      </c>
    </row>
    <row r="130" spans="1:24" x14ac:dyDescent="0.25">
      <c r="A130" s="68">
        <v>124</v>
      </c>
      <c r="B130" s="24" t="s">
        <v>14</v>
      </c>
      <c r="C130" s="24" t="s">
        <v>14</v>
      </c>
      <c r="D130" s="70" t="s">
        <v>160</v>
      </c>
      <c r="E130" s="24" t="s">
        <v>195</v>
      </c>
      <c r="F130" s="16" t="s">
        <v>147</v>
      </c>
      <c r="G130" s="25">
        <v>45301</v>
      </c>
      <c r="H130" s="43"/>
      <c r="I130" s="17" t="s">
        <v>161</v>
      </c>
      <c r="J130" s="24"/>
      <c r="K130" s="24"/>
      <c r="L130" s="24"/>
      <c r="M130" s="24"/>
      <c r="N130" s="24"/>
      <c r="O130" s="37">
        <v>255</v>
      </c>
      <c r="P130" s="38">
        <v>27448</v>
      </c>
      <c r="Q130" s="37">
        <v>5083.5</v>
      </c>
      <c r="R130" s="37">
        <v>67788</v>
      </c>
      <c r="S130" s="37">
        <f t="shared" si="3"/>
        <v>5083.5</v>
      </c>
      <c r="T130" s="39">
        <v>0</v>
      </c>
      <c r="U130" s="37">
        <f t="shared" si="6"/>
        <v>62704.5</v>
      </c>
      <c r="V130" s="18">
        <v>3.07</v>
      </c>
      <c r="X130" t="str">
        <f>+IFERROR(D130,[1]IPP!$B$7)</f>
        <v>NHT512</v>
      </c>
    </row>
    <row r="131" spans="1:24" x14ac:dyDescent="0.25">
      <c r="A131" s="68">
        <v>125</v>
      </c>
      <c r="B131" s="24" t="s">
        <v>14</v>
      </c>
      <c r="C131" s="24" t="s">
        <v>14</v>
      </c>
      <c r="D131" s="70" t="s">
        <v>162</v>
      </c>
      <c r="E131" s="24" t="s">
        <v>195</v>
      </c>
      <c r="F131" s="16" t="s">
        <v>147</v>
      </c>
      <c r="G131" s="25">
        <v>45301</v>
      </c>
      <c r="H131" s="43"/>
      <c r="I131" s="17" t="s">
        <v>163</v>
      </c>
      <c r="J131" s="24"/>
      <c r="K131" s="24"/>
      <c r="L131" s="24"/>
      <c r="M131" s="24"/>
      <c r="N131" s="24"/>
      <c r="O131" s="37">
        <v>298</v>
      </c>
      <c r="P131" s="38">
        <v>29484</v>
      </c>
      <c r="Q131" s="37">
        <v>21038</v>
      </c>
      <c r="R131" s="37">
        <v>17496</v>
      </c>
      <c r="S131" s="37">
        <f t="shared" si="3"/>
        <v>21038</v>
      </c>
      <c r="T131" s="39">
        <f t="shared" si="5"/>
        <v>3542</v>
      </c>
      <c r="U131" s="37">
        <v>0</v>
      </c>
      <c r="V131" s="18">
        <v>3.07</v>
      </c>
      <c r="X131" t="str">
        <f>+IFERROR(D131,[1]IPP!$B$7)</f>
        <v>NHT502</v>
      </c>
    </row>
    <row r="132" spans="1:24" x14ac:dyDescent="0.25">
      <c r="A132" s="68">
        <v>126</v>
      </c>
      <c r="B132" s="24" t="s">
        <v>14</v>
      </c>
      <c r="C132" s="24" t="s">
        <v>14</v>
      </c>
      <c r="D132" s="70" t="s">
        <v>164</v>
      </c>
      <c r="E132" s="24" t="s">
        <v>195</v>
      </c>
      <c r="F132" s="16" t="s">
        <v>147</v>
      </c>
      <c r="G132" s="25">
        <v>45301</v>
      </c>
      <c r="H132" s="43"/>
      <c r="I132" s="17" t="s">
        <v>165</v>
      </c>
      <c r="J132" s="24"/>
      <c r="K132" s="24"/>
      <c r="L132" s="24"/>
      <c r="M132" s="24"/>
      <c r="N132" s="24"/>
      <c r="O132" s="37">
        <v>85</v>
      </c>
      <c r="P132" s="38">
        <v>11040</v>
      </c>
      <c r="Q132" s="37">
        <v>4948.5</v>
      </c>
      <c r="R132" s="37">
        <v>7791.5</v>
      </c>
      <c r="S132" s="37">
        <f t="shared" si="3"/>
        <v>4948.5</v>
      </c>
      <c r="T132" s="39">
        <v>0</v>
      </c>
      <c r="U132" s="37">
        <f t="shared" si="6"/>
        <v>2843</v>
      </c>
      <c r="V132" s="18">
        <v>3.07</v>
      </c>
      <c r="X132" t="str">
        <f>+IFERROR(D132,[1]IPP!$B$7)</f>
        <v>RNHT321</v>
      </c>
    </row>
    <row r="133" spans="1:24" x14ac:dyDescent="0.25">
      <c r="A133" s="68">
        <v>127</v>
      </c>
      <c r="B133" s="24" t="s">
        <v>14</v>
      </c>
      <c r="C133" s="24" t="s">
        <v>14</v>
      </c>
      <c r="D133" s="70" t="s">
        <v>166</v>
      </c>
      <c r="E133" s="24" t="s">
        <v>195</v>
      </c>
      <c r="F133" s="16" t="s">
        <v>144</v>
      </c>
      <c r="G133" s="25">
        <v>45301</v>
      </c>
      <c r="H133" s="43"/>
      <c r="I133" s="17" t="s">
        <v>145</v>
      </c>
      <c r="J133" s="24"/>
      <c r="K133" s="24"/>
      <c r="L133" s="24"/>
      <c r="M133" s="24"/>
      <c r="N133" s="24"/>
      <c r="O133" s="37">
        <v>170</v>
      </c>
      <c r="P133" s="38">
        <v>17748</v>
      </c>
      <c r="Q133" s="37">
        <v>10770</v>
      </c>
      <c r="R133" s="37">
        <v>1984</v>
      </c>
      <c r="S133" s="37">
        <f t="shared" si="3"/>
        <v>10770</v>
      </c>
      <c r="T133" s="39">
        <f t="shared" si="5"/>
        <v>8786</v>
      </c>
      <c r="U133" s="37">
        <v>0</v>
      </c>
      <c r="V133" s="18">
        <v>2.76</v>
      </c>
      <c r="X133" t="str">
        <f>+IFERROR(D133,[1]IPP!$B$7)</f>
        <v>RNHT269</v>
      </c>
    </row>
    <row r="134" spans="1:24" x14ac:dyDescent="0.25">
      <c r="A134" s="68">
        <v>128</v>
      </c>
      <c r="B134" s="24" t="s">
        <v>14</v>
      </c>
      <c r="C134" s="24" t="s">
        <v>14</v>
      </c>
      <c r="D134" s="70" t="s">
        <v>167</v>
      </c>
      <c r="E134" s="24" t="s">
        <v>195</v>
      </c>
      <c r="F134" s="16" t="s">
        <v>147</v>
      </c>
      <c r="G134" s="25">
        <v>45301</v>
      </c>
      <c r="H134" s="44"/>
      <c r="I134" s="17" t="s">
        <v>145</v>
      </c>
      <c r="J134" s="24"/>
      <c r="K134" s="24"/>
      <c r="L134" s="24"/>
      <c r="M134" s="24"/>
      <c r="N134" s="24"/>
      <c r="O134" s="37">
        <v>170</v>
      </c>
      <c r="P134" s="38">
        <v>14274</v>
      </c>
      <c r="Q134" s="37">
        <v>10913</v>
      </c>
      <c r="R134" s="37">
        <v>369</v>
      </c>
      <c r="S134" s="37">
        <f t="shared" si="3"/>
        <v>10913</v>
      </c>
      <c r="T134" s="39">
        <f t="shared" si="5"/>
        <v>10544</v>
      </c>
      <c r="U134" s="37">
        <v>0</v>
      </c>
      <c r="V134" s="18">
        <v>2.76</v>
      </c>
      <c r="X134" t="str">
        <f>+IFERROR(D134,[1]IPP!$B$7)</f>
        <v>RNHT486</v>
      </c>
    </row>
    <row r="135" spans="1:24" x14ac:dyDescent="0.25">
      <c r="A135" s="68">
        <v>129</v>
      </c>
      <c r="B135" s="24" t="s">
        <v>14</v>
      </c>
      <c r="C135" s="24" t="s">
        <v>14</v>
      </c>
      <c r="D135" s="70" t="s">
        <v>168</v>
      </c>
      <c r="E135" s="24" t="s">
        <v>195</v>
      </c>
      <c r="F135" s="16" t="s">
        <v>144</v>
      </c>
      <c r="G135" s="25">
        <v>45301</v>
      </c>
      <c r="H135" s="44"/>
      <c r="I135" s="17" t="s">
        <v>214</v>
      </c>
      <c r="J135" s="24"/>
      <c r="K135" s="24"/>
      <c r="L135" s="24"/>
      <c r="M135" s="24"/>
      <c r="N135" s="24"/>
      <c r="O135" s="37">
        <v>599.6</v>
      </c>
      <c r="P135" s="38">
        <v>66000</v>
      </c>
      <c r="Q135" s="37">
        <v>28245</v>
      </c>
      <c r="R135" s="37">
        <v>54978</v>
      </c>
      <c r="S135" s="37">
        <f t="shared" si="3"/>
        <v>28245</v>
      </c>
      <c r="T135" s="39">
        <v>0</v>
      </c>
      <c r="U135" s="37">
        <f t="shared" si="6"/>
        <v>26733</v>
      </c>
      <c r="V135" s="18">
        <v>2.76</v>
      </c>
      <c r="X135" t="str">
        <f>+IFERROR(D135,[1]IPP!$B$7)</f>
        <v>NHT503</v>
      </c>
    </row>
    <row r="136" spans="1:24" x14ac:dyDescent="0.25">
      <c r="A136" s="68">
        <v>130</v>
      </c>
      <c r="B136" s="24" t="s">
        <v>14</v>
      </c>
      <c r="C136" s="24" t="s">
        <v>14</v>
      </c>
      <c r="D136" s="70" t="s">
        <v>169</v>
      </c>
      <c r="E136" s="24" t="s">
        <v>195</v>
      </c>
      <c r="F136" s="16" t="s">
        <v>144</v>
      </c>
      <c r="G136" s="25">
        <v>45301</v>
      </c>
      <c r="H136" s="44"/>
      <c r="I136" s="17" t="s">
        <v>215</v>
      </c>
      <c r="J136" s="24"/>
      <c r="K136" s="24"/>
      <c r="L136" s="24"/>
      <c r="M136" s="24"/>
      <c r="N136" s="24"/>
      <c r="O136" s="37">
        <v>414.745</v>
      </c>
      <c r="P136" s="38">
        <v>30228</v>
      </c>
      <c r="Q136" s="37">
        <v>5407.5</v>
      </c>
      <c r="R136" s="37">
        <v>266677.5</v>
      </c>
      <c r="S136" s="37">
        <f t="shared" si="3"/>
        <v>5407.5</v>
      </c>
      <c r="T136" s="39">
        <v>0</v>
      </c>
      <c r="U136" s="37">
        <f t="shared" si="6"/>
        <v>261270</v>
      </c>
      <c r="V136" s="18">
        <v>2.76</v>
      </c>
      <c r="X136" t="str">
        <f>+IFERROR(D136,[1]IPP!$B$7)</f>
        <v>RNHT70</v>
      </c>
    </row>
    <row r="137" spans="1:24" x14ac:dyDescent="0.25">
      <c r="A137" s="68">
        <v>131</v>
      </c>
      <c r="B137" s="24" t="s">
        <v>14</v>
      </c>
      <c r="C137" s="24" t="s">
        <v>14</v>
      </c>
      <c r="D137" s="70" t="s">
        <v>170</v>
      </c>
      <c r="E137" s="24" t="s">
        <v>195</v>
      </c>
      <c r="F137" s="16" t="s">
        <v>144</v>
      </c>
      <c r="G137" s="25">
        <v>45301</v>
      </c>
      <c r="H137" s="44"/>
      <c r="I137" s="17" t="s">
        <v>171</v>
      </c>
      <c r="J137" s="24"/>
      <c r="K137" s="24"/>
      <c r="L137" s="24"/>
      <c r="M137" s="24"/>
      <c r="N137" s="24"/>
      <c r="O137" s="37">
        <v>997.92</v>
      </c>
      <c r="P137" s="38">
        <v>94020</v>
      </c>
      <c r="Q137" s="37">
        <v>29910</v>
      </c>
      <c r="R137" s="37">
        <v>159390</v>
      </c>
      <c r="S137" s="37">
        <f t="shared" si="3"/>
        <v>29910</v>
      </c>
      <c r="T137" s="39">
        <v>0</v>
      </c>
      <c r="U137" s="37">
        <f t="shared" si="6"/>
        <v>129480</v>
      </c>
      <c r="V137" s="18">
        <v>3.19</v>
      </c>
      <c r="X137" t="str">
        <f>+IFERROR(D137,[1]IPP!$B$7)</f>
        <v>RNHT21</v>
      </c>
    </row>
    <row r="138" spans="1:24" x14ac:dyDescent="0.25">
      <c r="A138" s="68">
        <v>132</v>
      </c>
      <c r="B138" s="24" t="s">
        <v>14</v>
      </c>
      <c r="C138" s="24" t="s">
        <v>14</v>
      </c>
      <c r="D138" s="71" t="s">
        <v>172</v>
      </c>
      <c r="E138" s="24" t="s">
        <v>195</v>
      </c>
      <c r="F138" s="16" t="s">
        <v>147</v>
      </c>
      <c r="G138" s="25">
        <v>45301</v>
      </c>
      <c r="H138" s="44"/>
      <c r="I138" s="17" t="s">
        <v>173</v>
      </c>
      <c r="J138" s="24"/>
      <c r="K138" s="24"/>
      <c r="L138" s="24"/>
      <c r="M138" s="24"/>
      <c r="N138" s="24"/>
      <c r="O138" s="37">
        <v>30.15</v>
      </c>
      <c r="P138" s="38">
        <v>3818</v>
      </c>
      <c r="Q138" s="37">
        <v>3419</v>
      </c>
      <c r="R138" s="37">
        <v>1555.5</v>
      </c>
      <c r="S138" s="37">
        <f t="shared" si="3"/>
        <v>3419</v>
      </c>
      <c r="T138" s="39">
        <f t="shared" si="5"/>
        <v>1863.5</v>
      </c>
      <c r="U138" s="37">
        <v>0</v>
      </c>
      <c r="V138" s="18">
        <v>3.19</v>
      </c>
      <c r="X138" t="str">
        <f>+IFERROR(D138,[1]IPP!$B$7)</f>
        <v>RNHT108</v>
      </c>
    </row>
    <row r="139" spans="1:24" x14ac:dyDescent="0.25">
      <c r="A139" s="68">
        <v>133</v>
      </c>
      <c r="B139" s="24" t="s">
        <v>14</v>
      </c>
      <c r="C139" s="24" t="s">
        <v>14</v>
      </c>
      <c r="D139" s="71" t="s">
        <v>174</v>
      </c>
      <c r="E139" s="24" t="s">
        <v>195</v>
      </c>
      <c r="F139" s="16" t="s">
        <v>144</v>
      </c>
      <c r="G139" s="25">
        <v>45301</v>
      </c>
      <c r="H139" s="44"/>
      <c r="I139" s="17" t="s">
        <v>165</v>
      </c>
      <c r="J139" s="24"/>
      <c r="K139" s="24"/>
      <c r="L139" s="24"/>
      <c r="M139" s="24"/>
      <c r="N139" s="24"/>
      <c r="O139" s="37">
        <v>170</v>
      </c>
      <c r="P139" s="38">
        <v>8826</v>
      </c>
      <c r="Q139" s="37">
        <v>4939</v>
      </c>
      <c r="R139" s="37">
        <v>2650</v>
      </c>
      <c r="S139" s="37">
        <f t="shared" si="3"/>
        <v>4939</v>
      </c>
      <c r="T139" s="39">
        <f t="shared" si="5"/>
        <v>2289</v>
      </c>
      <c r="U139" s="37">
        <v>0</v>
      </c>
      <c r="V139" s="18" t="s">
        <v>219</v>
      </c>
      <c r="X139" t="str">
        <f>+IFERROR(D139,[1]IPP!$B$7)</f>
        <v>NHT476</v>
      </c>
    </row>
    <row r="140" spans="1:24" x14ac:dyDescent="0.25">
      <c r="A140" s="68">
        <v>134</v>
      </c>
      <c r="B140" s="24" t="s">
        <v>14</v>
      </c>
      <c r="C140" s="24" t="s">
        <v>14</v>
      </c>
      <c r="D140" s="71" t="s">
        <v>175</v>
      </c>
      <c r="E140" s="24" t="s">
        <v>195</v>
      </c>
      <c r="F140" s="16" t="s">
        <v>144</v>
      </c>
      <c r="G140" s="25">
        <v>45301</v>
      </c>
      <c r="H140" s="44"/>
      <c r="I140" s="17" t="s">
        <v>161</v>
      </c>
      <c r="J140" s="24"/>
      <c r="K140" s="24"/>
      <c r="L140" s="24"/>
      <c r="M140" s="24"/>
      <c r="N140" s="24"/>
      <c r="O140" s="37">
        <v>249.92</v>
      </c>
      <c r="P140" s="38">
        <v>26152</v>
      </c>
      <c r="Q140" s="37">
        <v>17676</v>
      </c>
      <c r="R140" s="37">
        <v>6210</v>
      </c>
      <c r="S140" s="37">
        <f t="shared" si="3"/>
        <v>17676</v>
      </c>
      <c r="T140" s="39">
        <f t="shared" si="5"/>
        <v>11466</v>
      </c>
      <c r="U140" s="37">
        <v>0</v>
      </c>
      <c r="V140" s="18">
        <v>3.19</v>
      </c>
      <c r="X140" t="str">
        <f>+IFERROR(D140,[1]IPP!$B$7)</f>
        <v>NHT517</v>
      </c>
    </row>
    <row r="141" spans="1:24" x14ac:dyDescent="0.25">
      <c r="A141" s="68">
        <v>135</v>
      </c>
      <c r="B141" s="24" t="s">
        <v>14</v>
      </c>
      <c r="C141" s="24" t="s">
        <v>14</v>
      </c>
      <c r="D141" s="70" t="s">
        <v>176</v>
      </c>
      <c r="E141" s="24" t="s">
        <v>195</v>
      </c>
      <c r="F141" s="16" t="s">
        <v>144</v>
      </c>
      <c r="G141" s="25">
        <v>45301</v>
      </c>
      <c r="H141" s="44"/>
      <c r="I141" s="17" t="s">
        <v>161</v>
      </c>
      <c r="J141" s="24"/>
      <c r="K141" s="24"/>
      <c r="L141" s="24"/>
      <c r="M141" s="24"/>
      <c r="N141" s="24"/>
      <c r="O141" s="37">
        <v>100.32</v>
      </c>
      <c r="P141" s="38">
        <v>11511</v>
      </c>
      <c r="Q141" s="37">
        <v>1692</v>
      </c>
      <c r="R141" s="37">
        <v>25564.5</v>
      </c>
      <c r="S141" s="37">
        <f t="shared" si="3"/>
        <v>1692</v>
      </c>
      <c r="T141" s="39">
        <v>0</v>
      </c>
      <c r="U141" s="37">
        <f t="shared" si="6"/>
        <v>23872.5</v>
      </c>
      <c r="V141" s="18">
        <v>3.19</v>
      </c>
      <c r="X141" t="str">
        <f>+IFERROR(D141,[1]IPP!$B$7)</f>
        <v>NHT538</v>
      </c>
    </row>
    <row r="142" spans="1:24" x14ac:dyDescent="0.25">
      <c r="A142" s="68">
        <v>136</v>
      </c>
      <c r="B142" s="24" t="s">
        <v>14</v>
      </c>
      <c r="C142" s="24" t="s">
        <v>14</v>
      </c>
      <c r="D142" s="70" t="s">
        <v>177</v>
      </c>
      <c r="E142" s="24" t="s">
        <v>195</v>
      </c>
      <c r="F142" s="16" t="s">
        <v>144</v>
      </c>
      <c r="G142" s="25">
        <v>45301</v>
      </c>
      <c r="H142" s="44"/>
      <c r="I142" s="17" t="s">
        <v>178</v>
      </c>
      <c r="J142" s="24"/>
      <c r="K142" s="24"/>
      <c r="L142" s="24"/>
      <c r="M142" s="24"/>
      <c r="N142" s="24"/>
      <c r="O142" s="37">
        <v>692</v>
      </c>
      <c r="P142" s="38">
        <v>73560</v>
      </c>
      <c r="Q142" s="37">
        <v>15950</v>
      </c>
      <c r="R142" s="37">
        <v>78615</v>
      </c>
      <c r="S142" s="37">
        <f t="shared" si="3"/>
        <v>15950</v>
      </c>
      <c r="T142" s="39">
        <v>0</v>
      </c>
      <c r="U142" s="37">
        <f t="shared" si="6"/>
        <v>62665</v>
      </c>
      <c r="V142" s="18">
        <v>3.19</v>
      </c>
      <c r="X142" t="str">
        <f>+IFERROR(D142,[1]IPP!$B$7)</f>
        <v>RNHT34</v>
      </c>
    </row>
    <row r="143" spans="1:24" x14ac:dyDescent="0.25">
      <c r="A143" s="68">
        <v>137</v>
      </c>
      <c r="B143" s="24" t="s">
        <v>14</v>
      </c>
      <c r="C143" s="24" t="s">
        <v>14</v>
      </c>
      <c r="D143" s="70" t="s">
        <v>179</v>
      </c>
      <c r="E143" s="24" t="s">
        <v>195</v>
      </c>
      <c r="F143" s="16" t="s">
        <v>144</v>
      </c>
      <c r="G143" s="25">
        <v>45301</v>
      </c>
      <c r="H143" s="44"/>
      <c r="I143" s="17" t="s">
        <v>180</v>
      </c>
      <c r="J143" s="24"/>
      <c r="K143" s="24"/>
      <c r="L143" s="24"/>
      <c r="M143" s="24"/>
      <c r="N143" s="24"/>
      <c r="O143" s="37">
        <v>807</v>
      </c>
      <c r="P143" s="38">
        <v>75144</v>
      </c>
      <c r="Q143" s="37">
        <v>5445</v>
      </c>
      <c r="R143" s="37">
        <v>231540</v>
      </c>
      <c r="S143" s="37">
        <f t="shared" si="3"/>
        <v>5445</v>
      </c>
      <c r="T143" s="39">
        <v>0</v>
      </c>
      <c r="U143" s="37">
        <f t="shared" si="6"/>
        <v>226095</v>
      </c>
      <c r="V143" s="18">
        <v>3.19</v>
      </c>
      <c r="X143" t="str">
        <f>+IFERROR(D143,[1]IPP!$B$7)</f>
        <v>RNHT222</v>
      </c>
    </row>
    <row r="144" spans="1:24" x14ac:dyDescent="0.25">
      <c r="A144" s="68">
        <v>138</v>
      </c>
      <c r="B144" s="24" t="s">
        <v>14</v>
      </c>
      <c r="C144" s="24" t="s">
        <v>14</v>
      </c>
      <c r="D144" s="70" t="s">
        <v>181</v>
      </c>
      <c r="E144" s="24" t="s">
        <v>195</v>
      </c>
      <c r="F144" s="16" t="s">
        <v>144</v>
      </c>
      <c r="G144" s="25">
        <v>45301</v>
      </c>
      <c r="H144" s="44"/>
      <c r="I144" s="17" t="s">
        <v>182</v>
      </c>
      <c r="J144" s="24"/>
      <c r="K144" s="24"/>
      <c r="L144" s="24"/>
      <c r="M144" s="24"/>
      <c r="N144" s="24"/>
      <c r="O144" s="37">
        <v>50.2</v>
      </c>
      <c r="P144" s="38">
        <v>4428</v>
      </c>
      <c r="Q144" s="37">
        <v>580.5</v>
      </c>
      <c r="R144" s="37">
        <v>22806.5</v>
      </c>
      <c r="S144" s="37">
        <f t="shared" si="3"/>
        <v>580.5</v>
      </c>
      <c r="T144" s="39">
        <v>0</v>
      </c>
      <c r="U144" s="37">
        <f t="shared" si="6"/>
        <v>22226</v>
      </c>
      <c r="V144" s="18">
        <v>3.19</v>
      </c>
      <c r="X144" t="str">
        <f>+IFERROR(D144,[1]IPP!$B$7)</f>
        <v>NHT550</v>
      </c>
    </row>
    <row r="145" spans="1:24" x14ac:dyDescent="0.25">
      <c r="A145" s="68">
        <v>139</v>
      </c>
      <c r="B145" s="24" t="s">
        <v>14</v>
      </c>
      <c r="C145" s="24" t="s">
        <v>14</v>
      </c>
      <c r="D145" s="70" t="s">
        <v>183</v>
      </c>
      <c r="E145" s="24" t="s">
        <v>195</v>
      </c>
      <c r="F145" s="16" t="s">
        <v>216</v>
      </c>
      <c r="G145" s="25">
        <v>45301</v>
      </c>
      <c r="H145" s="44"/>
      <c r="I145" s="17" t="s">
        <v>145</v>
      </c>
      <c r="J145" s="24"/>
      <c r="K145" s="24"/>
      <c r="L145" s="24"/>
      <c r="M145" s="24"/>
      <c r="N145" s="24"/>
      <c r="O145" s="37">
        <v>170</v>
      </c>
      <c r="P145" s="38">
        <v>10944</v>
      </c>
      <c r="Q145" s="37">
        <v>10355</v>
      </c>
      <c r="R145" s="37">
        <v>15210</v>
      </c>
      <c r="S145" s="37">
        <f t="shared" si="3"/>
        <v>10355</v>
      </c>
      <c r="T145" s="39">
        <v>0</v>
      </c>
      <c r="U145" s="37">
        <f t="shared" si="6"/>
        <v>4855</v>
      </c>
      <c r="V145" s="18">
        <v>2.87</v>
      </c>
      <c r="X145" t="str">
        <f>+IFERROR(D145,[1]IPP!$B$7)</f>
        <v>NHT523</v>
      </c>
    </row>
    <row r="146" spans="1:24" s="27" customFormat="1" x14ac:dyDescent="0.3">
      <c r="A146" s="68">
        <v>140</v>
      </c>
      <c r="B146" s="24" t="s">
        <v>14</v>
      </c>
      <c r="C146" s="24" t="s">
        <v>14</v>
      </c>
      <c r="D146" s="70" t="s">
        <v>184</v>
      </c>
      <c r="E146" s="24" t="s">
        <v>195</v>
      </c>
      <c r="F146" s="16" t="s">
        <v>144</v>
      </c>
      <c r="G146" s="25">
        <v>45301</v>
      </c>
      <c r="H146" s="45"/>
      <c r="I146" s="17" t="s">
        <v>185</v>
      </c>
      <c r="J146" s="28"/>
      <c r="K146" s="28"/>
      <c r="L146" s="28"/>
      <c r="M146" s="28"/>
      <c r="N146" s="28"/>
      <c r="O146" s="37">
        <v>145</v>
      </c>
      <c r="P146" s="38">
        <v>3464</v>
      </c>
      <c r="Q146" s="37">
        <v>1830</v>
      </c>
      <c r="R146" s="37">
        <v>2100</v>
      </c>
      <c r="S146" s="37">
        <f t="shared" si="3"/>
        <v>1830</v>
      </c>
      <c r="T146" s="39">
        <v>0</v>
      </c>
      <c r="U146" s="37">
        <f t="shared" si="6"/>
        <v>270</v>
      </c>
      <c r="V146" s="18">
        <v>2.76</v>
      </c>
      <c r="W146"/>
      <c r="X146" t="str">
        <f>+IFERROR(D146,[1]IPP!$B$7)</f>
        <v>NHT515</v>
      </c>
    </row>
    <row r="147" spans="1:24" s="27" customFormat="1" x14ac:dyDescent="0.3">
      <c r="A147" s="68">
        <v>141</v>
      </c>
      <c r="B147" s="24" t="s">
        <v>14</v>
      </c>
      <c r="C147" s="24" t="s">
        <v>14</v>
      </c>
      <c r="D147" s="70" t="s">
        <v>186</v>
      </c>
      <c r="E147" s="24" t="s">
        <v>195</v>
      </c>
      <c r="F147" s="16" t="s">
        <v>187</v>
      </c>
      <c r="G147" s="25">
        <v>45301</v>
      </c>
      <c r="H147" s="45"/>
      <c r="I147" s="17" t="s">
        <v>180</v>
      </c>
      <c r="J147" s="28"/>
      <c r="K147" s="28"/>
      <c r="L147" s="28"/>
      <c r="M147" s="28"/>
      <c r="N147" s="28"/>
      <c r="O147" s="37">
        <v>469.8</v>
      </c>
      <c r="P147" s="38">
        <v>49126</v>
      </c>
      <c r="Q147" s="37">
        <v>9235</v>
      </c>
      <c r="R147" s="37">
        <v>70645</v>
      </c>
      <c r="S147" s="37">
        <f t="shared" si="3"/>
        <v>9235</v>
      </c>
      <c r="T147" s="39">
        <v>0</v>
      </c>
      <c r="U147" s="37">
        <f t="shared" si="6"/>
        <v>61410</v>
      </c>
      <c r="V147" s="18">
        <v>3.19</v>
      </c>
      <c r="W147"/>
      <c r="X147" t="str">
        <f>+IFERROR(D147,[1]IPP!$B$7)</f>
        <v>NHT545</v>
      </c>
    </row>
    <row r="148" spans="1:24" s="27" customFormat="1" x14ac:dyDescent="0.3">
      <c r="A148" s="68">
        <v>142</v>
      </c>
      <c r="B148" s="24" t="s">
        <v>14</v>
      </c>
      <c r="C148" s="24" t="s">
        <v>14</v>
      </c>
      <c r="D148" s="70" t="s">
        <v>188</v>
      </c>
      <c r="E148" s="24" t="s">
        <v>195</v>
      </c>
      <c r="F148" s="16" t="s">
        <v>144</v>
      </c>
      <c r="G148" s="25">
        <v>45301</v>
      </c>
      <c r="H148" s="45"/>
      <c r="I148" s="17" t="s">
        <v>161</v>
      </c>
      <c r="J148" s="28"/>
      <c r="K148" s="28"/>
      <c r="L148" s="28"/>
      <c r="M148" s="28"/>
      <c r="N148" s="28"/>
      <c r="O148" s="37">
        <v>109.12</v>
      </c>
      <c r="P148" s="38">
        <v>10850</v>
      </c>
      <c r="Q148" s="37">
        <v>2557.5</v>
      </c>
      <c r="R148" s="37">
        <v>36010.5</v>
      </c>
      <c r="S148" s="37">
        <f t="shared" si="3"/>
        <v>2557.5</v>
      </c>
      <c r="T148" s="39">
        <v>0</v>
      </c>
      <c r="U148" s="37">
        <f t="shared" si="6"/>
        <v>33453</v>
      </c>
      <c r="V148" s="18">
        <v>3.19</v>
      </c>
      <c r="W148"/>
      <c r="X148" t="str">
        <f>+IFERROR(D148,[1]IPP!$B$7)</f>
        <v>RNHT427</v>
      </c>
    </row>
    <row r="149" spans="1:24" s="27" customFormat="1" x14ac:dyDescent="0.3">
      <c r="A149" s="68">
        <v>143</v>
      </c>
      <c r="B149" s="24" t="s">
        <v>14</v>
      </c>
      <c r="C149" s="24" t="s">
        <v>14</v>
      </c>
      <c r="D149" s="70" t="s">
        <v>189</v>
      </c>
      <c r="E149" s="24" t="s">
        <v>195</v>
      </c>
      <c r="F149" s="16" t="s">
        <v>147</v>
      </c>
      <c r="G149" s="25">
        <v>45301</v>
      </c>
      <c r="H149" s="45"/>
      <c r="I149" s="17" t="s">
        <v>145</v>
      </c>
      <c r="J149" s="28"/>
      <c r="K149" s="28"/>
      <c r="L149" s="28"/>
      <c r="M149" s="28"/>
      <c r="N149" s="28"/>
      <c r="O149" s="37">
        <v>124.9</v>
      </c>
      <c r="P149" s="38">
        <v>9364</v>
      </c>
      <c r="Q149" s="37">
        <v>4730</v>
      </c>
      <c r="R149" s="37">
        <v>12410</v>
      </c>
      <c r="S149" s="37">
        <f t="shared" si="3"/>
        <v>4730</v>
      </c>
      <c r="T149" s="39">
        <v>0</v>
      </c>
      <c r="U149" s="37">
        <f t="shared" si="6"/>
        <v>7680</v>
      </c>
      <c r="V149" s="18">
        <v>2.76</v>
      </c>
      <c r="W149"/>
      <c r="X149" t="str">
        <f>+IFERROR(D149,[1]IPP!$B$7)</f>
        <v>RNHT104</v>
      </c>
    </row>
    <row r="150" spans="1:24" s="27" customFormat="1" x14ac:dyDescent="0.3">
      <c r="A150" s="68">
        <v>144</v>
      </c>
      <c r="B150" s="24" t="s">
        <v>14</v>
      </c>
      <c r="C150" s="24" t="s">
        <v>14</v>
      </c>
      <c r="D150" s="70" t="s">
        <v>190</v>
      </c>
      <c r="E150" s="24" t="s">
        <v>195</v>
      </c>
      <c r="F150" s="16" t="s">
        <v>144</v>
      </c>
      <c r="G150" s="25">
        <v>45301</v>
      </c>
      <c r="H150" s="45"/>
      <c r="I150" s="17" t="s">
        <v>145</v>
      </c>
      <c r="J150" s="28"/>
      <c r="K150" s="28"/>
      <c r="L150" s="28"/>
      <c r="M150" s="28"/>
      <c r="N150" s="28"/>
      <c r="O150" s="37">
        <v>150.04</v>
      </c>
      <c r="P150" s="38">
        <v>15986</v>
      </c>
      <c r="Q150" s="37">
        <v>6954</v>
      </c>
      <c r="R150" s="37">
        <v>12384</v>
      </c>
      <c r="S150" s="37">
        <f t="shared" si="3"/>
        <v>6954</v>
      </c>
      <c r="T150" s="39">
        <v>0</v>
      </c>
      <c r="U150" s="37">
        <f t="shared" si="6"/>
        <v>5430</v>
      </c>
      <c r="V150" s="18">
        <v>3.19</v>
      </c>
      <c r="W150"/>
      <c r="X150" t="str">
        <f>+IFERROR(D150,[1]IPP!$B$7)</f>
        <v>RNHT397</v>
      </c>
    </row>
    <row r="151" spans="1:24" s="27" customFormat="1" x14ac:dyDescent="0.3">
      <c r="A151" s="68">
        <v>145</v>
      </c>
      <c r="B151" s="24" t="s">
        <v>14</v>
      </c>
      <c r="C151" s="24" t="s">
        <v>14</v>
      </c>
      <c r="D151" s="70" t="s">
        <v>191</v>
      </c>
      <c r="E151" s="24" t="s">
        <v>195</v>
      </c>
      <c r="F151" s="16" t="s">
        <v>144</v>
      </c>
      <c r="G151" s="25">
        <v>45301</v>
      </c>
      <c r="H151" s="45"/>
      <c r="I151" s="17" t="s">
        <v>192</v>
      </c>
      <c r="J151" s="28"/>
      <c r="K151" s="28"/>
      <c r="L151" s="28"/>
      <c r="M151" s="28"/>
      <c r="N151" s="28"/>
      <c r="O151" s="37">
        <v>424.98</v>
      </c>
      <c r="P151" s="38">
        <v>46960</v>
      </c>
      <c r="Q151" s="37">
        <v>31697.5</v>
      </c>
      <c r="R151" s="37">
        <v>15717.5</v>
      </c>
      <c r="S151" s="37">
        <f t="shared" si="3"/>
        <v>31697.5</v>
      </c>
      <c r="T151" s="39">
        <f t="shared" si="5"/>
        <v>15980</v>
      </c>
      <c r="U151" s="37">
        <v>0</v>
      </c>
      <c r="V151" s="18">
        <v>3.19</v>
      </c>
      <c r="W151"/>
      <c r="X151" t="str">
        <f>+IFERROR(D151,[1]IPP!$B$7)</f>
        <v>NHT558</v>
      </c>
    </row>
    <row r="152" spans="1:24" s="27" customFormat="1" ht="24" thickBot="1" x14ac:dyDescent="0.35">
      <c r="A152" s="68">
        <v>146</v>
      </c>
      <c r="B152" s="24" t="s">
        <v>14</v>
      </c>
      <c r="C152" s="24" t="s">
        <v>14</v>
      </c>
      <c r="D152" s="70" t="s">
        <v>193</v>
      </c>
      <c r="E152" s="24" t="s">
        <v>195</v>
      </c>
      <c r="F152" s="16" t="s">
        <v>144</v>
      </c>
      <c r="G152" s="25">
        <v>45301</v>
      </c>
      <c r="H152" s="45"/>
      <c r="I152" s="17" t="s">
        <v>194</v>
      </c>
      <c r="J152" s="28"/>
      <c r="K152" s="28"/>
      <c r="L152" s="28"/>
      <c r="M152" s="28"/>
      <c r="N152" s="28"/>
      <c r="O152" s="37">
        <v>999.54</v>
      </c>
      <c r="P152" s="38">
        <v>110941</v>
      </c>
      <c r="Q152" s="37">
        <v>10670</v>
      </c>
      <c r="R152" s="37">
        <v>412570</v>
      </c>
      <c r="S152" s="37">
        <f t="shared" si="3"/>
        <v>10670</v>
      </c>
      <c r="T152" s="39">
        <v>0</v>
      </c>
      <c r="U152" s="37">
        <f t="shared" si="6"/>
        <v>401900</v>
      </c>
      <c r="V152" s="18">
        <v>3.19</v>
      </c>
      <c r="W152"/>
      <c r="X152" t="str">
        <f>+IFERROR(D152,[1]IPP!$B$7)</f>
        <v>RNHT449</v>
      </c>
    </row>
    <row r="153" spans="1:24" s="27" customFormat="1" x14ac:dyDescent="0.3">
      <c r="A153" s="68">
        <v>147</v>
      </c>
      <c r="B153" s="46" t="s">
        <v>14</v>
      </c>
      <c r="C153" s="46" t="s">
        <v>14</v>
      </c>
      <c r="D153" s="72" t="s">
        <v>217</v>
      </c>
      <c r="E153" s="46" t="s">
        <v>195</v>
      </c>
      <c r="F153" s="47" t="s">
        <v>213</v>
      </c>
      <c r="G153" s="25">
        <v>45301</v>
      </c>
      <c r="H153" s="48"/>
      <c r="I153" s="49" t="s">
        <v>218</v>
      </c>
      <c r="J153" s="50"/>
      <c r="K153" s="50"/>
      <c r="L153" s="50"/>
      <c r="M153" s="50"/>
      <c r="N153" s="50"/>
      <c r="O153" s="51">
        <v>55</v>
      </c>
      <c r="P153" s="52">
        <v>0</v>
      </c>
      <c r="Q153" s="51">
        <v>0</v>
      </c>
      <c r="R153" s="51">
        <v>516.5</v>
      </c>
      <c r="S153" s="37">
        <f t="shared" si="3"/>
        <v>0</v>
      </c>
      <c r="T153" s="39">
        <v>0</v>
      </c>
      <c r="U153" s="37">
        <f t="shared" si="6"/>
        <v>516.5</v>
      </c>
      <c r="V153" s="53">
        <v>3.07</v>
      </c>
      <c r="W153"/>
      <c r="X153" t="str">
        <f>+IFERROR(D153,[1]IPP!$B$7)</f>
        <v>RNHT472</v>
      </c>
    </row>
    <row r="154" spans="1:24" s="27" customFormat="1" x14ac:dyDescent="0.3">
      <c r="A154" s="68">
        <v>148</v>
      </c>
      <c r="B154" s="24" t="s">
        <v>14</v>
      </c>
      <c r="C154" s="24" t="s">
        <v>14</v>
      </c>
      <c r="D154" s="70" t="s">
        <v>220</v>
      </c>
      <c r="E154" s="24" t="s">
        <v>195</v>
      </c>
      <c r="F154" s="54" t="s">
        <v>213</v>
      </c>
      <c r="G154" s="25">
        <v>45301</v>
      </c>
      <c r="H154" s="45"/>
      <c r="I154" s="17" t="s">
        <v>192</v>
      </c>
      <c r="J154" s="28"/>
      <c r="K154" s="28"/>
      <c r="L154" s="28"/>
      <c r="M154" s="28"/>
      <c r="N154" s="28"/>
      <c r="O154" s="37">
        <v>425.25</v>
      </c>
      <c r="P154" s="38">
        <v>42869</v>
      </c>
      <c r="Q154" s="37">
        <v>15055</v>
      </c>
      <c r="R154" s="37">
        <v>130940</v>
      </c>
      <c r="S154" s="37">
        <f t="shared" si="3"/>
        <v>15055</v>
      </c>
      <c r="T154" s="39">
        <v>0</v>
      </c>
      <c r="U154" s="37">
        <f t="shared" si="6"/>
        <v>115885</v>
      </c>
      <c r="V154" s="18">
        <v>3.74</v>
      </c>
      <c r="W154"/>
      <c r="X154" t="str">
        <f>+IFERROR(D154,[1]IPP!$B$7)</f>
        <v>NHT549</v>
      </c>
    </row>
    <row r="155" spans="1:24" s="27" customFormat="1" x14ac:dyDescent="0.3">
      <c r="A155" s="68">
        <v>149</v>
      </c>
      <c r="B155" s="24" t="s">
        <v>14</v>
      </c>
      <c r="C155" s="24" t="s">
        <v>14</v>
      </c>
      <c r="D155" s="70" t="s">
        <v>228</v>
      </c>
      <c r="E155" s="24" t="s">
        <v>195</v>
      </c>
      <c r="F155" s="54" t="s">
        <v>213</v>
      </c>
      <c r="G155" s="25">
        <v>45301</v>
      </c>
      <c r="H155" s="45"/>
      <c r="I155" s="17" t="s">
        <v>182</v>
      </c>
      <c r="J155" s="28"/>
      <c r="K155" s="28"/>
      <c r="L155" s="28"/>
      <c r="M155" s="28"/>
      <c r="N155" s="28"/>
      <c r="O155" s="37">
        <v>39</v>
      </c>
      <c r="P155" s="38">
        <v>3396</v>
      </c>
      <c r="Q155" s="37">
        <v>384</v>
      </c>
      <c r="R155" s="37">
        <v>27054</v>
      </c>
      <c r="S155" s="37">
        <f t="shared" si="3"/>
        <v>384</v>
      </c>
      <c r="T155" s="39">
        <v>0</v>
      </c>
      <c r="U155" s="37">
        <f t="shared" si="6"/>
        <v>26670</v>
      </c>
      <c r="V155" s="18">
        <v>3.74</v>
      </c>
      <c r="W155"/>
      <c r="X155" t="str">
        <f>+IFERROR(D155,[1]IPP!$B$7)</f>
        <v>RNHT347</v>
      </c>
    </row>
    <row r="156" spans="1:24" s="27" customFormat="1" x14ac:dyDescent="0.3">
      <c r="A156" s="68">
        <v>150</v>
      </c>
      <c r="B156" s="24" t="s">
        <v>14</v>
      </c>
      <c r="C156" s="24" t="s">
        <v>14</v>
      </c>
      <c r="D156" s="70" t="s">
        <v>229</v>
      </c>
      <c r="E156" s="24" t="s">
        <v>195</v>
      </c>
      <c r="F156" s="54" t="s">
        <v>236</v>
      </c>
      <c r="G156" s="25">
        <v>45301</v>
      </c>
      <c r="H156" s="45"/>
      <c r="I156" s="17" t="s">
        <v>237</v>
      </c>
      <c r="J156" s="28"/>
      <c r="K156" s="28"/>
      <c r="L156" s="28"/>
      <c r="M156" s="28"/>
      <c r="N156" s="28"/>
      <c r="O156" s="37">
        <v>110</v>
      </c>
      <c r="P156" s="38">
        <v>11760</v>
      </c>
      <c r="Q156" s="37">
        <v>10500</v>
      </c>
      <c r="R156" s="37">
        <v>1875</v>
      </c>
      <c r="S156" s="37">
        <f t="shared" si="3"/>
        <v>10500</v>
      </c>
      <c r="T156" s="39">
        <f t="shared" si="5"/>
        <v>8625</v>
      </c>
      <c r="U156" s="37">
        <v>0</v>
      </c>
      <c r="V156" s="18">
        <v>3.74</v>
      </c>
      <c r="W156"/>
      <c r="X156" t="str">
        <f>+IFERROR(D156,[1]IPP!$B$7)</f>
        <v>NHT568</v>
      </c>
    </row>
    <row r="157" spans="1:24" s="27" customFormat="1" x14ac:dyDescent="0.3">
      <c r="A157" s="68">
        <v>151</v>
      </c>
      <c r="B157" s="24" t="s">
        <v>14</v>
      </c>
      <c r="C157" s="24" t="s">
        <v>14</v>
      </c>
      <c r="D157" s="70" t="s">
        <v>230</v>
      </c>
      <c r="E157" s="24" t="s">
        <v>195</v>
      </c>
      <c r="F157" s="54" t="s">
        <v>213</v>
      </c>
      <c r="G157" s="25">
        <v>45301</v>
      </c>
      <c r="H157" s="45"/>
      <c r="I157" s="17" t="s">
        <v>165</v>
      </c>
      <c r="J157" s="28"/>
      <c r="K157" s="28"/>
      <c r="L157" s="28"/>
      <c r="M157" s="28"/>
      <c r="N157" s="28"/>
      <c r="O157" s="37">
        <v>80</v>
      </c>
      <c r="P157" s="38">
        <v>9199</v>
      </c>
      <c r="Q157" s="37">
        <v>6605.5</v>
      </c>
      <c r="R157" s="37">
        <v>5365.5</v>
      </c>
      <c r="S157" s="37">
        <f t="shared" si="3"/>
        <v>6605.5</v>
      </c>
      <c r="T157" s="39">
        <f t="shared" si="5"/>
        <v>1240</v>
      </c>
      <c r="U157" s="37">
        <v>0</v>
      </c>
      <c r="V157" s="18">
        <v>3.74</v>
      </c>
      <c r="W157"/>
      <c r="X157" t="str">
        <f>+IFERROR(D157,[1]IPP!$B$7)</f>
        <v>NHT528</v>
      </c>
    </row>
    <row r="158" spans="1:24" s="27" customFormat="1" x14ac:dyDescent="0.3">
      <c r="A158" s="68">
        <v>152</v>
      </c>
      <c r="B158" s="24" t="s">
        <v>14</v>
      </c>
      <c r="C158" s="24" t="s">
        <v>14</v>
      </c>
      <c r="D158" s="70" t="s">
        <v>241</v>
      </c>
      <c r="E158" s="24" t="s">
        <v>195</v>
      </c>
      <c r="F158" s="54" t="s">
        <v>213</v>
      </c>
      <c r="G158" s="25">
        <v>45301</v>
      </c>
      <c r="H158" s="45"/>
      <c r="I158" s="17" t="s">
        <v>242</v>
      </c>
      <c r="J158" s="28"/>
      <c r="K158" s="28"/>
      <c r="L158" s="28"/>
      <c r="M158" s="28"/>
      <c r="N158" s="28"/>
      <c r="O158" s="37">
        <v>272</v>
      </c>
      <c r="P158" s="38">
        <v>33521</v>
      </c>
      <c r="Q158" s="37">
        <v>7288</v>
      </c>
      <c r="R158" s="37">
        <v>60538</v>
      </c>
      <c r="S158" s="37">
        <f t="shared" si="3"/>
        <v>7288</v>
      </c>
      <c r="T158" s="39">
        <v>0</v>
      </c>
      <c r="U158" s="37">
        <f t="shared" si="6"/>
        <v>53250</v>
      </c>
      <c r="V158" s="18">
        <v>3.74</v>
      </c>
      <c r="W158"/>
      <c r="X158" t="str">
        <f>+IFERROR(D158,[1]IPP!$B$7)</f>
        <v>NHT567</v>
      </c>
    </row>
    <row r="159" spans="1:24" s="27" customFormat="1" x14ac:dyDescent="0.3">
      <c r="A159" s="68">
        <v>153</v>
      </c>
      <c r="B159" s="24" t="s">
        <v>14</v>
      </c>
      <c r="C159" s="24" t="s">
        <v>14</v>
      </c>
      <c r="D159" s="70" t="s">
        <v>258</v>
      </c>
      <c r="E159" s="24" t="s">
        <v>195</v>
      </c>
      <c r="F159" s="54" t="s">
        <v>213</v>
      </c>
      <c r="G159" s="25">
        <v>45301</v>
      </c>
      <c r="H159" s="45"/>
      <c r="I159" s="17" t="s">
        <v>259</v>
      </c>
      <c r="J159" s="28"/>
      <c r="K159" s="28"/>
      <c r="L159" s="28"/>
      <c r="M159" s="28"/>
      <c r="N159" s="28"/>
      <c r="O159" s="37">
        <v>382.5</v>
      </c>
      <c r="P159" s="38">
        <v>39840</v>
      </c>
      <c r="Q159" s="37">
        <v>6950</v>
      </c>
      <c r="R159" s="37">
        <v>46650</v>
      </c>
      <c r="S159" s="37">
        <f t="shared" si="3"/>
        <v>6950</v>
      </c>
      <c r="T159" s="39">
        <v>0</v>
      </c>
      <c r="U159" s="37">
        <f t="shared" si="6"/>
        <v>39700</v>
      </c>
      <c r="V159" s="18">
        <v>3.37</v>
      </c>
      <c r="W159"/>
      <c r="X159" t="str">
        <f>+IFERROR(D159,[1]IPP!$B$7)</f>
        <v>RNHT74</v>
      </c>
    </row>
    <row r="160" spans="1:24" s="27" customFormat="1" x14ac:dyDescent="0.3">
      <c r="A160" s="68">
        <v>154</v>
      </c>
      <c r="B160" s="24" t="s">
        <v>14</v>
      </c>
      <c r="C160" s="24" t="s">
        <v>14</v>
      </c>
      <c r="D160" s="70" t="s">
        <v>266</v>
      </c>
      <c r="E160" s="24" t="s">
        <v>195</v>
      </c>
      <c r="F160" s="54" t="s">
        <v>236</v>
      </c>
      <c r="G160" s="25">
        <v>45301</v>
      </c>
      <c r="H160" s="45"/>
      <c r="I160" s="17" t="s">
        <v>267</v>
      </c>
      <c r="J160" s="28"/>
      <c r="K160" s="28"/>
      <c r="L160" s="28"/>
      <c r="M160" s="28"/>
      <c r="N160" s="28"/>
      <c r="O160" s="37">
        <v>127.5</v>
      </c>
      <c r="P160" s="38">
        <v>13467</v>
      </c>
      <c r="Q160" s="37">
        <v>6285</v>
      </c>
      <c r="R160" s="37">
        <v>9667.5</v>
      </c>
      <c r="S160" s="37">
        <f t="shared" si="3"/>
        <v>6285</v>
      </c>
      <c r="T160" s="39">
        <v>0</v>
      </c>
      <c r="U160" s="37">
        <f t="shared" si="6"/>
        <v>3382.5</v>
      </c>
      <c r="V160" s="18">
        <v>3.37</v>
      </c>
      <c r="W160"/>
      <c r="X160" t="str">
        <f>+IFERROR(D160,[1]IPP!$B$7)</f>
        <v>NHT510</v>
      </c>
    </row>
    <row r="161" spans="1:25" s="27" customFormat="1" x14ac:dyDescent="0.3">
      <c r="A161" s="68">
        <v>155</v>
      </c>
      <c r="B161" s="24" t="s">
        <v>14</v>
      </c>
      <c r="C161" s="24" t="s">
        <v>14</v>
      </c>
      <c r="D161" s="70" t="s">
        <v>272</v>
      </c>
      <c r="E161" s="24" t="s">
        <v>195</v>
      </c>
      <c r="F161" s="54" t="s">
        <v>236</v>
      </c>
      <c r="G161" s="25">
        <v>45301</v>
      </c>
      <c r="H161" s="45"/>
      <c r="I161" s="17" t="s">
        <v>180</v>
      </c>
      <c r="J161" s="28"/>
      <c r="K161" s="28"/>
      <c r="L161" s="28"/>
      <c r="M161" s="28"/>
      <c r="N161" s="28"/>
      <c r="O161" s="37">
        <v>498.6</v>
      </c>
      <c r="P161" s="38">
        <v>56426</v>
      </c>
      <c r="Q161" s="37">
        <v>1565</v>
      </c>
      <c r="R161" s="37">
        <v>172250</v>
      </c>
      <c r="S161" s="37">
        <f t="shared" si="3"/>
        <v>1565</v>
      </c>
      <c r="T161" s="39">
        <v>0</v>
      </c>
      <c r="U161" s="37">
        <f t="shared" si="6"/>
        <v>170685</v>
      </c>
      <c r="V161" s="18">
        <v>3.74</v>
      </c>
      <c r="W161"/>
      <c r="X161" t="str">
        <f>+IFERROR(D161,[1]IPP!$B$7)</f>
        <v>NHT507</v>
      </c>
    </row>
    <row r="162" spans="1:25" s="33" customFormat="1" ht="34.5" customHeight="1" x14ac:dyDescent="0.35">
      <c r="A162" s="67"/>
      <c r="B162" s="75"/>
      <c r="C162" s="75"/>
      <c r="D162" s="76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7">
        <f>SUM(O7:O161)</f>
        <v>19706.820000000007</v>
      </c>
      <c r="P162" s="77">
        <f t="shared" ref="P162:U162" si="9">SUM(P7:P161)</f>
        <v>1924945.9</v>
      </c>
      <c r="Q162" s="77">
        <f t="shared" si="9"/>
        <v>1044269.6499999999</v>
      </c>
      <c r="R162" s="77">
        <f t="shared" si="9"/>
        <v>3368533.15</v>
      </c>
      <c r="S162" s="77">
        <f t="shared" si="9"/>
        <v>1044269.6499999999</v>
      </c>
      <c r="T162" s="77">
        <f t="shared" si="9"/>
        <v>713955.64999999991</v>
      </c>
      <c r="U162" s="77">
        <f t="shared" si="9"/>
        <v>3038219.15</v>
      </c>
      <c r="V162" s="75"/>
      <c r="W162"/>
      <c r="X162">
        <f>+IFERROR(D162,[1]IPP!$B$7)</f>
        <v>0</v>
      </c>
      <c r="Y162"/>
    </row>
    <row r="163" spans="1:25" s="27" customFormat="1" x14ac:dyDescent="0.35">
      <c r="A163" s="69"/>
      <c r="D163" s="74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42"/>
      <c r="P163" s="42"/>
      <c r="Q163" s="42"/>
      <c r="R163" s="42"/>
      <c r="S163" s="42"/>
      <c r="T163" s="42"/>
      <c r="U163" s="42"/>
      <c r="V163" s="32"/>
      <c r="X163">
        <f>+IFERROR(D163,[1]IPP!$B$7)</f>
        <v>0</v>
      </c>
    </row>
    <row r="164" spans="1:25" s="27" customFormat="1" x14ac:dyDescent="0.35">
      <c r="A164" s="69"/>
      <c r="D164" s="59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42"/>
      <c r="P164" s="42"/>
      <c r="Q164" s="42"/>
      <c r="R164" s="42"/>
      <c r="S164" s="42"/>
      <c r="T164" s="42"/>
      <c r="U164" s="42"/>
      <c r="V164" s="32"/>
      <c r="X164">
        <f>+IFERROR(D164,[1]IPP!$B$7)</f>
        <v>0</v>
      </c>
    </row>
    <row r="165" spans="1:25" s="27" customFormat="1" x14ac:dyDescent="0.35">
      <c r="A165" s="69"/>
      <c r="D165" s="59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42"/>
      <c r="P165" s="42"/>
      <c r="Q165" s="42"/>
      <c r="R165" s="42"/>
      <c r="S165" s="42"/>
      <c r="T165" s="42"/>
      <c r="U165" s="42"/>
      <c r="V165" s="32"/>
      <c r="X165">
        <f>+IFERROR(D165,[1]IPP!$B$7)</f>
        <v>0</v>
      </c>
    </row>
    <row r="166" spans="1:25" s="27" customFormat="1" x14ac:dyDescent="0.35">
      <c r="A166" s="69"/>
      <c r="D166" s="59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42"/>
      <c r="P166" s="42"/>
      <c r="Q166" s="42"/>
      <c r="R166" s="42"/>
      <c r="S166" s="42"/>
      <c r="T166" s="42"/>
      <c r="U166" s="42"/>
      <c r="V166" s="32"/>
      <c r="X166">
        <f>+IFERROR(D166,[1]IPP!$B$7)</f>
        <v>0</v>
      </c>
    </row>
    <row r="167" spans="1:25" s="27" customFormat="1" x14ac:dyDescent="0.35">
      <c r="A167" s="69"/>
      <c r="D167" s="59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42"/>
      <c r="P167" s="42"/>
      <c r="Q167" s="42"/>
      <c r="R167" s="42"/>
      <c r="S167" s="42"/>
      <c r="T167" s="42"/>
      <c r="U167" s="42"/>
      <c r="V167" s="32"/>
      <c r="X167">
        <f>+IFERROR(D167,[1]IPP!$B$7)</f>
        <v>0</v>
      </c>
    </row>
    <row r="168" spans="1:25" s="27" customFormat="1" x14ac:dyDescent="0.35">
      <c r="A168" s="69"/>
      <c r="D168" s="59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42"/>
      <c r="P168" s="42"/>
      <c r="Q168" s="42"/>
      <c r="R168" s="42"/>
      <c r="S168" s="42"/>
      <c r="T168" s="42"/>
      <c r="U168" s="42"/>
      <c r="V168" s="32"/>
      <c r="X168">
        <f>+IFERROR(D168,[1]IPP!$B$7)</f>
        <v>0</v>
      </c>
    </row>
    <row r="169" spans="1:25" s="27" customFormat="1" x14ac:dyDescent="0.35">
      <c r="A169" s="69"/>
      <c r="D169" s="59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42"/>
      <c r="P169" s="42"/>
      <c r="Q169" s="42"/>
      <c r="R169" s="42"/>
      <c r="S169" s="42"/>
      <c r="T169" s="42"/>
      <c r="U169" s="42"/>
      <c r="V169" s="32"/>
      <c r="X169">
        <f>+IFERROR(D169,[1]IPP!$B$7)</f>
        <v>0</v>
      </c>
    </row>
    <row r="170" spans="1:25" s="27" customFormat="1" x14ac:dyDescent="0.35">
      <c r="A170" s="69"/>
      <c r="D170" s="59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42"/>
      <c r="P170" s="42"/>
      <c r="Q170" s="42"/>
      <c r="R170" s="42"/>
      <c r="S170" s="42"/>
      <c r="T170" s="42"/>
      <c r="U170" s="42"/>
      <c r="V170" s="32"/>
    </row>
    <row r="171" spans="1:25" s="55" customFormat="1" x14ac:dyDescent="0.35">
      <c r="C171" s="55" t="s">
        <v>31</v>
      </c>
      <c r="D171" s="59"/>
    </row>
    <row r="172" spans="1:25" s="55" customFormat="1" x14ac:dyDescent="0.35">
      <c r="C172" s="55" t="s">
        <v>226</v>
      </c>
      <c r="D172" s="59"/>
    </row>
    <row r="173" spans="1:25" s="55" customFormat="1" x14ac:dyDescent="0.35">
      <c r="C173" s="55" t="s">
        <v>227</v>
      </c>
      <c r="D173" s="59"/>
    </row>
  </sheetData>
  <mergeCells count="5">
    <mergeCell ref="A2:B2"/>
    <mergeCell ref="F2:S2"/>
    <mergeCell ref="J3:N3"/>
    <mergeCell ref="O3:S3"/>
    <mergeCell ref="T3:V3"/>
  </mergeCells>
  <printOptions horizontalCentered="1" verticalCentered="1"/>
  <pageMargins left="0" right="0" top="0" bottom="0" header="0" footer="0"/>
  <pageSetup paperSize="9" scale="57" orientation="landscape" r:id="rId1"/>
  <rowBreaks count="2" manualBreakCount="2">
    <brk id="36" max="21" man="1"/>
    <brk id="121" max="2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198"/>
  <sheetViews>
    <sheetView workbookViewId="0">
      <pane xSplit="2" ySplit="2" topLeftCell="C37" activePane="bottomRight" state="frozen"/>
      <selection activeCell="B1" sqref="B1:B140"/>
      <selection pane="topRight" activeCell="B1" sqref="B1:B140"/>
      <selection pane="bottomLeft" activeCell="B1" sqref="B1:B140"/>
      <selection pane="bottomRight" activeCell="B1" sqref="B1:B140"/>
    </sheetView>
  </sheetViews>
  <sheetFormatPr defaultRowHeight="15" x14ac:dyDescent="0.25"/>
  <cols>
    <col min="3" max="3" width="17.140625" customWidth="1"/>
    <col min="4" max="4" width="19.5703125" customWidth="1"/>
  </cols>
  <sheetData>
    <row r="2" spans="3:20" ht="23.25" x14ac:dyDescent="0.25">
      <c r="C2" s="203" t="s">
        <v>59</v>
      </c>
      <c r="D2" s="70" t="s">
        <v>59</v>
      </c>
    </row>
    <row r="3" spans="3:20" ht="23.25" x14ac:dyDescent="0.25">
      <c r="C3" s="204" t="s">
        <v>550</v>
      </c>
      <c r="D3" s="194" t="s">
        <v>550</v>
      </c>
      <c r="E3" t="b">
        <f>C3=D3</f>
        <v>1</v>
      </c>
    </row>
    <row r="4" spans="3:20" ht="23.25" x14ac:dyDescent="0.25">
      <c r="C4" s="203" t="s">
        <v>284</v>
      </c>
      <c r="D4" s="70" t="s">
        <v>284</v>
      </c>
      <c r="E4" t="b">
        <f t="shared" ref="E4:E67" si="0">C4=D4</f>
        <v>1</v>
      </c>
    </row>
    <row r="5" spans="3:20" ht="23.25" x14ac:dyDescent="0.25">
      <c r="C5" s="204" t="s">
        <v>283</v>
      </c>
      <c r="D5" s="70" t="s">
        <v>283</v>
      </c>
      <c r="E5" t="b">
        <f t="shared" si="0"/>
        <v>1</v>
      </c>
      <c r="T5" s="70" t="s">
        <v>59</v>
      </c>
    </row>
    <row r="6" spans="3:20" ht="23.25" x14ac:dyDescent="0.25">
      <c r="C6" s="204" t="s">
        <v>53</v>
      </c>
      <c r="D6" s="70" t="s">
        <v>53</v>
      </c>
      <c r="E6" t="b">
        <f t="shared" si="0"/>
        <v>1</v>
      </c>
    </row>
    <row r="7" spans="3:20" ht="23.25" x14ac:dyDescent="0.25">
      <c r="C7" s="204" t="s">
        <v>88</v>
      </c>
      <c r="D7" s="70" t="s">
        <v>88</v>
      </c>
      <c r="E7" t="b">
        <f t="shared" si="0"/>
        <v>1</v>
      </c>
    </row>
    <row r="8" spans="3:20" ht="23.25" x14ac:dyDescent="0.25">
      <c r="C8" s="203" t="s">
        <v>90</v>
      </c>
      <c r="D8" s="70" t="s">
        <v>90</v>
      </c>
      <c r="E8" t="b">
        <f t="shared" si="0"/>
        <v>1</v>
      </c>
    </row>
    <row r="9" spans="3:20" ht="23.25" x14ac:dyDescent="0.25">
      <c r="C9" s="203" t="s">
        <v>287</v>
      </c>
      <c r="D9" s="70" t="s">
        <v>287</v>
      </c>
      <c r="E9" t="b">
        <f t="shared" si="0"/>
        <v>1</v>
      </c>
    </row>
    <row r="10" spans="3:20" ht="23.25" x14ac:dyDescent="0.25">
      <c r="C10" s="203" t="s">
        <v>274</v>
      </c>
      <c r="D10" s="70" t="s">
        <v>274</v>
      </c>
      <c r="E10" t="b">
        <f t="shared" si="0"/>
        <v>1</v>
      </c>
    </row>
    <row r="11" spans="3:20" ht="23.25" x14ac:dyDescent="0.25">
      <c r="C11" s="204" t="s">
        <v>234</v>
      </c>
      <c r="D11" s="70" t="s">
        <v>234</v>
      </c>
      <c r="E11" t="b">
        <f t="shared" si="0"/>
        <v>1</v>
      </c>
    </row>
    <row r="12" spans="3:20" ht="23.25" x14ac:dyDescent="0.25">
      <c r="C12" s="204" t="s">
        <v>282</v>
      </c>
      <c r="D12" s="70" t="s">
        <v>282</v>
      </c>
      <c r="E12" t="b">
        <f t="shared" si="0"/>
        <v>1</v>
      </c>
    </row>
    <row r="13" spans="3:20" ht="23.25" x14ac:dyDescent="0.25">
      <c r="C13" s="204" t="s">
        <v>278</v>
      </c>
      <c r="D13" s="70" t="s">
        <v>278</v>
      </c>
      <c r="E13" t="b">
        <f t="shared" si="0"/>
        <v>1</v>
      </c>
    </row>
    <row r="14" spans="3:20" ht="23.25" x14ac:dyDescent="0.25">
      <c r="C14" s="203" t="s">
        <v>279</v>
      </c>
      <c r="D14" s="70" t="s">
        <v>279</v>
      </c>
      <c r="E14" t="b">
        <f t="shared" si="0"/>
        <v>1</v>
      </c>
    </row>
    <row r="15" spans="3:20" ht="23.25" x14ac:dyDescent="0.25">
      <c r="C15" s="203" t="s">
        <v>246</v>
      </c>
      <c r="D15" s="70" t="s">
        <v>246</v>
      </c>
      <c r="E15" t="b">
        <f t="shared" si="0"/>
        <v>1</v>
      </c>
    </row>
    <row r="16" spans="3:20" ht="23.25" x14ac:dyDescent="0.25">
      <c r="C16" s="204" t="s">
        <v>245</v>
      </c>
      <c r="D16" s="70" t="s">
        <v>245</v>
      </c>
      <c r="E16" t="b">
        <f t="shared" si="0"/>
        <v>1</v>
      </c>
    </row>
    <row r="17" spans="3:5" ht="23.25" x14ac:dyDescent="0.25">
      <c r="C17" s="203" t="s">
        <v>558</v>
      </c>
      <c r="D17" s="194" t="s">
        <v>558</v>
      </c>
      <c r="E17" t="b">
        <f t="shared" si="0"/>
        <v>1</v>
      </c>
    </row>
    <row r="18" spans="3:5" ht="23.25" x14ac:dyDescent="0.25">
      <c r="C18" s="204" t="s">
        <v>97</v>
      </c>
      <c r="D18" s="70" t="s">
        <v>97</v>
      </c>
      <c r="E18" t="b">
        <f t="shared" si="0"/>
        <v>1</v>
      </c>
    </row>
    <row r="19" spans="3:5" ht="23.25" x14ac:dyDescent="0.25">
      <c r="C19" s="204" t="s">
        <v>326</v>
      </c>
      <c r="D19" s="70" t="s">
        <v>326</v>
      </c>
      <c r="E19" t="b">
        <f t="shared" si="0"/>
        <v>1</v>
      </c>
    </row>
    <row r="20" spans="3:5" ht="23.25" x14ac:dyDescent="0.25">
      <c r="C20" s="203" t="s">
        <v>308</v>
      </c>
      <c r="D20" s="70" t="s">
        <v>308</v>
      </c>
      <c r="E20" t="b">
        <f t="shared" si="0"/>
        <v>1</v>
      </c>
    </row>
    <row r="21" spans="3:5" ht="23.25" x14ac:dyDescent="0.25">
      <c r="C21" s="203" t="s">
        <v>251</v>
      </c>
      <c r="D21" s="70" t="s">
        <v>251</v>
      </c>
      <c r="E21" t="b">
        <f t="shared" si="0"/>
        <v>1</v>
      </c>
    </row>
    <row r="22" spans="3:5" ht="23.25" x14ac:dyDescent="0.25">
      <c r="C22" s="203" t="s">
        <v>243</v>
      </c>
      <c r="D22" s="70" t="s">
        <v>243</v>
      </c>
      <c r="E22" t="b">
        <f t="shared" si="0"/>
        <v>1</v>
      </c>
    </row>
    <row r="23" spans="3:5" ht="23.25" x14ac:dyDescent="0.25">
      <c r="C23" s="204" t="s">
        <v>244</v>
      </c>
      <c r="D23" s="70" t="s">
        <v>244</v>
      </c>
      <c r="E23" t="b">
        <f t="shared" si="0"/>
        <v>1</v>
      </c>
    </row>
    <row r="24" spans="3:5" ht="23.25" x14ac:dyDescent="0.25">
      <c r="C24" s="204" t="s">
        <v>116</v>
      </c>
      <c r="D24" s="70" t="s">
        <v>116</v>
      </c>
      <c r="E24" t="b">
        <f t="shared" si="0"/>
        <v>1</v>
      </c>
    </row>
    <row r="25" spans="3:5" ht="23.25" x14ac:dyDescent="0.25">
      <c r="C25" s="204" t="s">
        <v>118</v>
      </c>
      <c r="D25" s="70" t="s">
        <v>118</v>
      </c>
      <c r="E25" t="b">
        <f t="shared" si="0"/>
        <v>1</v>
      </c>
    </row>
    <row r="26" spans="3:5" ht="23.25" x14ac:dyDescent="0.25">
      <c r="C26" s="203" t="s">
        <v>120</v>
      </c>
      <c r="D26" s="70" t="s">
        <v>120</v>
      </c>
      <c r="E26" t="b">
        <f t="shared" si="0"/>
        <v>1</v>
      </c>
    </row>
    <row r="27" spans="3:5" ht="23.25" x14ac:dyDescent="0.25">
      <c r="C27" s="203" t="s">
        <v>131</v>
      </c>
      <c r="D27" s="70" t="s">
        <v>131</v>
      </c>
      <c r="E27" t="b">
        <f t="shared" si="0"/>
        <v>1</v>
      </c>
    </row>
    <row r="28" spans="3:5" ht="23.25" x14ac:dyDescent="0.25">
      <c r="C28" s="203" t="s">
        <v>129</v>
      </c>
      <c r="D28" s="70" t="s">
        <v>129</v>
      </c>
      <c r="E28" t="b">
        <f t="shared" si="0"/>
        <v>1</v>
      </c>
    </row>
    <row r="29" spans="3:5" ht="23.25" x14ac:dyDescent="0.25">
      <c r="C29" s="203" t="s">
        <v>128</v>
      </c>
      <c r="D29" s="70" t="s">
        <v>128</v>
      </c>
      <c r="E29" t="b">
        <f t="shared" si="0"/>
        <v>1</v>
      </c>
    </row>
    <row r="30" spans="3:5" ht="23.25" x14ac:dyDescent="0.25">
      <c r="C30" s="203" t="s">
        <v>126</v>
      </c>
      <c r="D30" s="70" t="s">
        <v>126</v>
      </c>
      <c r="E30" t="b">
        <f t="shared" si="0"/>
        <v>1</v>
      </c>
    </row>
    <row r="31" spans="3:5" ht="23.25" x14ac:dyDescent="0.25">
      <c r="C31" s="204" t="s">
        <v>124</v>
      </c>
      <c r="D31" s="70" t="s">
        <v>124</v>
      </c>
      <c r="E31" t="b">
        <f t="shared" si="0"/>
        <v>1</v>
      </c>
    </row>
    <row r="32" spans="3:5" ht="23.25" x14ac:dyDescent="0.25">
      <c r="C32" s="204" t="s">
        <v>122</v>
      </c>
      <c r="D32" s="70" t="s">
        <v>122</v>
      </c>
      <c r="E32" t="b">
        <f t="shared" si="0"/>
        <v>1</v>
      </c>
    </row>
    <row r="33" spans="3:21" ht="23.25" x14ac:dyDescent="0.25">
      <c r="C33" s="203" t="s">
        <v>201</v>
      </c>
      <c r="D33" s="70" t="s">
        <v>201</v>
      </c>
      <c r="E33" t="b">
        <f t="shared" si="0"/>
        <v>1</v>
      </c>
    </row>
    <row r="34" spans="3:21" ht="23.25" x14ac:dyDescent="0.25">
      <c r="C34" s="204" t="s">
        <v>202</v>
      </c>
      <c r="D34" s="70" t="s">
        <v>202</v>
      </c>
      <c r="E34" t="b">
        <f t="shared" si="0"/>
        <v>1</v>
      </c>
    </row>
    <row r="35" spans="3:21" ht="23.25" x14ac:dyDescent="0.25">
      <c r="C35" s="204" t="s">
        <v>204</v>
      </c>
      <c r="D35" s="70" t="s">
        <v>204</v>
      </c>
      <c r="E35" t="b">
        <f t="shared" si="0"/>
        <v>1</v>
      </c>
    </row>
    <row r="36" spans="3:21" ht="23.25" x14ac:dyDescent="0.25">
      <c r="C36" s="204" t="s">
        <v>206</v>
      </c>
      <c r="D36" s="70" t="s">
        <v>206</v>
      </c>
      <c r="E36" t="b">
        <f t="shared" si="0"/>
        <v>1</v>
      </c>
    </row>
    <row r="37" spans="3:21" ht="23.25" x14ac:dyDescent="0.25">
      <c r="C37" s="203" t="s">
        <v>207</v>
      </c>
      <c r="D37" s="70" t="s">
        <v>207</v>
      </c>
      <c r="E37" t="b">
        <f t="shared" si="0"/>
        <v>1</v>
      </c>
    </row>
    <row r="38" spans="3:21" ht="23.25" x14ac:dyDescent="0.25">
      <c r="C38" s="203" t="s">
        <v>208</v>
      </c>
      <c r="D38" s="70" t="s">
        <v>208</v>
      </c>
      <c r="E38" t="b">
        <f t="shared" si="0"/>
        <v>1</v>
      </c>
    </row>
    <row r="39" spans="3:21" ht="23.25" x14ac:dyDescent="0.25">
      <c r="C39" s="204" t="s">
        <v>248</v>
      </c>
      <c r="D39" s="70" t="s">
        <v>248</v>
      </c>
      <c r="E39" t="b">
        <f t="shared" si="0"/>
        <v>1</v>
      </c>
    </row>
    <row r="40" spans="3:21" ht="23.25" x14ac:dyDescent="0.25">
      <c r="C40" s="204" t="s">
        <v>316</v>
      </c>
      <c r="D40" s="70" t="s">
        <v>316</v>
      </c>
      <c r="E40" t="b">
        <f t="shared" si="0"/>
        <v>1</v>
      </c>
    </row>
    <row r="41" spans="3:21" ht="23.25" x14ac:dyDescent="0.25">
      <c r="C41" s="203" t="s">
        <v>247</v>
      </c>
      <c r="D41" s="70" t="s">
        <v>247</v>
      </c>
      <c r="E41" t="b">
        <f t="shared" si="0"/>
        <v>1</v>
      </c>
      <c r="U41" s="70" t="s">
        <v>174</v>
      </c>
    </row>
    <row r="42" spans="3:21" ht="23.25" x14ac:dyDescent="0.25">
      <c r="C42" s="204" t="s">
        <v>321</v>
      </c>
      <c r="D42" s="70" t="s">
        <v>321</v>
      </c>
      <c r="E42" t="b">
        <f t="shared" si="0"/>
        <v>1</v>
      </c>
      <c r="U42" s="70" t="s">
        <v>220</v>
      </c>
    </row>
    <row r="43" spans="3:21" ht="23.25" x14ac:dyDescent="0.25">
      <c r="C43" s="203" t="s">
        <v>87</v>
      </c>
      <c r="D43" s="194" t="s">
        <v>87</v>
      </c>
      <c r="E43" t="b">
        <f t="shared" si="0"/>
        <v>1</v>
      </c>
      <c r="U43" s="70" t="s">
        <v>109</v>
      </c>
    </row>
    <row r="44" spans="3:21" ht="23.25" x14ac:dyDescent="0.25">
      <c r="C44" s="203" t="s">
        <v>80</v>
      </c>
      <c r="D44" s="70" t="s">
        <v>80</v>
      </c>
      <c r="E44" t="b">
        <f t="shared" si="0"/>
        <v>1</v>
      </c>
      <c r="J44">
        <v>3344258</v>
      </c>
      <c r="U44" s="70" t="s">
        <v>111</v>
      </c>
    </row>
    <row r="45" spans="3:21" ht="23.25" x14ac:dyDescent="0.25">
      <c r="C45" s="203" t="s">
        <v>85</v>
      </c>
      <c r="D45" s="70" t="s">
        <v>85</v>
      </c>
      <c r="E45" t="b">
        <f t="shared" si="0"/>
        <v>1</v>
      </c>
      <c r="U45" s="70" t="s">
        <v>37</v>
      </c>
    </row>
    <row r="46" spans="3:21" ht="23.25" x14ac:dyDescent="0.25">
      <c r="C46" s="204" t="s">
        <v>43</v>
      </c>
      <c r="D46" s="70" t="s">
        <v>43</v>
      </c>
      <c r="E46" t="b">
        <f t="shared" si="0"/>
        <v>1</v>
      </c>
      <c r="U46" s="70" t="s">
        <v>40</v>
      </c>
    </row>
    <row r="47" spans="3:21" ht="23.25" x14ac:dyDescent="0.25">
      <c r="C47" s="203" t="s">
        <v>54</v>
      </c>
      <c r="D47" s="70" t="s">
        <v>54</v>
      </c>
      <c r="E47" t="b">
        <f t="shared" si="0"/>
        <v>1</v>
      </c>
      <c r="U47" s="70" t="s">
        <v>169</v>
      </c>
    </row>
    <row r="48" spans="3:21" ht="23.25" x14ac:dyDescent="0.25">
      <c r="C48" s="204" t="s">
        <v>114</v>
      </c>
      <c r="D48" s="70" t="s">
        <v>114</v>
      </c>
      <c r="E48" t="b">
        <f t="shared" si="0"/>
        <v>1</v>
      </c>
      <c r="U48" s="71" t="s">
        <v>210</v>
      </c>
    </row>
    <row r="49" spans="3:15" ht="23.25" x14ac:dyDescent="0.25">
      <c r="C49" s="204" t="s">
        <v>151</v>
      </c>
      <c r="D49" s="70" t="s">
        <v>151</v>
      </c>
      <c r="E49" t="b">
        <f t="shared" si="0"/>
        <v>1</v>
      </c>
      <c r="O49">
        <f>88+8</f>
        <v>96</v>
      </c>
    </row>
    <row r="50" spans="3:15" ht="23.25" x14ac:dyDescent="0.25">
      <c r="C50" s="204" t="s">
        <v>157</v>
      </c>
      <c r="D50" s="70" t="s">
        <v>157</v>
      </c>
      <c r="E50" t="b">
        <f t="shared" si="0"/>
        <v>1</v>
      </c>
    </row>
    <row r="51" spans="3:15" ht="23.25" x14ac:dyDescent="0.25">
      <c r="C51" s="203" t="s">
        <v>317</v>
      </c>
      <c r="D51" s="70" t="s">
        <v>317</v>
      </c>
      <c r="E51" t="b">
        <f t="shared" si="0"/>
        <v>1</v>
      </c>
    </row>
    <row r="52" spans="3:15" ht="23.25" x14ac:dyDescent="0.25">
      <c r="C52" s="204" t="s">
        <v>162</v>
      </c>
      <c r="D52" s="70" t="s">
        <v>162</v>
      </c>
      <c r="E52" t="b">
        <f t="shared" si="0"/>
        <v>1</v>
      </c>
    </row>
    <row r="53" spans="3:15" ht="23.25" x14ac:dyDescent="0.25">
      <c r="C53" s="203" t="s">
        <v>168</v>
      </c>
      <c r="D53" s="70" t="s">
        <v>168</v>
      </c>
      <c r="E53" t="b">
        <f t="shared" si="0"/>
        <v>1</v>
      </c>
    </row>
    <row r="54" spans="3:15" ht="23.25" x14ac:dyDescent="0.25">
      <c r="C54" s="204" t="s">
        <v>272</v>
      </c>
      <c r="D54" s="70" t="s">
        <v>272</v>
      </c>
      <c r="E54" t="b">
        <f t="shared" si="0"/>
        <v>1</v>
      </c>
    </row>
    <row r="55" spans="3:15" ht="23.25" x14ac:dyDescent="0.25">
      <c r="C55" s="203" t="s">
        <v>266</v>
      </c>
      <c r="D55" s="70" t="s">
        <v>266</v>
      </c>
      <c r="E55" t="b">
        <f t="shared" si="0"/>
        <v>1</v>
      </c>
    </row>
    <row r="56" spans="3:15" ht="23.25" x14ac:dyDescent="0.25">
      <c r="C56" s="204" t="s">
        <v>160</v>
      </c>
      <c r="D56" s="70" t="s">
        <v>160</v>
      </c>
      <c r="E56" t="b">
        <f t="shared" si="0"/>
        <v>1</v>
      </c>
    </row>
    <row r="57" spans="3:15" ht="23.25" x14ac:dyDescent="0.25">
      <c r="C57" s="204" t="s">
        <v>184</v>
      </c>
      <c r="D57" s="70" t="s">
        <v>184</v>
      </c>
      <c r="E57" t="b">
        <f t="shared" si="0"/>
        <v>1</v>
      </c>
    </row>
    <row r="58" spans="3:15" ht="23.25" x14ac:dyDescent="0.25">
      <c r="C58" s="203" t="s">
        <v>175</v>
      </c>
      <c r="D58" s="70" t="s">
        <v>175</v>
      </c>
      <c r="E58" t="b">
        <f t="shared" si="0"/>
        <v>1</v>
      </c>
    </row>
    <row r="59" spans="3:15" ht="23.25" x14ac:dyDescent="0.25">
      <c r="C59" s="204" t="s">
        <v>183</v>
      </c>
      <c r="D59" s="70" t="s">
        <v>183</v>
      </c>
      <c r="E59" t="b">
        <f t="shared" si="0"/>
        <v>1</v>
      </c>
    </row>
    <row r="60" spans="3:15" ht="23.25" x14ac:dyDescent="0.25">
      <c r="C60" s="203" t="s">
        <v>531</v>
      </c>
      <c r="D60" s="70" t="s">
        <v>531</v>
      </c>
      <c r="E60" t="b">
        <f t="shared" si="0"/>
        <v>1</v>
      </c>
    </row>
    <row r="61" spans="3:15" ht="23.25" x14ac:dyDescent="0.25">
      <c r="C61" s="203" t="s">
        <v>230</v>
      </c>
      <c r="D61" s="70" t="s">
        <v>230</v>
      </c>
      <c r="E61" t="b">
        <f t="shared" si="0"/>
        <v>1</v>
      </c>
    </row>
    <row r="62" spans="3:15" ht="23.25" x14ac:dyDescent="0.25">
      <c r="C62" s="204" t="s">
        <v>176</v>
      </c>
      <c r="D62" s="70" t="s">
        <v>176</v>
      </c>
      <c r="E62" t="b">
        <f t="shared" si="0"/>
        <v>1</v>
      </c>
    </row>
    <row r="63" spans="3:15" ht="23.25" x14ac:dyDescent="0.25">
      <c r="C63" s="203" t="s">
        <v>186</v>
      </c>
      <c r="D63" s="70" t="s">
        <v>186</v>
      </c>
      <c r="E63" t="b">
        <f t="shared" si="0"/>
        <v>1</v>
      </c>
    </row>
    <row r="64" spans="3:15" ht="23.25" x14ac:dyDescent="0.25">
      <c r="C64" s="204" t="s">
        <v>181</v>
      </c>
      <c r="D64" s="70" t="s">
        <v>181</v>
      </c>
      <c r="E64" t="b">
        <f t="shared" si="0"/>
        <v>1</v>
      </c>
    </row>
    <row r="65" spans="3:5" ht="23.25" x14ac:dyDescent="0.25">
      <c r="C65" s="203" t="s">
        <v>191</v>
      </c>
      <c r="D65" s="70" t="s">
        <v>191</v>
      </c>
      <c r="E65" t="b">
        <f t="shared" si="0"/>
        <v>1</v>
      </c>
    </row>
    <row r="66" spans="3:5" ht="23.25" x14ac:dyDescent="0.25">
      <c r="C66" s="204" t="s">
        <v>241</v>
      </c>
      <c r="D66" s="70" t="s">
        <v>241</v>
      </c>
      <c r="E66" t="b">
        <f t="shared" si="0"/>
        <v>1</v>
      </c>
    </row>
    <row r="67" spans="3:5" ht="23.25" x14ac:dyDescent="0.25">
      <c r="C67" s="203" t="s">
        <v>229</v>
      </c>
      <c r="D67" s="70" t="s">
        <v>229</v>
      </c>
      <c r="E67" t="b">
        <f t="shared" si="0"/>
        <v>1</v>
      </c>
    </row>
    <row r="68" spans="3:5" ht="23.25" x14ac:dyDescent="0.25">
      <c r="C68" s="204" t="s">
        <v>297</v>
      </c>
      <c r="D68" s="70" t="s">
        <v>297</v>
      </c>
      <c r="E68" t="b">
        <f t="shared" ref="E68:E131" si="1">C68=D68</f>
        <v>1</v>
      </c>
    </row>
    <row r="69" spans="3:5" ht="23.25" x14ac:dyDescent="0.25">
      <c r="C69" s="203" t="s">
        <v>312</v>
      </c>
      <c r="D69" s="70" t="s">
        <v>312</v>
      </c>
      <c r="E69" t="b">
        <f t="shared" si="1"/>
        <v>1</v>
      </c>
    </row>
    <row r="70" spans="3:5" ht="23.25" x14ac:dyDescent="0.25">
      <c r="C70" s="204" t="s">
        <v>310</v>
      </c>
      <c r="D70" s="70" t="s">
        <v>310</v>
      </c>
      <c r="E70" t="b">
        <f t="shared" si="1"/>
        <v>1</v>
      </c>
    </row>
    <row r="71" spans="3:5" ht="23.25" x14ac:dyDescent="0.25">
      <c r="C71" s="203" t="s">
        <v>313</v>
      </c>
      <c r="D71" s="70" t="s">
        <v>313</v>
      </c>
      <c r="E71" t="b">
        <f t="shared" si="1"/>
        <v>1</v>
      </c>
    </row>
    <row r="72" spans="3:5" ht="23.25" x14ac:dyDescent="0.25">
      <c r="C72" s="203" t="s">
        <v>104</v>
      </c>
      <c r="D72" s="194" t="s">
        <v>104</v>
      </c>
      <c r="E72" t="b">
        <f t="shared" si="1"/>
        <v>1</v>
      </c>
    </row>
    <row r="73" spans="3:5" ht="23.25" x14ac:dyDescent="0.25">
      <c r="C73" s="204" t="s">
        <v>70</v>
      </c>
      <c r="D73" s="194" t="s">
        <v>70</v>
      </c>
      <c r="E73" t="b">
        <f t="shared" si="1"/>
        <v>1</v>
      </c>
    </row>
    <row r="74" spans="3:5" ht="23.25" x14ac:dyDescent="0.25">
      <c r="C74" s="204" t="s">
        <v>221</v>
      </c>
      <c r="D74" s="70" t="s">
        <v>221</v>
      </c>
      <c r="E74" t="b">
        <f t="shared" si="1"/>
        <v>1</v>
      </c>
    </row>
    <row r="75" spans="3:5" ht="23.25" x14ac:dyDescent="0.25">
      <c r="C75" s="203" t="s">
        <v>103</v>
      </c>
      <c r="D75" s="70" t="s">
        <v>103</v>
      </c>
      <c r="E75" t="b">
        <f t="shared" si="1"/>
        <v>1</v>
      </c>
    </row>
    <row r="76" spans="3:5" ht="23.25" x14ac:dyDescent="0.25">
      <c r="C76" s="204" t="s">
        <v>232</v>
      </c>
      <c r="D76" s="70" t="s">
        <v>232</v>
      </c>
      <c r="E76" t="b">
        <f t="shared" si="1"/>
        <v>1</v>
      </c>
    </row>
    <row r="77" spans="3:5" ht="23.25" x14ac:dyDescent="0.25">
      <c r="C77" s="204" t="s">
        <v>289</v>
      </c>
      <c r="D77" s="70" t="s">
        <v>289</v>
      </c>
      <c r="E77" t="b">
        <f t="shared" si="1"/>
        <v>1</v>
      </c>
    </row>
    <row r="78" spans="3:5" ht="23.25" x14ac:dyDescent="0.25">
      <c r="C78" s="203" t="s">
        <v>58</v>
      </c>
      <c r="D78" s="70" t="s">
        <v>58</v>
      </c>
      <c r="E78" t="b">
        <f t="shared" si="1"/>
        <v>1</v>
      </c>
    </row>
    <row r="79" spans="3:5" ht="23.25" x14ac:dyDescent="0.25">
      <c r="C79" s="204" t="s">
        <v>270</v>
      </c>
      <c r="D79" s="70" t="s">
        <v>270</v>
      </c>
      <c r="E79" t="b">
        <f t="shared" si="1"/>
        <v>1</v>
      </c>
    </row>
    <row r="80" spans="3:5" ht="23.25" x14ac:dyDescent="0.25">
      <c r="C80" s="203" t="s">
        <v>304</v>
      </c>
      <c r="D80" s="70" t="s">
        <v>304</v>
      </c>
      <c r="E80" t="b">
        <f t="shared" si="1"/>
        <v>1</v>
      </c>
    </row>
    <row r="81" spans="3:5" ht="23.25" x14ac:dyDescent="0.25">
      <c r="C81" s="204" t="s">
        <v>78</v>
      </c>
      <c r="D81" s="70" t="s">
        <v>78</v>
      </c>
      <c r="E81" t="b">
        <f t="shared" si="1"/>
        <v>1</v>
      </c>
    </row>
    <row r="82" spans="3:5" ht="23.25" x14ac:dyDescent="0.25">
      <c r="C82" s="204" t="s">
        <v>63</v>
      </c>
      <c r="D82" s="70" t="s">
        <v>63</v>
      </c>
      <c r="E82" t="b">
        <f t="shared" si="1"/>
        <v>1</v>
      </c>
    </row>
    <row r="83" spans="3:5" ht="23.25" x14ac:dyDescent="0.25">
      <c r="C83" s="203" t="s">
        <v>107</v>
      </c>
      <c r="D83" s="70" t="s">
        <v>107</v>
      </c>
      <c r="E83" t="b">
        <f t="shared" si="1"/>
        <v>1</v>
      </c>
    </row>
    <row r="84" spans="3:5" ht="23.25" x14ac:dyDescent="0.25">
      <c r="C84" s="203" t="s">
        <v>325</v>
      </c>
      <c r="D84" s="70" t="s">
        <v>325</v>
      </c>
      <c r="E84" t="b">
        <f t="shared" si="1"/>
        <v>1</v>
      </c>
    </row>
    <row r="85" spans="3:5" ht="23.25" x14ac:dyDescent="0.25">
      <c r="C85" s="203" t="s">
        <v>318</v>
      </c>
      <c r="D85" s="70" t="s">
        <v>318</v>
      </c>
      <c r="E85" t="b">
        <f t="shared" si="1"/>
        <v>1</v>
      </c>
    </row>
    <row r="86" spans="3:5" ht="23.25" x14ac:dyDescent="0.25">
      <c r="C86" s="204" t="s">
        <v>233</v>
      </c>
      <c r="D86" s="70" t="s">
        <v>233</v>
      </c>
      <c r="E86" t="b">
        <f t="shared" si="1"/>
        <v>1</v>
      </c>
    </row>
    <row r="87" spans="3:5" ht="23.25" x14ac:dyDescent="0.25">
      <c r="C87" s="204" t="s">
        <v>84</v>
      </c>
      <c r="D87" s="194" t="s">
        <v>84</v>
      </c>
      <c r="E87" t="b">
        <f t="shared" si="1"/>
        <v>1</v>
      </c>
    </row>
    <row r="88" spans="3:5" ht="23.25" x14ac:dyDescent="0.25">
      <c r="C88" s="203" t="s">
        <v>223</v>
      </c>
      <c r="D88" s="70" t="s">
        <v>223</v>
      </c>
      <c r="E88" t="b">
        <f t="shared" si="1"/>
        <v>1</v>
      </c>
    </row>
    <row r="89" spans="3:5" ht="23.25" x14ac:dyDescent="0.25">
      <c r="C89" s="204" t="s">
        <v>286</v>
      </c>
      <c r="D89" s="70" t="s">
        <v>286</v>
      </c>
      <c r="E89" t="b">
        <f t="shared" si="1"/>
        <v>1</v>
      </c>
    </row>
    <row r="90" spans="3:5" ht="23.25" x14ac:dyDescent="0.25">
      <c r="C90" s="203" t="s">
        <v>256</v>
      </c>
      <c r="D90" s="70" t="s">
        <v>256</v>
      </c>
      <c r="E90" t="b">
        <f t="shared" si="1"/>
        <v>1</v>
      </c>
    </row>
    <row r="91" spans="3:5" ht="23.25" x14ac:dyDescent="0.25">
      <c r="C91" s="204" t="s">
        <v>102</v>
      </c>
      <c r="D91" s="70" t="s">
        <v>102</v>
      </c>
      <c r="E91" t="b">
        <f t="shared" si="1"/>
        <v>1</v>
      </c>
    </row>
    <row r="92" spans="3:5" ht="23.25" x14ac:dyDescent="0.25">
      <c r="C92" s="203" t="s">
        <v>108</v>
      </c>
      <c r="D92" s="194" t="s">
        <v>108</v>
      </c>
      <c r="E92" t="b">
        <f t="shared" si="1"/>
        <v>1</v>
      </c>
    </row>
    <row r="93" spans="3:5" ht="23.25" x14ac:dyDescent="0.25">
      <c r="C93" s="203" t="s">
        <v>101</v>
      </c>
      <c r="D93" s="70" t="s">
        <v>101</v>
      </c>
      <c r="E93" t="b">
        <f t="shared" si="1"/>
        <v>1</v>
      </c>
    </row>
    <row r="94" spans="3:5" ht="23.25" x14ac:dyDescent="0.25">
      <c r="C94" s="204" t="s">
        <v>541</v>
      </c>
      <c r="D94" s="194" t="s">
        <v>541</v>
      </c>
      <c r="E94" t="b">
        <f t="shared" si="1"/>
        <v>1</v>
      </c>
    </row>
    <row r="95" spans="3:5" ht="23.25" x14ac:dyDescent="0.25">
      <c r="C95" s="204" t="s">
        <v>563</v>
      </c>
      <c r="D95" s="194" t="s">
        <v>563</v>
      </c>
      <c r="E95" t="b">
        <f t="shared" si="1"/>
        <v>1</v>
      </c>
    </row>
    <row r="96" spans="3:5" ht="23.25" x14ac:dyDescent="0.25">
      <c r="C96" s="204" t="s">
        <v>105</v>
      </c>
      <c r="D96" s="70" t="s">
        <v>105</v>
      </c>
      <c r="E96" t="b">
        <f t="shared" si="1"/>
        <v>1</v>
      </c>
    </row>
    <row r="97" spans="3:5" ht="23.25" x14ac:dyDescent="0.25">
      <c r="C97" s="204" t="s">
        <v>240</v>
      </c>
      <c r="D97" s="70" t="s">
        <v>240</v>
      </c>
      <c r="E97" t="b">
        <f t="shared" si="1"/>
        <v>1</v>
      </c>
    </row>
    <row r="98" spans="3:5" ht="23.25" x14ac:dyDescent="0.25">
      <c r="C98" s="203" t="s">
        <v>100</v>
      </c>
      <c r="D98" s="70" t="s">
        <v>100</v>
      </c>
      <c r="E98" t="b">
        <f t="shared" si="1"/>
        <v>1</v>
      </c>
    </row>
    <row r="99" spans="3:5" ht="23.25" x14ac:dyDescent="0.25">
      <c r="C99" s="203" t="s">
        <v>290</v>
      </c>
      <c r="D99" s="70" t="s">
        <v>290</v>
      </c>
      <c r="E99" t="b">
        <f t="shared" si="1"/>
        <v>1</v>
      </c>
    </row>
    <row r="100" spans="3:5" ht="23.25" x14ac:dyDescent="0.25">
      <c r="C100" s="203" t="s">
        <v>281</v>
      </c>
      <c r="D100" s="70" t="s">
        <v>281</v>
      </c>
      <c r="E100" t="b">
        <f t="shared" si="1"/>
        <v>1</v>
      </c>
    </row>
    <row r="101" spans="3:5" ht="23.25" x14ac:dyDescent="0.25">
      <c r="C101" s="204" t="s">
        <v>141</v>
      </c>
      <c r="D101" s="70" t="s">
        <v>141</v>
      </c>
      <c r="E101" t="b">
        <f t="shared" si="1"/>
        <v>1</v>
      </c>
    </row>
    <row r="102" spans="3:5" ht="23.25" x14ac:dyDescent="0.25">
      <c r="C102" s="204" t="s">
        <v>298</v>
      </c>
      <c r="D102" s="70" t="s">
        <v>298</v>
      </c>
      <c r="E102" t="b">
        <f t="shared" si="1"/>
        <v>1</v>
      </c>
    </row>
    <row r="103" spans="3:5" ht="23.25" x14ac:dyDescent="0.25">
      <c r="C103" s="203" t="s">
        <v>112</v>
      </c>
      <c r="D103" s="70" t="s">
        <v>112</v>
      </c>
      <c r="E103" t="b">
        <f t="shared" si="1"/>
        <v>1</v>
      </c>
    </row>
    <row r="104" spans="3:5" ht="23.25" x14ac:dyDescent="0.25">
      <c r="C104" s="203" t="s">
        <v>140</v>
      </c>
      <c r="D104" s="194" t="s">
        <v>140</v>
      </c>
      <c r="E104" t="b">
        <f t="shared" si="1"/>
        <v>1</v>
      </c>
    </row>
    <row r="105" spans="3:5" ht="23.25" x14ac:dyDescent="0.25">
      <c r="C105" s="204" t="s">
        <v>301</v>
      </c>
      <c r="D105" s="70" t="s">
        <v>301</v>
      </c>
      <c r="E105" t="b">
        <f t="shared" si="1"/>
        <v>1</v>
      </c>
    </row>
    <row r="106" spans="3:5" ht="23.25" x14ac:dyDescent="0.25">
      <c r="C106" s="203" t="s">
        <v>136</v>
      </c>
      <c r="D106" s="70" t="s">
        <v>136</v>
      </c>
      <c r="E106" t="b">
        <f t="shared" si="1"/>
        <v>1</v>
      </c>
    </row>
    <row r="107" spans="3:5" ht="23.25" x14ac:dyDescent="0.25">
      <c r="C107" s="204" t="s">
        <v>134</v>
      </c>
      <c r="D107" s="70" t="s">
        <v>134</v>
      </c>
      <c r="E107" t="b">
        <f t="shared" si="1"/>
        <v>1</v>
      </c>
    </row>
    <row r="108" spans="3:5" ht="23.25" x14ac:dyDescent="0.25">
      <c r="C108" s="204" t="s">
        <v>139</v>
      </c>
      <c r="D108" s="70" t="s">
        <v>139</v>
      </c>
      <c r="E108" t="b">
        <f t="shared" si="1"/>
        <v>1</v>
      </c>
    </row>
    <row r="109" spans="3:5" ht="23.25" x14ac:dyDescent="0.25">
      <c r="C109" s="203" t="s">
        <v>545</v>
      </c>
      <c r="D109" s="194" t="s">
        <v>545</v>
      </c>
      <c r="E109" t="b">
        <f t="shared" si="1"/>
        <v>1</v>
      </c>
    </row>
    <row r="110" spans="3:5" ht="23.25" x14ac:dyDescent="0.25">
      <c r="C110" s="203" t="s">
        <v>280</v>
      </c>
      <c r="D110" s="70" t="s">
        <v>280</v>
      </c>
      <c r="E110" t="b">
        <f t="shared" si="1"/>
        <v>1</v>
      </c>
    </row>
    <row r="111" spans="3:5" ht="23.25" x14ac:dyDescent="0.25">
      <c r="C111" s="203" t="s">
        <v>235</v>
      </c>
      <c r="D111" s="70" t="s">
        <v>235</v>
      </c>
      <c r="E111" t="b">
        <f t="shared" si="1"/>
        <v>1</v>
      </c>
    </row>
    <row r="112" spans="3:5" ht="23.25" x14ac:dyDescent="0.25">
      <c r="C112" s="204" t="s">
        <v>542</v>
      </c>
      <c r="D112" s="194" t="s">
        <v>542</v>
      </c>
      <c r="E112" t="b">
        <f t="shared" si="1"/>
        <v>1</v>
      </c>
    </row>
    <row r="113" spans="3:5" ht="23.25" x14ac:dyDescent="0.25">
      <c r="C113" s="204" t="s">
        <v>562</v>
      </c>
      <c r="D113" s="194" t="s">
        <v>562</v>
      </c>
      <c r="E113" t="b">
        <f t="shared" si="1"/>
        <v>1</v>
      </c>
    </row>
    <row r="114" spans="3:5" ht="23.25" x14ac:dyDescent="0.25">
      <c r="C114" s="204" t="s">
        <v>302</v>
      </c>
      <c r="D114" s="70" t="s">
        <v>302</v>
      </c>
      <c r="E114" t="b">
        <f t="shared" si="1"/>
        <v>1</v>
      </c>
    </row>
    <row r="115" spans="3:5" ht="23.25" x14ac:dyDescent="0.25">
      <c r="C115" s="203" t="s">
        <v>239</v>
      </c>
      <c r="D115" s="70" t="s">
        <v>239</v>
      </c>
      <c r="E115" t="b">
        <f t="shared" si="1"/>
        <v>1</v>
      </c>
    </row>
    <row r="116" spans="3:5" ht="23.25" x14ac:dyDescent="0.25">
      <c r="C116" s="204" t="s">
        <v>249</v>
      </c>
      <c r="D116" s="70" t="s">
        <v>249</v>
      </c>
      <c r="E116" t="b">
        <f t="shared" si="1"/>
        <v>1</v>
      </c>
    </row>
    <row r="117" spans="3:5" ht="23.25" x14ac:dyDescent="0.25">
      <c r="C117" s="203" t="s">
        <v>277</v>
      </c>
      <c r="D117" s="70" t="s">
        <v>277</v>
      </c>
      <c r="E117" t="b">
        <f t="shared" si="1"/>
        <v>1</v>
      </c>
    </row>
    <row r="118" spans="3:5" ht="23.25" x14ac:dyDescent="0.25">
      <c r="C118" s="203" t="s">
        <v>257</v>
      </c>
      <c r="D118" s="194" t="s">
        <v>257</v>
      </c>
      <c r="E118" t="b">
        <f t="shared" si="1"/>
        <v>1</v>
      </c>
    </row>
    <row r="119" spans="3:5" ht="23.25" x14ac:dyDescent="0.25">
      <c r="C119" s="204" t="s">
        <v>263</v>
      </c>
      <c r="D119" s="70" t="s">
        <v>263</v>
      </c>
      <c r="E119" t="b">
        <f t="shared" si="1"/>
        <v>1</v>
      </c>
    </row>
    <row r="120" spans="3:5" ht="23.25" x14ac:dyDescent="0.25">
      <c r="C120" s="204" t="s">
        <v>322</v>
      </c>
      <c r="D120" s="70" t="s">
        <v>322</v>
      </c>
      <c r="E120" t="b">
        <f t="shared" si="1"/>
        <v>1</v>
      </c>
    </row>
    <row r="121" spans="3:5" ht="23.25" x14ac:dyDescent="0.25">
      <c r="C121" s="204" t="s">
        <v>273</v>
      </c>
      <c r="D121" s="70" t="s">
        <v>273</v>
      </c>
      <c r="E121" t="b">
        <f t="shared" si="1"/>
        <v>1</v>
      </c>
    </row>
    <row r="122" spans="3:5" ht="23.25" x14ac:dyDescent="0.25">
      <c r="C122" s="203" t="s">
        <v>288</v>
      </c>
      <c r="D122" s="70" t="s">
        <v>288</v>
      </c>
      <c r="E122" t="b">
        <f t="shared" si="1"/>
        <v>1</v>
      </c>
    </row>
    <row r="123" spans="3:5" ht="23.25" x14ac:dyDescent="0.25">
      <c r="C123" s="203" t="s">
        <v>319</v>
      </c>
      <c r="D123" s="194" t="s">
        <v>319</v>
      </c>
      <c r="E123" t="b">
        <f t="shared" si="1"/>
        <v>1</v>
      </c>
    </row>
    <row r="124" spans="3:5" ht="23.25" x14ac:dyDescent="0.25">
      <c r="C124" s="203" t="s">
        <v>41</v>
      </c>
      <c r="D124" s="70" t="s">
        <v>41</v>
      </c>
      <c r="E124" t="b">
        <f t="shared" si="1"/>
        <v>1</v>
      </c>
    </row>
    <row r="125" spans="3:5" ht="23.25" x14ac:dyDescent="0.25">
      <c r="C125" s="203" t="s">
        <v>549</v>
      </c>
      <c r="D125" s="194" t="s">
        <v>549</v>
      </c>
      <c r="E125" t="b">
        <f t="shared" si="1"/>
        <v>1</v>
      </c>
    </row>
    <row r="126" spans="3:5" ht="23.25" x14ac:dyDescent="0.25">
      <c r="C126" s="203" t="s">
        <v>327</v>
      </c>
      <c r="D126" s="70" t="s">
        <v>327</v>
      </c>
      <c r="E126" t="b">
        <f t="shared" si="1"/>
        <v>1</v>
      </c>
    </row>
    <row r="127" spans="3:5" ht="23.25" x14ac:dyDescent="0.25">
      <c r="C127" s="203" t="s">
        <v>328</v>
      </c>
      <c r="D127" s="70" t="s">
        <v>328</v>
      </c>
      <c r="E127" t="b">
        <f t="shared" si="1"/>
        <v>1</v>
      </c>
    </row>
    <row r="128" spans="3:5" ht="23.25" x14ac:dyDescent="0.25">
      <c r="C128" s="203" t="s">
        <v>561</v>
      </c>
      <c r="D128" s="194" t="s">
        <v>561</v>
      </c>
      <c r="E128" t="b">
        <f t="shared" si="1"/>
        <v>1</v>
      </c>
    </row>
    <row r="129" spans="3:5" ht="23.25" x14ac:dyDescent="0.25">
      <c r="C129" s="203" t="s">
        <v>329</v>
      </c>
      <c r="D129" s="70" t="s">
        <v>329</v>
      </c>
      <c r="E129" t="b">
        <f t="shared" si="1"/>
        <v>1</v>
      </c>
    </row>
    <row r="130" spans="3:5" ht="23.25" x14ac:dyDescent="0.25">
      <c r="C130" s="204" t="s">
        <v>543</v>
      </c>
      <c r="D130" s="194" t="s">
        <v>543</v>
      </c>
      <c r="E130" t="b">
        <f t="shared" si="1"/>
        <v>1</v>
      </c>
    </row>
    <row r="131" spans="3:5" ht="23.25" x14ac:dyDescent="0.25">
      <c r="C131" s="204" t="s">
        <v>559</v>
      </c>
      <c r="D131" s="194" t="s">
        <v>559</v>
      </c>
      <c r="E131" t="b">
        <f t="shared" si="1"/>
        <v>1</v>
      </c>
    </row>
    <row r="132" spans="3:5" ht="23.25" x14ac:dyDescent="0.25">
      <c r="C132" s="203" t="s">
        <v>275</v>
      </c>
      <c r="D132" s="70" t="s">
        <v>275</v>
      </c>
      <c r="E132" t="b">
        <f t="shared" ref="E132:E195" si="2">C132=D132</f>
        <v>1</v>
      </c>
    </row>
    <row r="133" spans="3:5" ht="23.25" x14ac:dyDescent="0.25">
      <c r="C133" s="204" t="s">
        <v>52</v>
      </c>
      <c r="D133" s="70" t="s">
        <v>52</v>
      </c>
      <c r="E133" t="b">
        <f t="shared" si="2"/>
        <v>1</v>
      </c>
    </row>
    <row r="134" spans="3:5" ht="23.25" x14ac:dyDescent="0.25">
      <c r="C134" s="204" t="s">
        <v>138</v>
      </c>
      <c r="D134" s="70" t="s">
        <v>138</v>
      </c>
      <c r="E134" t="b">
        <f t="shared" si="2"/>
        <v>1</v>
      </c>
    </row>
    <row r="135" spans="3:5" ht="23.25" x14ac:dyDescent="0.25">
      <c r="C135" s="204" t="s">
        <v>98</v>
      </c>
      <c r="D135" s="194" t="s">
        <v>98</v>
      </c>
      <c r="E135" t="b">
        <f t="shared" si="2"/>
        <v>1</v>
      </c>
    </row>
    <row r="136" spans="3:5" ht="23.25" x14ac:dyDescent="0.25">
      <c r="C136" s="203" t="s">
        <v>50</v>
      </c>
      <c r="D136" s="70" t="s">
        <v>50</v>
      </c>
      <c r="E136" t="b">
        <f t="shared" si="2"/>
        <v>1</v>
      </c>
    </row>
    <row r="137" spans="3:5" ht="23.25" x14ac:dyDescent="0.25">
      <c r="C137" s="204" t="s">
        <v>320</v>
      </c>
      <c r="D137" s="194" t="s">
        <v>320</v>
      </c>
      <c r="E137" t="b">
        <f t="shared" si="2"/>
        <v>1</v>
      </c>
    </row>
    <row r="138" spans="3:5" ht="23.25" x14ac:dyDescent="0.25">
      <c r="C138" s="203" t="s">
        <v>48</v>
      </c>
      <c r="D138" s="70" t="s">
        <v>48</v>
      </c>
      <c r="E138" t="b">
        <f t="shared" si="2"/>
        <v>1</v>
      </c>
    </row>
    <row r="139" spans="3:5" ht="23.25" x14ac:dyDescent="0.25">
      <c r="C139" s="203" t="s">
        <v>68</v>
      </c>
      <c r="D139" s="70" t="s">
        <v>68</v>
      </c>
      <c r="E139" t="b">
        <f t="shared" si="2"/>
        <v>1</v>
      </c>
    </row>
    <row r="140" spans="3:5" ht="23.25" x14ac:dyDescent="0.25">
      <c r="C140" s="203" t="s">
        <v>77</v>
      </c>
      <c r="D140" s="70" t="s">
        <v>77</v>
      </c>
      <c r="E140" t="b">
        <f t="shared" si="2"/>
        <v>1</v>
      </c>
    </row>
    <row r="141" spans="3:5" ht="23.25" x14ac:dyDescent="0.25">
      <c r="C141" s="204" t="s">
        <v>56</v>
      </c>
      <c r="D141" s="70" t="s">
        <v>56</v>
      </c>
      <c r="E141" t="b">
        <f t="shared" si="2"/>
        <v>1</v>
      </c>
    </row>
    <row r="142" spans="3:5" ht="23.25" x14ac:dyDescent="0.25">
      <c r="C142" s="204" t="s">
        <v>231</v>
      </c>
      <c r="D142" s="70" t="s">
        <v>231</v>
      </c>
      <c r="E142" t="b">
        <f t="shared" si="2"/>
        <v>1</v>
      </c>
    </row>
    <row r="143" spans="3:5" ht="23.25" x14ac:dyDescent="0.25">
      <c r="C143" s="203" t="s">
        <v>94</v>
      </c>
      <c r="D143" s="70" t="s">
        <v>94</v>
      </c>
      <c r="E143" t="b">
        <f t="shared" si="2"/>
        <v>1</v>
      </c>
    </row>
    <row r="144" spans="3:5" ht="23.25" x14ac:dyDescent="0.25">
      <c r="C144" s="204" t="s">
        <v>268</v>
      </c>
      <c r="D144" s="70" t="s">
        <v>268</v>
      </c>
      <c r="E144" t="b">
        <f t="shared" si="2"/>
        <v>1</v>
      </c>
    </row>
    <row r="145" spans="3:5" ht="23.25" x14ac:dyDescent="0.25">
      <c r="C145" s="203" t="s">
        <v>92</v>
      </c>
      <c r="D145" s="70" t="s">
        <v>92</v>
      </c>
      <c r="E145" t="b">
        <f t="shared" si="2"/>
        <v>1</v>
      </c>
    </row>
    <row r="146" spans="3:5" ht="23.25" x14ac:dyDescent="0.25">
      <c r="C146" s="203" t="s">
        <v>34</v>
      </c>
      <c r="D146" s="70" t="s">
        <v>34</v>
      </c>
      <c r="E146" t="b">
        <f t="shared" si="2"/>
        <v>1</v>
      </c>
    </row>
    <row r="147" spans="3:5" ht="23.25" x14ac:dyDescent="0.25">
      <c r="C147" s="204" t="s">
        <v>61</v>
      </c>
      <c r="D147" s="70" t="s">
        <v>61</v>
      </c>
      <c r="E147" t="b">
        <f t="shared" si="2"/>
        <v>1</v>
      </c>
    </row>
    <row r="148" spans="3:5" ht="23.25" x14ac:dyDescent="0.25">
      <c r="C148" s="204" t="s">
        <v>74</v>
      </c>
      <c r="D148" s="70" t="s">
        <v>74</v>
      </c>
      <c r="E148" t="b">
        <f t="shared" si="2"/>
        <v>1</v>
      </c>
    </row>
    <row r="149" spans="3:5" ht="23.25" x14ac:dyDescent="0.25">
      <c r="C149" s="203" t="s">
        <v>222</v>
      </c>
      <c r="D149" s="70" t="s">
        <v>222</v>
      </c>
      <c r="E149" t="b">
        <f t="shared" si="2"/>
        <v>1</v>
      </c>
    </row>
    <row r="150" spans="3:5" ht="23.25" x14ac:dyDescent="0.25">
      <c r="C150" s="204" t="s">
        <v>76</v>
      </c>
      <c r="D150" s="70" t="s">
        <v>76</v>
      </c>
      <c r="E150" t="b">
        <f t="shared" si="2"/>
        <v>1</v>
      </c>
    </row>
    <row r="151" spans="3:5" ht="23.25" x14ac:dyDescent="0.25">
      <c r="C151" s="204" t="s">
        <v>323</v>
      </c>
      <c r="D151" s="70" t="s">
        <v>323</v>
      </c>
      <c r="E151" t="b">
        <f t="shared" si="2"/>
        <v>1</v>
      </c>
    </row>
    <row r="152" spans="3:5" ht="23.25" x14ac:dyDescent="0.25">
      <c r="C152" s="203" t="s">
        <v>142</v>
      </c>
      <c r="D152" s="70" t="s">
        <v>142</v>
      </c>
      <c r="E152" t="b">
        <f t="shared" si="2"/>
        <v>1</v>
      </c>
    </row>
    <row r="153" spans="3:5" ht="23.25" x14ac:dyDescent="0.25">
      <c r="C153" s="204" t="s">
        <v>132</v>
      </c>
      <c r="D153" s="194" t="s">
        <v>132</v>
      </c>
      <c r="E153" t="b">
        <f t="shared" si="2"/>
        <v>1</v>
      </c>
    </row>
    <row r="154" spans="3:5" ht="23.25" x14ac:dyDescent="0.25">
      <c r="C154" s="204" t="s">
        <v>65</v>
      </c>
      <c r="D154" s="70" t="s">
        <v>65</v>
      </c>
      <c r="E154" t="b">
        <f t="shared" si="2"/>
        <v>1</v>
      </c>
    </row>
    <row r="155" spans="3:5" ht="23.25" x14ac:dyDescent="0.25">
      <c r="C155" s="204" t="s">
        <v>45</v>
      </c>
      <c r="D155" s="70" t="s">
        <v>45</v>
      </c>
      <c r="E155" t="b">
        <f t="shared" si="2"/>
        <v>1</v>
      </c>
    </row>
    <row r="156" spans="3:5" ht="23.25" x14ac:dyDescent="0.25">
      <c r="C156" s="203" t="s">
        <v>47</v>
      </c>
      <c r="D156" s="70" t="s">
        <v>47</v>
      </c>
      <c r="E156" t="b">
        <f t="shared" si="2"/>
        <v>1</v>
      </c>
    </row>
    <row r="157" spans="3:5" ht="23.25" x14ac:dyDescent="0.25">
      <c r="C157" s="204" t="s">
        <v>91</v>
      </c>
      <c r="D157" s="194" t="s">
        <v>91</v>
      </c>
      <c r="E157" t="b">
        <f t="shared" si="2"/>
        <v>1</v>
      </c>
    </row>
    <row r="158" spans="3:5" ht="23.25" x14ac:dyDescent="0.25">
      <c r="C158" s="203" t="s">
        <v>264</v>
      </c>
      <c r="D158" s="70" t="s">
        <v>264</v>
      </c>
      <c r="E158" t="b">
        <f t="shared" si="2"/>
        <v>1</v>
      </c>
    </row>
    <row r="159" spans="3:5" ht="23.25" x14ac:dyDescent="0.25">
      <c r="C159" s="204" t="s">
        <v>71</v>
      </c>
      <c r="D159" s="71" t="s">
        <v>71</v>
      </c>
      <c r="E159" t="b">
        <f t="shared" si="2"/>
        <v>1</v>
      </c>
    </row>
    <row r="160" spans="3:5" ht="23.25" x14ac:dyDescent="0.25">
      <c r="C160" s="203" t="s">
        <v>82</v>
      </c>
      <c r="D160" s="71" t="s">
        <v>82</v>
      </c>
      <c r="E160" t="b">
        <f t="shared" si="2"/>
        <v>1</v>
      </c>
    </row>
    <row r="161" spans="3:5" ht="23.25" x14ac:dyDescent="0.25">
      <c r="C161" s="203" t="s">
        <v>544</v>
      </c>
      <c r="D161" s="194" t="s">
        <v>544</v>
      </c>
      <c r="E161" t="b">
        <f t="shared" si="2"/>
        <v>1</v>
      </c>
    </row>
    <row r="162" spans="3:5" ht="23.25" x14ac:dyDescent="0.25">
      <c r="C162" s="203" t="s">
        <v>305</v>
      </c>
      <c r="D162" s="70" t="s">
        <v>305</v>
      </c>
      <c r="E162" t="b">
        <f t="shared" si="2"/>
        <v>1</v>
      </c>
    </row>
    <row r="163" spans="3:5" ht="23.25" x14ac:dyDescent="0.25">
      <c r="C163" s="204" t="s">
        <v>252</v>
      </c>
      <c r="D163" s="70" t="s">
        <v>252</v>
      </c>
      <c r="E163" t="b">
        <f t="shared" si="2"/>
        <v>1</v>
      </c>
    </row>
    <row r="164" spans="3:5" ht="23.25" x14ac:dyDescent="0.25">
      <c r="C164" s="203" t="s">
        <v>260</v>
      </c>
      <c r="D164" s="70" t="s">
        <v>260</v>
      </c>
      <c r="E164" t="b">
        <f t="shared" si="2"/>
        <v>1</v>
      </c>
    </row>
    <row r="165" spans="3:5" ht="23.25" x14ac:dyDescent="0.25">
      <c r="C165" s="204" t="s">
        <v>546</v>
      </c>
      <c r="D165" s="70" t="s">
        <v>546</v>
      </c>
      <c r="E165" t="b">
        <f t="shared" si="2"/>
        <v>1</v>
      </c>
    </row>
    <row r="166" spans="3:5" ht="23.25" x14ac:dyDescent="0.25">
      <c r="C166" s="204" t="s">
        <v>547</v>
      </c>
      <c r="D166" s="70" t="s">
        <v>547</v>
      </c>
      <c r="E166" t="b">
        <f t="shared" si="2"/>
        <v>1</v>
      </c>
    </row>
    <row r="167" spans="3:5" ht="23.25" x14ac:dyDescent="0.25">
      <c r="C167" s="203" t="s">
        <v>189</v>
      </c>
      <c r="D167" s="70" t="s">
        <v>189</v>
      </c>
      <c r="E167" t="b">
        <f t="shared" si="2"/>
        <v>1</v>
      </c>
    </row>
    <row r="168" spans="3:5" ht="23.25" x14ac:dyDescent="0.25">
      <c r="C168" s="204" t="s">
        <v>172</v>
      </c>
      <c r="D168" s="70" t="s">
        <v>172</v>
      </c>
      <c r="E168" t="b">
        <f t="shared" si="2"/>
        <v>1</v>
      </c>
    </row>
    <row r="169" spans="3:5" ht="23.25" x14ac:dyDescent="0.25">
      <c r="C169" s="204" t="s">
        <v>294</v>
      </c>
      <c r="D169" s="70" t="s">
        <v>294</v>
      </c>
      <c r="E169" t="b">
        <f t="shared" si="2"/>
        <v>1</v>
      </c>
    </row>
    <row r="170" spans="3:5" ht="23.25" x14ac:dyDescent="0.25">
      <c r="C170" s="204" t="s">
        <v>153</v>
      </c>
      <c r="D170" s="70" t="s">
        <v>153</v>
      </c>
      <c r="E170" t="b">
        <f t="shared" si="2"/>
        <v>1</v>
      </c>
    </row>
    <row r="171" spans="3:5" ht="23.25" x14ac:dyDescent="0.25">
      <c r="C171" s="204" t="s">
        <v>296</v>
      </c>
      <c r="D171" s="70" t="s">
        <v>296</v>
      </c>
      <c r="E171" t="b">
        <f t="shared" si="2"/>
        <v>1</v>
      </c>
    </row>
    <row r="172" spans="3:5" ht="23.25" x14ac:dyDescent="0.25">
      <c r="C172" s="204" t="s">
        <v>170</v>
      </c>
      <c r="D172" s="70" t="s">
        <v>170</v>
      </c>
      <c r="E172" t="b">
        <f t="shared" si="2"/>
        <v>1</v>
      </c>
    </row>
    <row r="173" spans="3:5" ht="23.25" x14ac:dyDescent="0.25">
      <c r="C173" s="204" t="s">
        <v>179</v>
      </c>
      <c r="D173" s="72" t="s">
        <v>179</v>
      </c>
      <c r="E173" t="b">
        <f t="shared" si="2"/>
        <v>1</v>
      </c>
    </row>
    <row r="174" spans="3:5" ht="23.25" x14ac:dyDescent="0.25">
      <c r="C174" s="203" t="s">
        <v>154</v>
      </c>
      <c r="D174" s="70" t="s">
        <v>154</v>
      </c>
      <c r="E174" t="b">
        <f t="shared" si="2"/>
        <v>1</v>
      </c>
    </row>
    <row r="175" spans="3:5" ht="23.25" x14ac:dyDescent="0.25">
      <c r="C175" s="203" t="s">
        <v>166</v>
      </c>
      <c r="D175" s="70" t="s">
        <v>166</v>
      </c>
      <c r="E175" t="b">
        <f t="shared" si="2"/>
        <v>1</v>
      </c>
    </row>
    <row r="176" spans="3:5" ht="23.25" x14ac:dyDescent="0.25">
      <c r="C176" s="203" t="s">
        <v>534</v>
      </c>
      <c r="D176" s="70" t="s">
        <v>534</v>
      </c>
      <c r="E176" t="b">
        <f t="shared" si="2"/>
        <v>1</v>
      </c>
    </row>
    <row r="177" spans="3:5" ht="23.25" x14ac:dyDescent="0.25">
      <c r="C177" s="204" t="s">
        <v>146</v>
      </c>
      <c r="D177" s="70" t="s">
        <v>146</v>
      </c>
      <c r="E177" t="b">
        <f t="shared" si="2"/>
        <v>1</v>
      </c>
    </row>
    <row r="178" spans="3:5" ht="23.25" x14ac:dyDescent="0.25">
      <c r="C178" s="203" t="s">
        <v>164</v>
      </c>
      <c r="D178" s="70" t="s">
        <v>164</v>
      </c>
      <c r="E178" t="b">
        <f t="shared" si="2"/>
        <v>1</v>
      </c>
    </row>
    <row r="179" spans="3:5" ht="23.25" x14ac:dyDescent="0.25">
      <c r="C179" s="203" t="s">
        <v>177</v>
      </c>
      <c r="D179" s="70" t="s">
        <v>177</v>
      </c>
      <c r="E179" t="b">
        <f t="shared" si="2"/>
        <v>1</v>
      </c>
    </row>
    <row r="180" spans="3:5" ht="23.25" x14ac:dyDescent="0.25">
      <c r="C180" s="203" t="s">
        <v>228</v>
      </c>
      <c r="D180" s="70" t="s">
        <v>228</v>
      </c>
      <c r="E180" t="b">
        <f t="shared" si="2"/>
        <v>1</v>
      </c>
    </row>
    <row r="181" spans="3:5" ht="23.25" x14ac:dyDescent="0.25">
      <c r="C181" s="204" t="s">
        <v>149</v>
      </c>
      <c r="D181" s="70" t="s">
        <v>149</v>
      </c>
      <c r="E181" t="b">
        <f t="shared" si="2"/>
        <v>1</v>
      </c>
    </row>
    <row r="182" spans="3:5" ht="23.25" x14ac:dyDescent="0.25">
      <c r="C182" s="203" t="s">
        <v>143</v>
      </c>
      <c r="D182" s="70" t="s">
        <v>143</v>
      </c>
      <c r="E182" t="b">
        <f t="shared" si="2"/>
        <v>1</v>
      </c>
    </row>
    <row r="183" spans="3:5" ht="23.25" x14ac:dyDescent="0.25">
      <c r="C183" s="204" t="s">
        <v>190</v>
      </c>
      <c r="D183" s="70" t="s">
        <v>190</v>
      </c>
      <c r="E183" t="b">
        <f t="shared" si="2"/>
        <v>1</v>
      </c>
    </row>
    <row r="184" spans="3:5" ht="23.25" x14ac:dyDescent="0.25">
      <c r="C184" s="203" t="s">
        <v>188</v>
      </c>
      <c r="D184" s="70" t="s">
        <v>188</v>
      </c>
      <c r="E184" t="b">
        <f t="shared" si="2"/>
        <v>1</v>
      </c>
    </row>
    <row r="185" spans="3:5" ht="23.25" x14ac:dyDescent="0.25">
      <c r="C185" s="204" t="s">
        <v>193</v>
      </c>
      <c r="D185" s="70" t="s">
        <v>193</v>
      </c>
      <c r="E185" t="b">
        <f t="shared" si="2"/>
        <v>1</v>
      </c>
    </row>
    <row r="186" spans="3:5" ht="23.25" x14ac:dyDescent="0.25">
      <c r="C186" s="203" t="s">
        <v>217</v>
      </c>
      <c r="D186" s="70" t="s">
        <v>217</v>
      </c>
      <c r="E186" t="b">
        <f t="shared" si="2"/>
        <v>1</v>
      </c>
    </row>
    <row r="187" spans="3:5" ht="23.25" x14ac:dyDescent="0.25">
      <c r="C187" s="203" t="s">
        <v>580</v>
      </c>
      <c r="D187" s="70" t="s">
        <v>580</v>
      </c>
      <c r="E187" t="b">
        <f t="shared" si="2"/>
        <v>1</v>
      </c>
    </row>
    <row r="188" spans="3:5" ht="23.25" x14ac:dyDescent="0.25">
      <c r="C188" s="204" t="s">
        <v>258</v>
      </c>
      <c r="D188" s="70" t="s">
        <v>258</v>
      </c>
      <c r="E188" t="b">
        <f>C188=U47</f>
        <v>0</v>
      </c>
    </row>
    <row r="189" spans="3:5" ht="23.25" x14ac:dyDescent="0.25">
      <c r="C189" s="203" t="s">
        <v>156</v>
      </c>
      <c r="D189" s="70" t="s">
        <v>156</v>
      </c>
      <c r="E189" t="b">
        <f>C189=D188</f>
        <v>0</v>
      </c>
    </row>
    <row r="190" spans="3:5" x14ac:dyDescent="0.25">
      <c r="E190" t="b">
        <f>C190=D189</f>
        <v>0</v>
      </c>
    </row>
    <row r="191" spans="3:5" x14ac:dyDescent="0.25">
      <c r="E191" t="b">
        <f t="shared" si="2"/>
        <v>1</v>
      </c>
    </row>
    <row r="192" spans="3:5" x14ac:dyDescent="0.25">
      <c r="E192" t="b">
        <f t="shared" si="2"/>
        <v>1</v>
      </c>
    </row>
    <row r="193" spans="5:5" x14ac:dyDescent="0.25">
      <c r="E193" t="b">
        <f t="shared" si="2"/>
        <v>1</v>
      </c>
    </row>
    <row r="194" spans="5:5" x14ac:dyDescent="0.25">
      <c r="E194" t="b">
        <f t="shared" si="2"/>
        <v>1</v>
      </c>
    </row>
    <row r="195" spans="5:5" x14ac:dyDescent="0.25">
      <c r="E195" t="b">
        <f t="shared" si="2"/>
        <v>1</v>
      </c>
    </row>
    <row r="196" spans="5:5" x14ac:dyDescent="0.25">
      <c r="E196" t="b">
        <f t="shared" ref="E196:E198" si="3">C196=D196</f>
        <v>1</v>
      </c>
    </row>
    <row r="197" spans="5:5" x14ac:dyDescent="0.25">
      <c r="E197" t="b">
        <f t="shared" si="3"/>
        <v>1</v>
      </c>
    </row>
    <row r="198" spans="5:5" x14ac:dyDescent="0.25">
      <c r="E198" t="b">
        <f t="shared" si="3"/>
        <v>1</v>
      </c>
    </row>
  </sheetData>
  <sortState ref="C3:C189">
    <sortCondition ref="C3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89"/>
  <sheetViews>
    <sheetView topLeftCell="A7" workbookViewId="0">
      <selection activeCell="B1" sqref="B1:B140"/>
    </sheetView>
  </sheetViews>
  <sheetFormatPr defaultRowHeight="15" x14ac:dyDescent="0.25"/>
  <cols>
    <col min="2" max="2" width="29.28515625" customWidth="1"/>
  </cols>
  <sheetData>
    <row r="1" spans="2:2" ht="23.25" x14ac:dyDescent="0.25">
      <c r="B1" s="206" t="s">
        <v>48</v>
      </c>
    </row>
    <row r="2" spans="2:2" ht="23.25" x14ac:dyDescent="0.25">
      <c r="B2" s="206" t="s">
        <v>50</v>
      </c>
    </row>
    <row r="3" spans="2:2" ht="23.25" x14ac:dyDescent="0.25">
      <c r="B3" s="206" t="s">
        <v>52</v>
      </c>
    </row>
    <row r="4" spans="2:2" ht="23.25" x14ac:dyDescent="0.25">
      <c r="B4" s="206" t="s">
        <v>53</v>
      </c>
    </row>
    <row r="5" spans="2:2" ht="23.25" x14ac:dyDescent="0.25">
      <c r="B5" s="206" t="s">
        <v>54</v>
      </c>
    </row>
    <row r="6" spans="2:2" ht="23.25" x14ac:dyDescent="0.25">
      <c r="B6" s="211" t="s">
        <v>56</v>
      </c>
    </row>
    <row r="7" spans="2:2" ht="23.25" x14ac:dyDescent="0.25">
      <c r="B7" s="206" t="s">
        <v>58</v>
      </c>
    </row>
    <row r="8" spans="2:2" ht="23.25" x14ac:dyDescent="0.25">
      <c r="B8" s="206" t="s">
        <v>59</v>
      </c>
    </row>
    <row r="9" spans="2:2" ht="23.25" x14ac:dyDescent="0.25">
      <c r="B9" s="206" t="s">
        <v>61</v>
      </c>
    </row>
    <row r="10" spans="2:2" ht="23.25" x14ac:dyDescent="0.25">
      <c r="B10" s="211" t="s">
        <v>63</v>
      </c>
    </row>
    <row r="11" spans="2:2" ht="23.25" x14ac:dyDescent="0.25">
      <c r="B11" s="211" t="s">
        <v>65</v>
      </c>
    </row>
    <row r="12" spans="2:2" ht="23.25" x14ac:dyDescent="0.25">
      <c r="B12" s="211" t="s">
        <v>68</v>
      </c>
    </row>
    <row r="13" spans="2:2" ht="23.25" x14ac:dyDescent="0.25">
      <c r="B13" s="207" t="s">
        <v>70</v>
      </c>
    </row>
    <row r="14" spans="2:2" ht="23.25" x14ac:dyDescent="0.25">
      <c r="B14" s="211" t="s">
        <v>71</v>
      </c>
    </row>
    <row r="15" spans="2:2" ht="23.25" x14ac:dyDescent="0.25">
      <c r="B15" s="206" t="s">
        <v>74</v>
      </c>
    </row>
    <row r="16" spans="2:2" ht="23.25" x14ac:dyDescent="0.25">
      <c r="B16" s="206" t="s">
        <v>76</v>
      </c>
    </row>
    <row r="17" spans="2:2" ht="23.25" x14ac:dyDescent="0.25">
      <c r="B17" s="206" t="s">
        <v>77</v>
      </c>
    </row>
    <row r="18" spans="2:2" ht="23.25" x14ac:dyDescent="0.25">
      <c r="B18" s="211" t="s">
        <v>78</v>
      </c>
    </row>
    <row r="19" spans="2:2" ht="23.25" x14ac:dyDescent="0.25">
      <c r="B19" s="211" t="s">
        <v>80</v>
      </c>
    </row>
    <row r="20" spans="2:2" ht="23.25" x14ac:dyDescent="0.25">
      <c r="B20" s="211" t="s">
        <v>82</v>
      </c>
    </row>
    <row r="21" spans="2:2" ht="23.25" x14ac:dyDescent="0.25">
      <c r="B21" s="207" t="s">
        <v>84</v>
      </c>
    </row>
    <row r="22" spans="2:2" ht="23.25" x14ac:dyDescent="0.25">
      <c r="B22" s="206" t="s">
        <v>85</v>
      </c>
    </row>
    <row r="23" spans="2:2" ht="23.25" x14ac:dyDescent="0.25">
      <c r="B23" s="207" t="s">
        <v>87</v>
      </c>
    </row>
    <row r="24" spans="2:2" ht="23.25" x14ac:dyDescent="0.25">
      <c r="B24" s="211" t="s">
        <v>88</v>
      </c>
    </row>
    <row r="25" spans="2:2" ht="23.25" x14ac:dyDescent="0.25">
      <c r="B25" s="206" t="s">
        <v>90</v>
      </c>
    </row>
    <row r="26" spans="2:2" ht="23.25" x14ac:dyDescent="0.25">
      <c r="B26" s="207" t="s">
        <v>91</v>
      </c>
    </row>
    <row r="27" spans="2:2" ht="23.25" x14ac:dyDescent="0.25">
      <c r="B27" s="206" t="s">
        <v>92</v>
      </c>
    </row>
    <row r="28" spans="2:2" ht="23.25" x14ac:dyDescent="0.25">
      <c r="B28" s="211" t="s">
        <v>94</v>
      </c>
    </row>
    <row r="29" spans="2:2" ht="23.25" x14ac:dyDescent="0.25">
      <c r="B29" s="206" t="s">
        <v>97</v>
      </c>
    </row>
    <row r="30" spans="2:2" ht="23.25" x14ac:dyDescent="0.25">
      <c r="B30" s="207" t="s">
        <v>98</v>
      </c>
    </row>
    <row r="31" spans="2:2" ht="23.25" x14ac:dyDescent="0.25">
      <c r="B31" s="211" t="s">
        <v>100</v>
      </c>
    </row>
    <row r="32" spans="2:2" ht="23.25" x14ac:dyDescent="0.25">
      <c r="B32" s="211" t="s">
        <v>101</v>
      </c>
    </row>
    <row r="33" spans="2:2" ht="23.25" x14ac:dyDescent="0.25">
      <c r="B33" s="211" t="s">
        <v>102</v>
      </c>
    </row>
    <row r="34" spans="2:2" ht="23.25" x14ac:dyDescent="0.25">
      <c r="B34" s="211" t="s">
        <v>103</v>
      </c>
    </row>
    <row r="35" spans="2:2" ht="23.25" x14ac:dyDescent="0.25">
      <c r="B35" s="207" t="s">
        <v>104</v>
      </c>
    </row>
    <row r="36" spans="2:2" ht="23.25" x14ac:dyDescent="0.25">
      <c r="B36" s="211" t="s">
        <v>105</v>
      </c>
    </row>
    <row r="37" spans="2:2" ht="23.25" x14ac:dyDescent="0.25">
      <c r="B37" s="211" t="s">
        <v>107</v>
      </c>
    </row>
    <row r="38" spans="2:2" ht="23.25" x14ac:dyDescent="0.25">
      <c r="B38" s="207" t="s">
        <v>108</v>
      </c>
    </row>
    <row r="39" spans="2:2" ht="23.25" x14ac:dyDescent="0.25">
      <c r="B39" s="206" t="s">
        <v>109</v>
      </c>
    </row>
    <row r="40" spans="2:2" ht="23.25" x14ac:dyDescent="0.25">
      <c r="B40" s="206" t="s">
        <v>111</v>
      </c>
    </row>
    <row r="41" spans="2:2" ht="23.25" x14ac:dyDescent="0.25">
      <c r="B41" s="211" t="s">
        <v>112</v>
      </c>
    </row>
    <row r="42" spans="2:2" ht="23.25" x14ac:dyDescent="0.25">
      <c r="B42" s="211" t="s">
        <v>114</v>
      </c>
    </row>
    <row r="43" spans="2:2" ht="23.25" x14ac:dyDescent="0.25">
      <c r="B43" s="211" t="s">
        <v>116</v>
      </c>
    </row>
    <row r="44" spans="2:2" ht="23.25" x14ac:dyDescent="0.25">
      <c r="B44" s="211" t="s">
        <v>118</v>
      </c>
    </row>
    <row r="45" spans="2:2" ht="23.25" x14ac:dyDescent="0.25">
      <c r="B45" s="206" t="s">
        <v>120</v>
      </c>
    </row>
    <row r="46" spans="2:2" ht="23.25" x14ac:dyDescent="0.25">
      <c r="B46" s="211" t="s">
        <v>122</v>
      </c>
    </row>
    <row r="47" spans="2:2" ht="23.25" x14ac:dyDescent="0.25">
      <c r="B47" s="211" t="s">
        <v>124</v>
      </c>
    </row>
    <row r="48" spans="2:2" ht="23.25" x14ac:dyDescent="0.25">
      <c r="B48" s="211" t="s">
        <v>126</v>
      </c>
    </row>
    <row r="49" spans="2:2" ht="23.25" x14ac:dyDescent="0.25">
      <c r="B49" s="211" t="s">
        <v>128</v>
      </c>
    </row>
    <row r="50" spans="2:2" ht="23.25" x14ac:dyDescent="0.25">
      <c r="B50" s="211" t="s">
        <v>129</v>
      </c>
    </row>
    <row r="51" spans="2:2" ht="23.25" x14ac:dyDescent="0.25">
      <c r="B51" s="211" t="s">
        <v>131</v>
      </c>
    </row>
    <row r="52" spans="2:2" ht="23.25" x14ac:dyDescent="0.25">
      <c r="B52" s="207" t="s">
        <v>132</v>
      </c>
    </row>
    <row r="53" spans="2:2" ht="23.25" x14ac:dyDescent="0.25">
      <c r="B53" s="211" t="s">
        <v>134</v>
      </c>
    </row>
    <row r="54" spans="2:2" ht="23.25" x14ac:dyDescent="0.25">
      <c r="B54" s="211" t="s">
        <v>136</v>
      </c>
    </row>
    <row r="55" spans="2:2" ht="23.25" x14ac:dyDescent="0.25">
      <c r="B55" s="206" t="s">
        <v>138</v>
      </c>
    </row>
    <row r="56" spans="2:2" ht="23.25" x14ac:dyDescent="0.25">
      <c r="B56" s="206" t="s">
        <v>139</v>
      </c>
    </row>
    <row r="57" spans="2:2" ht="23.25" x14ac:dyDescent="0.25">
      <c r="B57" s="210" t="s">
        <v>140</v>
      </c>
    </row>
    <row r="58" spans="2:2" ht="23.25" x14ac:dyDescent="0.25">
      <c r="B58" s="206" t="s">
        <v>141</v>
      </c>
    </row>
    <row r="59" spans="2:2" ht="23.25" x14ac:dyDescent="0.25">
      <c r="B59" s="211" t="s">
        <v>142</v>
      </c>
    </row>
    <row r="60" spans="2:2" ht="23.25" x14ac:dyDescent="0.25">
      <c r="B60" s="211" t="s">
        <v>201</v>
      </c>
    </row>
    <row r="61" spans="2:2" ht="23.25" x14ac:dyDescent="0.25">
      <c r="B61" s="211" t="s">
        <v>202</v>
      </c>
    </row>
    <row r="62" spans="2:2" ht="23.25" x14ac:dyDescent="0.25">
      <c r="B62" s="211" t="s">
        <v>204</v>
      </c>
    </row>
    <row r="63" spans="2:2" ht="23.25" x14ac:dyDescent="0.25">
      <c r="B63" s="211" t="s">
        <v>206</v>
      </c>
    </row>
    <row r="64" spans="2:2" ht="23.25" x14ac:dyDescent="0.25">
      <c r="B64" s="211" t="s">
        <v>207</v>
      </c>
    </row>
    <row r="65" spans="2:2" ht="23.25" x14ac:dyDescent="0.25">
      <c r="B65" s="211" t="s">
        <v>208</v>
      </c>
    </row>
    <row r="66" spans="2:2" ht="23.25" x14ac:dyDescent="0.25">
      <c r="B66" s="206" t="s">
        <v>210</v>
      </c>
    </row>
    <row r="67" spans="2:2" ht="23.25" x14ac:dyDescent="0.25">
      <c r="B67" s="211" t="s">
        <v>221</v>
      </c>
    </row>
    <row r="68" spans="2:2" ht="23.25" x14ac:dyDescent="0.25">
      <c r="B68" s="211" t="s">
        <v>223</v>
      </c>
    </row>
    <row r="69" spans="2:2" ht="23.25" x14ac:dyDescent="0.25">
      <c r="B69" s="206" t="s">
        <v>222</v>
      </c>
    </row>
    <row r="70" spans="2:2" ht="23.25" x14ac:dyDescent="0.25">
      <c r="B70" s="211" t="s">
        <v>234</v>
      </c>
    </row>
    <row r="71" spans="2:2" ht="23.25" x14ac:dyDescent="0.25">
      <c r="B71" s="211" t="s">
        <v>233</v>
      </c>
    </row>
    <row r="72" spans="2:2" ht="23.25" x14ac:dyDescent="0.25">
      <c r="B72" s="206" t="s">
        <v>232</v>
      </c>
    </row>
    <row r="73" spans="2:2" ht="23.25" x14ac:dyDescent="0.25">
      <c r="B73" s="206" t="s">
        <v>231</v>
      </c>
    </row>
    <row r="74" spans="2:2" ht="23.25" x14ac:dyDescent="0.25">
      <c r="B74" s="206" t="s">
        <v>235</v>
      </c>
    </row>
    <row r="75" spans="2:2" ht="23.25" x14ac:dyDescent="0.25">
      <c r="B75" s="206" t="s">
        <v>240</v>
      </c>
    </row>
    <row r="76" spans="2:2" ht="23.25" x14ac:dyDescent="0.25">
      <c r="B76" s="211" t="s">
        <v>243</v>
      </c>
    </row>
    <row r="77" spans="2:2" ht="23.25" x14ac:dyDescent="0.25">
      <c r="B77" s="211" t="s">
        <v>244</v>
      </c>
    </row>
    <row r="78" spans="2:2" ht="23.25" x14ac:dyDescent="0.25">
      <c r="B78" s="206" t="s">
        <v>247</v>
      </c>
    </row>
    <row r="79" spans="2:2" ht="23.25" x14ac:dyDescent="0.25">
      <c r="B79" s="211" t="s">
        <v>246</v>
      </c>
    </row>
    <row r="80" spans="2:2" ht="23.25" x14ac:dyDescent="0.25">
      <c r="B80" s="211" t="s">
        <v>245</v>
      </c>
    </row>
    <row r="81" spans="2:2" ht="23.25" x14ac:dyDescent="0.25">
      <c r="B81" s="206" t="s">
        <v>249</v>
      </c>
    </row>
    <row r="82" spans="2:2" ht="23.25" x14ac:dyDescent="0.25">
      <c r="B82" s="206" t="s">
        <v>248</v>
      </c>
    </row>
    <row r="83" spans="2:2" ht="23.25" x14ac:dyDescent="0.25">
      <c r="B83" s="211" t="s">
        <v>256</v>
      </c>
    </row>
    <row r="84" spans="2:2" ht="23.25" x14ac:dyDescent="0.25">
      <c r="B84" s="207" t="s">
        <v>257</v>
      </c>
    </row>
    <row r="85" spans="2:2" ht="23.25" x14ac:dyDescent="0.25">
      <c r="B85" s="211" t="s">
        <v>252</v>
      </c>
    </row>
    <row r="86" spans="2:2" ht="23.25" x14ac:dyDescent="0.25">
      <c r="B86" s="211" t="s">
        <v>260</v>
      </c>
    </row>
    <row r="87" spans="2:2" ht="23.25" x14ac:dyDescent="0.25">
      <c r="B87" s="206" t="s">
        <v>264</v>
      </c>
    </row>
    <row r="88" spans="2:2" ht="23.25" x14ac:dyDescent="0.25">
      <c r="B88" s="206" t="s">
        <v>263</v>
      </c>
    </row>
    <row r="89" spans="2:2" ht="23.25" x14ac:dyDescent="0.25">
      <c r="B89" s="211" t="s">
        <v>251</v>
      </c>
    </row>
    <row r="90" spans="2:2" ht="23.25" x14ac:dyDescent="0.25">
      <c r="B90" s="211" t="s">
        <v>268</v>
      </c>
    </row>
    <row r="91" spans="2:2" ht="23.25" x14ac:dyDescent="0.25">
      <c r="B91" s="206" t="s">
        <v>270</v>
      </c>
    </row>
    <row r="92" spans="2:2" ht="23.25" x14ac:dyDescent="0.25">
      <c r="B92" s="206" t="s">
        <v>273</v>
      </c>
    </row>
    <row r="93" spans="2:2" ht="23.25" x14ac:dyDescent="0.25">
      <c r="B93" s="211" t="s">
        <v>274</v>
      </c>
    </row>
    <row r="94" spans="2:2" ht="23.25" x14ac:dyDescent="0.25">
      <c r="B94" s="211" t="s">
        <v>275</v>
      </c>
    </row>
    <row r="95" spans="2:2" ht="23.25" x14ac:dyDescent="0.25">
      <c r="B95" s="211" t="s">
        <v>283</v>
      </c>
    </row>
    <row r="96" spans="2:2" ht="23.25" x14ac:dyDescent="0.25">
      <c r="B96" s="206" t="s">
        <v>284</v>
      </c>
    </row>
    <row r="97" spans="2:2" ht="23.25" x14ac:dyDescent="0.25">
      <c r="B97" s="211" t="s">
        <v>286</v>
      </c>
    </row>
    <row r="98" spans="2:2" ht="23.25" x14ac:dyDescent="0.25">
      <c r="B98" s="211" t="s">
        <v>287</v>
      </c>
    </row>
    <row r="99" spans="2:2" ht="23.25" x14ac:dyDescent="0.25">
      <c r="B99" s="211" t="s">
        <v>278</v>
      </c>
    </row>
    <row r="100" spans="2:2" ht="23.25" x14ac:dyDescent="0.25">
      <c r="B100" s="211" t="s">
        <v>279</v>
      </c>
    </row>
    <row r="101" spans="2:2" ht="23.25" x14ac:dyDescent="0.25">
      <c r="B101" s="211" t="s">
        <v>280</v>
      </c>
    </row>
    <row r="102" spans="2:2" ht="23.25" x14ac:dyDescent="0.25">
      <c r="B102" s="206" t="s">
        <v>281</v>
      </c>
    </row>
    <row r="103" spans="2:2" ht="23.25" x14ac:dyDescent="0.25">
      <c r="B103" s="211" t="s">
        <v>282</v>
      </c>
    </row>
    <row r="104" spans="2:2" ht="23.25" x14ac:dyDescent="0.25">
      <c r="B104" s="211" t="s">
        <v>277</v>
      </c>
    </row>
    <row r="105" spans="2:2" ht="23.25" x14ac:dyDescent="0.25">
      <c r="B105" s="211" t="s">
        <v>290</v>
      </c>
    </row>
    <row r="106" spans="2:2" ht="23.25" x14ac:dyDescent="0.25">
      <c r="B106" s="206" t="s">
        <v>289</v>
      </c>
    </row>
    <row r="107" spans="2:2" ht="23.25" x14ac:dyDescent="0.25">
      <c r="B107" s="206" t="s">
        <v>288</v>
      </c>
    </row>
    <row r="108" spans="2:2" ht="23.25" x14ac:dyDescent="0.25">
      <c r="B108" s="206" t="s">
        <v>302</v>
      </c>
    </row>
    <row r="109" spans="2:2" ht="23.25" x14ac:dyDescent="0.25">
      <c r="B109" s="211" t="s">
        <v>239</v>
      </c>
    </row>
    <row r="110" spans="2:2" ht="23.25" x14ac:dyDescent="0.25">
      <c r="B110" s="211" t="s">
        <v>298</v>
      </c>
    </row>
    <row r="111" spans="2:2" ht="23.25" x14ac:dyDescent="0.25">
      <c r="B111" s="211" t="s">
        <v>301</v>
      </c>
    </row>
    <row r="112" spans="2:2" ht="23.25" x14ac:dyDescent="0.25">
      <c r="B112" s="211" t="s">
        <v>304</v>
      </c>
    </row>
    <row r="113" spans="2:2" ht="23.25" x14ac:dyDescent="0.25">
      <c r="B113" s="211" t="s">
        <v>305</v>
      </c>
    </row>
    <row r="114" spans="2:2" ht="23.25" x14ac:dyDescent="0.25">
      <c r="B114" s="206" t="s">
        <v>308</v>
      </c>
    </row>
    <row r="115" spans="2:2" ht="23.25" x14ac:dyDescent="0.25">
      <c r="B115" s="206" t="s">
        <v>316</v>
      </c>
    </row>
    <row r="116" spans="2:2" ht="23.25" x14ac:dyDescent="0.25">
      <c r="B116" s="206" t="s">
        <v>318</v>
      </c>
    </row>
    <row r="117" spans="2:2" ht="23.25" x14ac:dyDescent="0.25">
      <c r="B117" s="207" t="s">
        <v>319</v>
      </c>
    </row>
    <row r="118" spans="2:2" ht="23.25" x14ac:dyDescent="0.25">
      <c r="B118" s="207" t="s">
        <v>320</v>
      </c>
    </row>
    <row r="119" spans="2:2" ht="23.25" x14ac:dyDescent="0.25">
      <c r="B119" s="211" t="s">
        <v>321</v>
      </c>
    </row>
    <row r="120" spans="2:2" ht="23.25" x14ac:dyDescent="0.25">
      <c r="B120" s="211" t="s">
        <v>322</v>
      </c>
    </row>
    <row r="121" spans="2:2" ht="23.25" x14ac:dyDescent="0.25">
      <c r="B121" s="211" t="s">
        <v>323</v>
      </c>
    </row>
    <row r="122" spans="2:2" ht="23.25" x14ac:dyDescent="0.25">
      <c r="B122" s="211" t="s">
        <v>325</v>
      </c>
    </row>
    <row r="123" spans="2:2" ht="23.25" x14ac:dyDescent="0.25">
      <c r="B123" s="206" t="s">
        <v>326</v>
      </c>
    </row>
    <row r="124" spans="2:2" ht="23.25" x14ac:dyDescent="0.25">
      <c r="B124" s="206" t="s">
        <v>327</v>
      </c>
    </row>
    <row r="125" spans="2:2" ht="23.25" x14ac:dyDescent="0.25">
      <c r="B125" s="206" t="s">
        <v>328</v>
      </c>
    </row>
    <row r="126" spans="2:2" ht="23.25" x14ac:dyDescent="0.25">
      <c r="B126" s="206" t="s">
        <v>329</v>
      </c>
    </row>
    <row r="127" spans="2:2" ht="23.25" x14ac:dyDescent="0.25">
      <c r="B127" s="206" t="s">
        <v>547</v>
      </c>
    </row>
    <row r="128" spans="2:2" ht="23.25" x14ac:dyDescent="0.25">
      <c r="B128" s="206" t="s">
        <v>546</v>
      </c>
    </row>
    <row r="129" spans="2:2" ht="23.25" x14ac:dyDescent="0.25">
      <c r="B129" s="207" t="s">
        <v>549</v>
      </c>
    </row>
    <row r="130" spans="2:2" ht="23.25" x14ac:dyDescent="0.25">
      <c r="B130" s="207" t="s">
        <v>550</v>
      </c>
    </row>
    <row r="131" spans="2:2" ht="23.25" x14ac:dyDescent="0.25">
      <c r="B131" s="210" t="s">
        <v>558</v>
      </c>
    </row>
    <row r="132" spans="2:2" ht="23.25" x14ac:dyDescent="0.25">
      <c r="B132" s="207" t="s">
        <v>559</v>
      </c>
    </row>
    <row r="133" spans="2:2" ht="23.25" x14ac:dyDescent="0.25">
      <c r="B133" s="210" t="s">
        <v>561</v>
      </c>
    </row>
    <row r="134" spans="2:2" ht="23.25" x14ac:dyDescent="0.25">
      <c r="B134" s="207" t="s">
        <v>562</v>
      </c>
    </row>
    <row r="135" spans="2:2" ht="23.25" x14ac:dyDescent="0.25">
      <c r="B135" s="207" t="s">
        <v>543</v>
      </c>
    </row>
    <row r="136" spans="2:2" ht="23.25" x14ac:dyDescent="0.25">
      <c r="B136" s="210" t="s">
        <v>542</v>
      </c>
    </row>
    <row r="137" spans="2:2" ht="23.25" x14ac:dyDescent="0.25">
      <c r="B137" s="207" t="s">
        <v>545</v>
      </c>
    </row>
    <row r="138" spans="2:2" ht="23.25" x14ac:dyDescent="0.25">
      <c r="B138" s="212" t="s">
        <v>541</v>
      </c>
    </row>
    <row r="139" spans="2:2" ht="23.25" x14ac:dyDescent="0.25">
      <c r="B139" s="212" t="s">
        <v>563</v>
      </c>
    </row>
    <row r="140" spans="2:2" ht="23.25" x14ac:dyDescent="0.25">
      <c r="B140" s="210" t="s">
        <v>544</v>
      </c>
    </row>
    <row r="141" spans="2:2" ht="23.25" x14ac:dyDescent="0.25">
      <c r="B141" s="206"/>
    </row>
    <row r="142" spans="2:2" ht="23.25" x14ac:dyDescent="0.25">
      <c r="B142" s="206"/>
    </row>
    <row r="143" spans="2:2" ht="23.25" x14ac:dyDescent="0.25">
      <c r="B143" s="206"/>
    </row>
    <row r="144" spans="2:2" ht="23.25" x14ac:dyDescent="0.25">
      <c r="B144" s="206"/>
    </row>
    <row r="145" spans="2:2" ht="23.25" x14ac:dyDescent="0.25">
      <c r="B145" s="206"/>
    </row>
    <row r="146" spans="2:2" ht="23.25" x14ac:dyDescent="0.25">
      <c r="B146" s="206"/>
    </row>
    <row r="147" spans="2:2" ht="23.25" x14ac:dyDescent="0.25">
      <c r="B147" s="206"/>
    </row>
    <row r="148" spans="2:2" ht="23.25" x14ac:dyDescent="0.25">
      <c r="B148" s="206"/>
    </row>
    <row r="149" spans="2:2" ht="23.25" x14ac:dyDescent="0.25">
      <c r="B149" s="206"/>
    </row>
    <row r="150" spans="2:2" ht="23.25" x14ac:dyDescent="0.25">
      <c r="B150" s="206"/>
    </row>
    <row r="151" spans="2:2" ht="23.25" x14ac:dyDescent="0.25">
      <c r="B151" s="206"/>
    </row>
    <row r="152" spans="2:2" ht="23.25" x14ac:dyDescent="0.25">
      <c r="B152" s="206"/>
    </row>
    <row r="153" spans="2:2" ht="23.25" x14ac:dyDescent="0.25">
      <c r="B153" s="206"/>
    </row>
    <row r="154" spans="2:2" ht="23.25" x14ac:dyDescent="0.25">
      <c r="B154" s="206"/>
    </row>
    <row r="155" spans="2:2" ht="23.25" x14ac:dyDescent="0.25">
      <c r="B155" s="206"/>
    </row>
    <row r="156" spans="2:2" ht="23.25" x14ac:dyDescent="0.25">
      <c r="B156" s="206"/>
    </row>
    <row r="157" spans="2:2" ht="23.25" x14ac:dyDescent="0.25">
      <c r="B157" s="208"/>
    </row>
    <row r="158" spans="2:2" ht="23.25" x14ac:dyDescent="0.25">
      <c r="B158" s="208"/>
    </row>
    <row r="159" spans="2:2" ht="23.25" x14ac:dyDescent="0.25">
      <c r="B159" s="208"/>
    </row>
    <row r="160" spans="2:2" ht="23.25" x14ac:dyDescent="0.25">
      <c r="B160" s="206"/>
    </row>
    <row r="161" spans="2:2" ht="23.25" x14ac:dyDescent="0.25">
      <c r="B161" s="206"/>
    </row>
    <row r="162" spans="2:2" ht="23.25" x14ac:dyDescent="0.25">
      <c r="B162" s="206"/>
    </row>
    <row r="163" spans="2:2" ht="23.25" x14ac:dyDescent="0.25">
      <c r="B163" s="206"/>
    </row>
    <row r="164" spans="2:2" ht="23.25" x14ac:dyDescent="0.25">
      <c r="B164" s="206"/>
    </row>
    <row r="165" spans="2:2" ht="23.25" x14ac:dyDescent="0.25">
      <c r="B165" s="206"/>
    </row>
    <row r="166" spans="2:2" ht="23.25" x14ac:dyDescent="0.25">
      <c r="B166" s="206"/>
    </row>
    <row r="167" spans="2:2" ht="23.25" x14ac:dyDescent="0.25">
      <c r="B167" s="206"/>
    </row>
    <row r="168" spans="2:2" ht="23.25" x14ac:dyDescent="0.25">
      <c r="B168" s="206"/>
    </row>
    <row r="169" spans="2:2" ht="23.25" x14ac:dyDescent="0.25">
      <c r="B169" s="206"/>
    </row>
    <row r="170" spans="2:2" ht="23.25" x14ac:dyDescent="0.25">
      <c r="B170" s="206"/>
    </row>
    <row r="171" spans="2:2" ht="23.25" x14ac:dyDescent="0.25">
      <c r="B171" s="206"/>
    </row>
    <row r="172" spans="2:2" ht="23.25" x14ac:dyDescent="0.25">
      <c r="B172" s="209"/>
    </row>
    <row r="173" spans="2:2" ht="23.25" x14ac:dyDescent="0.25">
      <c r="B173" s="206"/>
    </row>
    <row r="174" spans="2:2" ht="23.25" x14ac:dyDescent="0.25">
      <c r="B174" s="206"/>
    </row>
    <row r="175" spans="2:2" ht="23.25" x14ac:dyDescent="0.25">
      <c r="B175" s="206"/>
    </row>
    <row r="176" spans="2:2" ht="23.25" x14ac:dyDescent="0.25">
      <c r="B176" s="206"/>
    </row>
    <row r="177" spans="2:2" ht="23.25" x14ac:dyDescent="0.25">
      <c r="B177" s="206"/>
    </row>
    <row r="178" spans="2:2" ht="23.25" x14ac:dyDescent="0.25">
      <c r="B178" s="206"/>
    </row>
    <row r="179" spans="2:2" ht="23.25" x14ac:dyDescent="0.25">
      <c r="B179" s="206"/>
    </row>
    <row r="180" spans="2:2" ht="23.25" x14ac:dyDescent="0.25">
      <c r="B180" s="206"/>
    </row>
    <row r="181" spans="2:2" ht="23.25" x14ac:dyDescent="0.25">
      <c r="B181" s="206"/>
    </row>
    <row r="182" spans="2:2" ht="23.25" x14ac:dyDescent="0.25">
      <c r="B182" s="206"/>
    </row>
    <row r="183" spans="2:2" ht="23.25" x14ac:dyDescent="0.25">
      <c r="B183" s="206"/>
    </row>
    <row r="184" spans="2:2" ht="23.25" x14ac:dyDescent="0.25">
      <c r="B184" s="206"/>
    </row>
    <row r="185" spans="2:2" ht="23.25" x14ac:dyDescent="0.25">
      <c r="B185" s="206"/>
    </row>
    <row r="186" spans="2:2" ht="23.25" x14ac:dyDescent="0.25">
      <c r="B186" s="206"/>
    </row>
    <row r="187" spans="2:2" ht="23.25" x14ac:dyDescent="0.25">
      <c r="B187" s="206"/>
    </row>
    <row r="188" spans="2:2" ht="23.25" x14ac:dyDescent="0.25">
      <c r="B188" s="206"/>
    </row>
    <row r="189" spans="2:2" ht="23.25" x14ac:dyDescent="0.25">
      <c r="B189" s="206"/>
    </row>
  </sheetData>
  <sortState ref="B3:B198">
    <sortCondition ref="B3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24"/>
  <sheetViews>
    <sheetView workbookViewId="0">
      <selection activeCell="D8" sqref="D8"/>
    </sheetView>
  </sheetViews>
  <sheetFormatPr defaultRowHeight="15" x14ac:dyDescent="0.25"/>
  <cols>
    <col min="2" max="2" width="29.28515625" customWidth="1"/>
  </cols>
  <sheetData>
    <row r="1" spans="2:2" ht="23.25" x14ac:dyDescent="0.25">
      <c r="B1" s="211" t="s">
        <v>56</v>
      </c>
    </row>
    <row r="2" spans="2:2" ht="23.25" x14ac:dyDescent="0.25">
      <c r="B2" s="211" t="s">
        <v>63</v>
      </c>
    </row>
    <row r="3" spans="2:2" ht="23.25" x14ac:dyDescent="0.25">
      <c r="B3" s="211" t="s">
        <v>65</v>
      </c>
    </row>
    <row r="4" spans="2:2" ht="23.25" x14ac:dyDescent="0.25">
      <c r="B4" s="211" t="s">
        <v>68</v>
      </c>
    </row>
    <row r="5" spans="2:2" ht="23.25" x14ac:dyDescent="0.25">
      <c r="B5" s="211" t="s">
        <v>71</v>
      </c>
    </row>
    <row r="6" spans="2:2" ht="23.25" x14ac:dyDescent="0.25">
      <c r="B6" s="211" t="s">
        <v>78</v>
      </c>
    </row>
    <row r="7" spans="2:2" ht="23.25" x14ac:dyDescent="0.25">
      <c r="B7" s="211" t="s">
        <v>80</v>
      </c>
    </row>
    <row r="8" spans="2:2" ht="23.25" x14ac:dyDescent="0.25">
      <c r="B8" s="211" t="s">
        <v>82</v>
      </c>
    </row>
    <row r="9" spans="2:2" ht="23.25" x14ac:dyDescent="0.25">
      <c r="B9" s="211" t="s">
        <v>88</v>
      </c>
    </row>
    <row r="10" spans="2:2" ht="23.25" x14ac:dyDescent="0.25">
      <c r="B10" s="211" t="s">
        <v>94</v>
      </c>
    </row>
    <row r="11" spans="2:2" ht="23.25" x14ac:dyDescent="0.25">
      <c r="B11" s="211" t="s">
        <v>100</v>
      </c>
    </row>
    <row r="12" spans="2:2" ht="23.25" x14ac:dyDescent="0.25">
      <c r="B12" s="211" t="s">
        <v>101</v>
      </c>
    </row>
    <row r="13" spans="2:2" ht="23.25" x14ac:dyDescent="0.25">
      <c r="B13" s="211" t="s">
        <v>102</v>
      </c>
    </row>
    <row r="14" spans="2:2" ht="23.25" x14ac:dyDescent="0.25">
      <c r="B14" s="211" t="s">
        <v>103</v>
      </c>
    </row>
    <row r="15" spans="2:2" ht="23.25" x14ac:dyDescent="0.25">
      <c r="B15" s="211" t="s">
        <v>105</v>
      </c>
    </row>
    <row r="16" spans="2:2" ht="23.25" x14ac:dyDescent="0.25">
      <c r="B16" s="211" t="s">
        <v>107</v>
      </c>
    </row>
    <row r="17" spans="2:2" ht="23.25" x14ac:dyDescent="0.25">
      <c r="B17" s="211" t="s">
        <v>112</v>
      </c>
    </row>
    <row r="18" spans="2:2" ht="23.25" x14ac:dyDescent="0.25">
      <c r="B18" s="211" t="s">
        <v>114</v>
      </c>
    </row>
    <row r="19" spans="2:2" ht="23.25" x14ac:dyDescent="0.25">
      <c r="B19" s="211" t="s">
        <v>116</v>
      </c>
    </row>
    <row r="20" spans="2:2" ht="23.25" x14ac:dyDescent="0.25">
      <c r="B20" s="211" t="s">
        <v>118</v>
      </c>
    </row>
    <row r="21" spans="2:2" ht="23.25" x14ac:dyDescent="0.25">
      <c r="B21" s="211" t="s">
        <v>122</v>
      </c>
    </row>
    <row r="22" spans="2:2" ht="23.25" x14ac:dyDescent="0.25">
      <c r="B22" s="211" t="s">
        <v>124</v>
      </c>
    </row>
    <row r="23" spans="2:2" ht="23.25" x14ac:dyDescent="0.25">
      <c r="B23" s="211" t="s">
        <v>126</v>
      </c>
    </row>
    <row r="24" spans="2:2" ht="23.25" x14ac:dyDescent="0.25">
      <c r="B24" s="211" t="s">
        <v>128</v>
      </c>
    </row>
    <row r="25" spans="2:2" ht="23.25" x14ac:dyDescent="0.25">
      <c r="B25" s="211" t="s">
        <v>129</v>
      </c>
    </row>
    <row r="26" spans="2:2" ht="23.25" x14ac:dyDescent="0.25">
      <c r="B26" s="211" t="s">
        <v>131</v>
      </c>
    </row>
    <row r="27" spans="2:2" ht="23.25" x14ac:dyDescent="0.25">
      <c r="B27" s="211" t="s">
        <v>134</v>
      </c>
    </row>
    <row r="28" spans="2:2" ht="23.25" x14ac:dyDescent="0.25">
      <c r="B28" s="211" t="s">
        <v>136</v>
      </c>
    </row>
    <row r="29" spans="2:2" ht="23.25" x14ac:dyDescent="0.25">
      <c r="B29" s="210" t="s">
        <v>140</v>
      </c>
    </row>
    <row r="30" spans="2:2" ht="23.25" x14ac:dyDescent="0.25">
      <c r="B30" s="211" t="s">
        <v>142</v>
      </c>
    </row>
    <row r="31" spans="2:2" ht="23.25" x14ac:dyDescent="0.25">
      <c r="B31" s="211" t="s">
        <v>201</v>
      </c>
    </row>
    <row r="32" spans="2:2" ht="23.25" x14ac:dyDescent="0.25">
      <c r="B32" s="211" t="s">
        <v>202</v>
      </c>
    </row>
    <row r="33" spans="2:2" ht="23.25" x14ac:dyDescent="0.25">
      <c r="B33" s="211" t="s">
        <v>204</v>
      </c>
    </row>
    <row r="34" spans="2:2" ht="23.25" x14ac:dyDescent="0.25">
      <c r="B34" s="211" t="s">
        <v>206</v>
      </c>
    </row>
    <row r="35" spans="2:2" ht="23.25" x14ac:dyDescent="0.25">
      <c r="B35" s="211" t="s">
        <v>207</v>
      </c>
    </row>
    <row r="36" spans="2:2" ht="23.25" x14ac:dyDescent="0.25">
      <c r="B36" s="211" t="s">
        <v>208</v>
      </c>
    </row>
    <row r="37" spans="2:2" ht="23.25" x14ac:dyDescent="0.25">
      <c r="B37" s="211" t="s">
        <v>221</v>
      </c>
    </row>
    <row r="38" spans="2:2" ht="23.25" x14ac:dyDescent="0.25">
      <c r="B38" s="211" t="s">
        <v>223</v>
      </c>
    </row>
    <row r="39" spans="2:2" ht="23.25" x14ac:dyDescent="0.25">
      <c r="B39" s="211" t="s">
        <v>234</v>
      </c>
    </row>
    <row r="40" spans="2:2" ht="23.25" x14ac:dyDescent="0.25">
      <c r="B40" s="211" t="s">
        <v>233</v>
      </c>
    </row>
    <row r="41" spans="2:2" ht="23.25" x14ac:dyDescent="0.25">
      <c r="B41" s="211" t="s">
        <v>243</v>
      </c>
    </row>
    <row r="42" spans="2:2" ht="23.25" x14ac:dyDescent="0.25">
      <c r="B42" s="211" t="s">
        <v>244</v>
      </c>
    </row>
    <row r="43" spans="2:2" ht="23.25" x14ac:dyDescent="0.25">
      <c r="B43" s="211" t="s">
        <v>246</v>
      </c>
    </row>
    <row r="44" spans="2:2" ht="23.25" x14ac:dyDescent="0.25">
      <c r="B44" s="211" t="s">
        <v>245</v>
      </c>
    </row>
    <row r="45" spans="2:2" ht="23.25" x14ac:dyDescent="0.25">
      <c r="B45" s="211" t="s">
        <v>256</v>
      </c>
    </row>
    <row r="46" spans="2:2" ht="23.25" x14ac:dyDescent="0.25">
      <c r="B46" s="211" t="s">
        <v>252</v>
      </c>
    </row>
    <row r="47" spans="2:2" ht="23.25" x14ac:dyDescent="0.25">
      <c r="B47" s="211" t="s">
        <v>260</v>
      </c>
    </row>
    <row r="48" spans="2:2" ht="23.25" x14ac:dyDescent="0.25">
      <c r="B48" s="211" t="s">
        <v>251</v>
      </c>
    </row>
    <row r="49" spans="2:2" ht="23.25" x14ac:dyDescent="0.25">
      <c r="B49" s="211" t="s">
        <v>268</v>
      </c>
    </row>
    <row r="50" spans="2:2" ht="23.25" x14ac:dyDescent="0.25">
      <c r="B50" s="211" t="s">
        <v>274</v>
      </c>
    </row>
    <row r="51" spans="2:2" ht="23.25" x14ac:dyDescent="0.25">
      <c r="B51" s="211" t="s">
        <v>275</v>
      </c>
    </row>
    <row r="52" spans="2:2" ht="23.25" x14ac:dyDescent="0.25">
      <c r="B52" s="211" t="s">
        <v>283</v>
      </c>
    </row>
    <row r="53" spans="2:2" ht="23.25" x14ac:dyDescent="0.25">
      <c r="B53" s="211" t="s">
        <v>286</v>
      </c>
    </row>
    <row r="54" spans="2:2" ht="23.25" x14ac:dyDescent="0.25">
      <c r="B54" s="211" t="s">
        <v>287</v>
      </c>
    </row>
    <row r="55" spans="2:2" ht="23.25" x14ac:dyDescent="0.25">
      <c r="B55" s="211" t="s">
        <v>278</v>
      </c>
    </row>
    <row r="56" spans="2:2" ht="23.25" x14ac:dyDescent="0.25">
      <c r="B56" s="211" t="s">
        <v>279</v>
      </c>
    </row>
    <row r="57" spans="2:2" ht="23.25" x14ac:dyDescent="0.25">
      <c r="B57" s="211" t="s">
        <v>280</v>
      </c>
    </row>
    <row r="58" spans="2:2" ht="23.25" x14ac:dyDescent="0.25">
      <c r="B58" s="211" t="s">
        <v>282</v>
      </c>
    </row>
    <row r="59" spans="2:2" ht="23.25" x14ac:dyDescent="0.25">
      <c r="B59" s="211" t="s">
        <v>277</v>
      </c>
    </row>
    <row r="60" spans="2:2" ht="23.25" x14ac:dyDescent="0.25">
      <c r="B60" s="211" t="s">
        <v>290</v>
      </c>
    </row>
    <row r="61" spans="2:2" ht="23.25" x14ac:dyDescent="0.25">
      <c r="B61" s="211" t="s">
        <v>239</v>
      </c>
    </row>
    <row r="62" spans="2:2" ht="23.25" x14ac:dyDescent="0.25">
      <c r="B62" s="211" t="s">
        <v>298</v>
      </c>
    </row>
    <row r="63" spans="2:2" ht="23.25" x14ac:dyDescent="0.25">
      <c r="B63" s="211" t="s">
        <v>301</v>
      </c>
    </row>
    <row r="64" spans="2:2" ht="23.25" x14ac:dyDescent="0.25">
      <c r="B64" s="211" t="s">
        <v>304</v>
      </c>
    </row>
    <row r="65" spans="2:2" ht="23.25" x14ac:dyDescent="0.25">
      <c r="B65" s="211" t="s">
        <v>305</v>
      </c>
    </row>
    <row r="66" spans="2:2" ht="23.25" x14ac:dyDescent="0.25">
      <c r="B66" s="211" t="s">
        <v>321</v>
      </c>
    </row>
    <row r="67" spans="2:2" ht="23.25" x14ac:dyDescent="0.25">
      <c r="B67" s="211" t="s">
        <v>322</v>
      </c>
    </row>
    <row r="68" spans="2:2" ht="23.25" x14ac:dyDescent="0.25">
      <c r="B68" s="211" t="s">
        <v>323</v>
      </c>
    </row>
    <row r="69" spans="2:2" ht="23.25" x14ac:dyDescent="0.25">
      <c r="B69" s="211" t="s">
        <v>325</v>
      </c>
    </row>
    <row r="70" spans="2:2" ht="23.25" x14ac:dyDescent="0.25">
      <c r="B70" s="210" t="s">
        <v>558</v>
      </c>
    </row>
    <row r="71" spans="2:2" ht="23.25" x14ac:dyDescent="0.25">
      <c r="B71" s="210" t="s">
        <v>561</v>
      </c>
    </row>
    <row r="72" spans="2:2" ht="23.25" x14ac:dyDescent="0.25">
      <c r="B72" s="210" t="s">
        <v>542</v>
      </c>
    </row>
    <row r="73" spans="2:2" ht="23.25" x14ac:dyDescent="0.25">
      <c r="B73" s="212" t="s">
        <v>541</v>
      </c>
    </row>
    <row r="74" spans="2:2" ht="23.25" x14ac:dyDescent="0.25">
      <c r="B74" s="212" t="s">
        <v>563</v>
      </c>
    </row>
    <row r="75" spans="2:2" ht="23.25" x14ac:dyDescent="0.25">
      <c r="B75" s="210" t="s">
        <v>544</v>
      </c>
    </row>
    <row r="76" spans="2:2" ht="23.25" x14ac:dyDescent="0.25">
      <c r="B76" s="206"/>
    </row>
    <row r="77" spans="2:2" ht="23.25" x14ac:dyDescent="0.25">
      <c r="B77" s="206"/>
    </row>
    <row r="78" spans="2:2" ht="23.25" x14ac:dyDescent="0.25">
      <c r="B78" s="206"/>
    </row>
    <row r="79" spans="2:2" ht="23.25" x14ac:dyDescent="0.25">
      <c r="B79" s="206"/>
    </row>
    <row r="80" spans="2:2" ht="23.25" x14ac:dyDescent="0.25">
      <c r="B80" s="206"/>
    </row>
    <row r="81" spans="2:2" ht="23.25" x14ac:dyDescent="0.25">
      <c r="B81" s="206"/>
    </row>
    <row r="82" spans="2:2" ht="23.25" x14ac:dyDescent="0.25">
      <c r="B82" s="206"/>
    </row>
    <row r="83" spans="2:2" ht="23.25" x14ac:dyDescent="0.25">
      <c r="B83" s="206"/>
    </row>
    <row r="84" spans="2:2" ht="23.25" x14ac:dyDescent="0.25">
      <c r="B84" s="206"/>
    </row>
    <row r="85" spans="2:2" ht="23.25" x14ac:dyDescent="0.25">
      <c r="B85" s="206"/>
    </row>
    <row r="86" spans="2:2" ht="23.25" x14ac:dyDescent="0.25">
      <c r="B86" s="206"/>
    </row>
    <row r="87" spans="2:2" ht="23.25" x14ac:dyDescent="0.25">
      <c r="B87" s="206"/>
    </row>
    <row r="88" spans="2:2" ht="23.25" x14ac:dyDescent="0.25">
      <c r="B88" s="206"/>
    </row>
    <row r="89" spans="2:2" ht="23.25" x14ac:dyDescent="0.25">
      <c r="B89" s="206"/>
    </row>
    <row r="90" spans="2:2" ht="23.25" x14ac:dyDescent="0.25">
      <c r="B90" s="206"/>
    </row>
    <row r="91" spans="2:2" ht="23.25" x14ac:dyDescent="0.25">
      <c r="B91" s="206"/>
    </row>
    <row r="92" spans="2:2" ht="23.25" x14ac:dyDescent="0.25">
      <c r="B92" s="208"/>
    </row>
    <row r="93" spans="2:2" ht="23.25" x14ac:dyDescent="0.25">
      <c r="B93" s="208"/>
    </row>
    <row r="94" spans="2:2" ht="23.25" x14ac:dyDescent="0.25">
      <c r="B94" s="208"/>
    </row>
    <row r="95" spans="2:2" ht="23.25" x14ac:dyDescent="0.25">
      <c r="B95" s="206"/>
    </row>
    <row r="96" spans="2:2" ht="23.25" x14ac:dyDescent="0.25">
      <c r="B96" s="206"/>
    </row>
    <row r="97" spans="2:2" ht="23.25" x14ac:dyDescent="0.25">
      <c r="B97" s="206"/>
    </row>
    <row r="98" spans="2:2" ht="23.25" x14ac:dyDescent="0.25">
      <c r="B98" s="206"/>
    </row>
    <row r="99" spans="2:2" ht="23.25" x14ac:dyDescent="0.25">
      <c r="B99" s="206"/>
    </row>
    <row r="100" spans="2:2" ht="23.25" x14ac:dyDescent="0.25">
      <c r="B100" s="206"/>
    </row>
    <row r="101" spans="2:2" ht="23.25" x14ac:dyDescent="0.25">
      <c r="B101" s="206"/>
    </row>
    <row r="102" spans="2:2" ht="23.25" x14ac:dyDescent="0.25">
      <c r="B102" s="206"/>
    </row>
    <row r="103" spans="2:2" ht="23.25" x14ac:dyDescent="0.25">
      <c r="B103" s="206"/>
    </row>
    <row r="104" spans="2:2" ht="23.25" x14ac:dyDescent="0.25">
      <c r="B104" s="206"/>
    </row>
    <row r="105" spans="2:2" ht="23.25" x14ac:dyDescent="0.25">
      <c r="B105" s="206"/>
    </row>
    <row r="106" spans="2:2" ht="23.25" x14ac:dyDescent="0.25">
      <c r="B106" s="206"/>
    </row>
    <row r="107" spans="2:2" ht="23.25" x14ac:dyDescent="0.25">
      <c r="B107" s="209"/>
    </row>
    <row r="108" spans="2:2" ht="23.25" x14ac:dyDescent="0.25">
      <c r="B108" s="206"/>
    </row>
    <row r="109" spans="2:2" ht="23.25" x14ac:dyDescent="0.25">
      <c r="B109" s="206"/>
    </row>
    <row r="110" spans="2:2" ht="23.25" x14ac:dyDescent="0.25">
      <c r="B110" s="206"/>
    </row>
    <row r="111" spans="2:2" ht="23.25" x14ac:dyDescent="0.25">
      <c r="B111" s="206"/>
    </row>
    <row r="112" spans="2:2" ht="23.25" x14ac:dyDescent="0.25">
      <c r="B112" s="206"/>
    </row>
    <row r="113" spans="2:2" ht="23.25" x14ac:dyDescent="0.25">
      <c r="B113" s="206"/>
    </row>
    <row r="114" spans="2:2" ht="23.25" x14ac:dyDescent="0.25">
      <c r="B114" s="206"/>
    </row>
    <row r="115" spans="2:2" ht="23.25" x14ac:dyDescent="0.25">
      <c r="B115" s="206"/>
    </row>
    <row r="116" spans="2:2" ht="23.25" x14ac:dyDescent="0.25">
      <c r="B116" s="206"/>
    </row>
    <row r="117" spans="2:2" ht="23.25" x14ac:dyDescent="0.25">
      <c r="B117" s="206"/>
    </row>
    <row r="118" spans="2:2" ht="23.25" x14ac:dyDescent="0.25">
      <c r="B118" s="206"/>
    </row>
    <row r="119" spans="2:2" ht="23.25" x14ac:dyDescent="0.25">
      <c r="B119" s="206"/>
    </row>
    <row r="120" spans="2:2" ht="23.25" x14ac:dyDescent="0.25">
      <c r="B120" s="206"/>
    </row>
    <row r="121" spans="2:2" ht="23.25" x14ac:dyDescent="0.25">
      <c r="B121" s="206"/>
    </row>
    <row r="122" spans="2:2" ht="23.25" x14ac:dyDescent="0.25">
      <c r="B122" s="206"/>
    </row>
    <row r="123" spans="2:2" ht="23.25" x14ac:dyDescent="0.25">
      <c r="B123" s="206"/>
    </row>
    <row r="124" spans="2:2" ht="23.25" x14ac:dyDescent="0.25">
      <c r="B124" s="206"/>
    </row>
  </sheetData>
  <pageMargins left="0.7" right="0.7" top="0.75" bottom="0.75" header="0.3" footer="0.3"/>
  <pageSetup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6"/>
  <sheetViews>
    <sheetView topLeftCell="A49" workbookViewId="0">
      <selection activeCell="D8" sqref="D8"/>
    </sheetView>
  </sheetViews>
  <sheetFormatPr defaultRowHeight="15" x14ac:dyDescent="0.25"/>
  <cols>
    <col min="2" max="2" width="29.28515625" customWidth="1"/>
  </cols>
  <sheetData>
    <row r="1" spans="2:14" ht="23.25" x14ac:dyDescent="0.25">
      <c r="B1" s="206" t="s">
        <v>48</v>
      </c>
    </row>
    <row r="2" spans="2:14" ht="23.25" x14ac:dyDescent="0.25">
      <c r="B2" s="211" t="s">
        <v>50</v>
      </c>
    </row>
    <row r="3" spans="2:14" ht="23.25" x14ac:dyDescent="0.25">
      <c r="B3" s="211" t="s">
        <v>52</v>
      </c>
    </row>
    <row r="4" spans="2:14" ht="23.25" x14ac:dyDescent="0.25">
      <c r="B4" s="206" t="s">
        <v>53</v>
      </c>
    </row>
    <row r="5" spans="2:14" ht="23.25" x14ac:dyDescent="0.25">
      <c r="B5" s="211" t="s">
        <v>54</v>
      </c>
    </row>
    <row r="6" spans="2:14" ht="23.25" x14ac:dyDescent="0.25">
      <c r="B6" s="211" t="s">
        <v>58</v>
      </c>
      <c r="N6">
        <f>75+26</f>
        <v>101</v>
      </c>
    </row>
    <row r="7" spans="2:14" ht="23.25" x14ac:dyDescent="0.25">
      <c r="B7" s="211" t="s">
        <v>59</v>
      </c>
    </row>
    <row r="8" spans="2:14" ht="23.25" x14ac:dyDescent="0.25">
      <c r="B8" s="211" t="s">
        <v>61</v>
      </c>
    </row>
    <row r="9" spans="2:14" ht="23.25" x14ac:dyDescent="0.25">
      <c r="B9" s="207" t="s">
        <v>70</v>
      </c>
    </row>
    <row r="10" spans="2:14" ht="23.25" x14ac:dyDescent="0.25">
      <c r="B10" s="206" t="s">
        <v>74</v>
      </c>
    </row>
    <row r="11" spans="2:14" ht="23.25" x14ac:dyDescent="0.25">
      <c r="B11" s="206" t="s">
        <v>76</v>
      </c>
    </row>
    <row r="12" spans="2:14" ht="23.25" x14ac:dyDescent="0.25">
      <c r="B12" s="206" t="s">
        <v>77</v>
      </c>
    </row>
    <row r="13" spans="2:14" ht="23.25" x14ac:dyDescent="0.25">
      <c r="B13" s="207" t="s">
        <v>84</v>
      </c>
    </row>
    <row r="14" spans="2:14" ht="23.25" x14ac:dyDescent="0.25">
      <c r="B14" s="211" t="s">
        <v>85</v>
      </c>
    </row>
    <row r="15" spans="2:14" ht="23.25" x14ac:dyDescent="0.25">
      <c r="B15" s="207" t="s">
        <v>87</v>
      </c>
    </row>
    <row r="16" spans="2:14" ht="23.25" x14ac:dyDescent="0.25">
      <c r="B16" s="211" t="s">
        <v>90</v>
      </c>
    </row>
    <row r="17" spans="2:2" ht="23.25" x14ac:dyDescent="0.25">
      <c r="B17" s="207" t="s">
        <v>91</v>
      </c>
    </row>
    <row r="18" spans="2:2" ht="23.25" x14ac:dyDescent="0.25">
      <c r="B18" s="211" t="s">
        <v>92</v>
      </c>
    </row>
    <row r="19" spans="2:2" ht="23.25" x14ac:dyDescent="0.25">
      <c r="B19" s="211" t="s">
        <v>97</v>
      </c>
    </row>
    <row r="20" spans="2:2" ht="23.25" x14ac:dyDescent="0.25">
      <c r="B20" s="207" t="s">
        <v>98</v>
      </c>
    </row>
    <row r="21" spans="2:2" ht="23.25" x14ac:dyDescent="0.25">
      <c r="B21" s="207" t="s">
        <v>104</v>
      </c>
    </row>
    <row r="22" spans="2:2" ht="23.25" x14ac:dyDescent="0.25">
      <c r="B22" s="207" t="s">
        <v>108</v>
      </c>
    </row>
    <row r="23" spans="2:2" ht="23.25" x14ac:dyDescent="0.25">
      <c r="B23" s="206" t="s">
        <v>109</v>
      </c>
    </row>
    <row r="24" spans="2:2" ht="23.25" x14ac:dyDescent="0.25">
      <c r="B24" s="206" t="s">
        <v>111</v>
      </c>
    </row>
    <row r="25" spans="2:2" ht="23.25" x14ac:dyDescent="0.25">
      <c r="B25" s="206" t="s">
        <v>120</v>
      </c>
    </row>
    <row r="26" spans="2:2" ht="23.25" x14ac:dyDescent="0.25">
      <c r="B26" s="207" t="s">
        <v>132</v>
      </c>
    </row>
    <row r="27" spans="2:2" ht="23.25" x14ac:dyDescent="0.25">
      <c r="B27" s="211" t="s">
        <v>138</v>
      </c>
    </row>
    <row r="28" spans="2:2" ht="23.25" x14ac:dyDescent="0.25">
      <c r="B28" s="211" t="s">
        <v>139</v>
      </c>
    </row>
    <row r="29" spans="2:2" ht="23.25" x14ac:dyDescent="0.25">
      <c r="B29" s="206" t="s">
        <v>141</v>
      </c>
    </row>
    <row r="30" spans="2:2" ht="23.25" x14ac:dyDescent="0.25">
      <c r="B30" s="206" t="s">
        <v>210</v>
      </c>
    </row>
    <row r="31" spans="2:2" ht="23.25" x14ac:dyDescent="0.25">
      <c r="B31" s="211" t="s">
        <v>222</v>
      </c>
    </row>
    <row r="32" spans="2:2" ht="23.25" x14ac:dyDescent="0.25">
      <c r="B32" s="211" t="s">
        <v>232</v>
      </c>
    </row>
    <row r="33" spans="2:2" ht="23.25" x14ac:dyDescent="0.25">
      <c r="B33" s="211" t="s">
        <v>231</v>
      </c>
    </row>
    <row r="34" spans="2:2" ht="23.25" x14ac:dyDescent="0.25">
      <c r="B34" s="211" t="s">
        <v>235</v>
      </c>
    </row>
    <row r="35" spans="2:2" ht="23.25" x14ac:dyDescent="0.25">
      <c r="B35" s="211" t="s">
        <v>240</v>
      </c>
    </row>
    <row r="36" spans="2:2" ht="23.25" x14ac:dyDescent="0.25">
      <c r="B36" s="211" t="s">
        <v>247</v>
      </c>
    </row>
    <row r="37" spans="2:2" ht="23.25" x14ac:dyDescent="0.25">
      <c r="B37" s="206" t="s">
        <v>249</v>
      </c>
    </row>
    <row r="38" spans="2:2" ht="23.25" x14ac:dyDescent="0.25">
      <c r="B38" s="211" t="s">
        <v>248</v>
      </c>
    </row>
    <row r="39" spans="2:2" ht="23.25" x14ac:dyDescent="0.25">
      <c r="B39" s="207" t="s">
        <v>257</v>
      </c>
    </row>
    <row r="40" spans="2:2" ht="23.25" x14ac:dyDescent="0.25">
      <c r="B40" s="206" t="s">
        <v>264</v>
      </c>
    </row>
    <row r="41" spans="2:2" ht="23.25" x14ac:dyDescent="0.25">
      <c r="B41" s="211" t="s">
        <v>263</v>
      </c>
    </row>
    <row r="42" spans="2:2" ht="23.25" x14ac:dyDescent="0.25">
      <c r="B42" s="211" t="s">
        <v>270</v>
      </c>
    </row>
    <row r="43" spans="2:2" ht="23.25" x14ac:dyDescent="0.25">
      <c r="B43" s="211" t="s">
        <v>273</v>
      </c>
    </row>
    <row r="44" spans="2:2" ht="23.25" x14ac:dyDescent="0.25">
      <c r="B44" s="206" t="s">
        <v>284</v>
      </c>
    </row>
    <row r="45" spans="2:2" ht="23.25" x14ac:dyDescent="0.25">
      <c r="B45" s="211" t="s">
        <v>281</v>
      </c>
    </row>
    <row r="46" spans="2:2" ht="23.25" x14ac:dyDescent="0.25">
      <c r="B46" s="206" t="s">
        <v>289</v>
      </c>
    </row>
    <row r="47" spans="2:2" ht="23.25" x14ac:dyDescent="0.25">
      <c r="B47" s="206" t="s">
        <v>288</v>
      </c>
    </row>
    <row r="48" spans="2:2" ht="23.25" x14ac:dyDescent="0.25">
      <c r="B48" s="206" t="s">
        <v>302</v>
      </c>
    </row>
    <row r="49" spans="2:2" ht="23.25" x14ac:dyDescent="0.25">
      <c r="B49" s="211" t="s">
        <v>308</v>
      </c>
    </row>
    <row r="50" spans="2:2" ht="23.25" x14ac:dyDescent="0.25">
      <c r="B50" s="206" t="s">
        <v>316</v>
      </c>
    </row>
    <row r="51" spans="2:2" ht="23.25" x14ac:dyDescent="0.25">
      <c r="B51" s="206" t="s">
        <v>318</v>
      </c>
    </row>
    <row r="52" spans="2:2" ht="23.25" x14ac:dyDescent="0.25">
      <c r="B52" s="207" t="s">
        <v>319</v>
      </c>
    </row>
    <row r="53" spans="2:2" ht="23.25" x14ac:dyDescent="0.25">
      <c r="B53" s="207" t="s">
        <v>320</v>
      </c>
    </row>
    <row r="54" spans="2:2" ht="23.25" x14ac:dyDescent="0.25">
      <c r="B54" s="206" t="s">
        <v>326</v>
      </c>
    </row>
    <row r="55" spans="2:2" ht="23.25" x14ac:dyDescent="0.25">
      <c r="B55" s="206" t="s">
        <v>327</v>
      </c>
    </row>
    <row r="56" spans="2:2" ht="23.25" x14ac:dyDescent="0.25">
      <c r="B56" s="206" t="s">
        <v>328</v>
      </c>
    </row>
    <row r="57" spans="2:2" ht="23.25" x14ac:dyDescent="0.25">
      <c r="B57" s="211" t="s">
        <v>329</v>
      </c>
    </row>
    <row r="58" spans="2:2" ht="23.25" x14ac:dyDescent="0.25">
      <c r="B58" s="211" t="s">
        <v>547</v>
      </c>
    </row>
    <row r="59" spans="2:2" ht="23.25" x14ac:dyDescent="0.25">
      <c r="B59" s="206" t="s">
        <v>546</v>
      </c>
    </row>
    <row r="60" spans="2:2" ht="23.25" x14ac:dyDescent="0.25">
      <c r="B60" s="207" t="s">
        <v>549</v>
      </c>
    </row>
    <row r="61" spans="2:2" ht="23.25" x14ac:dyDescent="0.25">
      <c r="B61" s="207" t="s">
        <v>550</v>
      </c>
    </row>
    <row r="62" spans="2:2" ht="23.25" x14ac:dyDescent="0.25">
      <c r="B62" s="207" t="s">
        <v>559</v>
      </c>
    </row>
    <row r="63" spans="2:2" ht="23.25" x14ac:dyDescent="0.25">
      <c r="B63" s="207" t="s">
        <v>562</v>
      </c>
    </row>
    <row r="64" spans="2:2" ht="23.25" x14ac:dyDescent="0.25">
      <c r="B64" s="207" t="s">
        <v>543</v>
      </c>
    </row>
    <row r="65" spans="2:2" ht="23.25" x14ac:dyDescent="0.25">
      <c r="B65" s="207" t="s">
        <v>545</v>
      </c>
    </row>
    <row r="66" spans="2:2" ht="23.25" x14ac:dyDescent="0.25">
      <c r="B66" s="212" t="s">
        <v>541</v>
      </c>
    </row>
    <row r="67" spans="2:2" ht="23.25" x14ac:dyDescent="0.25">
      <c r="B67" s="212" t="s">
        <v>563</v>
      </c>
    </row>
    <row r="68" spans="2:2" ht="23.25" x14ac:dyDescent="0.25">
      <c r="B68" s="206"/>
    </row>
    <row r="69" spans="2:2" ht="23.25" x14ac:dyDescent="0.25">
      <c r="B69" s="206"/>
    </row>
    <row r="70" spans="2:2" ht="23.25" x14ac:dyDescent="0.25">
      <c r="B70" s="206"/>
    </row>
    <row r="71" spans="2:2" ht="23.25" x14ac:dyDescent="0.25">
      <c r="B71" s="206"/>
    </row>
    <row r="72" spans="2:2" ht="23.25" x14ac:dyDescent="0.25">
      <c r="B72" s="206"/>
    </row>
    <row r="73" spans="2:2" ht="23.25" x14ac:dyDescent="0.25">
      <c r="B73" s="206"/>
    </row>
    <row r="74" spans="2:2" ht="23.25" x14ac:dyDescent="0.25">
      <c r="B74" s="206"/>
    </row>
    <row r="75" spans="2:2" ht="23.25" x14ac:dyDescent="0.25">
      <c r="B75" s="206"/>
    </row>
    <row r="76" spans="2:2" ht="23.25" x14ac:dyDescent="0.25">
      <c r="B76" s="206"/>
    </row>
    <row r="77" spans="2:2" ht="23.25" x14ac:dyDescent="0.25">
      <c r="B77" s="206"/>
    </row>
    <row r="78" spans="2:2" ht="23.25" x14ac:dyDescent="0.25">
      <c r="B78" s="206"/>
    </row>
    <row r="79" spans="2:2" ht="23.25" x14ac:dyDescent="0.25">
      <c r="B79" s="206"/>
    </row>
    <row r="80" spans="2:2" ht="23.25" x14ac:dyDescent="0.25">
      <c r="B80" s="206"/>
    </row>
    <row r="81" spans="2:2" ht="23.25" x14ac:dyDescent="0.25">
      <c r="B81" s="206"/>
    </row>
    <row r="82" spans="2:2" ht="23.25" x14ac:dyDescent="0.25">
      <c r="B82" s="206"/>
    </row>
    <row r="83" spans="2:2" ht="23.25" x14ac:dyDescent="0.25">
      <c r="B83" s="206"/>
    </row>
    <row r="84" spans="2:2" ht="23.25" x14ac:dyDescent="0.25">
      <c r="B84" s="208"/>
    </row>
    <row r="85" spans="2:2" ht="23.25" x14ac:dyDescent="0.25">
      <c r="B85" s="208"/>
    </row>
    <row r="86" spans="2:2" ht="23.25" x14ac:dyDescent="0.25">
      <c r="B86" s="208"/>
    </row>
    <row r="87" spans="2:2" ht="23.25" x14ac:dyDescent="0.25">
      <c r="B87" s="206"/>
    </row>
    <row r="88" spans="2:2" ht="23.25" x14ac:dyDescent="0.25">
      <c r="B88" s="206"/>
    </row>
    <row r="89" spans="2:2" ht="23.25" x14ac:dyDescent="0.25">
      <c r="B89" s="206"/>
    </row>
    <row r="90" spans="2:2" ht="23.25" x14ac:dyDescent="0.25">
      <c r="B90" s="206"/>
    </row>
    <row r="91" spans="2:2" ht="23.25" x14ac:dyDescent="0.25">
      <c r="B91" s="206"/>
    </row>
    <row r="92" spans="2:2" ht="23.25" x14ac:dyDescent="0.25">
      <c r="B92" s="206"/>
    </row>
    <row r="93" spans="2:2" ht="23.25" x14ac:dyDescent="0.25">
      <c r="B93" s="206"/>
    </row>
    <row r="94" spans="2:2" ht="23.25" x14ac:dyDescent="0.25">
      <c r="B94" s="206"/>
    </row>
    <row r="95" spans="2:2" ht="23.25" x14ac:dyDescent="0.25">
      <c r="B95" s="206"/>
    </row>
    <row r="96" spans="2:2" ht="23.25" x14ac:dyDescent="0.25">
      <c r="B96" s="206"/>
    </row>
    <row r="97" spans="2:2" ht="23.25" x14ac:dyDescent="0.25">
      <c r="B97" s="206"/>
    </row>
    <row r="98" spans="2:2" ht="23.25" x14ac:dyDescent="0.25">
      <c r="B98" s="206"/>
    </row>
    <row r="99" spans="2:2" ht="23.25" x14ac:dyDescent="0.25">
      <c r="B99" s="209"/>
    </row>
    <row r="100" spans="2:2" ht="23.25" x14ac:dyDescent="0.25">
      <c r="B100" s="206"/>
    </row>
    <row r="101" spans="2:2" ht="23.25" x14ac:dyDescent="0.25">
      <c r="B101" s="206"/>
    </row>
    <row r="102" spans="2:2" ht="23.25" x14ac:dyDescent="0.25">
      <c r="B102" s="206"/>
    </row>
    <row r="103" spans="2:2" ht="23.25" x14ac:dyDescent="0.25">
      <c r="B103" s="206"/>
    </row>
    <row r="104" spans="2:2" ht="23.25" x14ac:dyDescent="0.25">
      <c r="B104" s="206"/>
    </row>
    <row r="105" spans="2:2" ht="23.25" x14ac:dyDescent="0.25">
      <c r="B105" s="206"/>
    </row>
    <row r="106" spans="2:2" ht="23.25" x14ac:dyDescent="0.25">
      <c r="B106" s="206"/>
    </row>
    <row r="107" spans="2:2" ht="23.25" x14ac:dyDescent="0.25">
      <c r="B107" s="206"/>
    </row>
    <row r="108" spans="2:2" ht="23.25" x14ac:dyDescent="0.25">
      <c r="B108" s="206"/>
    </row>
    <row r="109" spans="2:2" ht="23.25" x14ac:dyDescent="0.25">
      <c r="B109" s="206"/>
    </row>
    <row r="110" spans="2:2" ht="23.25" x14ac:dyDescent="0.25">
      <c r="B110" s="206"/>
    </row>
    <row r="111" spans="2:2" ht="23.25" x14ac:dyDescent="0.25">
      <c r="B111" s="206"/>
    </row>
    <row r="112" spans="2:2" ht="23.25" x14ac:dyDescent="0.25">
      <c r="B112" s="206"/>
    </row>
    <row r="113" spans="2:2" ht="23.25" x14ac:dyDescent="0.25">
      <c r="B113" s="206"/>
    </row>
    <row r="114" spans="2:2" ht="23.25" x14ac:dyDescent="0.25">
      <c r="B114" s="206"/>
    </row>
    <row r="115" spans="2:2" ht="23.25" x14ac:dyDescent="0.25">
      <c r="B115" s="206"/>
    </row>
    <row r="116" spans="2:2" ht="23.25" x14ac:dyDescent="0.25">
      <c r="B116" s="20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83"/>
  <sheetViews>
    <sheetView topLeftCell="A19" workbookViewId="0">
      <selection activeCell="D8" sqref="D8"/>
    </sheetView>
  </sheetViews>
  <sheetFormatPr defaultRowHeight="15" x14ac:dyDescent="0.25"/>
  <cols>
    <col min="2" max="2" width="29.28515625" customWidth="1"/>
  </cols>
  <sheetData>
    <row r="1" spans="2:2" ht="23.25" x14ac:dyDescent="0.25">
      <c r="B1" s="206" t="s">
        <v>48</v>
      </c>
    </row>
    <row r="2" spans="2:2" ht="23.25" x14ac:dyDescent="0.25">
      <c r="B2" s="207" t="s">
        <v>70</v>
      </c>
    </row>
    <row r="3" spans="2:2" ht="23.25" x14ac:dyDescent="0.25">
      <c r="B3" s="206" t="s">
        <v>74</v>
      </c>
    </row>
    <row r="4" spans="2:2" ht="23.25" x14ac:dyDescent="0.25">
      <c r="B4" s="206" t="s">
        <v>76</v>
      </c>
    </row>
    <row r="5" spans="2:2" ht="23.25" x14ac:dyDescent="0.25">
      <c r="B5" s="207" t="s">
        <v>84</v>
      </c>
    </row>
    <row r="6" spans="2:2" ht="23.25" x14ac:dyDescent="0.25">
      <c r="B6" s="207" t="s">
        <v>87</v>
      </c>
    </row>
    <row r="7" spans="2:2" ht="23.25" x14ac:dyDescent="0.25">
      <c r="B7" s="207" t="s">
        <v>91</v>
      </c>
    </row>
    <row r="8" spans="2:2" ht="23.25" x14ac:dyDescent="0.25">
      <c r="B8" s="207" t="s">
        <v>98</v>
      </c>
    </row>
    <row r="9" spans="2:2" ht="23.25" x14ac:dyDescent="0.25">
      <c r="B9" s="207" t="s">
        <v>104</v>
      </c>
    </row>
    <row r="10" spans="2:2" ht="23.25" x14ac:dyDescent="0.25">
      <c r="B10" s="207" t="s">
        <v>108</v>
      </c>
    </row>
    <row r="11" spans="2:2" ht="23.25" x14ac:dyDescent="0.25">
      <c r="B11" s="206" t="s">
        <v>109</v>
      </c>
    </row>
    <row r="12" spans="2:2" ht="23.25" x14ac:dyDescent="0.25">
      <c r="B12" s="206" t="s">
        <v>111</v>
      </c>
    </row>
    <row r="13" spans="2:2" ht="23.25" x14ac:dyDescent="0.25">
      <c r="B13" s="206" t="s">
        <v>120</v>
      </c>
    </row>
    <row r="14" spans="2:2" ht="23.25" x14ac:dyDescent="0.25">
      <c r="B14" s="207" t="s">
        <v>132</v>
      </c>
    </row>
    <row r="15" spans="2:2" ht="23.25" x14ac:dyDescent="0.25">
      <c r="B15" s="206" t="s">
        <v>141</v>
      </c>
    </row>
    <row r="16" spans="2:2" ht="23.25" x14ac:dyDescent="0.25">
      <c r="B16" s="206" t="s">
        <v>210</v>
      </c>
    </row>
    <row r="17" spans="2:2" ht="23.25" x14ac:dyDescent="0.25">
      <c r="B17" s="206" t="s">
        <v>249</v>
      </c>
    </row>
    <row r="18" spans="2:2" ht="23.25" x14ac:dyDescent="0.25">
      <c r="B18" s="207" t="s">
        <v>257</v>
      </c>
    </row>
    <row r="19" spans="2:2" ht="23.25" x14ac:dyDescent="0.25">
      <c r="B19" s="206" t="s">
        <v>284</v>
      </c>
    </row>
    <row r="20" spans="2:2" ht="23.25" x14ac:dyDescent="0.25">
      <c r="B20" s="206" t="s">
        <v>289</v>
      </c>
    </row>
    <row r="21" spans="2:2" ht="23.25" x14ac:dyDescent="0.25">
      <c r="B21" s="206" t="s">
        <v>288</v>
      </c>
    </row>
    <row r="22" spans="2:2" ht="23.25" x14ac:dyDescent="0.25">
      <c r="B22" s="206" t="s">
        <v>302</v>
      </c>
    </row>
    <row r="23" spans="2:2" ht="23.25" x14ac:dyDescent="0.25">
      <c r="B23" s="206" t="s">
        <v>316</v>
      </c>
    </row>
    <row r="24" spans="2:2" ht="23.25" x14ac:dyDescent="0.25">
      <c r="B24" s="206" t="s">
        <v>318</v>
      </c>
    </row>
    <row r="25" spans="2:2" ht="23.25" x14ac:dyDescent="0.25">
      <c r="B25" s="207" t="s">
        <v>319</v>
      </c>
    </row>
    <row r="26" spans="2:2" ht="23.25" x14ac:dyDescent="0.25">
      <c r="B26" s="207" t="s">
        <v>320</v>
      </c>
    </row>
    <row r="27" spans="2:2" ht="23.25" x14ac:dyDescent="0.25">
      <c r="B27" s="207" t="s">
        <v>549</v>
      </c>
    </row>
    <row r="28" spans="2:2" ht="23.25" x14ac:dyDescent="0.25">
      <c r="B28" s="213" t="s">
        <v>550</v>
      </c>
    </row>
    <row r="29" spans="2:2" ht="23.25" x14ac:dyDescent="0.25">
      <c r="B29" s="207" t="s">
        <v>559</v>
      </c>
    </row>
    <row r="30" spans="2:2" ht="23.25" x14ac:dyDescent="0.25">
      <c r="B30" s="207" t="s">
        <v>562</v>
      </c>
    </row>
    <row r="31" spans="2:2" ht="23.25" x14ac:dyDescent="0.25">
      <c r="B31" s="207" t="s">
        <v>543</v>
      </c>
    </row>
    <row r="32" spans="2:2" ht="23.25" x14ac:dyDescent="0.25">
      <c r="B32" s="207" t="s">
        <v>545</v>
      </c>
    </row>
    <row r="33" spans="2:2" ht="23.25" x14ac:dyDescent="0.25">
      <c r="B33" s="212" t="s">
        <v>541</v>
      </c>
    </row>
    <row r="34" spans="2:2" ht="23.25" x14ac:dyDescent="0.25">
      <c r="B34" s="212" t="s">
        <v>563</v>
      </c>
    </row>
    <row r="35" spans="2:2" ht="23.25" x14ac:dyDescent="0.25">
      <c r="B35" s="206"/>
    </row>
    <row r="36" spans="2:2" ht="23.25" x14ac:dyDescent="0.25">
      <c r="B36" s="206"/>
    </row>
    <row r="37" spans="2:2" ht="23.25" x14ac:dyDescent="0.25">
      <c r="B37" s="206"/>
    </row>
    <row r="38" spans="2:2" ht="23.25" x14ac:dyDescent="0.25">
      <c r="B38" s="206"/>
    </row>
    <row r="39" spans="2:2" ht="23.25" x14ac:dyDescent="0.25">
      <c r="B39" s="206"/>
    </row>
    <row r="40" spans="2:2" ht="23.25" x14ac:dyDescent="0.25">
      <c r="B40" s="206"/>
    </row>
    <row r="41" spans="2:2" ht="23.25" x14ac:dyDescent="0.25">
      <c r="B41" s="206"/>
    </row>
    <row r="42" spans="2:2" ht="23.25" x14ac:dyDescent="0.25">
      <c r="B42" s="206"/>
    </row>
    <row r="43" spans="2:2" ht="23.25" x14ac:dyDescent="0.25">
      <c r="B43" s="206"/>
    </row>
    <row r="44" spans="2:2" ht="23.25" x14ac:dyDescent="0.25">
      <c r="B44" s="206"/>
    </row>
    <row r="45" spans="2:2" ht="23.25" x14ac:dyDescent="0.25">
      <c r="B45" s="206"/>
    </row>
    <row r="46" spans="2:2" ht="23.25" x14ac:dyDescent="0.25">
      <c r="B46" s="206"/>
    </row>
    <row r="47" spans="2:2" ht="23.25" x14ac:dyDescent="0.25">
      <c r="B47" s="206"/>
    </row>
    <row r="48" spans="2:2" ht="23.25" x14ac:dyDescent="0.25">
      <c r="B48" s="206"/>
    </row>
    <row r="49" spans="2:2" ht="23.25" x14ac:dyDescent="0.25">
      <c r="B49" s="206"/>
    </row>
    <row r="50" spans="2:2" ht="23.25" x14ac:dyDescent="0.25">
      <c r="B50" s="206"/>
    </row>
    <row r="51" spans="2:2" ht="23.25" x14ac:dyDescent="0.25">
      <c r="B51" s="208"/>
    </row>
    <row r="52" spans="2:2" ht="23.25" x14ac:dyDescent="0.25">
      <c r="B52" s="208"/>
    </row>
    <row r="53" spans="2:2" ht="23.25" x14ac:dyDescent="0.25">
      <c r="B53" s="208"/>
    </row>
    <row r="54" spans="2:2" ht="23.25" x14ac:dyDescent="0.25">
      <c r="B54" s="206"/>
    </row>
    <row r="55" spans="2:2" ht="23.25" x14ac:dyDescent="0.25">
      <c r="B55" s="206"/>
    </row>
    <row r="56" spans="2:2" ht="23.25" x14ac:dyDescent="0.25">
      <c r="B56" s="206"/>
    </row>
    <row r="57" spans="2:2" ht="23.25" x14ac:dyDescent="0.25">
      <c r="B57" s="206"/>
    </row>
    <row r="58" spans="2:2" ht="23.25" x14ac:dyDescent="0.25">
      <c r="B58" s="206"/>
    </row>
    <row r="59" spans="2:2" ht="23.25" x14ac:dyDescent="0.25">
      <c r="B59" s="206"/>
    </row>
    <row r="60" spans="2:2" ht="23.25" x14ac:dyDescent="0.25">
      <c r="B60" s="206"/>
    </row>
    <row r="61" spans="2:2" ht="23.25" x14ac:dyDescent="0.25">
      <c r="B61" s="206"/>
    </row>
    <row r="62" spans="2:2" ht="23.25" x14ac:dyDescent="0.25">
      <c r="B62" s="206"/>
    </row>
    <row r="63" spans="2:2" ht="23.25" x14ac:dyDescent="0.25">
      <c r="B63" s="206"/>
    </row>
    <row r="64" spans="2:2" ht="23.25" x14ac:dyDescent="0.25">
      <c r="B64" s="206"/>
    </row>
    <row r="65" spans="2:2" ht="23.25" x14ac:dyDescent="0.25">
      <c r="B65" s="206"/>
    </row>
    <row r="66" spans="2:2" ht="23.25" x14ac:dyDescent="0.25">
      <c r="B66" s="209"/>
    </row>
    <row r="67" spans="2:2" ht="23.25" x14ac:dyDescent="0.25">
      <c r="B67" s="206"/>
    </row>
    <row r="68" spans="2:2" ht="23.25" x14ac:dyDescent="0.25">
      <c r="B68" s="206"/>
    </row>
    <row r="69" spans="2:2" ht="23.25" x14ac:dyDescent="0.25">
      <c r="B69" s="206"/>
    </row>
    <row r="70" spans="2:2" ht="23.25" x14ac:dyDescent="0.25">
      <c r="B70" s="206"/>
    </row>
    <row r="71" spans="2:2" ht="23.25" x14ac:dyDescent="0.25">
      <c r="B71" s="206"/>
    </row>
    <row r="72" spans="2:2" ht="23.25" x14ac:dyDescent="0.25">
      <c r="B72" s="206"/>
    </row>
    <row r="73" spans="2:2" ht="23.25" x14ac:dyDescent="0.25">
      <c r="B73" s="206"/>
    </row>
    <row r="74" spans="2:2" ht="23.25" x14ac:dyDescent="0.25">
      <c r="B74" s="206"/>
    </row>
    <row r="75" spans="2:2" ht="23.25" x14ac:dyDescent="0.25">
      <c r="B75" s="206"/>
    </row>
    <row r="76" spans="2:2" ht="23.25" x14ac:dyDescent="0.25">
      <c r="B76" s="206"/>
    </row>
    <row r="77" spans="2:2" ht="23.25" x14ac:dyDescent="0.25">
      <c r="B77" s="206"/>
    </row>
    <row r="78" spans="2:2" ht="23.25" x14ac:dyDescent="0.25">
      <c r="B78" s="206"/>
    </row>
    <row r="79" spans="2:2" ht="23.25" x14ac:dyDescent="0.25">
      <c r="B79" s="206"/>
    </row>
    <row r="80" spans="2:2" ht="23.25" x14ac:dyDescent="0.25">
      <c r="B80" s="206"/>
    </row>
    <row r="81" spans="2:2" ht="23.25" x14ac:dyDescent="0.25">
      <c r="B81" s="206"/>
    </row>
    <row r="82" spans="2:2" ht="23.25" x14ac:dyDescent="0.25">
      <c r="B82" s="206"/>
    </row>
    <row r="83" spans="2:2" ht="23.25" x14ac:dyDescent="0.25">
      <c r="B83" s="206"/>
    </row>
  </sheetData>
  <pageMargins left="0.7" right="0.7" top="0.75" bottom="0.75" header="0.3" footer="0.3"/>
  <pageSetup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3"/>
  <sheetViews>
    <sheetView view="pageBreakPreview" zoomScale="70" zoomScaleNormal="73" zoomScaleSheetLayoutView="70" workbookViewId="0">
      <pane ySplit="5" topLeftCell="A6" activePane="bottomLeft" state="frozen"/>
      <selection activeCell="H19" sqref="H19"/>
      <selection pane="bottomLeft" activeCell="D30" sqref="D30"/>
    </sheetView>
  </sheetViews>
  <sheetFormatPr defaultRowHeight="23.25" x14ac:dyDescent="0.35"/>
  <cols>
    <col min="1" max="1" width="9.140625" style="214"/>
    <col min="2" max="2" width="16.7109375" style="164" customWidth="1"/>
    <col min="3" max="3" width="18" style="164" customWidth="1"/>
    <col min="4" max="4" width="29" style="215" customWidth="1"/>
    <col min="5" max="5" width="14.140625" style="164" customWidth="1"/>
    <col min="6" max="6" width="12.85546875" style="164" customWidth="1"/>
    <col min="7" max="8" width="13.7109375" style="164" customWidth="1"/>
    <col min="9" max="9" width="10.7109375" style="164" hidden="1" customWidth="1"/>
    <col min="10" max="10" width="11.42578125" style="164" hidden="1" customWidth="1"/>
    <col min="11" max="11" width="14.85546875" style="164" hidden="1" customWidth="1"/>
    <col min="12" max="12" width="12.140625" style="164" hidden="1" customWidth="1"/>
    <col min="13" max="13" width="13" style="164" hidden="1" customWidth="1"/>
    <col min="14" max="14" width="9.140625" style="164" hidden="1" customWidth="1"/>
    <col min="15" max="15" width="15.5703125" style="216" customWidth="1"/>
    <col min="16" max="16" width="23.140625" style="216" customWidth="1"/>
    <col min="17" max="17" width="19.5703125" style="216" customWidth="1"/>
    <col min="18" max="18" width="23.5703125" style="216" customWidth="1"/>
    <col min="19" max="19" width="21" style="216" customWidth="1"/>
    <col min="20" max="20" width="18.85546875" style="216" customWidth="1"/>
    <col min="21" max="21" width="20" style="216" customWidth="1"/>
    <col min="22" max="22" width="14.7109375" style="164" customWidth="1"/>
    <col min="23" max="23" width="11" style="164" customWidth="1"/>
    <col min="24" max="24" width="18.140625" style="164" customWidth="1"/>
    <col min="25" max="25" width="19.7109375" style="164" customWidth="1"/>
    <col min="26" max="26" width="27" style="164" customWidth="1"/>
    <col min="27" max="16384" width="9.140625" style="164"/>
  </cols>
  <sheetData>
    <row r="1" spans="1:22" ht="3.75" customHeight="1" x14ac:dyDescent="0.35"/>
    <row r="2" spans="1:22" x14ac:dyDescent="0.35">
      <c r="A2" s="288" t="s">
        <v>29</v>
      </c>
      <c r="B2" s="288"/>
      <c r="F2" s="289" t="s">
        <v>565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pans="1:22" s="218" customFormat="1" ht="30.75" customHeight="1" x14ac:dyDescent="0.25">
      <c r="A3" s="217"/>
      <c r="C3" s="219"/>
      <c r="D3" s="220"/>
      <c r="E3" s="219"/>
      <c r="F3" s="219"/>
      <c r="G3" s="219"/>
      <c r="H3" s="219"/>
      <c r="I3" s="219"/>
      <c r="J3" s="290" t="s">
        <v>196</v>
      </c>
      <c r="K3" s="290"/>
      <c r="L3" s="290"/>
      <c r="M3" s="290"/>
      <c r="N3" s="290"/>
      <c r="O3" s="290" t="s">
        <v>197</v>
      </c>
      <c r="P3" s="290"/>
      <c r="Q3" s="290"/>
      <c r="R3" s="290"/>
      <c r="S3" s="290"/>
      <c r="T3" s="290" t="s">
        <v>198</v>
      </c>
      <c r="U3" s="290"/>
      <c r="V3" s="290"/>
    </row>
    <row r="4" spans="1:22" s="221" customFormat="1" ht="60" x14ac:dyDescent="0.25">
      <c r="A4" s="174" t="s">
        <v>0</v>
      </c>
      <c r="B4" s="175" t="s">
        <v>3</v>
      </c>
      <c r="C4" s="175" t="s">
        <v>19</v>
      </c>
      <c r="D4" s="176" t="s">
        <v>18</v>
      </c>
      <c r="E4" s="175" t="s">
        <v>33</v>
      </c>
      <c r="F4" s="175" t="s">
        <v>27</v>
      </c>
      <c r="G4" s="175" t="s">
        <v>23</v>
      </c>
      <c r="H4" s="175" t="s">
        <v>20</v>
      </c>
      <c r="I4" s="175" t="s">
        <v>21</v>
      </c>
      <c r="J4" s="175" t="s">
        <v>22</v>
      </c>
      <c r="K4" s="175" t="s">
        <v>7</v>
      </c>
      <c r="L4" s="175" t="s">
        <v>8</v>
      </c>
      <c r="M4" s="175" t="s">
        <v>9</v>
      </c>
      <c r="N4" s="175" t="s">
        <v>10</v>
      </c>
      <c r="O4" s="175" t="s">
        <v>6</v>
      </c>
      <c r="P4" s="177" t="s">
        <v>11</v>
      </c>
      <c r="Q4" s="177" t="s">
        <v>8</v>
      </c>
      <c r="R4" s="177" t="s">
        <v>9</v>
      </c>
      <c r="S4" s="177" t="s">
        <v>28</v>
      </c>
      <c r="T4" s="177" t="s">
        <v>24</v>
      </c>
      <c r="U4" s="177" t="s">
        <v>25</v>
      </c>
      <c r="V4" s="177" t="s">
        <v>26</v>
      </c>
    </row>
    <row r="5" spans="1:22" x14ac:dyDescent="0.25">
      <c r="A5" s="222">
        <v>1</v>
      </c>
      <c r="B5" s="133">
        <v>2</v>
      </c>
      <c r="C5" s="133">
        <v>3</v>
      </c>
      <c r="D5" s="22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  <c r="K5" s="133">
        <v>11</v>
      </c>
      <c r="L5" s="133">
        <v>12</v>
      </c>
      <c r="M5" s="133">
        <v>13</v>
      </c>
      <c r="N5" s="133">
        <v>14</v>
      </c>
      <c r="O5" s="224">
        <v>15</v>
      </c>
      <c r="P5" s="224">
        <v>16</v>
      </c>
      <c r="Q5" s="224">
        <v>17</v>
      </c>
      <c r="R5" s="224">
        <v>18</v>
      </c>
      <c r="S5" s="224">
        <v>19</v>
      </c>
      <c r="T5" s="224">
        <v>20</v>
      </c>
      <c r="U5" s="224">
        <v>21</v>
      </c>
      <c r="V5" s="133">
        <v>22</v>
      </c>
    </row>
    <row r="6" spans="1:22" ht="9.75" customHeight="1" x14ac:dyDescent="0.25">
      <c r="A6" s="222"/>
      <c r="B6" s="133"/>
      <c r="C6" s="133"/>
      <c r="D6" s="22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224"/>
      <c r="P6" s="224"/>
      <c r="Q6" s="224"/>
      <c r="R6" s="224"/>
      <c r="S6" s="224"/>
      <c r="T6" s="224"/>
      <c r="U6" s="224"/>
      <c r="V6" s="133"/>
    </row>
    <row r="7" spans="1:22" x14ac:dyDescent="0.25">
      <c r="A7" s="205">
        <v>1</v>
      </c>
      <c r="B7" s="118" t="s">
        <v>14</v>
      </c>
      <c r="C7" s="118" t="s">
        <v>14</v>
      </c>
      <c r="D7" s="70" t="s">
        <v>34</v>
      </c>
      <c r="E7" s="118" t="s">
        <v>195</v>
      </c>
      <c r="F7" s="16" t="s">
        <v>35</v>
      </c>
      <c r="G7" s="225">
        <v>45662</v>
      </c>
      <c r="H7" s="18" t="s">
        <v>36</v>
      </c>
      <c r="I7" s="226"/>
      <c r="J7" s="118"/>
      <c r="K7" s="118"/>
      <c r="L7" s="118"/>
      <c r="M7" s="118"/>
      <c r="N7" s="118"/>
      <c r="O7" s="37">
        <v>450</v>
      </c>
      <c r="P7" s="37"/>
      <c r="Q7" s="37"/>
      <c r="R7" s="37"/>
      <c r="S7" s="37">
        <f>Q7</f>
        <v>0</v>
      </c>
      <c r="T7" s="37">
        <f>Q7-R7</f>
        <v>0</v>
      </c>
      <c r="U7" s="37">
        <v>0</v>
      </c>
      <c r="V7" s="37">
        <v>9.56</v>
      </c>
    </row>
    <row r="8" spans="1:22" x14ac:dyDescent="0.25">
      <c r="A8" s="205">
        <v>2</v>
      </c>
      <c r="B8" s="118" t="s">
        <v>14</v>
      </c>
      <c r="C8" s="118" t="s">
        <v>14</v>
      </c>
      <c r="D8" s="70" t="s">
        <v>37</v>
      </c>
      <c r="E8" s="118" t="s">
        <v>195</v>
      </c>
      <c r="F8" s="16" t="s">
        <v>38</v>
      </c>
      <c r="G8" s="225">
        <v>45662</v>
      </c>
      <c r="H8" s="18" t="s">
        <v>39</v>
      </c>
      <c r="I8" s="226"/>
      <c r="J8" s="118"/>
      <c r="K8" s="118"/>
      <c r="L8" s="118"/>
      <c r="M8" s="118"/>
      <c r="N8" s="118"/>
      <c r="O8" s="37">
        <v>500</v>
      </c>
      <c r="P8" s="37"/>
      <c r="Q8" s="37"/>
      <c r="R8" s="37"/>
      <c r="S8" s="37">
        <f t="shared" ref="S8:S72" si="0">Q8</f>
        <v>0</v>
      </c>
      <c r="T8" s="37">
        <f t="shared" ref="T8:U71" si="1">Q8-R8</f>
        <v>0</v>
      </c>
      <c r="U8" s="37">
        <v>0</v>
      </c>
      <c r="V8" s="37">
        <v>9.56</v>
      </c>
    </row>
    <row r="9" spans="1:22" x14ac:dyDescent="0.25">
      <c r="A9" s="205">
        <v>3</v>
      </c>
      <c r="B9" s="118" t="s">
        <v>14</v>
      </c>
      <c r="C9" s="118" t="s">
        <v>14</v>
      </c>
      <c r="D9" s="70" t="s">
        <v>40</v>
      </c>
      <c r="E9" s="118" t="s">
        <v>195</v>
      </c>
      <c r="F9" s="16" t="s">
        <v>38</v>
      </c>
      <c r="G9" s="225">
        <v>45662</v>
      </c>
      <c r="H9" s="127" t="s">
        <v>39</v>
      </c>
      <c r="I9" s="226"/>
      <c r="J9" s="118"/>
      <c r="K9" s="118"/>
      <c r="L9" s="118"/>
      <c r="M9" s="118"/>
      <c r="N9" s="118"/>
      <c r="O9" s="37">
        <v>500</v>
      </c>
      <c r="P9" s="37"/>
      <c r="Q9" s="37"/>
      <c r="R9" s="37"/>
      <c r="S9" s="37">
        <f t="shared" si="0"/>
        <v>0</v>
      </c>
      <c r="T9" s="37">
        <f t="shared" si="1"/>
        <v>0</v>
      </c>
      <c r="U9" s="37">
        <v>0</v>
      </c>
      <c r="V9" s="37">
        <v>9.56</v>
      </c>
    </row>
    <row r="10" spans="1:22" x14ac:dyDescent="0.25">
      <c r="A10" s="205">
        <v>4</v>
      </c>
      <c r="B10" s="118" t="s">
        <v>14</v>
      </c>
      <c r="C10" s="118" t="s">
        <v>14</v>
      </c>
      <c r="D10" s="70" t="s">
        <v>41</v>
      </c>
      <c r="E10" s="118" t="s">
        <v>195</v>
      </c>
      <c r="F10" s="16" t="s">
        <v>35</v>
      </c>
      <c r="G10" s="225">
        <v>45662</v>
      </c>
      <c r="H10" s="127" t="s">
        <v>42</v>
      </c>
      <c r="I10" s="226"/>
      <c r="J10" s="118"/>
      <c r="K10" s="118"/>
      <c r="L10" s="118"/>
      <c r="M10" s="118"/>
      <c r="N10" s="118"/>
      <c r="O10" s="37">
        <v>495</v>
      </c>
      <c r="P10" s="37"/>
      <c r="Q10" s="37"/>
      <c r="R10" s="37"/>
      <c r="S10" s="37">
        <f t="shared" si="0"/>
        <v>0</v>
      </c>
      <c r="T10" s="37">
        <f t="shared" si="1"/>
        <v>0</v>
      </c>
      <c r="U10" s="37">
        <v>0</v>
      </c>
      <c r="V10" s="37">
        <v>9.56</v>
      </c>
    </row>
    <row r="11" spans="1:22" x14ac:dyDescent="0.25">
      <c r="A11" s="205">
        <v>5</v>
      </c>
      <c r="B11" s="118" t="s">
        <v>14</v>
      </c>
      <c r="C11" s="118" t="s">
        <v>14</v>
      </c>
      <c r="D11" s="70" t="s">
        <v>43</v>
      </c>
      <c r="E11" s="118" t="s">
        <v>195</v>
      </c>
      <c r="F11" s="16" t="s">
        <v>38</v>
      </c>
      <c r="G11" s="225">
        <v>45662</v>
      </c>
      <c r="H11" s="127" t="s">
        <v>44</v>
      </c>
      <c r="I11" s="226"/>
      <c r="J11" s="118"/>
      <c r="K11" s="118"/>
      <c r="L11" s="118"/>
      <c r="M11" s="118"/>
      <c r="N11" s="118"/>
      <c r="O11" s="37">
        <v>1000</v>
      </c>
      <c r="P11" s="37"/>
      <c r="Q11" s="37"/>
      <c r="R11" s="37"/>
      <c r="S11" s="37">
        <f t="shared" si="0"/>
        <v>0</v>
      </c>
      <c r="T11" s="37">
        <f t="shared" si="1"/>
        <v>0</v>
      </c>
      <c r="U11" s="37">
        <v>0</v>
      </c>
      <c r="V11" s="37">
        <v>5.2</v>
      </c>
    </row>
    <row r="12" spans="1:22" x14ac:dyDescent="0.25">
      <c r="A12" s="205">
        <v>6</v>
      </c>
      <c r="B12" s="118" t="s">
        <v>14</v>
      </c>
      <c r="C12" s="118" t="s">
        <v>14</v>
      </c>
      <c r="D12" s="70" t="s">
        <v>45</v>
      </c>
      <c r="E12" s="118" t="s">
        <v>195</v>
      </c>
      <c r="F12" s="16" t="s">
        <v>38</v>
      </c>
      <c r="G12" s="225">
        <v>45662</v>
      </c>
      <c r="H12" s="18" t="s">
        <v>46</v>
      </c>
      <c r="I12" s="226"/>
      <c r="J12" s="118"/>
      <c r="K12" s="118"/>
      <c r="L12" s="118"/>
      <c r="M12" s="118"/>
      <c r="N12" s="118"/>
      <c r="O12" s="37">
        <v>1000</v>
      </c>
      <c r="P12" s="37"/>
      <c r="Q12" s="37"/>
      <c r="R12" s="37"/>
      <c r="S12" s="37">
        <f t="shared" si="0"/>
        <v>0</v>
      </c>
      <c r="T12" s="37">
        <f t="shared" si="1"/>
        <v>0</v>
      </c>
      <c r="U12" s="37">
        <v>0</v>
      </c>
      <c r="V12" s="37">
        <v>5.2</v>
      </c>
    </row>
    <row r="13" spans="1:22" x14ac:dyDescent="0.25">
      <c r="A13" s="205">
        <v>7</v>
      </c>
      <c r="B13" s="118" t="s">
        <v>14</v>
      </c>
      <c r="C13" s="118" t="s">
        <v>14</v>
      </c>
      <c r="D13" s="70" t="s">
        <v>47</v>
      </c>
      <c r="E13" s="118" t="s">
        <v>195</v>
      </c>
      <c r="F13" s="16" t="s">
        <v>38</v>
      </c>
      <c r="G13" s="225">
        <v>45662</v>
      </c>
      <c r="H13" s="127" t="s">
        <v>46</v>
      </c>
      <c r="I13" s="226"/>
      <c r="J13" s="118"/>
      <c r="K13" s="118"/>
      <c r="L13" s="118"/>
      <c r="M13" s="118"/>
      <c r="N13" s="118"/>
      <c r="O13" s="37">
        <v>1000</v>
      </c>
      <c r="P13" s="37"/>
      <c r="Q13" s="37"/>
      <c r="R13" s="37"/>
      <c r="S13" s="37">
        <f t="shared" si="0"/>
        <v>0</v>
      </c>
      <c r="T13" s="37">
        <f t="shared" si="1"/>
        <v>0</v>
      </c>
      <c r="U13" s="37">
        <v>0</v>
      </c>
      <c r="V13" s="37">
        <v>5.2</v>
      </c>
    </row>
    <row r="14" spans="1:22" x14ac:dyDescent="0.25">
      <c r="A14" s="205">
        <v>8</v>
      </c>
      <c r="B14" s="118" t="s">
        <v>14</v>
      </c>
      <c r="C14" s="118" t="s">
        <v>14</v>
      </c>
      <c r="D14" s="97" t="s">
        <v>48</v>
      </c>
      <c r="E14" s="118" t="s">
        <v>195</v>
      </c>
      <c r="F14" s="16" t="s">
        <v>35</v>
      </c>
      <c r="G14" s="225">
        <v>45662</v>
      </c>
      <c r="H14" s="18" t="s">
        <v>49</v>
      </c>
      <c r="I14" s="226"/>
      <c r="J14" s="118"/>
      <c r="K14" s="118"/>
      <c r="L14" s="118"/>
      <c r="M14" s="118"/>
      <c r="N14" s="118"/>
      <c r="O14" s="37">
        <v>4</v>
      </c>
      <c r="P14" s="37"/>
      <c r="Q14" s="37"/>
      <c r="R14" s="37"/>
      <c r="S14" s="37">
        <f t="shared" si="0"/>
        <v>0</v>
      </c>
      <c r="T14" s="37">
        <v>0</v>
      </c>
      <c r="U14" s="37">
        <f t="shared" ref="U14" si="2">R14-Q14</f>
        <v>0</v>
      </c>
      <c r="V14" s="37">
        <v>9.56</v>
      </c>
    </row>
    <row r="15" spans="1:22" x14ac:dyDescent="0.25">
      <c r="A15" s="205">
        <v>9</v>
      </c>
      <c r="B15" s="118" t="s">
        <v>14</v>
      </c>
      <c r="C15" s="118" t="s">
        <v>14</v>
      </c>
      <c r="D15" s="97" t="s">
        <v>50</v>
      </c>
      <c r="E15" s="118" t="s">
        <v>195</v>
      </c>
      <c r="F15" s="16" t="s">
        <v>35</v>
      </c>
      <c r="G15" s="225">
        <v>45662</v>
      </c>
      <c r="H15" s="127" t="s">
        <v>51</v>
      </c>
      <c r="I15" s="226"/>
      <c r="J15" s="118"/>
      <c r="K15" s="118"/>
      <c r="L15" s="118"/>
      <c r="M15" s="118"/>
      <c r="N15" s="118"/>
      <c r="O15" s="37">
        <v>4</v>
      </c>
      <c r="P15" s="37"/>
      <c r="Q15" s="37"/>
      <c r="R15" s="37"/>
      <c r="S15" s="37">
        <f t="shared" si="0"/>
        <v>0</v>
      </c>
      <c r="T15" s="37">
        <f t="shared" si="1"/>
        <v>0</v>
      </c>
      <c r="U15" s="37">
        <v>0</v>
      </c>
      <c r="V15" s="37">
        <v>9.56</v>
      </c>
    </row>
    <row r="16" spans="1:22" x14ac:dyDescent="0.25">
      <c r="A16" s="205">
        <v>10</v>
      </c>
      <c r="B16" s="118" t="s">
        <v>14</v>
      </c>
      <c r="C16" s="118" t="s">
        <v>14</v>
      </c>
      <c r="D16" s="97" t="s">
        <v>52</v>
      </c>
      <c r="E16" s="118" t="s">
        <v>195</v>
      </c>
      <c r="F16" s="16" t="s">
        <v>255</v>
      </c>
      <c r="G16" s="225">
        <v>45662</v>
      </c>
      <c r="H16" s="18" t="s">
        <v>46</v>
      </c>
      <c r="I16" s="226"/>
      <c r="J16" s="118"/>
      <c r="K16" s="118"/>
      <c r="L16" s="118"/>
      <c r="M16" s="118"/>
      <c r="N16" s="118"/>
      <c r="O16" s="37">
        <v>10</v>
      </c>
      <c r="P16" s="37"/>
      <c r="Q16" s="37"/>
      <c r="R16" s="37"/>
      <c r="S16" s="37">
        <f t="shared" si="0"/>
        <v>0</v>
      </c>
      <c r="T16" s="37">
        <f t="shared" si="1"/>
        <v>0</v>
      </c>
      <c r="U16" s="37">
        <v>0</v>
      </c>
      <c r="V16" s="37">
        <v>7.08</v>
      </c>
    </row>
    <row r="17" spans="1:22" x14ac:dyDescent="0.25">
      <c r="A17" s="205">
        <v>11</v>
      </c>
      <c r="B17" s="118" t="s">
        <v>14</v>
      </c>
      <c r="C17" s="118" t="s">
        <v>14</v>
      </c>
      <c r="D17" s="97" t="s">
        <v>53</v>
      </c>
      <c r="E17" s="118" t="s">
        <v>195</v>
      </c>
      <c r="F17" s="16" t="s">
        <v>255</v>
      </c>
      <c r="G17" s="225">
        <v>45662</v>
      </c>
      <c r="H17" s="18" t="s">
        <v>51</v>
      </c>
      <c r="I17" s="226"/>
      <c r="J17" s="118"/>
      <c r="K17" s="118"/>
      <c r="L17" s="118"/>
      <c r="M17" s="118"/>
      <c r="N17" s="118"/>
      <c r="O17" s="37">
        <v>5</v>
      </c>
      <c r="P17" s="37"/>
      <c r="Q17" s="37"/>
      <c r="R17" s="37"/>
      <c r="S17" s="37">
        <f t="shared" si="0"/>
        <v>0</v>
      </c>
      <c r="T17" s="37">
        <v>0</v>
      </c>
      <c r="U17" s="37">
        <f t="shared" ref="U17:U79" si="3">R17-Q17</f>
        <v>0</v>
      </c>
      <c r="V17" s="37">
        <v>9.56</v>
      </c>
    </row>
    <row r="18" spans="1:22" x14ac:dyDescent="0.25">
      <c r="A18" s="205">
        <v>12</v>
      </c>
      <c r="B18" s="118" t="s">
        <v>14</v>
      </c>
      <c r="C18" s="118" t="s">
        <v>14</v>
      </c>
      <c r="D18" s="97" t="s">
        <v>54</v>
      </c>
      <c r="E18" s="118" t="s">
        <v>195</v>
      </c>
      <c r="F18" s="16" t="s">
        <v>35</v>
      </c>
      <c r="G18" s="225">
        <v>45662</v>
      </c>
      <c r="H18" s="18" t="s">
        <v>55</v>
      </c>
      <c r="I18" s="226"/>
      <c r="J18" s="118"/>
      <c r="K18" s="118"/>
      <c r="L18" s="118"/>
      <c r="M18" s="118"/>
      <c r="N18" s="118"/>
      <c r="O18" s="37">
        <v>35.1</v>
      </c>
      <c r="P18" s="37"/>
      <c r="Q18" s="37"/>
      <c r="R18" s="37"/>
      <c r="S18" s="37">
        <f t="shared" si="0"/>
        <v>0</v>
      </c>
      <c r="T18" s="37">
        <f t="shared" si="1"/>
        <v>0</v>
      </c>
      <c r="U18" s="37">
        <v>0</v>
      </c>
      <c r="V18" s="37">
        <v>3.56</v>
      </c>
    </row>
    <row r="19" spans="1:22" x14ac:dyDescent="0.25">
      <c r="A19" s="205">
        <v>13</v>
      </c>
      <c r="B19" s="118" t="s">
        <v>14</v>
      </c>
      <c r="C19" s="118" t="s">
        <v>14</v>
      </c>
      <c r="D19" s="97" t="s">
        <v>56</v>
      </c>
      <c r="E19" s="118" t="s">
        <v>195</v>
      </c>
      <c r="F19" s="16" t="s">
        <v>38</v>
      </c>
      <c r="G19" s="225">
        <v>45662</v>
      </c>
      <c r="H19" s="18" t="s">
        <v>57</v>
      </c>
      <c r="I19" s="226"/>
      <c r="J19" s="118"/>
      <c r="K19" s="118"/>
      <c r="L19" s="118"/>
      <c r="M19" s="118"/>
      <c r="N19" s="118"/>
      <c r="O19" s="37">
        <v>15</v>
      </c>
      <c r="P19" s="37"/>
      <c r="Q19" s="37"/>
      <c r="R19" s="37"/>
      <c r="S19" s="37">
        <f t="shared" si="0"/>
        <v>0</v>
      </c>
      <c r="T19" s="37">
        <v>0</v>
      </c>
      <c r="U19" s="37">
        <f t="shared" si="3"/>
        <v>0</v>
      </c>
      <c r="V19" s="37">
        <v>6.61</v>
      </c>
    </row>
    <row r="20" spans="1:22" x14ac:dyDescent="0.25">
      <c r="A20" s="205">
        <v>14</v>
      </c>
      <c r="B20" s="118" t="s">
        <v>14</v>
      </c>
      <c r="C20" s="118" t="s">
        <v>14</v>
      </c>
      <c r="D20" s="97" t="s">
        <v>58</v>
      </c>
      <c r="E20" s="118" t="s">
        <v>195</v>
      </c>
      <c r="F20" s="16" t="s">
        <v>255</v>
      </c>
      <c r="G20" s="225">
        <v>45662</v>
      </c>
      <c r="H20" s="18" t="s">
        <v>51</v>
      </c>
      <c r="I20" s="226"/>
      <c r="J20" s="118"/>
      <c r="K20" s="118"/>
      <c r="L20" s="118"/>
      <c r="M20" s="118"/>
      <c r="N20" s="118"/>
      <c r="O20" s="37">
        <v>2</v>
      </c>
      <c r="P20" s="37"/>
      <c r="Q20" s="37"/>
      <c r="R20" s="37"/>
      <c r="S20" s="37">
        <f t="shared" si="0"/>
        <v>0</v>
      </c>
      <c r="T20" s="37">
        <f t="shared" si="1"/>
        <v>0</v>
      </c>
      <c r="U20" s="37">
        <v>0</v>
      </c>
      <c r="V20" s="37">
        <v>3.99</v>
      </c>
    </row>
    <row r="21" spans="1:22" x14ac:dyDescent="0.25">
      <c r="A21" s="205">
        <v>15</v>
      </c>
      <c r="B21" s="118" t="s">
        <v>14</v>
      </c>
      <c r="C21" s="118" t="s">
        <v>14</v>
      </c>
      <c r="D21" s="97" t="s">
        <v>59</v>
      </c>
      <c r="E21" s="118" t="s">
        <v>195</v>
      </c>
      <c r="F21" s="16" t="s">
        <v>255</v>
      </c>
      <c r="G21" s="225">
        <v>45662</v>
      </c>
      <c r="H21" s="18" t="s">
        <v>60</v>
      </c>
      <c r="I21" s="226"/>
      <c r="J21" s="118"/>
      <c r="K21" s="118"/>
      <c r="L21" s="118"/>
      <c r="M21" s="118"/>
      <c r="N21" s="118"/>
      <c r="O21" s="37">
        <v>4</v>
      </c>
      <c r="P21" s="37"/>
      <c r="Q21" s="37"/>
      <c r="R21" s="37"/>
      <c r="S21" s="37">
        <f t="shared" si="0"/>
        <v>0</v>
      </c>
      <c r="T21" s="37">
        <v>0</v>
      </c>
      <c r="U21" s="37">
        <f t="shared" si="3"/>
        <v>0</v>
      </c>
      <c r="V21" s="37">
        <v>3.56</v>
      </c>
    </row>
    <row r="22" spans="1:22" x14ac:dyDescent="0.25">
      <c r="A22" s="205">
        <v>16</v>
      </c>
      <c r="B22" s="118" t="s">
        <v>14</v>
      </c>
      <c r="C22" s="118" t="s">
        <v>14</v>
      </c>
      <c r="D22" s="97" t="s">
        <v>61</v>
      </c>
      <c r="E22" s="118" t="s">
        <v>195</v>
      </c>
      <c r="F22" s="16" t="s">
        <v>35</v>
      </c>
      <c r="G22" s="225">
        <v>45662</v>
      </c>
      <c r="H22" s="18" t="s">
        <v>62</v>
      </c>
      <c r="I22" s="226"/>
      <c r="J22" s="118"/>
      <c r="K22" s="118"/>
      <c r="L22" s="118"/>
      <c r="M22" s="118"/>
      <c r="N22" s="118"/>
      <c r="O22" s="37">
        <v>12</v>
      </c>
      <c r="P22" s="37"/>
      <c r="Q22" s="37"/>
      <c r="R22" s="37"/>
      <c r="S22" s="37">
        <f t="shared" si="0"/>
        <v>0</v>
      </c>
      <c r="T22" s="37">
        <v>0</v>
      </c>
      <c r="U22" s="37">
        <f t="shared" si="3"/>
        <v>0</v>
      </c>
      <c r="V22" s="37">
        <v>3.56</v>
      </c>
    </row>
    <row r="23" spans="1:22" x14ac:dyDescent="0.25">
      <c r="A23" s="205">
        <v>17</v>
      </c>
      <c r="B23" s="118" t="s">
        <v>14</v>
      </c>
      <c r="C23" s="118" t="s">
        <v>14</v>
      </c>
      <c r="D23" s="97" t="s">
        <v>63</v>
      </c>
      <c r="E23" s="118" t="s">
        <v>195</v>
      </c>
      <c r="F23" s="16" t="s">
        <v>255</v>
      </c>
      <c r="G23" s="225">
        <v>45662</v>
      </c>
      <c r="H23" s="18" t="s">
        <v>64</v>
      </c>
      <c r="I23" s="226"/>
      <c r="J23" s="118"/>
      <c r="K23" s="118"/>
      <c r="L23" s="118"/>
      <c r="M23" s="118"/>
      <c r="N23" s="118"/>
      <c r="O23" s="37">
        <v>4.18</v>
      </c>
      <c r="P23" s="37"/>
      <c r="Q23" s="37"/>
      <c r="R23" s="37"/>
      <c r="S23" s="37">
        <f t="shared" si="0"/>
        <v>0</v>
      </c>
      <c r="T23" s="37">
        <v>0</v>
      </c>
      <c r="U23" s="37">
        <f t="shared" si="3"/>
        <v>0</v>
      </c>
      <c r="V23" s="37">
        <v>3.99</v>
      </c>
    </row>
    <row r="24" spans="1:22" x14ac:dyDescent="0.25">
      <c r="A24" s="205">
        <v>18</v>
      </c>
      <c r="B24" s="118" t="s">
        <v>14</v>
      </c>
      <c r="C24" s="118" t="s">
        <v>14</v>
      </c>
      <c r="D24" s="97" t="s">
        <v>65</v>
      </c>
      <c r="E24" s="118" t="s">
        <v>195</v>
      </c>
      <c r="F24" s="16" t="s">
        <v>66</v>
      </c>
      <c r="G24" s="225">
        <v>45662</v>
      </c>
      <c r="H24" s="18" t="s">
        <v>67</v>
      </c>
      <c r="I24" s="226"/>
      <c r="J24" s="118"/>
      <c r="K24" s="118"/>
      <c r="L24" s="118"/>
      <c r="M24" s="118"/>
      <c r="N24" s="118"/>
      <c r="O24" s="37">
        <v>11.1</v>
      </c>
      <c r="P24" s="37"/>
      <c r="Q24" s="37"/>
      <c r="R24" s="37"/>
      <c r="S24" s="37">
        <f t="shared" si="0"/>
        <v>0</v>
      </c>
      <c r="T24" s="37">
        <v>0</v>
      </c>
      <c r="U24" s="37">
        <f t="shared" si="3"/>
        <v>0</v>
      </c>
      <c r="V24" s="37">
        <v>3.07</v>
      </c>
    </row>
    <row r="25" spans="1:22" x14ac:dyDescent="0.25">
      <c r="A25" s="205">
        <v>19</v>
      </c>
      <c r="B25" s="118" t="s">
        <v>14</v>
      </c>
      <c r="C25" s="118" t="s">
        <v>14</v>
      </c>
      <c r="D25" s="97" t="s">
        <v>68</v>
      </c>
      <c r="E25" s="118" t="s">
        <v>195</v>
      </c>
      <c r="F25" s="16" t="s">
        <v>255</v>
      </c>
      <c r="G25" s="225">
        <v>45662</v>
      </c>
      <c r="H25" s="18" t="s">
        <v>69</v>
      </c>
      <c r="I25" s="226"/>
      <c r="J25" s="118"/>
      <c r="K25" s="118"/>
      <c r="L25" s="118"/>
      <c r="M25" s="118"/>
      <c r="N25" s="118"/>
      <c r="O25" s="37">
        <v>3</v>
      </c>
      <c r="P25" s="37"/>
      <c r="Q25" s="37"/>
      <c r="R25" s="37"/>
      <c r="S25" s="37">
        <f t="shared" si="0"/>
        <v>0</v>
      </c>
      <c r="T25" s="37">
        <f t="shared" si="1"/>
        <v>0</v>
      </c>
      <c r="U25" s="37">
        <v>0</v>
      </c>
      <c r="V25" s="37">
        <v>3.07</v>
      </c>
    </row>
    <row r="26" spans="1:22" x14ac:dyDescent="0.25">
      <c r="A26" s="205">
        <v>20</v>
      </c>
      <c r="B26" s="118" t="s">
        <v>14</v>
      </c>
      <c r="C26" s="118" t="s">
        <v>14</v>
      </c>
      <c r="D26" s="97" t="s">
        <v>70</v>
      </c>
      <c r="E26" s="118" t="s">
        <v>195</v>
      </c>
      <c r="F26" s="16" t="s">
        <v>35</v>
      </c>
      <c r="G26" s="225">
        <v>45662</v>
      </c>
      <c r="H26" s="18" t="s">
        <v>49</v>
      </c>
      <c r="I26" s="226"/>
      <c r="J26" s="118"/>
      <c r="K26" s="118"/>
      <c r="L26" s="118"/>
      <c r="M26" s="118"/>
      <c r="N26" s="118"/>
      <c r="O26" s="37">
        <v>3</v>
      </c>
      <c r="P26" s="37"/>
      <c r="Q26" s="37"/>
      <c r="R26" s="37"/>
      <c r="S26" s="37">
        <f t="shared" si="0"/>
        <v>0</v>
      </c>
      <c r="T26" s="37">
        <v>0</v>
      </c>
      <c r="U26" s="37">
        <f t="shared" si="3"/>
        <v>0</v>
      </c>
      <c r="V26" s="37">
        <v>3.07</v>
      </c>
    </row>
    <row r="27" spans="1:22" x14ac:dyDescent="0.25">
      <c r="A27" s="205">
        <v>21</v>
      </c>
      <c r="B27" s="118" t="s">
        <v>14</v>
      </c>
      <c r="C27" s="118" t="s">
        <v>14</v>
      </c>
      <c r="D27" s="97" t="s">
        <v>71</v>
      </c>
      <c r="E27" s="118" t="s">
        <v>195</v>
      </c>
      <c r="F27" s="16" t="s">
        <v>72</v>
      </c>
      <c r="G27" s="225">
        <v>45662</v>
      </c>
      <c r="H27" s="18" t="s">
        <v>73</v>
      </c>
      <c r="I27" s="226"/>
      <c r="J27" s="118"/>
      <c r="K27" s="118"/>
      <c r="L27" s="118"/>
      <c r="M27" s="118"/>
      <c r="N27" s="118"/>
      <c r="O27" s="37">
        <v>10.7</v>
      </c>
      <c r="P27" s="37"/>
      <c r="Q27" s="37"/>
      <c r="R27" s="37"/>
      <c r="S27" s="37">
        <f t="shared" si="0"/>
        <v>0</v>
      </c>
      <c r="T27" s="37">
        <v>0</v>
      </c>
      <c r="U27" s="37">
        <f t="shared" si="3"/>
        <v>0</v>
      </c>
      <c r="V27" s="37">
        <v>3.07</v>
      </c>
    </row>
    <row r="28" spans="1:22" x14ac:dyDescent="0.25">
      <c r="A28" s="205">
        <v>22</v>
      </c>
      <c r="B28" s="118" t="s">
        <v>14</v>
      </c>
      <c r="C28" s="118" t="s">
        <v>14</v>
      </c>
      <c r="D28" s="97" t="s">
        <v>74</v>
      </c>
      <c r="E28" s="118" t="s">
        <v>195</v>
      </c>
      <c r="F28" s="16" t="s">
        <v>35</v>
      </c>
      <c r="G28" s="225">
        <v>45662</v>
      </c>
      <c r="H28" s="18" t="s">
        <v>75</v>
      </c>
      <c r="I28" s="226"/>
      <c r="J28" s="118"/>
      <c r="K28" s="118"/>
      <c r="L28" s="118"/>
      <c r="M28" s="118"/>
      <c r="N28" s="118"/>
      <c r="O28" s="37">
        <v>44</v>
      </c>
      <c r="P28" s="37"/>
      <c r="Q28" s="37"/>
      <c r="R28" s="37"/>
      <c r="S28" s="37">
        <f t="shared" si="0"/>
        <v>0</v>
      </c>
      <c r="T28" s="37">
        <f t="shared" si="1"/>
        <v>0</v>
      </c>
      <c r="U28" s="37">
        <v>0</v>
      </c>
      <c r="V28" s="37">
        <v>3.07</v>
      </c>
    </row>
    <row r="29" spans="1:22" x14ac:dyDescent="0.25">
      <c r="A29" s="205">
        <v>23</v>
      </c>
      <c r="B29" s="118" t="s">
        <v>14</v>
      </c>
      <c r="C29" s="118" t="s">
        <v>14</v>
      </c>
      <c r="D29" s="97" t="s">
        <v>76</v>
      </c>
      <c r="E29" s="118" t="s">
        <v>195</v>
      </c>
      <c r="F29" s="16" t="s">
        <v>38</v>
      </c>
      <c r="G29" s="225">
        <v>45662</v>
      </c>
      <c r="H29" s="18" t="s">
        <v>44</v>
      </c>
      <c r="I29" s="226"/>
      <c r="J29" s="118"/>
      <c r="K29" s="118"/>
      <c r="L29" s="118"/>
      <c r="M29" s="118"/>
      <c r="N29" s="118"/>
      <c r="O29" s="37">
        <v>20</v>
      </c>
      <c r="P29" s="37"/>
      <c r="Q29" s="37"/>
      <c r="R29" s="37"/>
      <c r="S29" s="37">
        <f t="shared" si="0"/>
        <v>0</v>
      </c>
      <c r="T29" s="37">
        <v>0</v>
      </c>
      <c r="U29" s="37">
        <f t="shared" ref="U29" si="4">R29-Q29</f>
        <v>0</v>
      </c>
      <c r="V29" s="37">
        <v>3.07</v>
      </c>
    </row>
    <row r="30" spans="1:22" x14ac:dyDescent="0.25">
      <c r="A30" s="205">
        <v>24</v>
      </c>
      <c r="B30" s="118" t="s">
        <v>14</v>
      </c>
      <c r="C30" s="118" t="s">
        <v>14</v>
      </c>
      <c r="D30" s="70" t="s">
        <v>77</v>
      </c>
      <c r="E30" s="118" t="s">
        <v>195</v>
      </c>
      <c r="F30" s="16" t="s">
        <v>72</v>
      </c>
      <c r="G30" s="225">
        <v>45662</v>
      </c>
      <c r="H30" s="18" t="s">
        <v>199</v>
      </c>
      <c r="I30" s="226"/>
      <c r="J30" s="118"/>
      <c r="K30" s="118"/>
      <c r="L30" s="118"/>
      <c r="M30" s="118"/>
      <c r="N30" s="118"/>
      <c r="O30" s="37">
        <v>50</v>
      </c>
      <c r="P30" s="37"/>
      <c r="Q30" s="37"/>
      <c r="R30" s="37"/>
      <c r="S30" s="37">
        <f t="shared" si="0"/>
        <v>0</v>
      </c>
      <c r="T30" s="37">
        <v>0</v>
      </c>
      <c r="U30" s="37">
        <f t="shared" si="3"/>
        <v>0</v>
      </c>
      <c r="V30" s="37">
        <v>3.07</v>
      </c>
    </row>
    <row r="31" spans="1:22" x14ac:dyDescent="0.25">
      <c r="A31" s="205">
        <v>25</v>
      </c>
      <c r="B31" s="118" t="s">
        <v>14</v>
      </c>
      <c r="C31" s="118" t="s">
        <v>14</v>
      </c>
      <c r="D31" s="97" t="s">
        <v>78</v>
      </c>
      <c r="E31" s="118" t="s">
        <v>195</v>
      </c>
      <c r="F31" s="16" t="s">
        <v>255</v>
      </c>
      <c r="G31" s="225">
        <v>45662</v>
      </c>
      <c r="H31" s="18" t="s">
        <v>79</v>
      </c>
      <c r="I31" s="226"/>
      <c r="J31" s="118"/>
      <c r="K31" s="118"/>
      <c r="L31" s="118"/>
      <c r="M31" s="118"/>
      <c r="N31" s="118"/>
      <c r="O31" s="37">
        <v>5</v>
      </c>
      <c r="P31" s="37"/>
      <c r="Q31" s="37"/>
      <c r="R31" s="37"/>
      <c r="S31" s="37">
        <f t="shared" si="0"/>
        <v>0</v>
      </c>
      <c r="T31" s="37">
        <v>0</v>
      </c>
      <c r="U31" s="37">
        <f t="shared" si="3"/>
        <v>0</v>
      </c>
      <c r="V31" s="37">
        <v>9.56</v>
      </c>
    </row>
    <row r="32" spans="1:22" x14ac:dyDescent="0.25">
      <c r="A32" s="205">
        <v>26</v>
      </c>
      <c r="B32" s="118" t="s">
        <v>14</v>
      </c>
      <c r="C32" s="118" t="s">
        <v>14</v>
      </c>
      <c r="D32" s="97" t="s">
        <v>80</v>
      </c>
      <c r="E32" s="118" t="s">
        <v>195</v>
      </c>
      <c r="F32" s="16" t="s">
        <v>38</v>
      </c>
      <c r="G32" s="225">
        <v>45662</v>
      </c>
      <c r="H32" s="18" t="s">
        <v>81</v>
      </c>
      <c r="I32" s="226"/>
      <c r="J32" s="118"/>
      <c r="K32" s="118"/>
      <c r="L32" s="118"/>
      <c r="M32" s="118"/>
      <c r="N32" s="118"/>
      <c r="O32" s="37">
        <v>29.97</v>
      </c>
      <c r="P32" s="37"/>
      <c r="Q32" s="37"/>
      <c r="R32" s="37"/>
      <c r="S32" s="37">
        <f t="shared" si="0"/>
        <v>0</v>
      </c>
      <c r="T32" s="37">
        <v>0</v>
      </c>
      <c r="U32" s="37">
        <f t="shared" si="3"/>
        <v>0</v>
      </c>
      <c r="V32" s="37">
        <v>3.19</v>
      </c>
    </row>
    <row r="33" spans="1:22" x14ac:dyDescent="0.25">
      <c r="A33" s="205">
        <v>27</v>
      </c>
      <c r="B33" s="118" t="s">
        <v>14</v>
      </c>
      <c r="C33" s="118" t="s">
        <v>14</v>
      </c>
      <c r="D33" s="97" t="s">
        <v>82</v>
      </c>
      <c r="E33" s="118" t="s">
        <v>195</v>
      </c>
      <c r="F33" s="16" t="s">
        <v>72</v>
      </c>
      <c r="G33" s="225">
        <v>45662</v>
      </c>
      <c r="H33" s="18" t="s">
        <v>83</v>
      </c>
      <c r="I33" s="226"/>
      <c r="J33" s="118"/>
      <c r="K33" s="118"/>
      <c r="L33" s="118"/>
      <c r="M33" s="118"/>
      <c r="N33" s="118"/>
      <c r="O33" s="37">
        <v>7.0350000000000001</v>
      </c>
      <c r="P33" s="37"/>
      <c r="Q33" s="37"/>
      <c r="R33" s="37"/>
      <c r="S33" s="37">
        <f t="shared" si="0"/>
        <v>0</v>
      </c>
      <c r="T33" s="37">
        <v>0</v>
      </c>
      <c r="U33" s="37">
        <f t="shared" si="3"/>
        <v>0</v>
      </c>
      <c r="V33" s="37">
        <v>3.19</v>
      </c>
    </row>
    <row r="34" spans="1:22" x14ac:dyDescent="0.25">
      <c r="A34" s="205">
        <v>28</v>
      </c>
      <c r="B34" s="118" t="s">
        <v>14</v>
      </c>
      <c r="C34" s="118" t="s">
        <v>14</v>
      </c>
      <c r="D34" s="97" t="s">
        <v>84</v>
      </c>
      <c r="E34" s="118" t="s">
        <v>195</v>
      </c>
      <c r="F34" s="16" t="s">
        <v>255</v>
      </c>
      <c r="G34" s="225">
        <v>45662</v>
      </c>
      <c r="H34" s="18" t="s">
        <v>46</v>
      </c>
      <c r="I34" s="226"/>
      <c r="J34" s="118"/>
      <c r="K34" s="118"/>
      <c r="L34" s="118"/>
      <c r="M34" s="118"/>
      <c r="N34" s="118"/>
      <c r="O34" s="37" t="s">
        <v>540</v>
      </c>
      <c r="P34" s="37"/>
      <c r="Q34" s="37"/>
      <c r="R34" s="37"/>
      <c r="S34" s="37">
        <f t="shared" si="0"/>
        <v>0</v>
      </c>
      <c r="T34" s="37">
        <f t="shared" si="1"/>
        <v>0</v>
      </c>
      <c r="U34" s="37">
        <v>0</v>
      </c>
      <c r="V34" s="37">
        <v>2.76</v>
      </c>
    </row>
    <row r="35" spans="1:22" ht="22.5" customHeight="1" x14ac:dyDescent="0.25">
      <c r="A35" s="205">
        <v>29</v>
      </c>
      <c r="B35" s="118" t="s">
        <v>14</v>
      </c>
      <c r="C35" s="118" t="s">
        <v>14</v>
      </c>
      <c r="D35" s="97" t="s">
        <v>85</v>
      </c>
      <c r="E35" s="118" t="s">
        <v>195</v>
      </c>
      <c r="F35" s="16" t="s">
        <v>86</v>
      </c>
      <c r="G35" s="225">
        <v>45662</v>
      </c>
      <c r="H35" s="18" t="s">
        <v>200</v>
      </c>
      <c r="I35" s="226"/>
      <c r="J35" s="118"/>
      <c r="K35" s="118"/>
      <c r="L35" s="118"/>
      <c r="M35" s="118"/>
      <c r="N35" s="118"/>
      <c r="O35" s="37">
        <v>49.05</v>
      </c>
      <c r="P35" s="37"/>
      <c r="Q35" s="37"/>
      <c r="R35" s="37"/>
      <c r="S35" s="37">
        <f t="shared" si="0"/>
        <v>0</v>
      </c>
      <c r="T35" s="37">
        <v>0</v>
      </c>
      <c r="U35" s="37">
        <f t="shared" si="3"/>
        <v>0</v>
      </c>
      <c r="V35" s="37">
        <v>3.19</v>
      </c>
    </row>
    <row r="36" spans="1:22" x14ac:dyDescent="0.25">
      <c r="A36" s="205">
        <v>30</v>
      </c>
      <c r="B36" s="118" t="s">
        <v>14</v>
      </c>
      <c r="C36" s="118" t="s">
        <v>14</v>
      </c>
      <c r="D36" s="97" t="s">
        <v>87</v>
      </c>
      <c r="E36" s="118" t="s">
        <v>195</v>
      </c>
      <c r="F36" s="19" t="s">
        <v>38</v>
      </c>
      <c r="G36" s="225">
        <v>45662</v>
      </c>
      <c r="H36" s="127" t="s">
        <v>81</v>
      </c>
      <c r="I36" s="226"/>
      <c r="J36" s="118"/>
      <c r="K36" s="118"/>
      <c r="L36" s="118"/>
      <c r="M36" s="118"/>
      <c r="N36" s="118"/>
      <c r="O36" s="40">
        <v>45</v>
      </c>
      <c r="P36" s="37"/>
      <c r="Q36" s="37"/>
      <c r="R36" s="37"/>
      <c r="S36" s="37">
        <f t="shared" si="0"/>
        <v>0</v>
      </c>
      <c r="T36" s="37">
        <v>0</v>
      </c>
      <c r="U36" s="37">
        <f t="shared" si="3"/>
        <v>0</v>
      </c>
      <c r="V36" s="37">
        <v>3.19</v>
      </c>
    </row>
    <row r="37" spans="1:22" x14ac:dyDescent="0.25">
      <c r="A37" s="205">
        <v>31</v>
      </c>
      <c r="B37" s="118" t="s">
        <v>14</v>
      </c>
      <c r="C37" s="118" t="s">
        <v>14</v>
      </c>
      <c r="D37" s="194" t="s">
        <v>88</v>
      </c>
      <c r="E37" s="118" t="s">
        <v>195</v>
      </c>
      <c r="F37" s="16" t="s">
        <v>255</v>
      </c>
      <c r="G37" s="225">
        <v>45662</v>
      </c>
      <c r="H37" s="127" t="s">
        <v>89</v>
      </c>
      <c r="I37" s="226"/>
      <c r="J37" s="118"/>
      <c r="K37" s="118"/>
      <c r="L37" s="118"/>
      <c r="M37" s="118"/>
      <c r="N37" s="118"/>
      <c r="O37" s="40">
        <v>5</v>
      </c>
      <c r="P37" s="37"/>
      <c r="Q37" s="37"/>
      <c r="R37" s="37"/>
      <c r="S37" s="37">
        <f t="shared" si="0"/>
        <v>0</v>
      </c>
      <c r="T37" s="37">
        <v>0</v>
      </c>
      <c r="U37" s="37">
        <f t="shared" si="3"/>
        <v>0</v>
      </c>
      <c r="V37" s="37">
        <v>4.0199999999999996</v>
      </c>
    </row>
    <row r="38" spans="1:22" x14ac:dyDescent="0.25">
      <c r="A38" s="205">
        <v>32</v>
      </c>
      <c r="B38" s="118" t="s">
        <v>14</v>
      </c>
      <c r="C38" s="118" t="s">
        <v>14</v>
      </c>
      <c r="D38" s="97" t="s">
        <v>90</v>
      </c>
      <c r="E38" s="118" t="s">
        <v>195</v>
      </c>
      <c r="F38" s="16" t="s">
        <v>255</v>
      </c>
      <c r="G38" s="225">
        <v>45662</v>
      </c>
      <c r="H38" s="127" t="s">
        <v>64</v>
      </c>
      <c r="I38" s="226"/>
      <c r="J38" s="118"/>
      <c r="K38" s="118"/>
      <c r="L38" s="118"/>
      <c r="M38" s="118"/>
      <c r="N38" s="118"/>
      <c r="O38" s="40">
        <v>4.95</v>
      </c>
      <c r="P38" s="37"/>
      <c r="Q38" s="37"/>
      <c r="R38" s="37"/>
      <c r="S38" s="37">
        <f t="shared" si="0"/>
        <v>0</v>
      </c>
      <c r="T38" s="37">
        <v>0</v>
      </c>
      <c r="U38" s="37">
        <f t="shared" si="3"/>
        <v>0</v>
      </c>
      <c r="V38" s="37">
        <v>3.19</v>
      </c>
    </row>
    <row r="39" spans="1:22" x14ac:dyDescent="0.25">
      <c r="A39" s="205">
        <v>33</v>
      </c>
      <c r="B39" s="118" t="s">
        <v>14</v>
      </c>
      <c r="C39" s="118" t="s">
        <v>14</v>
      </c>
      <c r="D39" s="97" t="s">
        <v>91</v>
      </c>
      <c r="E39" s="118" t="s">
        <v>195</v>
      </c>
      <c r="F39" s="16" t="s">
        <v>38</v>
      </c>
      <c r="G39" s="225">
        <v>45662</v>
      </c>
      <c r="H39" s="127">
        <v>18.89</v>
      </c>
      <c r="I39" s="226"/>
      <c r="J39" s="118"/>
      <c r="K39" s="118"/>
      <c r="L39" s="118"/>
      <c r="M39" s="118"/>
      <c r="N39" s="118"/>
      <c r="O39" s="40">
        <v>17</v>
      </c>
      <c r="P39" s="37"/>
      <c r="Q39" s="37"/>
      <c r="R39" s="37"/>
      <c r="S39" s="37">
        <f t="shared" si="0"/>
        <v>0</v>
      </c>
      <c r="T39" s="37">
        <v>0</v>
      </c>
      <c r="U39" s="37">
        <f t="shared" si="3"/>
        <v>0</v>
      </c>
      <c r="V39" s="37">
        <v>3.19</v>
      </c>
    </row>
    <row r="40" spans="1:22" x14ac:dyDescent="0.25">
      <c r="A40" s="205">
        <v>34</v>
      </c>
      <c r="B40" s="118" t="s">
        <v>14</v>
      </c>
      <c r="C40" s="118" t="s">
        <v>14</v>
      </c>
      <c r="D40" s="97" t="s">
        <v>92</v>
      </c>
      <c r="E40" s="118" t="s">
        <v>195</v>
      </c>
      <c r="F40" s="16" t="s">
        <v>93</v>
      </c>
      <c r="G40" s="225">
        <v>45662</v>
      </c>
      <c r="H40" s="18" t="s">
        <v>57</v>
      </c>
      <c r="I40" s="226"/>
      <c r="J40" s="118"/>
      <c r="K40" s="118"/>
      <c r="L40" s="118"/>
      <c r="M40" s="118"/>
      <c r="N40" s="118"/>
      <c r="O40" s="37">
        <v>15</v>
      </c>
      <c r="P40" s="37"/>
      <c r="Q40" s="37"/>
      <c r="R40" s="37"/>
      <c r="S40" s="37">
        <f t="shared" si="0"/>
        <v>0</v>
      </c>
      <c r="T40" s="37">
        <f t="shared" si="1"/>
        <v>0</v>
      </c>
      <c r="U40" s="37">
        <v>0</v>
      </c>
      <c r="V40" s="37">
        <v>3.19</v>
      </c>
    </row>
    <row r="41" spans="1:22" x14ac:dyDescent="0.25">
      <c r="A41" s="205">
        <v>35</v>
      </c>
      <c r="B41" s="118" t="s">
        <v>14</v>
      </c>
      <c r="C41" s="118" t="s">
        <v>14</v>
      </c>
      <c r="D41" s="97" t="s">
        <v>94</v>
      </c>
      <c r="E41" s="118" t="s">
        <v>195</v>
      </c>
      <c r="F41" s="16" t="s">
        <v>95</v>
      </c>
      <c r="G41" s="225">
        <v>45662</v>
      </c>
      <c r="H41" s="118" t="s">
        <v>96</v>
      </c>
      <c r="I41" s="226"/>
      <c r="J41" s="118"/>
      <c r="K41" s="118"/>
      <c r="L41" s="118"/>
      <c r="M41" s="118"/>
      <c r="N41" s="118"/>
      <c r="O41" s="37">
        <v>10</v>
      </c>
      <c r="P41" s="37"/>
      <c r="Q41" s="37"/>
      <c r="R41" s="37"/>
      <c r="S41" s="37">
        <f t="shared" si="0"/>
        <v>0</v>
      </c>
      <c r="T41" s="37">
        <f t="shared" si="1"/>
        <v>0</v>
      </c>
      <c r="U41" s="37">
        <v>0</v>
      </c>
      <c r="V41" s="37">
        <v>7.08</v>
      </c>
    </row>
    <row r="42" spans="1:22" x14ac:dyDescent="0.25">
      <c r="A42" s="205">
        <v>36</v>
      </c>
      <c r="B42" s="118" t="s">
        <v>14</v>
      </c>
      <c r="C42" s="118" t="s">
        <v>14</v>
      </c>
      <c r="D42" s="97" t="s">
        <v>97</v>
      </c>
      <c r="E42" s="118" t="s">
        <v>195</v>
      </c>
      <c r="F42" s="16" t="s">
        <v>255</v>
      </c>
      <c r="G42" s="225">
        <v>45662</v>
      </c>
      <c r="H42" s="18" t="s">
        <v>49</v>
      </c>
      <c r="I42" s="226"/>
      <c r="J42" s="118"/>
      <c r="K42" s="118"/>
      <c r="L42" s="118"/>
      <c r="M42" s="118"/>
      <c r="N42" s="118"/>
      <c r="O42" s="37">
        <v>3</v>
      </c>
      <c r="P42" s="37"/>
      <c r="Q42" s="37"/>
      <c r="R42" s="37"/>
      <c r="S42" s="37">
        <f t="shared" si="0"/>
        <v>0</v>
      </c>
      <c r="T42" s="37">
        <v>0</v>
      </c>
      <c r="U42" s="37">
        <v>0</v>
      </c>
      <c r="V42" s="37">
        <v>4.0199999999999996</v>
      </c>
    </row>
    <row r="43" spans="1:22" x14ac:dyDescent="0.25">
      <c r="A43" s="205">
        <v>37</v>
      </c>
      <c r="B43" s="118" t="s">
        <v>14</v>
      </c>
      <c r="C43" s="118" t="s">
        <v>14</v>
      </c>
      <c r="D43" s="97" t="s">
        <v>98</v>
      </c>
      <c r="E43" s="118" t="s">
        <v>195</v>
      </c>
      <c r="F43" s="16" t="s">
        <v>99</v>
      </c>
      <c r="G43" s="225">
        <v>45662</v>
      </c>
      <c r="H43" s="18" t="s">
        <v>39</v>
      </c>
      <c r="I43" s="226"/>
      <c r="J43" s="118"/>
      <c r="K43" s="118"/>
      <c r="L43" s="118"/>
      <c r="M43" s="118"/>
      <c r="N43" s="118"/>
      <c r="O43" s="37">
        <v>4</v>
      </c>
      <c r="P43" s="37"/>
      <c r="Q43" s="37"/>
      <c r="R43" s="37"/>
      <c r="S43" s="37">
        <f t="shared" si="0"/>
        <v>0</v>
      </c>
      <c r="T43" s="37">
        <f t="shared" si="1"/>
        <v>0</v>
      </c>
      <c r="U43" s="37">
        <v>0</v>
      </c>
      <c r="V43" s="37">
        <v>3.19</v>
      </c>
    </row>
    <row r="44" spans="1:22" x14ac:dyDescent="0.25">
      <c r="A44" s="205">
        <v>38</v>
      </c>
      <c r="B44" s="118" t="s">
        <v>14</v>
      </c>
      <c r="C44" s="118" t="s">
        <v>14</v>
      </c>
      <c r="D44" s="97" t="s">
        <v>100</v>
      </c>
      <c r="E44" s="118" t="s">
        <v>195</v>
      </c>
      <c r="F44" s="16" t="s">
        <v>255</v>
      </c>
      <c r="G44" s="225">
        <v>45662</v>
      </c>
      <c r="H44" s="127" t="s">
        <v>49</v>
      </c>
      <c r="I44" s="226"/>
      <c r="J44" s="118"/>
      <c r="K44" s="118"/>
      <c r="L44" s="118"/>
      <c r="M44" s="118"/>
      <c r="N44" s="118"/>
      <c r="O44" s="37">
        <v>3</v>
      </c>
      <c r="P44" s="37"/>
      <c r="Q44" s="37"/>
      <c r="R44" s="37"/>
      <c r="S44" s="37">
        <f t="shared" si="0"/>
        <v>0</v>
      </c>
      <c r="T44" s="37">
        <v>0</v>
      </c>
      <c r="U44" s="37">
        <f t="shared" si="3"/>
        <v>0</v>
      </c>
      <c r="V44" s="37">
        <v>4.0199999999999996</v>
      </c>
    </row>
    <row r="45" spans="1:22" x14ac:dyDescent="0.25">
      <c r="A45" s="205">
        <v>39</v>
      </c>
      <c r="B45" s="118" t="s">
        <v>14</v>
      </c>
      <c r="C45" s="118" t="s">
        <v>14</v>
      </c>
      <c r="D45" s="97" t="s">
        <v>101</v>
      </c>
      <c r="E45" s="118" t="s">
        <v>195</v>
      </c>
      <c r="F45" s="16" t="s">
        <v>255</v>
      </c>
      <c r="G45" s="225">
        <v>45662</v>
      </c>
      <c r="H45" s="18" t="s">
        <v>64</v>
      </c>
      <c r="I45" s="226"/>
      <c r="J45" s="118"/>
      <c r="K45" s="118"/>
      <c r="L45" s="118"/>
      <c r="M45" s="118"/>
      <c r="N45" s="118"/>
      <c r="O45" s="37">
        <v>6.5</v>
      </c>
      <c r="P45" s="37"/>
      <c r="Q45" s="37"/>
      <c r="R45" s="37"/>
      <c r="S45" s="37">
        <f t="shared" si="0"/>
        <v>0</v>
      </c>
      <c r="T45" s="37">
        <v>0</v>
      </c>
      <c r="U45" s="37">
        <f t="shared" si="1"/>
        <v>0</v>
      </c>
      <c r="V45" s="37">
        <v>4.0199999999999996</v>
      </c>
    </row>
    <row r="46" spans="1:22" x14ac:dyDescent="0.25">
      <c r="A46" s="205">
        <v>40</v>
      </c>
      <c r="B46" s="118" t="s">
        <v>14</v>
      </c>
      <c r="C46" s="118" t="s">
        <v>14</v>
      </c>
      <c r="D46" s="97" t="s">
        <v>102</v>
      </c>
      <c r="E46" s="118" t="s">
        <v>195</v>
      </c>
      <c r="F46" s="16" t="s">
        <v>255</v>
      </c>
      <c r="G46" s="225">
        <v>45662</v>
      </c>
      <c r="H46" s="18" t="s">
        <v>39</v>
      </c>
      <c r="I46" s="226"/>
      <c r="J46" s="118"/>
      <c r="K46" s="118"/>
      <c r="L46" s="118"/>
      <c r="M46" s="118"/>
      <c r="N46" s="118"/>
      <c r="O46" s="37">
        <v>4.8899999999999997</v>
      </c>
      <c r="P46" s="37"/>
      <c r="Q46" s="37"/>
      <c r="R46" s="37"/>
      <c r="S46" s="37">
        <f t="shared" si="0"/>
        <v>0</v>
      </c>
      <c r="T46" s="37">
        <f t="shared" si="1"/>
        <v>0</v>
      </c>
      <c r="U46" s="37">
        <v>0</v>
      </c>
      <c r="V46" s="37">
        <v>4.0199999999999996</v>
      </c>
    </row>
    <row r="47" spans="1:22" x14ac:dyDescent="0.25">
      <c r="A47" s="205">
        <v>41</v>
      </c>
      <c r="B47" s="118" t="s">
        <v>14</v>
      </c>
      <c r="C47" s="118" t="s">
        <v>14</v>
      </c>
      <c r="D47" s="97" t="s">
        <v>103</v>
      </c>
      <c r="E47" s="118" t="s">
        <v>195</v>
      </c>
      <c r="F47" s="16" t="s">
        <v>255</v>
      </c>
      <c r="G47" s="225">
        <v>45662</v>
      </c>
      <c r="H47" s="18" t="s">
        <v>64</v>
      </c>
      <c r="I47" s="226"/>
      <c r="J47" s="118"/>
      <c r="K47" s="118"/>
      <c r="L47" s="118"/>
      <c r="M47" s="118"/>
      <c r="N47" s="118"/>
      <c r="O47" s="37">
        <v>3.82</v>
      </c>
      <c r="P47" s="37">
        <v>476</v>
      </c>
      <c r="Q47" s="37">
        <v>454</v>
      </c>
      <c r="R47" s="37">
        <v>480</v>
      </c>
      <c r="S47" s="37">
        <f t="shared" si="0"/>
        <v>454</v>
      </c>
      <c r="T47" s="37">
        <v>0</v>
      </c>
      <c r="U47" s="37">
        <f t="shared" si="1"/>
        <v>26</v>
      </c>
      <c r="V47" s="37">
        <v>4.0199999999999996</v>
      </c>
    </row>
    <row r="48" spans="1:22" x14ac:dyDescent="0.25">
      <c r="A48" s="205">
        <v>42</v>
      </c>
      <c r="B48" s="118" t="s">
        <v>14</v>
      </c>
      <c r="C48" s="118" t="s">
        <v>14</v>
      </c>
      <c r="D48" s="97" t="s">
        <v>104</v>
      </c>
      <c r="E48" s="118" t="s">
        <v>195</v>
      </c>
      <c r="F48" s="16" t="s">
        <v>255</v>
      </c>
      <c r="G48" s="225">
        <v>45662</v>
      </c>
      <c r="H48" s="18" t="s">
        <v>39</v>
      </c>
      <c r="I48" s="226"/>
      <c r="J48" s="118"/>
      <c r="K48" s="118"/>
      <c r="L48" s="118"/>
      <c r="M48" s="118"/>
      <c r="N48" s="118"/>
      <c r="O48" s="37">
        <v>5</v>
      </c>
      <c r="P48" s="37"/>
      <c r="Q48" s="37"/>
      <c r="R48" s="37"/>
      <c r="S48" s="37">
        <f t="shared" si="0"/>
        <v>0</v>
      </c>
      <c r="T48" s="37">
        <f t="shared" si="1"/>
        <v>0</v>
      </c>
      <c r="U48" s="37">
        <v>0</v>
      </c>
      <c r="V48" s="37">
        <v>4.0199999999999996</v>
      </c>
    </row>
    <row r="49" spans="1:22" x14ac:dyDescent="0.25">
      <c r="A49" s="205">
        <v>43</v>
      </c>
      <c r="B49" s="118" t="s">
        <v>14</v>
      </c>
      <c r="C49" s="118" t="s">
        <v>14</v>
      </c>
      <c r="D49" s="97" t="s">
        <v>105</v>
      </c>
      <c r="E49" s="118" t="s">
        <v>195</v>
      </c>
      <c r="F49" s="20" t="s">
        <v>106</v>
      </c>
      <c r="G49" s="225">
        <v>45662</v>
      </c>
      <c r="H49" s="18" t="s">
        <v>57</v>
      </c>
      <c r="I49" s="226"/>
      <c r="J49" s="118"/>
      <c r="K49" s="118"/>
      <c r="L49" s="118"/>
      <c r="M49" s="118"/>
      <c r="N49" s="118"/>
      <c r="O49" s="37">
        <v>15</v>
      </c>
      <c r="P49" s="37"/>
      <c r="Q49" s="37"/>
      <c r="R49" s="37"/>
      <c r="S49" s="37">
        <f t="shared" si="0"/>
        <v>0</v>
      </c>
      <c r="T49" s="37">
        <f t="shared" si="1"/>
        <v>0</v>
      </c>
      <c r="U49" s="37">
        <v>0</v>
      </c>
      <c r="V49" s="37">
        <v>3.19</v>
      </c>
    </row>
    <row r="50" spans="1:22" x14ac:dyDescent="0.25">
      <c r="A50" s="205">
        <v>44</v>
      </c>
      <c r="B50" s="118" t="s">
        <v>14</v>
      </c>
      <c r="C50" s="118" t="s">
        <v>14</v>
      </c>
      <c r="D50" s="97">
        <v>138843</v>
      </c>
      <c r="E50" s="118" t="s">
        <v>195</v>
      </c>
      <c r="F50" s="16" t="s">
        <v>255</v>
      </c>
      <c r="G50" s="225">
        <v>45662</v>
      </c>
      <c r="H50" s="18" t="s">
        <v>64</v>
      </c>
      <c r="I50" s="226"/>
      <c r="J50" s="118"/>
      <c r="K50" s="118"/>
      <c r="L50" s="118"/>
      <c r="M50" s="118"/>
      <c r="N50" s="118"/>
      <c r="O50" s="37">
        <v>5</v>
      </c>
      <c r="P50" s="37"/>
      <c r="Q50" s="37"/>
      <c r="R50" s="37"/>
      <c r="S50" s="37">
        <f t="shared" si="0"/>
        <v>0</v>
      </c>
      <c r="T50" s="37">
        <v>0</v>
      </c>
      <c r="U50" s="37">
        <f t="shared" si="3"/>
        <v>0</v>
      </c>
      <c r="V50" s="37">
        <v>4.0199999999999996</v>
      </c>
    </row>
    <row r="51" spans="1:22" x14ac:dyDescent="0.25">
      <c r="A51" s="205">
        <v>45</v>
      </c>
      <c r="B51" s="118" t="s">
        <v>14</v>
      </c>
      <c r="C51" s="118" t="s">
        <v>14</v>
      </c>
      <c r="D51" s="97" t="s">
        <v>108</v>
      </c>
      <c r="E51" s="118" t="s">
        <v>195</v>
      </c>
      <c r="F51" s="63" t="s">
        <v>106</v>
      </c>
      <c r="G51" s="225">
        <v>45662</v>
      </c>
      <c r="H51" s="18" t="s">
        <v>46</v>
      </c>
      <c r="I51" s="226"/>
      <c r="J51" s="118"/>
      <c r="K51" s="118"/>
      <c r="L51" s="118"/>
      <c r="M51" s="118"/>
      <c r="N51" s="118"/>
      <c r="O51" s="37">
        <v>9.9</v>
      </c>
      <c r="P51" s="37"/>
      <c r="Q51" s="37"/>
      <c r="R51" s="37"/>
      <c r="S51" s="37">
        <f t="shared" si="0"/>
        <v>0</v>
      </c>
      <c r="T51" s="37">
        <v>0</v>
      </c>
      <c r="U51" s="37">
        <f t="shared" si="3"/>
        <v>0</v>
      </c>
      <c r="V51" s="37">
        <v>3.19</v>
      </c>
    </row>
    <row r="52" spans="1:22" x14ac:dyDescent="0.25">
      <c r="A52" s="205">
        <v>46</v>
      </c>
      <c r="B52" s="118" t="s">
        <v>14</v>
      </c>
      <c r="C52" s="118" t="s">
        <v>14</v>
      </c>
      <c r="D52" s="97" t="s">
        <v>109</v>
      </c>
      <c r="E52" s="118" t="s">
        <v>195</v>
      </c>
      <c r="F52" s="16" t="s">
        <v>86</v>
      </c>
      <c r="G52" s="225">
        <v>45662</v>
      </c>
      <c r="H52" s="18" t="s">
        <v>110</v>
      </c>
      <c r="I52" s="226"/>
      <c r="J52" s="118"/>
      <c r="K52" s="118"/>
      <c r="L52" s="118"/>
      <c r="M52" s="118"/>
      <c r="N52" s="118"/>
      <c r="O52" s="37">
        <v>10</v>
      </c>
      <c r="P52" s="37"/>
      <c r="Q52" s="37"/>
      <c r="R52" s="37"/>
      <c r="S52" s="37">
        <f t="shared" si="0"/>
        <v>0</v>
      </c>
      <c r="T52" s="37">
        <v>0</v>
      </c>
      <c r="U52" s="37">
        <f t="shared" si="3"/>
        <v>0</v>
      </c>
      <c r="V52" s="37" t="s">
        <v>219</v>
      </c>
    </row>
    <row r="53" spans="1:22" x14ac:dyDescent="0.25">
      <c r="A53" s="205">
        <v>47</v>
      </c>
      <c r="B53" s="118" t="s">
        <v>14</v>
      </c>
      <c r="C53" s="118" t="s">
        <v>14</v>
      </c>
      <c r="D53" s="70" t="s">
        <v>111</v>
      </c>
      <c r="E53" s="118" t="s">
        <v>195</v>
      </c>
      <c r="F53" s="16" t="s">
        <v>86</v>
      </c>
      <c r="G53" s="225">
        <v>45662</v>
      </c>
      <c r="H53" s="127" t="s">
        <v>51</v>
      </c>
      <c r="I53" s="226"/>
      <c r="J53" s="118"/>
      <c r="K53" s="118"/>
      <c r="L53" s="118"/>
      <c r="M53" s="118"/>
      <c r="N53" s="118"/>
      <c r="O53" s="37">
        <v>10</v>
      </c>
      <c r="P53" s="37"/>
      <c r="Q53" s="37"/>
      <c r="R53" s="37"/>
      <c r="S53" s="37">
        <f t="shared" si="0"/>
        <v>0</v>
      </c>
      <c r="T53" s="37">
        <f t="shared" si="1"/>
        <v>0</v>
      </c>
      <c r="U53" s="37">
        <v>0</v>
      </c>
      <c r="V53" s="37" t="s">
        <v>219</v>
      </c>
    </row>
    <row r="54" spans="1:22" x14ac:dyDescent="0.25">
      <c r="A54" s="205">
        <v>48</v>
      </c>
      <c r="B54" s="118" t="s">
        <v>14</v>
      </c>
      <c r="C54" s="118" t="s">
        <v>14</v>
      </c>
      <c r="D54" s="97" t="s">
        <v>112</v>
      </c>
      <c r="E54" s="118" t="s">
        <v>195</v>
      </c>
      <c r="F54" s="16" t="s">
        <v>255</v>
      </c>
      <c r="G54" s="225">
        <v>45662</v>
      </c>
      <c r="H54" s="127" t="s">
        <v>113</v>
      </c>
      <c r="I54" s="226"/>
      <c r="J54" s="118"/>
      <c r="K54" s="118"/>
      <c r="L54" s="118"/>
      <c r="M54" s="118"/>
      <c r="N54" s="118"/>
      <c r="O54" s="37">
        <v>2.7</v>
      </c>
      <c r="P54" s="37"/>
      <c r="Q54" s="37"/>
      <c r="R54" s="37"/>
      <c r="S54" s="37">
        <f t="shared" si="0"/>
        <v>0</v>
      </c>
      <c r="T54" s="37">
        <f t="shared" si="1"/>
        <v>0</v>
      </c>
      <c r="U54" s="37">
        <v>0</v>
      </c>
      <c r="V54" s="37">
        <v>4.0199999999999996</v>
      </c>
    </row>
    <row r="55" spans="1:22" x14ac:dyDescent="0.25">
      <c r="A55" s="205">
        <v>49</v>
      </c>
      <c r="B55" s="118" t="s">
        <v>14</v>
      </c>
      <c r="C55" s="118" t="s">
        <v>14</v>
      </c>
      <c r="D55" s="97" t="s">
        <v>114</v>
      </c>
      <c r="E55" s="118" t="s">
        <v>195</v>
      </c>
      <c r="F55" s="16" t="s">
        <v>86</v>
      </c>
      <c r="G55" s="225">
        <v>45662</v>
      </c>
      <c r="H55" s="127" t="s">
        <v>115</v>
      </c>
      <c r="I55" s="226"/>
      <c r="J55" s="118"/>
      <c r="K55" s="118"/>
      <c r="L55" s="118"/>
      <c r="M55" s="118"/>
      <c r="N55" s="118"/>
      <c r="O55" s="37">
        <v>9.81</v>
      </c>
      <c r="P55" s="37"/>
      <c r="Q55" s="37"/>
      <c r="R55" s="37"/>
      <c r="S55" s="37">
        <f t="shared" si="0"/>
        <v>0</v>
      </c>
      <c r="T55" s="37">
        <v>0</v>
      </c>
      <c r="U55" s="37">
        <f t="shared" si="3"/>
        <v>0</v>
      </c>
      <c r="V55" s="37">
        <v>3.19</v>
      </c>
    </row>
    <row r="56" spans="1:22" ht="22.5" customHeight="1" x14ac:dyDescent="0.25">
      <c r="A56" s="205">
        <v>50</v>
      </c>
      <c r="B56" s="118" t="s">
        <v>14</v>
      </c>
      <c r="C56" s="118" t="s">
        <v>14</v>
      </c>
      <c r="D56" s="97" t="s">
        <v>116</v>
      </c>
      <c r="E56" s="118" t="s">
        <v>195</v>
      </c>
      <c r="F56" s="16" t="s">
        <v>255</v>
      </c>
      <c r="G56" s="225">
        <v>45662</v>
      </c>
      <c r="H56" s="127" t="s">
        <v>117</v>
      </c>
      <c r="I56" s="226"/>
      <c r="J56" s="118"/>
      <c r="K56" s="118"/>
      <c r="L56" s="118"/>
      <c r="M56" s="118"/>
      <c r="N56" s="118"/>
      <c r="O56" s="40">
        <v>10.39</v>
      </c>
      <c r="P56" s="37"/>
      <c r="Q56" s="37"/>
      <c r="R56" s="37"/>
      <c r="S56" s="37">
        <f t="shared" si="0"/>
        <v>0</v>
      </c>
      <c r="T56" s="37">
        <v>0</v>
      </c>
      <c r="U56" s="37">
        <f t="shared" si="3"/>
        <v>0</v>
      </c>
      <c r="V56" s="37">
        <v>2.58</v>
      </c>
    </row>
    <row r="57" spans="1:22" x14ac:dyDescent="0.25">
      <c r="A57" s="205">
        <v>51</v>
      </c>
      <c r="B57" s="118" t="s">
        <v>14</v>
      </c>
      <c r="C57" s="118" t="s">
        <v>14</v>
      </c>
      <c r="D57" s="97" t="s">
        <v>118</v>
      </c>
      <c r="E57" s="118" t="s">
        <v>195</v>
      </c>
      <c r="F57" s="16" t="s">
        <v>255</v>
      </c>
      <c r="G57" s="225">
        <v>45662</v>
      </c>
      <c r="H57" s="127" t="s">
        <v>119</v>
      </c>
      <c r="I57" s="226"/>
      <c r="J57" s="118"/>
      <c r="K57" s="118"/>
      <c r="L57" s="118"/>
      <c r="M57" s="118"/>
      <c r="N57" s="118"/>
      <c r="O57" s="40">
        <v>10.39</v>
      </c>
      <c r="P57" s="37"/>
      <c r="Q57" s="37"/>
      <c r="R57" s="37"/>
      <c r="S57" s="37">
        <f t="shared" si="0"/>
        <v>0</v>
      </c>
      <c r="T57" s="37">
        <v>0</v>
      </c>
      <c r="U57" s="37">
        <f t="shared" si="3"/>
        <v>0</v>
      </c>
      <c r="V57" s="37">
        <v>2.58</v>
      </c>
    </row>
    <row r="58" spans="1:22" x14ac:dyDescent="0.25">
      <c r="A58" s="205">
        <v>52</v>
      </c>
      <c r="B58" s="118" t="s">
        <v>14</v>
      </c>
      <c r="C58" s="118" t="s">
        <v>14</v>
      </c>
      <c r="D58" s="97" t="s">
        <v>120</v>
      </c>
      <c r="E58" s="118" t="s">
        <v>195</v>
      </c>
      <c r="F58" s="16" t="s">
        <v>255</v>
      </c>
      <c r="G58" s="225">
        <v>45662</v>
      </c>
      <c r="H58" s="127" t="s">
        <v>121</v>
      </c>
      <c r="I58" s="226"/>
      <c r="J58" s="118"/>
      <c r="K58" s="118"/>
      <c r="L58" s="118"/>
      <c r="M58" s="118"/>
      <c r="N58" s="118"/>
      <c r="O58" s="40">
        <v>10.39</v>
      </c>
      <c r="P58" s="37"/>
      <c r="Q58" s="37"/>
      <c r="R58" s="37"/>
      <c r="S58" s="37">
        <f t="shared" si="0"/>
        <v>0</v>
      </c>
      <c r="T58" s="37">
        <v>0</v>
      </c>
      <c r="U58" s="37">
        <f t="shared" si="3"/>
        <v>0</v>
      </c>
      <c r="V58" s="37">
        <v>2.58</v>
      </c>
    </row>
    <row r="59" spans="1:22" x14ac:dyDescent="0.25">
      <c r="A59" s="205">
        <v>53</v>
      </c>
      <c r="B59" s="118" t="s">
        <v>14</v>
      </c>
      <c r="C59" s="118" t="s">
        <v>14</v>
      </c>
      <c r="D59" s="97" t="s">
        <v>122</v>
      </c>
      <c r="E59" s="118" t="s">
        <v>195</v>
      </c>
      <c r="F59" s="16" t="s">
        <v>255</v>
      </c>
      <c r="G59" s="225">
        <v>45662</v>
      </c>
      <c r="H59" s="127" t="s">
        <v>123</v>
      </c>
      <c r="I59" s="226"/>
      <c r="J59" s="118"/>
      <c r="K59" s="118"/>
      <c r="L59" s="118"/>
      <c r="M59" s="118"/>
      <c r="N59" s="118"/>
      <c r="O59" s="40">
        <v>10.39</v>
      </c>
      <c r="P59" s="37"/>
      <c r="Q59" s="37"/>
      <c r="R59" s="37"/>
      <c r="S59" s="37">
        <f t="shared" si="0"/>
        <v>0</v>
      </c>
      <c r="T59" s="37">
        <v>0</v>
      </c>
      <c r="U59" s="37">
        <f t="shared" si="3"/>
        <v>0</v>
      </c>
      <c r="V59" s="37">
        <v>2.58</v>
      </c>
    </row>
    <row r="60" spans="1:22" x14ac:dyDescent="0.25">
      <c r="A60" s="205">
        <v>54</v>
      </c>
      <c r="B60" s="118" t="s">
        <v>14</v>
      </c>
      <c r="C60" s="118" t="s">
        <v>14</v>
      </c>
      <c r="D60" s="97" t="s">
        <v>124</v>
      </c>
      <c r="E60" s="118" t="s">
        <v>195</v>
      </c>
      <c r="F60" s="16" t="s">
        <v>255</v>
      </c>
      <c r="G60" s="225">
        <v>45662</v>
      </c>
      <c r="H60" s="127" t="s">
        <v>125</v>
      </c>
      <c r="I60" s="226"/>
      <c r="J60" s="118"/>
      <c r="K60" s="118"/>
      <c r="L60" s="118"/>
      <c r="M60" s="118"/>
      <c r="N60" s="118"/>
      <c r="O60" s="40">
        <v>10.39</v>
      </c>
      <c r="P60" s="37"/>
      <c r="Q60" s="37"/>
      <c r="R60" s="37"/>
      <c r="S60" s="37">
        <f t="shared" si="0"/>
        <v>0</v>
      </c>
      <c r="T60" s="37">
        <v>0</v>
      </c>
      <c r="U60" s="37">
        <f t="shared" si="3"/>
        <v>0</v>
      </c>
      <c r="V60" s="37">
        <v>2.58</v>
      </c>
    </row>
    <row r="61" spans="1:22" x14ac:dyDescent="0.25">
      <c r="A61" s="205">
        <v>55</v>
      </c>
      <c r="B61" s="118" t="s">
        <v>14</v>
      </c>
      <c r="C61" s="118" t="s">
        <v>14</v>
      </c>
      <c r="D61" s="97" t="s">
        <v>126</v>
      </c>
      <c r="E61" s="118" t="s">
        <v>195</v>
      </c>
      <c r="F61" s="16" t="s">
        <v>255</v>
      </c>
      <c r="G61" s="225">
        <v>45662</v>
      </c>
      <c r="H61" s="127" t="s">
        <v>127</v>
      </c>
      <c r="I61" s="226"/>
      <c r="J61" s="118"/>
      <c r="K61" s="118"/>
      <c r="L61" s="118"/>
      <c r="M61" s="118"/>
      <c r="N61" s="118"/>
      <c r="O61" s="40">
        <v>10.39</v>
      </c>
      <c r="P61" s="37"/>
      <c r="Q61" s="37"/>
      <c r="R61" s="37"/>
      <c r="S61" s="37">
        <f t="shared" si="0"/>
        <v>0</v>
      </c>
      <c r="T61" s="37">
        <v>0</v>
      </c>
      <c r="U61" s="37">
        <f t="shared" si="3"/>
        <v>0</v>
      </c>
      <c r="V61" s="37">
        <v>2.58</v>
      </c>
    </row>
    <row r="62" spans="1:22" x14ac:dyDescent="0.25">
      <c r="A62" s="205">
        <v>56</v>
      </c>
      <c r="B62" s="118" t="s">
        <v>14</v>
      </c>
      <c r="C62" s="118" t="s">
        <v>14</v>
      </c>
      <c r="D62" s="97" t="s">
        <v>128</v>
      </c>
      <c r="E62" s="118" t="s">
        <v>195</v>
      </c>
      <c r="F62" s="16" t="s">
        <v>255</v>
      </c>
      <c r="G62" s="225">
        <v>45662</v>
      </c>
      <c r="H62" s="127" t="s">
        <v>119</v>
      </c>
      <c r="I62" s="226"/>
      <c r="J62" s="118"/>
      <c r="K62" s="118"/>
      <c r="L62" s="118"/>
      <c r="M62" s="118"/>
      <c r="N62" s="118"/>
      <c r="O62" s="40">
        <v>10.39</v>
      </c>
      <c r="P62" s="37"/>
      <c r="Q62" s="37"/>
      <c r="R62" s="37"/>
      <c r="S62" s="37">
        <f t="shared" si="0"/>
        <v>0</v>
      </c>
      <c r="T62" s="37">
        <v>0</v>
      </c>
      <c r="U62" s="37">
        <f t="shared" si="3"/>
        <v>0</v>
      </c>
      <c r="V62" s="37">
        <v>2.58</v>
      </c>
    </row>
    <row r="63" spans="1:22" x14ac:dyDescent="0.25">
      <c r="A63" s="205">
        <v>57</v>
      </c>
      <c r="B63" s="118" t="s">
        <v>14</v>
      </c>
      <c r="C63" s="118" t="s">
        <v>14</v>
      </c>
      <c r="D63" s="97" t="s">
        <v>129</v>
      </c>
      <c r="E63" s="118" t="s">
        <v>195</v>
      </c>
      <c r="F63" s="16" t="s">
        <v>255</v>
      </c>
      <c r="G63" s="225">
        <v>45662</v>
      </c>
      <c r="H63" s="127" t="s">
        <v>130</v>
      </c>
      <c r="I63" s="226"/>
      <c r="J63" s="118"/>
      <c r="K63" s="118"/>
      <c r="L63" s="118"/>
      <c r="M63" s="118"/>
      <c r="N63" s="118"/>
      <c r="O63" s="40">
        <v>10.39</v>
      </c>
      <c r="P63" s="37"/>
      <c r="Q63" s="37"/>
      <c r="R63" s="37"/>
      <c r="S63" s="37">
        <f t="shared" si="0"/>
        <v>0</v>
      </c>
      <c r="T63" s="37">
        <v>0</v>
      </c>
      <c r="U63" s="37">
        <f t="shared" si="3"/>
        <v>0</v>
      </c>
      <c r="V63" s="37">
        <v>2.58</v>
      </c>
    </row>
    <row r="64" spans="1:22" x14ac:dyDescent="0.25">
      <c r="A64" s="205">
        <v>58</v>
      </c>
      <c r="B64" s="118" t="s">
        <v>14</v>
      </c>
      <c r="C64" s="118" t="s">
        <v>14</v>
      </c>
      <c r="D64" s="97" t="s">
        <v>131</v>
      </c>
      <c r="E64" s="118" t="s">
        <v>195</v>
      </c>
      <c r="F64" s="16" t="s">
        <v>255</v>
      </c>
      <c r="G64" s="225">
        <v>45662</v>
      </c>
      <c r="H64" s="127" t="s">
        <v>117</v>
      </c>
      <c r="I64" s="226"/>
      <c r="J64" s="118"/>
      <c r="K64" s="118"/>
      <c r="L64" s="118"/>
      <c r="M64" s="118"/>
      <c r="N64" s="118"/>
      <c r="O64" s="40">
        <v>10.39</v>
      </c>
      <c r="P64" s="37"/>
      <c r="Q64" s="37"/>
      <c r="R64" s="37"/>
      <c r="S64" s="37">
        <f t="shared" si="0"/>
        <v>0</v>
      </c>
      <c r="T64" s="37">
        <v>0</v>
      </c>
      <c r="U64" s="37">
        <f t="shared" si="3"/>
        <v>0</v>
      </c>
      <c r="V64" s="37">
        <v>2.58</v>
      </c>
    </row>
    <row r="65" spans="1:22" x14ac:dyDescent="0.25">
      <c r="A65" s="205">
        <v>59</v>
      </c>
      <c r="B65" s="118" t="s">
        <v>14</v>
      </c>
      <c r="C65" s="118" t="s">
        <v>14</v>
      </c>
      <c r="D65" s="97" t="s">
        <v>132</v>
      </c>
      <c r="E65" s="118" t="s">
        <v>195</v>
      </c>
      <c r="F65" s="227" t="s">
        <v>133</v>
      </c>
      <c r="G65" s="225">
        <v>45662</v>
      </c>
      <c r="H65" s="127" t="s">
        <v>121</v>
      </c>
      <c r="I65" s="226"/>
      <c r="J65" s="118"/>
      <c r="K65" s="118"/>
      <c r="L65" s="118"/>
      <c r="M65" s="118"/>
      <c r="N65" s="118"/>
      <c r="O65" s="40">
        <v>25</v>
      </c>
      <c r="P65" s="37"/>
      <c r="Q65" s="37"/>
      <c r="R65" s="37"/>
      <c r="S65" s="37">
        <f t="shared" si="0"/>
        <v>0</v>
      </c>
      <c r="T65" s="37">
        <v>0</v>
      </c>
      <c r="U65" s="37">
        <f t="shared" si="3"/>
        <v>0</v>
      </c>
      <c r="V65" s="37">
        <v>3.19</v>
      </c>
    </row>
    <row r="66" spans="1:22" x14ac:dyDescent="0.25">
      <c r="A66" s="205">
        <v>60</v>
      </c>
      <c r="B66" s="118" t="s">
        <v>14</v>
      </c>
      <c r="C66" s="118" t="s">
        <v>14</v>
      </c>
      <c r="D66" s="97" t="s">
        <v>134</v>
      </c>
      <c r="E66" s="118" t="s">
        <v>195</v>
      </c>
      <c r="F66" s="16" t="s">
        <v>255</v>
      </c>
      <c r="G66" s="225">
        <v>45662</v>
      </c>
      <c r="H66" s="127" t="s">
        <v>135</v>
      </c>
      <c r="I66" s="226"/>
      <c r="J66" s="118"/>
      <c r="K66" s="118"/>
      <c r="L66" s="118"/>
      <c r="M66" s="118"/>
      <c r="N66" s="118"/>
      <c r="O66" s="40">
        <v>2.8</v>
      </c>
      <c r="P66" s="37"/>
      <c r="Q66" s="37"/>
      <c r="R66" s="37"/>
      <c r="S66" s="37">
        <f t="shared" si="0"/>
        <v>0</v>
      </c>
      <c r="T66" s="37">
        <v>2</v>
      </c>
      <c r="U66" s="37">
        <v>0</v>
      </c>
      <c r="V66" s="37">
        <v>4.0199999999999996</v>
      </c>
    </row>
    <row r="67" spans="1:22" x14ac:dyDescent="0.25">
      <c r="A67" s="205">
        <v>61</v>
      </c>
      <c r="B67" s="118" t="s">
        <v>14</v>
      </c>
      <c r="C67" s="118" t="s">
        <v>14</v>
      </c>
      <c r="D67" s="97" t="s">
        <v>136</v>
      </c>
      <c r="E67" s="118" t="s">
        <v>195</v>
      </c>
      <c r="F67" s="16" t="s">
        <v>255</v>
      </c>
      <c r="G67" s="225">
        <v>45662</v>
      </c>
      <c r="H67" s="127" t="s">
        <v>137</v>
      </c>
      <c r="I67" s="226"/>
      <c r="J67" s="118"/>
      <c r="K67" s="118"/>
      <c r="L67" s="118"/>
      <c r="M67" s="118"/>
      <c r="N67" s="118"/>
      <c r="O67" s="40">
        <v>5.35</v>
      </c>
      <c r="P67" s="37"/>
      <c r="Q67" s="37"/>
      <c r="R67" s="37"/>
      <c r="S67" s="37">
        <f t="shared" si="0"/>
        <v>0</v>
      </c>
      <c r="T67" s="37">
        <f t="shared" si="1"/>
        <v>0</v>
      </c>
      <c r="U67" s="37">
        <v>0</v>
      </c>
      <c r="V67" s="37">
        <v>4.0199999999999996</v>
      </c>
    </row>
    <row r="68" spans="1:22" x14ac:dyDescent="0.25">
      <c r="A68" s="205">
        <v>62</v>
      </c>
      <c r="B68" s="118" t="s">
        <v>14</v>
      </c>
      <c r="C68" s="118" t="s">
        <v>14</v>
      </c>
      <c r="D68" s="97" t="s">
        <v>138</v>
      </c>
      <c r="E68" s="118" t="s">
        <v>195</v>
      </c>
      <c r="F68" s="16" t="s">
        <v>255</v>
      </c>
      <c r="G68" s="225">
        <v>45662</v>
      </c>
      <c r="H68" s="127" t="s">
        <v>49</v>
      </c>
      <c r="I68" s="226"/>
      <c r="J68" s="118"/>
      <c r="K68" s="118"/>
      <c r="L68" s="118"/>
      <c r="M68" s="118"/>
      <c r="N68" s="118"/>
      <c r="O68" s="40">
        <v>3</v>
      </c>
      <c r="P68" s="37"/>
      <c r="Q68" s="37"/>
      <c r="R68" s="37"/>
      <c r="S68" s="37">
        <f t="shared" si="0"/>
        <v>0</v>
      </c>
      <c r="T68" s="37">
        <f t="shared" si="1"/>
        <v>0</v>
      </c>
      <c r="U68" s="37">
        <v>0</v>
      </c>
      <c r="V68" s="37">
        <v>2.97</v>
      </c>
    </row>
    <row r="69" spans="1:22" x14ac:dyDescent="0.25">
      <c r="A69" s="205">
        <v>63</v>
      </c>
      <c r="B69" s="118" t="s">
        <v>14</v>
      </c>
      <c r="C69" s="118" t="s">
        <v>14</v>
      </c>
      <c r="D69" s="97" t="s">
        <v>139</v>
      </c>
      <c r="E69" s="118" t="s">
        <v>195</v>
      </c>
      <c r="F69" s="16" t="s">
        <v>255</v>
      </c>
      <c r="G69" s="225">
        <v>45662</v>
      </c>
      <c r="H69" s="127" t="s">
        <v>49</v>
      </c>
      <c r="I69" s="226"/>
      <c r="J69" s="118"/>
      <c r="K69" s="118"/>
      <c r="L69" s="118"/>
      <c r="M69" s="118"/>
      <c r="N69" s="118"/>
      <c r="O69" s="40">
        <v>2.7</v>
      </c>
      <c r="P69" s="37"/>
      <c r="Q69" s="37"/>
      <c r="R69" s="37"/>
      <c r="S69" s="37">
        <f t="shared" si="0"/>
        <v>0</v>
      </c>
      <c r="T69" s="37">
        <f t="shared" si="1"/>
        <v>0</v>
      </c>
      <c r="U69" s="37">
        <v>0</v>
      </c>
      <c r="V69" s="37">
        <v>3.61</v>
      </c>
    </row>
    <row r="70" spans="1:22" x14ac:dyDescent="0.25">
      <c r="A70" s="205">
        <v>64</v>
      </c>
      <c r="B70" s="118" t="s">
        <v>14</v>
      </c>
      <c r="C70" s="118" t="s">
        <v>14</v>
      </c>
      <c r="D70" s="97" t="s">
        <v>140</v>
      </c>
      <c r="E70" s="118" t="s">
        <v>195</v>
      </c>
      <c r="F70" s="16" t="s">
        <v>255</v>
      </c>
      <c r="G70" s="225">
        <v>45662</v>
      </c>
      <c r="H70" s="127" t="s">
        <v>49</v>
      </c>
      <c r="I70" s="226"/>
      <c r="J70" s="118"/>
      <c r="K70" s="118"/>
      <c r="L70" s="118"/>
      <c r="M70" s="118"/>
      <c r="N70" s="118"/>
      <c r="O70" s="40">
        <v>3</v>
      </c>
      <c r="P70" s="37"/>
      <c r="Q70" s="37"/>
      <c r="R70" s="37"/>
      <c r="S70" s="37">
        <f t="shared" si="0"/>
        <v>0</v>
      </c>
      <c r="T70" s="37">
        <v>0</v>
      </c>
      <c r="U70" s="37">
        <v>0</v>
      </c>
      <c r="V70" s="37">
        <v>4.5</v>
      </c>
    </row>
    <row r="71" spans="1:22" x14ac:dyDescent="0.25">
      <c r="A71" s="205">
        <v>65</v>
      </c>
      <c r="B71" s="118" t="s">
        <v>14</v>
      </c>
      <c r="C71" s="118" t="s">
        <v>14</v>
      </c>
      <c r="D71" s="97" t="s">
        <v>141</v>
      </c>
      <c r="E71" s="118" t="s">
        <v>195</v>
      </c>
      <c r="F71" s="16" t="s">
        <v>255</v>
      </c>
      <c r="G71" s="225">
        <v>45662</v>
      </c>
      <c r="H71" s="127" t="s">
        <v>89</v>
      </c>
      <c r="I71" s="226"/>
      <c r="J71" s="118"/>
      <c r="K71" s="118"/>
      <c r="L71" s="118"/>
      <c r="M71" s="118"/>
      <c r="N71" s="118"/>
      <c r="O71" s="40">
        <v>5.4</v>
      </c>
      <c r="P71" s="37"/>
      <c r="Q71" s="37"/>
      <c r="R71" s="37"/>
      <c r="S71" s="37">
        <f t="shared" si="0"/>
        <v>0</v>
      </c>
      <c r="T71" s="37">
        <f t="shared" si="1"/>
        <v>0</v>
      </c>
      <c r="U71" s="37">
        <v>0</v>
      </c>
      <c r="V71" s="37">
        <v>4.5</v>
      </c>
    </row>
    <row r="72" spans="1:22" x14ac:dyDescent="0.25">
      <c r="A72" s="205">
        <v>66</v>
      </c>
      <c r="B72" s="118" t="s">
        <v>14</v>
      </c>
      <c r="C72" s="118" t="s">
        <v>14</v>
      </c>
      <c r="D72" s="97" t="s">
        <v>142</v>
      </c>
      <c r="E72" s="118" t="s">
        <v>195</v>
      </c>
      <c r="F72" s="227" t="s">
        <v>133</v>
      </c>
      <c r="G72" s="225">
        <v>45662</v>
      </c>
      <c r="H72" s="127" t="s">
        <v>57</v>
      </c>
      <c r="I72" s="226"/>
      <c r="J72" s="118"/>
      <c r="K72" s="118"/>
      <c r="L72" s="118"/>
      <c r="M72" s="118"/>
      <c r="N72" s="118"/>
      <c r="O72" s="40">
        <v>4.9000000000000004</v>
      </c>
      <c r="P72" s="37"/>
      <c r="Q72" s="37"/>
      <c r="R72" s="37"/>
      <c r="S72" s="37">
        <f t="shared" si="0"/>
        <v>0</v>
      </c>
      <c r="T72" s="37">
        <v>0</v>
      </c>
      <c r="U72" s="37">
        <f t="shared" si="3"/>
        <v>0</v>
      </c>
      <c r="V72" s="37">
        <v>3.74</v>
      </c>
    </row>
    <row r="73" spans="1:22" x14ac:dyDescent="0.25">
      <c r="A73" s="205">
        <v>67</v>
      </c>
      <c r="B73" s="118" t="s">
        <v>14</v>
      </c>
      <c r="C73" s="118" t="s">
        <v>14</v>
      </c>
      <c r="D73" s="97" t="s">
        <v>201</v>
      </c>
      <c r="E73" s="118" t="s">
        <v>195</v>
      </c>
      <c r="F73" s="16" t="s">
        <v>255</v>
      </c>
      <c r="G73" s="225">
        <v>45662</v>
      </c>
      <c r="H73" s="127" t="s">
        <v>121</v>
      </c>
      <c r="I73" s="17"/>
      <c r="J73" s="118"/>
      <c r="K73" s="118"/>
      <c r="L73" s="118"/>
      <c r="M73" s="118"/>
      <c r="N73" s="118"/>
      <c r="O73" s="40">
        <v>10.39</v>
      </c>
      <c r="P73" s="37"/>
      <c r="Q73" s="37"/>
      <c r="R73" s="37"/>
      <c r="S73" s="37">
        <f t="shared" ref="S73:S202" si="5">Q73</f>
        <v>0</v>
      </c>
      <c r="T73" s="37">
        <v>0</v>
      </c>
      <c r="U73" s="37">
        <f t="shared" si="3"/>
        <v>0</v>
      </c>
      <c r="V73" s="37">
        <v>3.37</v>
      </c>
    </row>
    <row r="74" spans="1:22" x14ac:dyDescent="0.25">
      <c r="A74" s="205">
        <v>68</v>
      </c>
      <c r="B74" s="118" t="s">
        <v>14</v>
      </c>
      <c r="C74" s="118" t="s">
        <v>14</v>
      </c>
      <c r="D74" s="97" t="s">
        <v>202</v>
      </c>
      <c r="E74" s="118" t="s">
        <v>195</v>
      </c>
      <c r="F74" s="16" t="s">
        <v>255</v>
      </c>
      <c r="G74" s="225">
        <v>45662</v>
      </c>
      <c r="H74" s="127" t="s">
        <v>203</v>
      </c>
      <c r="I74" s="17"/>
      <c r="J74" s="118"/>
      <c r="K74" s="118"/>
      <c r="L74" s="118"/>
      <c r="M74" s="118"/>
      <c r="N74" s="118"/>
      <c r="O74" s="40">
        <v>10.39</v>
      </c>
      <c r="P74" s="37"/>
      <c r="Q74" s="37"/>
      <c r="R74" s="37"/>
      <c r="S74" s="37">
        <f t="shared" si="5"/>
        <v>0</v>
      </c>
      <c r="T74" s="37">
        <v>0</v>
      </c>
      <c r="U74" s="37">
        <f t="shared" si="3"/>
        <v>0</v>
      </c>
      <c r="V74" s="37">
        <v>3.37</v>
      </c>
    </row>
    <row r="75" spans="1:22" x14ac:dyDescent="0.25">
      <c r="A75" s="205">
        <v>69</v>
      </c>
      <c r="B75" s="118" t="s">
        <v>14</v>
      </c>
      <c r="C75" s="118" t="s">
        <v>14</v>
      </c>
      <c r="D75" s="97" t="s">
        <v>204</v>
      </c>
      <c r="E75" s="118" t="s">
        <v>195</v>
      </c>
      <c r="F75" s="16" t="s">
        <v>255</v>
      </c>
      <c r="G75" s="225">
        <v>45662</v>
      </c>
      <c r="H75" s="127" t="s">
        <v>205</v>
      </c>
      <c r="I75" s="17"/>
      <c r="J75" s="118"/>
      <c r="K75" s="118"/>
      <c r="L75" s="118"/>
      <c r="M75" s="118"/>
      <c r="N75" s="118"/>
      <c r="O75" s="40">
        <v>10.39</v>
      </c>
      <c r="P75" s="37"/>
      <c r="Q75" s="37"/>
      <c r="R75" s="37"/>
      <c r="S75" s="37">
        <f t="shared" si="5"/>
        <v>0</v>
      </c>
      <c r="T75" s="37">
        <v>0</v>
      </c>
      <c r="U75" s="37">
        <f t="shared" si="3"/>
        <v>0</v>
      </c>
      <c r="V75" s="37">
        <v>3.37</v>
      </c>
    </row>
    <row r="76" spans="1:22" x14ac:dyDescent="0.25">
      <c r="A76" s="205">
        <v>70</v>
      </c>
      <c r="B76" s="118" t="s">
        <v>14</v>
      </c>
      <c r="C76" s="118" t="s">
        <v>14</v>
      </c>
      <c r="D76" s="97" t="s">
        <v>206</v>
      </c>
      <c r="E76" s="118" t="s">
        <v>195</v>
      </c>
      <c r="F76" s="16" t="s">
        <v>255</v>
      </c>
      <c r="G76" s="225">
        <v>45662</v>
      </c>
      <c r="H76" s="127" t="s">
        <v>55</v>
      </c>
      <c r="I76" s="17"/>
      <c r="J76" s="118"/>
      <c r="K76" s="118"/>
      <c r="L76" s="118"/>
      <c r="M76" s="118"/>
      <c r="N76" s="118"/>
      <c r="O76" s="40">
        <v>10.39</v>
      </c>
      <c r="P76" s="37"/>
      <c r="Q76" s="37"/>
      <c r="R76" s="37"/>
      <c r="S76" s="37">
        <f t="shared" si="5"/>
        <v>0</v>
      </c>
      <c r="T76" s="37">
        <v>0</v>
      </c>
      <c r="U76" s="37">
        <f t="shared" si="3"/>
        <v>0</v>
      </c>
      <c r="V76" s="37">
        <v>3.37</v>
      </c>
    </row>
    <row r="77" spans="1:22" x14ac:dyDescent="0.25">
      <c r="A77" s="205">
        <v>71</v>
      </c>
      <c r="B77" s="118" t="s">
        <v>14</v>
      </c>
      <c r="C77" s="118" t="s">
        <v>14</v>
      </c>
      <c r="D77" s="97" t="s">
        <v>207</v>
      </c>
      <c r="E77" s="118" t="s">
        <v>195</v>
      </c>
      <c r="F77" s="16" t="s">
        <v>255</v>
      </c>
      <c r="G77" s="225">
        <v>45662</v>
      </c>
      <c r="H77" s="127" t="s">
        <v>55</v>
      </c>
      <c r="I77" s="17"/>
      <c r="J77" s="118"/>
      <c r="K77" s="118"/>
      <c r="L77" s="118"/>
      <c r="M77" s="118"/>
      <c r="N77" s="118"/>
      <c r="O77" s="40">
        <v>10.39</v>
      </c>
      <c r="P77" s="37"/>
      <c r="Q77" s="37"/>
      <c r="R77" s="37"/>
      <c r="S77" s="37">
        <f t="shared" si="5"/>
        <v>0</v>
      </c>
      <c r="T77" s="37">
        <v>0</v>
      </c>
      <c r="U77" s="37">
        <f t="shared" si="3"/>
        <v>0</v>
      </c>
      <c r="V77" s="37">
        <v>3.37</v>
      </c>
    </row>
    <row r="78" spans="1:22" x14ac:dyDescent="0.25">
      <c r="A78" s="205">
        <v>72</v>
      </c>
      <c r="B78" s="118" t="s">
        <v>14</v>
      </c>
      <c r="C78" s="118" t="s">
        <v>14</v>
      </c>
      <c r="D78" s="97" t="s">
        <v>208</v>
      </c>
      <c r="E78" s="118" t="s">
        <v>195</v>
      </c>
      <c r="F78" s="16" t="s">
        <v>255</v>
      </c>
      <c r="G78" s="225">
        <v>45662</v>
      </c>
      <c r="H78" s="127" t="s">
        <v>209</v>
      </c>
      <c r="I78" s="17"/>
      <c r="J78" s="118"/>
      <c r="K78" s="118"/>
      <c r="L78" s="118"/>
      <c r="M78" s="118"/>
      <c r="N78" s="118"/>
      <c r="O78" s="40">
        <v>10.39</v>
      </c>
      <c r="P78" s="37"/>
      <c r="Q78" s="37"/>
      <c r="R78" s="37"/>
      <c r="S78" s="37">
        <f t="shared" si="5"/>
        <v>0</v>
      </c>
      <c r="T78" s="37">
        <v>0</v>
      </c>
      <c r="U78" s="37">
        <f t="shared" si="3"/>
        <v>0</v>
      </c>
      <c r="V78" s="37">
        <v>3.37</v>
      </c>
    </row>
    <row r="79" spans="1:22" ht="22.5" customHeight="1" x14ac:dyDescent="0.25">
      <c r="A79" s="205">
        <v>73</v>
      </c>
      <c r="B79" s="118" t="s">
        <v>14</v>
      </c>
      <c r="C79" s="118" t="s">
        <v>14</v>
      </c>
      <c r="D79" s="194" t="s">
        <v>210</v>
      </c>
      <c r="E79" s="118" t="s">
        <v>195</v>
      </c>
      <c r="F79" s="227" t="s">
        <v>133</v>
      </c>
      <c r="G79" s="225">
        <v>45662</v>
      </c>
      <c r="H79" s="127" t="s">
        <v>211</v>
      </c>
      <c r="I79" s="17"/>
      <c r="J79" s="118"/>
      <c r="K79" s="118"/>
      <c r="L79" s="118"/>
      <c r="M79" s="118"/>
      <c r="N79" s="118"/>
      <c r="O79" s="40">
        <v>17</v>
      </c>
      <c r="P79" s="37"/>
      <c r="Q79" s="37"/>
      <c r="R79" s="37"/>
      <c r="S79" s="37">
        <f t="shared" si="5"/>
        <v>0</v>
      </c>
      <c r="T79" s="37">
        <v>0</v>
      </c>
      <c r="U79" s="37">
        <f t="shared" si="3"/>
        <v>0</v>
      </c>
      <c r="V79" s="37">
        <v>3.19</v>
      </c>
    </row>
    <row r="80" spans="1:22" x14ac:dyDescent="0.25">
      <c r="A80" s="205">
        <v>74</v>
      </c>
      <c r="B80" s="118" t="s">
        <v>14</v>
      </c>
      <c r="C80" s="118" t="s">
        <v>14</v>
      </c>
      <c r="D80" s="97" t="s">
        <v>221</v>
      </c>
      <c r="E80" s="118" t="s">
        <v>195</v>
      </c>
      <c r="F80" s="16" t="s">
        <v>255</v>
      </c>
      <c r="G80" s="225">
        <v>45662</v>
      </c>
      <c r="H80" s="127" t="s">
        <v>39</v>
      </c>
      <c r="I80" s="17"/>
      <c r="J80" s="118"/>
      <c r="K80" s="118"/>
      <c r="L80" s="118"/>
      <c r="M80" s="118"/>
      <c r="N80" s="118"/>
      <c r="O80" s="40">
        <v>5</v>
      </c>
      <c r="P80" s="37"/>
      <c r="Q80" s="37"/>
      <c r="R80" s="37"/>
      <c r="S80" s="37">
        <f t="shared" si="5"/>
        <v>0</v>
      </c>
      <c r="T80" s="37">
        <f>Q80-R80</f>
        <v>0</v>
      </c>
      <c r="U80" s="37">
        <v>0</v>
      </c>
      <c r="V80" s="37">
        <v>4.5</v>
      </c>
    </row>
    <row r="81" spans="1:23" x14ac:dyDescent="0.25">
      <c r="A81" s="205">
        <v>75</v>
      </c>
      <c r="B81" s="118" t="s">
        <v>14</v>
      </c>
      <c r="C81" s="118" t="s">
        <v>14</v>
      </c>
      <c r="D81" s="97" t="s">
        <v>223</v>
      </c>
      <c r="E81" s="118" t="s">
        <v>195</v>
      </c>
      <c r="F81" s="16" t="s">
        <v>255</v>
      </c>
      <c r="G81" s="225">
        <v>45662</v>
      </c>
      <c r="H81" s="127" t="s">
        <v>307</v>
      </c>
      <c r="I81" s="17"/>
      <c r="J81" s="118"/>
      <c r="K81" s="118"/>
      <c r="L81" s="118"/>
      <c r="M81" s="118"/>
      <c r="N81" s="118"/>
      <c r="O81" s="40">
        <v>13</v>
      </c>
      <c r="P81" s="37"/>
      <c r="Q81" s="37"/>
      <c r="R81" s="37"/>
      <c r="S81" s="37">
        <f t="shared" si="5"/>
        <v>0</v>
      </c>
      <c r="T81" s="37">
        <f t="shared" ref="T81" si="6">Q81-R81</f>
        <v>0</v>
      </c>
      <c r="U81" s="37">
        <v>0</v>
      </c>
      <c r="V81" s="37">
        <v>3.74</v>
      </c>
    </row>
    <row r="82" spans="1:23" x14ac:dyDescent="0.25">
      <c r="A82" s="205">
        <v>76</v>
      </c>
      <c r="B82" s="118" t="s">
        <v>14</v>
      </c>
      <c r="C82" s="118" t="s">
        <v>14</v>
      </c>
      <c r="D82" s="97" t="s">
        <v>222</v>
      </c>
      <c r="E82" s="118" t="s">
        <v>195</v>
      </c>
      <c r="F82" s="227" t="s">
        <v>133</v>
      </c>
      <c r="G82" s="225">
        <v>45662</v>
      </c>
      <c r="H82" s="127" t="s">
        <v>437</v>
      </c>
      <c r="I82" s="17"/>
      <c r="J82" s="118"/>
      <c r="K82" s="118"/>
      <c r="L82" s="118"/>
      <c r="M82" s="118"/>
      <c r="N82" s="118"/>
      <c r="O82" s="40">
        <v>5</v>
      </c>
      <c r="P82" s="37"/>
      <c r="Q82" s="37"/>
      <c r="R82" s="37"/>
      <c r="S82" s="37">
        <f t="shared" si="5"/>
        <v>0</v>
      </c>
      <c r="T82" s="37">
        <v>0</v>
      </c>
      <c r="U82" s="37">
        <f t="shared" ref="U82" si="7">R82-Q82</f>
        <v>0</v>
      </c>
      <c r="V82" s="37">
        <v>3.19</v>
      </c>
    </row>
    <row r="83" spans="1:23" x14ac:dyDescent="0.25">
      <c r="A83" s="205">
        <v>77</v>
      </c>
      <c r="B83" s="118" t="s">
        <v>14</v>
      </c>
      <c r="C83" s="118" t="s">
        <v>14</v>
      </c>
      <c r="D83" s="97" t="s">
        <v>234</v>
      </c>
      <c r="E83" s="118" t="s">
        <v>195</v>
      </c>
      <c r="F83" s="16" t="s">
        <v>255</v>
      </c>
      <c r="G83" s="225">
        <v>45662</v>
      </c>
      <c r="H83" s="127" t="s">
        <v>439</v>
      </c>
      <c r="I83" s="17"/>
      <c r="J83" s="118"/>
      <c r="K83" s="118"/>
      <c r="L83" s="118"/>
      <c r="M83" s="118"/>
      <c r="N83" s="118"/>
      <c r="O83" s="40">
        <v>8</v>
      </c>
      <c r="P83" s="37"/>
      <c r="Q83" s="37"/>
      <c r="R83" s="37"/>
      <c r="S83" s="37">
        <f t="shared" si="5"/>
        <v>0</v>
      </c>
      <c r="T83" s="37">
        <f>Q83-R83</f>
        <v>0</v>
      </c>
      <c r="U83" s="37">
        <v>0</v>
      </c>
      <c r="V83" s="37">
        <v>4.5</v>
      </c>
    </row>
    <row r="84" spans="1:23" x14ac:dyDescent="0.25">
      <c r="A84" s="205">
        <v>78</v>
      </c>
      <c r="B84" s="118" t="s">
        <v>14</v>
      </c>
      <c r="C84" s="118" t="s">
        <v>14</v>
      </c>
      <c r="D84" s="97" t="s">
        <v>233</v>
      </c>
      <c r="E84" s="118" t="s">
        <v>195</v>
      </c>
      <c r="F84" s="16" t="s">
        <v>255</v>
      </c>
      <c r="G84" s="225">
        <v>45662</v>
      </c>
      <c r="H84" s="127" t="s">
        <v>441</v>
      </c>
      <c r="I84" s="17"/>
      <c r="J84" s="118"/>
      <c r="K84" s="118"/>
      <c r="L84" s="118"/>
      <c r="M84" s="118"/>
      <c r="N84" s="118"/>
      <c r="O84" s="40">
        <v>9.7200000000000006</v>
      </c>
      <c r="P84" s="37"/>
      <c r="Q84" s="37"/>
      <c r="R84" s="37"/>
      <c r="S84" s="37">
        <f>Q84</f>
        <v>0</v>
      </c>
      <c r="T84" s="37">
        <v>0</v>
      </c>
      <c r="U84" s="37">
        <f t="shared" ref="U84" si="8">R84-Q84</f>
        <v>0</v>
      </c>
      <c r="V84" s="37">
        <v>4.5</v>
      </c>
    </row>
    <row r="85" spans="1:23" x14ac:dyDescent="0.25">
      <c r="A85" s="205">
        <v>79</v>
      </c>
      <c r="B85" s="118" t="s">
        <v>14</v>
      </c>
      <c r="C85" s="118" t="s">
        <v>14</v>
      </c>
      <c r="D85" s="97" t="s">
        <v>232</v>
      </c>
      <c r="E85" s="118" t="s">
        <v>195</v>
      </c>
      <c r="F85" s="16" t="s">
        <v>255</v>
      </c>
      <c r="G85" s="225">
        <v>45662</v>
      </c>
      <c r="H85" s="127" t="s">
        <v>443</v>
      </c>
      <c r="I85" s="17"/>
      <c r="J85" s="118"/>
      <c r="K85" s="118"/>
      <c r="L85" s="118"/>
      <c r="M85" s="118"/>
      <c r="N85" s="118"/>
      <c r="O85" s="40">
        <v>3</v>
      </c>
      <c r="P85" s="37"/>
      <c r="Q85" s="37"/>
      <c r="R85" s="37"/>
      <c r="S85" s="37">
        <f t="shared" si="5"/>
        <v>0</v>
      </c>
      <c r="T85" s="37">
        <f>Q85-R85</f>
        <v>0</v>
      </c>
      <c r="U85" s="37">
        <v>0</v>
      </c>
      <c r="V85" s="37">
        <v>2.97</v>
      </c>
    </row>
    <row r="86" spans="1:23" ht="21" customHeight="1" x14ac:dyDescent="0.25">
      <c r="A86" s="205">
        <v>80</v>
      </c>
      <c r="B86" s="118" t="s">
        <v>14</v>
      </c>
      <c r="C86" s="118" t="s">
        <v>14</v>
      </c>
      <c r="D86" s="97" t="s">
        <v>231</v>
      </c>
      <c r="E86" s="118" t="s">
        <v>195</v>
      </c>
      <c r="F86" s="227" t="s">
        <v>133</v>
      </c>
      <c r="G86" s="225">
        <v>45662</v>
      </c>
      <c r="H86" s="127" t="s">
        <v>445</v>
      </c>
      <c r="I86" s="17"/>
      <c r="J86" s="118"/>
      <c r="K86" s="118"/>
      <c r="L86" s="118"/>
      <c r="M86" s="118"/>
      <c r="N86" s="118"/>
      <c r="O86" s="40">
        <v>4.9000000000000004</v>
      </c>
      <c r="P86" s="37"/>
      <c r="Q86" s="37"/>
      <c r="R86" s="37"/>
      <c r="S86" s="37">
        <f t="shared" si="5"/>
        <v>0</v>
      </c>
      <c r="T86" s="37">
        <v>0</v>
      </c>
      <c r="U86" s="37">
        <f>R86-Q86</f>
        <v>0</v>
      </c>
      <c r="V86" s="37">
        <v>3.74</v>
      </c>
    </row>
    <row r="87" spans="1:23" x14ac:dyDescent="0.25">
      <c r="A87" s="205">
        <v>81</v>
      </c>
      <c r="B87" s="118" t="s">
        <v>14</v>
      </c>
      <c r="C87" s="118" t="s">
        <v>14</v>
      </c>
      <c r="D87" s="97" t="s">
        <v>235</v>
      </c>
      <c r="E87" s="118" t="s">
        <v>195</v>
      </c>
      <c r="F87" s="16" t="s">
        <v>255</v>
      </c>
      <c r="G87" s="225">
        <v>45662</v>
      </c>
      <c r="H87" s="127" t="s">
        <v>447</v>
      </c>
      <c r="I87" s="17"/>
      <c r="J87" s="118"/>
      <c r="K87" s="118"/>
      <c r="L87" s="118"/>
      <c r="M87" s="118"/>
      <c r="N87" s="118"/>
      <c r="O87" s="40">
        <v>4.05</v>
      </c>
      <c r="P87" s="37"/>
      <c r="Q87" s="37"/>
      <c r="R87" s="37"/>
      <c r="S87" s="37">
        <f t="shared" si="5"/>
        <v>0</v>
      </c>
      <c r="T87" s="37">
        <v>0</v>
      </c>
      <c r="U87" s="37">
        <f>R87-Q87</f>
        <v>0</v>
      </c>
      <c r="V87" s="37">
        <v>4.5</v>
      </c>
    </row>
    <row r="88" spans="1:23" x14ac:dyDescent="0.25">
      <c r="A88" s="205">
        <v>82</v>
      </c>
      <c r="B88" s="118" t="s">
        <v>14</v>
      </c>
      <c r="C88" s="118" t="s">
        <v>14</v>
      </c>
      <c r="D88" s="97" t="s">
        <v>240</v>
      </c>
      <c r="E88" s="118" t="s">
        <v>195</v>
      </c>
      <c r="F88" s="16" t="s">
        <v>255</v>
      </c>
      <c r="G88" s="225">
        <v>45662</v>
      </c>
      <c r="H88" s="127" t="s">
        <v>441</v>
      </c>
      <c r="I88" s="17"/>
      <c r="J88" s="118"/>
      <c r="K88" s="118"/>
      <c r="L88" s="118"/>
      <c r="M88" s="118"/>
      <c r="N88" s="118"/>
      <c r="O88" s="40">
        <v>7.56</v>
      </c>
      <c r="P88" s="37"/>
      <c r="Q88" s="37"/>
      <c r="R88" s="37"/>
      <c r="S88" s="37">
        <f t="shared" si="5"/>
        <v>0</v>
      </c>
      <c r="T88" s="37">
        <v>0</v>
      </c>
      <c r="U88" s="37">
        <f>R88-Q88</f>
        <v>0</v>
      </c>
      <c r="V88" s="37">
        <v>2.97</v>
      </c>
    </row>
    <row r="89" spans="1:23" x14ac:dyDescent="0.25">
      <c r="A89" s="205">
        <v>83</v>
      </c>
      <c r="B89" s="118" t="s">
        <v>14</v>
      </c>
      <c r="C89" s="118" t="s">
        <v>14</v>
      </c>
      <c r="D89" s="97" t="s">
        <v>243</v>
      </c>
      <c r="E89" s="118" t="s">
        <v>195</v>
      </c>
      <c r="F89" s="16" t="s">
        <v>255</v>
      </c>
      <c r="G89" s="225">
        <v>45662</v>
      </c>
      <c r="H89" s="127" t="s">
        <v>450</v>
      </c>
      <c r="I89" s="17"/>
      <c r="J89" s="118"/>
      <c r="K89" s="118"/>
      <c r="L89" s="118"/>
      <c r="M89" s="118"/>
      <c r="N89" s="118"/>
      <c r="O89" s="40">
        <v>15</v>
      </c>
      <c r="P89" s="37"/>
      <c r="Q89" s="37"/>
      <c r="R89" s="37"/>
      <c r="S89" s="37">
        <f t="shared" si="5"/>
        <v>0</v>
      </c>
      <c r="T89" s="37">
        <f t="shared" ref="T89:T92" si="9">Q89-R89</f>
        <v>0</v>
      </c>
      <c r="U89" s="37">
        <v>0</v>
      </c>
      <c r="V89" s="37">
        <v>3.74</v>
      </c>
    </row>
    <row r="90" spans="1:23" x14ac:dyDescent="0.25">
      <c r="A90" s="205">
        <v>84</v>
      </c>
      <c r="B90" s="118" t="s">
        <v>14</v>
      </c>
      <c r="C90" s="118" t="s">
        <v>14</v>
      </c>
      <c r="D90" s="97" t="s">
        <v>244</v>
      </c>
      <c r="E90" s="118" t="s">
        <v>195</v>
      </c>
      <c r="F90" s="227" t="s">
        <v>133</v>
      </c>
      <c r="G90" s="225">
        <v>45662</v>
      </c>
      <c r="H90" s="127" t="s">
        <v>443</v>
      </c>
      <c r="I90" s="17"/>
      <c r="J90" s="118"/>
      <c r="K90" s="118"/>
      <c r="L90" s="118"/>
      <c r="M90" s="118"/>
      <c r="N90" s="118"/>
      <c r="O90" s="40">
        <v>3</v>
      </c>
      <c r="P90" s="37"/>
      <c r="Q90" s="37"/>
      <c r="R90" s="37"/>
      <c r="S90" s="37">
        <f t="shared" si="5"/>
        <v>0</v>
      </c>
      <c r="T90" s="37">
        <f t="shared" si="9"/>
        <v>0</v>
      </c>
      <c r="U90" s="37">
        <v>0</v>
      </c>
      <c r="V90" s="37">
        <v>3.74</v>
      </c>
      <c r="W90" s="164">
        <v>129205</v>
      </c>
    </row>
    <row r="91" spans="1:23" x14ac:dyDescent="0.25">
      <c r="A91" s="205">
        <v>85</v>
      </c>
      <c r="B91" s="118" t="s">
        <v>14</v>
      </c>
      <c r="C91" s="118" t="s">
        <v>14</v>
      </c>
      <c r="D91" s="97" t="s">
        <v>247</v>
      </c>
      <c r="E91" s="118" t="s">
        <v>195</v>
      </c>
      <c r="F91" s="16" t="s">
        <v>255</v>
      </c>
      <c r="G91" s="225">
        <v>45662</v>
      </c>
      <c r="H91" s="127" t="s">
        <v>447</v>
      </c>
      <c r="I91" s="17"/>
      <c r="J91" s="118"/>
      <c r="K91" s="118"/>
      <c r="L91" s="118"/>
      <c r="M91" s="118"/>
      <c r="N91" s="118"/>
      <c r="O91" s="40">
        <v>5</v>
      </c>
      <c r="P91" s="37"/>
      <c r="Q91" s="37"/>
      <c r="R91" s="37"/>
      <c r="S91" s="37">
        <f t="shared" si="5"/>
        <v>0</v>
      </c>
      <c r="T91" s="37">
        <f t="shared" si="9"/>
        <v>0</v>
      </c>
      <c r="U91" s="37">
        <v>0</v>
      </c>
      <c r="V91" s="37">
        <v>4.5</v>
      </c>
    </row>
    <row r="92" spans="1:23" x14ac:dyDescent="0.25">
      <c r="A92" s="205">
        <v>86</v>
      </c>
      <c r="B92" s="118" t="s">
        <v>14</v>
      </c>
      <c r="C92" s="118" t="s">
        <v>14</v>
      </c>
      <c r="D92" s="97" t="s">
        <v>246</v>
      </c>
      <c r="E92" s="118" t="s">
        <v>195</v>
      </c>
      <c r="F92" s="16" t="s">
        <v>255</v>
      </c>
      <c r="G92" s="225">
        <v>45662</v>
      </c>
      <c r="H92" s="127" t="s">
        <v>443</v>
      </c>
      <c r="I92" s="17"/>
      <c r="J92" s="118"/>
      <c r="K92" s="118"/>
      <c r="L92" s="118"/>
      <c r="M92" s="118"/>
      <c r="N92" s="118"/>
      <c r="O92" s="40">
        <v>2.7</v>
      </c>
      <c r="P92" s="37"/>
      <c r="Q92" s="37"/>
      <c r="R92" s="37"/>
      <c r="S92" s="37">
        <f t="shared" si="5"/>
        <v>0</v>
      </c>
      <c r="T92" s="37">
        <f t="shared" si="9"/>
        <v>0</v>
      </c>
      <c r="U92" s="37">
        <v>0</v>
      </c>
      <c r="V92" s="37">
        <v>2.97</v>
      </c>
    </row>
    <row r="93" spans="1:23" x14ac:dyDescent="0.25">
      <c r="A93" s="205">
        <v>87</v>
      </c>
      <c r="B93" s="118" t="s">
        <v>14</v>
      </c>
      <c r="C93" s="118" t="s">
        <v>14</v>
      </c>
      <c r="D93" s="97" t="s">
        <v>245</v>
      </c>
      <c r="E93" s="118" t="s">
        <v>195</v>
      </c>
      <c r="F93" s="16" t="s">
        <v>255</v>
      </c>
      <c r="G93" s="225">
        <v>45662</v>
      </c>
      <c r="H93" s="127" t="s">
        <v>447</v>
      </c>
      <c r="I93" s="17"/>
      <c r="J93" s="118"/>
      <c r="K93" s="118"/>
      <c r="L93" s="118"/>
      <c r="M93" s="118"/>
      <c r="N93" s="118"/>
      <c r="O93" s="40">
        <v>4.8600000000000003</v>
      </c>
      <c r="P93" s="37"/>
      <c r="Q93" s="37"/>
      <c r="R93" s="37"/>
      <c r="S93" s="37">
        <f t="shared" si="5"/>
        <v>0</v>
      </c>
      <c r="T93" s="37">
        <v>0</v>
      </c>
      <c r="U93" s="37">
        <f>R93-Q93</f>
        <v>0</v>
      </c>
      <c r="V93" s="37">
        <v>2.97</v>
      </c>
    </row>
    <row r="94" spans="1:23" x14ac:dyDescent="0.25">
      <c r="A94" s="205">
        <v>88</v>
      </c>
      <c r="B94" s="118" t="s">
        <v>14</v>
      </c>
      <c r="C94" s="118" t="s">
        <v>14</v>
      </c>
      <c r="D94" s="97" t="s">
        <v>249</v>
      </c>
      <c r="E94" s="118" t="s">
        <v>195</v>
      </c>
      <c r="F94" s="16" t="s">
        <v>255</v>
      </c>
      <c r="G94" s="225">
        <v>45662</v>
      </c>
      <c r="H94" s="127" t="s">
        <v>454</v>
      </c>
      <c r="I94" s="17"/>
      <c r="J94" s="118"/>
      <c r="K94" s="118"/>
      <c r="L94" s="118"/>
      <c r="M94" s="118"/>
      <c r="N94" s="118"/>
      <c r="O94" s="40">
        <v>2.1800000000000002</v>
      </c>
      <c r="P94" s="37"/>
      <c r="Q94" s="37"/>
      <c r="R94" s="37"/>
      <c r="S94" s="37">
        <f t="shared" si="5"/>
        <v>0</v>
      </c>
      <c r="T94" s="37">
        <f>Q94-R94</f>
        <v>0</v>
      </c>
      <c r="U94" s="37">
        <v>0</v>
      </c>
      <c r="V94" s="37">
        <v>2.97</v>
      </c>
    </row>
    <row r="95" spans="1:23" x14ac:dyDescent="0.25">
      <c r="A95" s="205">
        <v>89</v>
      </c>
      <c r="B95" s="118" t="s">
        <v>14</v>
      </c>
      <c r="C95" s="118" t="s">
        <v>14</v>
      </c>
      <c r="D95" s="97" t="s">
        <v>248</v>
      </c>
      <c r="E95" s="118" t="s">
        <v>195</v>
      </c>
      <c r="F95" s="16" t="s">
        <v>255</v>
      </c>
      <c r="G95" s="225">
        <v>45662</v>
      </c>
      <c r="H95" s="127" t="s">
        <v>441</v>
      </c>
      <c r="I95" s="17"/>
      <c r="J95" s="118"/>
      <c r="K95" s="118"/>
      <c r="L95" s="118"/>
      <c r="M95" s="118"/>
      <c r="N95" s="118"/>
      <c r="O95" s="40">
        <v>9.9</v>
      </c>
      <c r="P95" s="37"/>
      <c r="Q95" s="37"/>
      <c r="R95" s="37"/>
      <c r="S95" s="37">
        <f t="shared" si="5"/>
        <v>0</v>
      </c>
      <c r="T95" s="37">
        <f>Q95-R95</f>
        <v>0</v>
      </c>
      <c r="U95" s="37">
        <v>0</v>
      </c>
      <c r="V95" s="37">
        <v>4.5</v>
      </c>
    </row>
    <row r="96" spans="1:23" x14ac:dyDescent="0.25">
      <c r="A96" s="205">
        <v>90</v>
      </c>
      <c r="B96" s="118" t="s">
        <v>14</v>
      </c>
      <c r="C96" s="118" t="s">
        <v>14</v>
      </c>
      <c r="D96" s="97" t="s">
        <v>256</v>
      </c>
      <c r="E96" s="118" t="s">
        <v>195</v>
      </c>
      <c r="F96" s="16" t="s">
        <v>255</v>
      </c>
      <c r="G96" s="225">
        <v>45662</v>
      </c>
      <c r="H96" s="127" t="s">
        <v>447</v>
      </c>
      <c r="I96" s="17"/>
      <c r="J96" s="118"/>
      <c r="K96" s="118"/>
      <c r="L96" s="118"/>
      <c r="M96" s="118"/>
      <c r="N96" s="118"/>
      <c r="O96" s="40">
        <v>5</v>
      </c>
      <c r="P96" s="37"/>
      <c r="Q96" s="37"/>
      <c r="R96" s="37"/>
      <c r="S96" s="37">
        <f t="shared" si="5"/>
        <v>0</v>
      </c>
      <c r="T96" s="37">
        <f>Q96-R96</f>
        <v>0</v>
      </c>
      <c r="U96" s="37">
        <v>0</v>
      </c>
      <c r="V96" s="37">
        <v>4.5</v>
      </c>
    </row>
    <row r="97" spans="1:22" x14ac:dyDescent="0.25">
      <c r="A97" s="205">
        <v>91</v>
      </c>
      <c r="B97" s="118" t="s">
        <v>14</v>
      </c>
      <c r="C97" s="118" t="s">
        <v>14</v>
      </c>
      <c r="D97" s="97" t="s">
        <v>257</v>
      </c>
      <c r="E97" s="118" t="s">
        <v>195</v>
      </c>
      <c r="F97" s="16" t="s">
        <v>255</v>
      </c>
      <c r="G97" s="225">
        <v>45662</v>
      </c>
      <c r="H97" s="127" t="s">
        <v>443</v>
      </c>
      <c r="I97" s="17"/>
      <c r="J97" s="118"/>
      <c r="K97" s="118"/>
      <c r="L97" s="118"/>
      <c r="M97" s="118"/>
      <c r="N97" s="118"/>
      <c r="O97" s="40">
        <v>3</v>
      </c>
      <c r="P97" s="37"/>
      <c r="Q97" s="37"/>
      <c r="R97" s="37"/>
      <c r="S97" s="37">
        <f t="shared" si="5"/>
        <v>0</v>
      </c>
      <c r="T97" s="37">
        <f>Q97-R97</f>
        <v>0</v>
      </c>
      <c r="U97" s="37">
        <v>0</v>
      </c>
      <c r="V97" s="37">
        <v>2.97</v>
      </c>
    </row>
    <row r="98" spans="1:22" x14ac:dyDescent="0.25">
      <c r="A98" s="205">
        <v>92</v>
      </c>
      <c r="B98" s="118" t="s">
        <v>14</v>
      </c>
      <c r="C98" s="118" t="s">
        <v>14</v>
      </c>
      <c r="D98" s="97" t="s">
        <v>252</v>
      </c>
      <c r="E98" s="118" t="s">
        <v>195</v>
      </c>
      <c r="F98" s="227" t="s">
        <v>253</v>
      </c>
      <c r="G98" s="225">
        <v>45662</v>
      </c>
      <c r="H98" s="127" t="s">
        <v>459</v>
      </c>
      <c r="I98" s="17"/>
      <c r="J98" s="118"/>
      <c r="K98" s="118"/>
      <c r="L98" s="118"/>
      <c r="M98" s="118"/>
      <c r="N98" s="118"/>
      <c r="O98" s="40">
        <v>17</v>
      </c>
      <c r="P98" s="37"/>
      <c r="Q98" s="37"/>
      <c r="R98" s="37"/>
      <c r="S98" s="37">
        <f t="shared" si="5"/>
        <v>0</v>
      </c>
      <c r="T98" s="37">
        <v>0</v>
      </c>
      <c r="U98" s="37">
        <f>R98-Q98</f>
        <v>0</v>
      </c>
      <c r="V98" s="37">
        <v>3.74</v>
      </c>
    </row>
    <row r="99" spans="1:22" x14ac:dyDescent="0.25">
      <c r="A99" s="205">
        <v>93</v>
      </c>
      <c r="B99" s="118" t="s">
        <v>14</v>
      </c>
      <c r="C99" s="118" t="s">
        <v>14</v>
      </c>
      <c r="D99" s="97" t="s">
        <v>260</v>
      </c>
      <c r="E99" s="118" t="s">
        <v>195</v>
      </c>
      <c r="F99" s="16" t="s">
        <v>261</v>
      </c>
      <c r="G99" s="225">
        <v>45662</v>
      </c>
      <c r="H99" s="127" t="s">
        <v>461</v>
      </c>
      <c r="I99" s="17"/>
      <c r="J99" s="118"/>
      <c r="K99" s="118"/>
      <c r="L99" s="118"/>
      <c r="M99" s="118"/>
      <c r="N99" s="118"/>
      <c r="O99" s="40">
        <v>12.96</v>
      </c>
      <c r="P99" s="37"/>
      <c r="Q99" s="37"/>
      <c r="R99" s="37"/>
      <c r="S99" s="37">
        <f t="shared" si="5"/>
        <v>0</v>
      </c>
      <c r="T99" s="37">
        <v>0</v>
      </c>
      <c r="U99" s="37">
        <f>R99-Q99</f>
        <v>0</v>
      </c>
      <c r="V99" s="37">
        <v>3.74</v>
      </c>
    </row>
    <row r="100" spans="1:22" x14ac:dyDescent="0.25">
      <c r="A100" s="205">
        <v>94</v>
      </c>
      <c r="B100" s="118" t="s">
        <v>14</v>
      </c>
      <c r="C100" s="118" t="s">
        <v>14</v>
      </c>
      <c r="D100" s="97" t="s">
        <v>264</v>
      </c>
      <c r="E100" s="118" t="s">
        <v>195</v>
      </c>
      <c r="F100" s="16" t="s">
        <v>253</v>
      </c>
      <c r="G100" s="225">
        <v>45662</v>
      </c>
      <c r="H100" s="127" t="s">
        <v>463</v>
      </c>
      <c r="I100" s="17"/>
      <c r="J100" s="118"/>
      <c r="K100" s="118"/>
      <c r="L100" s="118"/>
      <c r="M100" s="118"/>
      <c r="N100" s="118"/>
      <c r="O100" s="40">
        <v>18.36</v>
      </c>
      <c r="P100" s="37"/>
      <c r="Q100" s="201"/>
      <c r="R100" s="37"/>
      <c r="S100" s="37">
        <f t="shared" si="5"/>
        <v>0</v>
      </c>
      <c r="T100" s="37">
        <v>0</v>
      </c>
      <c r="U100" s="37">
        <f>R100-Q100</f>
        <v>0</v>
      </c>
      <c r="V100" s="37">
        <v>3.74</v>
      </c>
    </row>
    <row r="101" spans="1:22" x14ac:dyDescent="0.25">
      <c r="A101" s="205">
        <v>95</v>
      </c>
      <c r="B101" s="118" t="s">
        <v>14</v>
      </c>
      <c r="C101" s="118" t="s">
        <v>14</v>
      </c>
      <c r="D101" s="97" t="s">
        <v>263</v>
      </c>
      <c r="E101" s="118" t="s">
        <v>195</v>
      </c>
      <c r="F101" s="16" t="s">
        <v>255</v>
      </c>
      <c r="G101" s="225">
        <v>45662</v>
      </c>
      <c r="H101" s="127" t="s">
        <v>447</v>
      </c>
      <c r="I101" s="17"/>
      <c r="J101" s="118"/>
      <c r="K101" s="118"/>
      <c r="L101" s="118"/>
      <c r="M101" s="118"/>
      <c r="N101" s="118"/>
      <c r="O101" s="40">
        <v>5</v>
      </c>
      <c r="P101" s="37"/>
      <c r="Q101" s="37"/>
      <c r="R101" s="37"/>
      <c r="S101" s="37">
        <f t="shared" si="5"/>
        <v>0</v>
      </c>
      <c r="T101" s="37">
        <f>Q101-R101</f>
        <v>0</v>
      </c>
      <c r="U101" s="37">
        <v>0</v>
      </c>
      <c r="V101" s="37">
        <v>4.5</v>
      </c>
    </row>
    <row r="102" spans="1:22" x14ac:dyDescent="0.25">
      <c r="A102" s="205">
        <v>96</v>
      </c>
      <c r="B102" s="118" t="s">
        <v>14</v>
      </c>
      <c r="C102" s="118" t="s">
        <v>14</v>
      </c>
      <c r="D102" s="97" t="s">
        <v>251</v>
      </c>
      <c r="E102" s="118" t="s">
        <v>195</v>
      </c>
      <c r="F102" s="16" t="s">
        <v>255</v>
      </c>
      <c r="G102" s="225">
        <v>45662</v>
      </c>
      <c r="H102" s="127" t="s">
        <v>439</v>
      </c>
      <c r="I102" s="17"/>
      <c r="J102" s="118"/>
      <c r="K102" s="118"/>
      <c r="L102" s="118"/>
      <c r="M102" s="118"/>
      <c r="N102" s="118"/>
      <c r="O102" s="40">
        <v>4.32</v>
      </c>
      <c r="P102" s="37"/>
      <c r="Q102" s="37"/>
      <c r="R102" s="37"/>
      <c r="S102" s="37">
        <f t="shared" si="5"/>
        <v>0</v>
      </c>
      <c r="T102" s="37">
        <v>0</v>
      </c>
      <c r="U102" s="37">
        <f>R102-Q102</f>
        <v>0</v>
      </c>
      <c r="V102" s="37">
        <v>2.97</v>
      </c>
    </row>
    <row r="103" spans="1:22" x14ac:dyDescent="0.25">
      <c r="A103" s="205">
        <v>97</v>
      </c>
      <c r="B103" s="118" t="s">
        <v>14</v>
      </c>
      <c r="C103" s="118" t="s">
        <v>14</v>
      </c>
      <c r="D103" s="97" t="s">
        <v>268</v>
      </c>
      <c r="E103" s="118" t="s">
        <v>195</v>
      </c>
      <c r="F103" s="16" t="s">
        <v>253</v>
      </c>
      <c r="G103" s="225">
        <v>45662</v>
      </c>
      <c r="H103" s="127" t="s">
        <v>467</v>
      </c>
      <c r="I103" s="17"/>
      <c r="J103" s="118"/>
      <c r="K103" s="118"/>
      <c r="L103" s="118"/>
      <c r="M103" s="118"/>
      <c r="N103" s="118"/>
      <c r="O103" s="40">
        <v>49</v>
      </c>
      <c r="P103" s="37"/>
      <c r="Q103" s="37"/>
      <c r="R103" s="37"/>
      <c r="S103" s="37">
        <f t="shared" si="5"/>
        <v>0</v>
      </c>
      <c r="T103" s="37">
        <v>0</v>
      </c>
      <c r="U103" s="37">
        <f>R103-Q103</f>
        <v>0</v>
      </c>
      <c r="V103" s="37">
        <v>3.74</v>
      </c>
    </row>
    <row r="104" spans="1:22" x14ac:dyDescent="0.25">
      <c r="A104" s="205">
        <v>98</v>
      </c>
      <c r="B104" s="118" t="s">
        <v>14</v>
      </c>
      <c r="C104" s="118" t="s">
        <v>14</v>
      </c>
      <c r="D104" s="97" t="s">
        <v>270</v>
      </c>
      <c r="E104" s="118" t="s">
        <v>195</v>
      </c>
      <c r="F104" s="16" t="s">
        <v>271</v>
      </c>
      <c r="G104" s="225">
        <v>45662</v>
      </c>
      <c r="H104" s="127" t="s">
        <v>454</v>
      </c>
      <c r="I104" s="17"/>
      <c r="J104" s="118"/>
      <c r="K104" s="118"/>
      <c r="L104" s="118"/>
      <c r="M104" s="118"/>
      <c r="N104" s="118"/>
      <c r="O104" s="40">
        <v>3.45</v>
      </c>
      <c r="P104" s="37"/>
      <c r="Q104" s="37"/>
      <c r="R104" s="37"/>
      <c r="S104" s="37">
        <f t="shared" si="5"/>
        <v>0</v>
      </c>
      <c r="T104" s="37">
        <f>Q104-R104</f>
        <v>0</v>
      </c>
      <c r="U104" s="37">
        <v>0</v>
      </c>
      <c r="V104" s="37">
        <v>4.5</v>
      </c>
    </row>
    <row r="105" spans="1:22" x14ac:dyDescent="0.25">
      <c r="A105" s="205">
        <v>99</v>
      </c>
      <c r="B105" s="118" t="s">
        <v>14</v>
      </c>
      <c r="C105" s="118" t="s">
        <v>14</v>
      </c>
      <c r="D105" s="97" t="s">
        <v>273</v>
      </c>
      <c r="E105" s="118" t="s">
        <v>195</v>
      </c>
      <c r="F105" s="16" t="s">
        <v>271</v>
      </c>
      <c r="G105" s="225">
        <v>45662</v>
      </c>
      <c r="H105" s="127" t="s">
        <v>441</v>
      </c>
      <c r="I105" s="17"/>
      <c r="J105" s="118"/>
      <c r="K105" s="118"/>
      <c r="L105" s="118"/>
      <c r="M105" s="118"/>
      <c r="N105" s="118"/>
      <c r="O105" s="40">
        <v>5.3</v>
      </c>
      <c r="P105" s="37"/>
      <c r="Q105" s="37"/>
      <c r="R105" s="37"/>
      <c r="S105" s="37">
        <f t="shared" si="5"/>
        <v>0</v>
      </c>
      <c r="T105" s="37">
        <v>0</v>
      </c>
      <c r="U105" s="37">
        <f>R105-Q105</f>
        <v>0</v>
      </c>
      <c r="V105" s="37">
        <v>2.97</v>
      </c>
    </row>
    <row r="106" spans="1:22" x14ac:dyDescent="0.25">
      <c r="A106" s="205">
        <v>100</v>
      </c>
      <c r="B106" s="118" t="s">
        <v>14</v>
      </c>
      <c r="C106" s="118" t="s">
        <v>14</v>
      </c>
      <c r="D106" s="97" t="s">
        <v>274</v>
      </c>
      <c r="E106" s="118" t="s">
        <v>195</v>
      </c>
      <c r="F106" s="16" t="s">
        <v>271</v>
      </c>
      <c r="G106" s="225">
        <v>45662</v>
      </c>
      <c r="H106" s="127" t="s">
        <v>439</v>
      </c>
      <c r="I106" s="17"/>
      <c r="J106" s="118"/>
      <c r="K106" s="118"/>
      <c r="L106" s="118"/>
      <c r="M106" s="118"/>
      <c r="N106" s="118"/>
      <c r="O106" s="40">
        <v>5.35</v>
      </c>
      <c r="P106" s="37"/>
      <c r="Q106" s="37"/>
      <c r="R106" s="37"/>
      <c r="S106" s="37">
        <f t="shared" si="5"/>
        <v>0</v>
      </c>
      <c r="T106" s="37">
        <f>Q106-R106</f>
        <v>0</v>
      </c>
      <c r="U106" s="37">
        <v>0</v>
      </c>
      <c r="V106" s="37">
        <v>4.5</v>
      </c>
    </row>
    <row r="107" spans="1:22" ht="25.5" customHeight="1" x14ac:dyDescent="0.25">
      <c r="A107" s="205">
        <v>101</v>
      </c>
      <c r="B107" s="118" t="s">
        <v>14</v>
      </c>
      <c r="C107" s="118" t="s">
        <v>14</v>
      </c>
      <c r="D107" s="97" t="s">
        <v>275</v>
      </c>
      <c r="E107" s="118" t="s">
        <v>195</v>
      </c>
      <c r="F107" s="16" t="s">
        <v>276</v>
      </c>
      <c r="G107" s="225">
        <v>45662</v>
      </c>
      <c r="H107" s="127" t="s">
        <v>443</v>
      </c>
      <c r="I107" s="17"/>
      <c r="J107" s="118"/>
      <c r="K107" s="118"/>
      <c r="L107" s="118"/>
      <c r="M107" s="118"/>
      <c r="N107" s="118"/>
      <c r="O107" s="40">
        <v>3</v>
      </c>
      <c r="P107" s="37"/>
      <c r="Q107" s="37"/>
      <c r="R107" s="37"/>
      <c r="S107" s="37">
        <f t="shared" si="5"/>
        <v>0</v>
      </c>
      <c r="T107" s="37">
        <f>Q107-R107</f>
        <v>0</v>
      </c>
      <c r="U107" s="37">
        <v>0</v>
      </c>
      <c r="V107" s="37">
        <v>2.97</v>
      </c>
    </row>
    <row r="108" spans="1:22" x14ac:dyDescent="0.25">
      <c r="A108" s="205">
        <v>102</v>
      </c>
      <c r="B108" s="118" t="s">
        <v>14</v>
      </c>
      <c r="C108" s="118" t="s">
        <v>14</v>
      </c>
      <c r="D108" s="97" t="s">
        <v>283</v>
      </c>
      <c r="E108" s="118" t="s">
        <v>195</v>
      </c>
      <c r="F108" s="16" t="s">
        <v>255</v>
      </c>
      <c r="G108" s="225">
        <v>45662</v>
      </c>
      <c r="H108" s="127" t="s">
        <v>472</v>
      </c>
      <c r="I108" s="17"/>
      <c r="J108" s="118"/>
      <c r="K108" s="118"/>
      <c r="L108" s="118"/>
      <c r="M108" s="118"/>
      <c r="N108" s="118"/>
      <c r="O108" s="40">
        <v>24</v>
      </c>
      <c r="P108" s="37"/>
      <c r="Q108" s="37"/>
      <c r="R108" s="37"/>
      <c r="S108" s="37">
        <f t="shared" si="5"/>
        <v>0</v>
      </c>
      <c r="T108" s="37">
        <v>0</v>
      </c>
      <c r="U108" s="37">
        <f>R108-Q108</f>
        <v>0</v>
      </c>
      <c r="V108" s="37">
        <v>3.2</v>
      </c>
    </row>
    <row r="109" spans="1:22" x14ac:dyDescent="0.25">
      <c r="A109" s="205">
        <v>103</v>
      </c>
      <c r="B109" s="118" t="s">
        <v>14</v>
      </c>
      <c r="C109" s="118" t="s">
        <v>14</v>
      </c>
      <c r="D109" s="97" t="s">
        <v>284</v>
      </c>
      <c r="E109" s="118" t="s">
        <v>195</v>
      </c>
      <c r="F109" s="16" t="s">
        <v>276</v>
      </c>
      <c r="G109" s="225">
        <v>45662</v>
      </c>
      <c r="H109" s="127" t="s">
        <v>474</v>
      </c>
      <c r="I109" s="17"/>
      <c r="J109" s="118"/>
      <c r="K109" s="118"/>
      <c r="L109" s="118"/>
      <c r="M109" s="118"/>
      <c r="N109" s="118"/>
      <c r="O109" s="40">
        <v>74.8</v>
      </c>
      <c r="P109" s="37"/>
      <c r="Q109" s="37"/>
      <c r="R109" s="37"/>
      <c r="S109" s="37">
        <f t="shared" si="5"/>
        <v>0</v>
      </c>
      <c r="T109" s="37">
        <v>0</v>
      </c>
      <c r="U109" s="37">
        <f>R109-Q109</f>
        <v>0</v>
      </c>
      <c r="V109" s="37">
        <v>3.2</v>
      </c>
    </row>
    <row r="110" spans="1:22" x14ac:dyDescent="0.25">
      <c r="A110" s="205">
        <v>104</v>
      </c>
      <c r="B110" s="118" t="s">
        <v>14</v>
      </c>
      <c r="C110" s="118" t="s">
        <v>14</v>
      </c>
      <c r="D110" s="97" t="s">
        <v>286</v>
      </c>
      <c r="E110" s="118" t="s">
        <v>195</v>
      </c>
      <c r="F110" s="16" t="s">
        <v>255</v>
      </c>
      <c r="G110" s="225">
        <v>45662</v>
      </c>
      <c r="H110" s="127" t="s">
        <v>443</v>
      </c>
      <c r="I110" s="17"/>
      <c r="J110" s="118"/>
      <c r="K110" s="118"/>
      <c r="L110" s="118"/>
      <c r="M110" s="118"/>
      <c r="N110" s="118"/>
      <c r="O110" s="40">
        <v>3</v>
      </c>
      <c r="P110" s="37"/>
      <c r="Q110" s="37"/>
      <c r="R110" s="37"/>
      <c r="S110" s="37">
        <f t="shared" si="5"/>
        <v>0</v>
      </c>
      <c r="T110" s="37">
        <f>Q110-R110</f>
        <v>0</v>
      </c>
      <c r="U110" s="37">
        <v>0</v>
      </c>
      <c r="V110" s="37">
        <v>2.4300000000000002</v>
      </c>
    </row>
    <row r="111" spans="1:22" x14ac:dyDescent="0.25">
      <c r="A111" s="205">
        <v>105</v>
      </c>
      <c r="B111" s="118" t="s">
        <v>14</v>
      </c>
      <c r="C111" s="118" t="s">
        <v>14</v>
      </c>
      <c r="D111" s="97" t="s">
        <v>287</v>
      </c>
      <c r="E111" s="118" t="s">
        <v>195</v>
      </c>
      <c r="F111" s="16" t="s">
        <v>255</v>
      </c>
      <c r="G111" s="225">
        <v>45662</v>
      </c>
      <c r="H111" s="127" t="s">
        <v>443</v>
      </c>
      <c r="I111" s="17"/>
      <c r="J111" s="118"/>
      <c r="K111" s="118"/>
      <c r="L111" s="118"/>
      <c r="M111" s="118"/>
      <c r="N111" s="118"/>
      <c r="O111" s="40">
        <v>2.7</v>
      </c>
      <c r="P111" s="37"/>
      <c r="Q111" s="37"/>
      <c r="R111" s="37"/>
      <c r="S111" s="37">
        <f t="shared" si="5"/>
        <v>0</v>
      </c>
      <c r="T111" s="37">
        <f>Q111-R111</f>
        <v>0</v>
      </c>
      <c r="U111" s="37">
        <v>0</v>
      </c>
      <c r="V111" s="37">
        <v>2.97</v>
      </c>
    </row>
    <row r="112" spans="1:22" x14ac:dyDescent="0.25">
      <c r="A112" s="205">
        <v>106</v>
      </c>
      <c r="B112" s="118" t="s">
        <v>14</v>
      </c>
      <c r="C112" s="118" t="s">
        <v>14</v>
      </c>
      <c r="D112" s="97" t="s">
        <v>278</v>
      </c>
      <c r="E112" s="118" t="s">
        <v>195</v>
      </c>
      <c r="F112" s="16" t="s">
        <v>255</v>
      </c>
      <c r="G112" s="225">
        <v>45662</v>
      </c>
      <c r="H112" s="127" t="s">
        <v>447</v>
      </c>
      <c r="I112" s="17"/>
      <c r="J112" s="118"/>
      <c r="K112" s="118"/>
      <c r="L112" s="118"/>
      <c r="M112" s="118"/>
      <c r="N112" s="118"/>
      <c r="O112" s="40">
        <v>5</v>
      </c>
      <c r="P112" s="37"/>
      <c r="Q112" s="37"/>
      <c r="R112" s="37"/>
      <c r="S112" s="37">
        <f t="shared" si="5"/>
        <v>0</v>
      </c>
      <c r="T112" s="37">
        <f>Q112-R112</f>
        <v>0</v>
      </c>
      <c r="U112" s="37">
        <v>0</v>
      </c>
      <c r="V112" s="37">
        <v>3.79</v>
      </c>
    </row>
    <row r="113" spans="1:22" x14ac:dyDescent="0.25">
      <c r="A113" s="205">
        <v>107</v>
      </c>
      <c r="B113" s="118" t="s">
        <v>14</v>
      </c>
      <c r="C113" s="118" t="s">
        <v>14</v>
      </c>
      <c r="D113" s="97" t="s">
        <v>279</v>
      </c>
      <c r="E113" s="118" t="s">
        <v>195</v>
      </c>
      <c r="F113" s="16" t="s">
        <v>255</v>
      </c>
      <c r="G113" s="225">
        <v>45662</v>
      </c>
      <c r="H113" s="127" t="s">
        <v>443</v>
      </c>
      <c r="I113" s="17"/>
      <c r="J113" s="118"/>
      <c r="K113" s="118"/>
      <c r="L113" s="118"/>
      <c r="M113" s="118"/>
      <c r="N113" s="118"/>
      <c r="O113" s="40">
        <v>2.75</v>
      </c>
      <c r="P113" s="37"/>
      <c r="Q113" s="37"/>
      <c r="R113" s="37"/>
      <c r="S113" s="37">
        <f t="shared" si="5"/>
        <v>0</v>
      </c>
      <c r="T113" s="37">
        <f>Q113-R113</f>
        <v>0</v>
      </c>
      <c r="U113" s="37">
        <v>0</v>
      </c>
      <c r="V113" s="37">
        <v>3.79</v>
      </c>
    </row>
    <row r="114" spans="1:22" x14ac:dyDescent="0.25">
      <c r="A114" s="205">
        <v>108</v>
      </c>
      <c r="B114" s="118" t="s">
        <v>14</v>
      </c>
      <c r="C114" s="118" t="s">
        <v>14</v>
      </c>
      <c r="D114" s="97" t="s">
        <v>280</v>
      </c>
      <c r="E114" s="118" t="s">
        <v>195</v>
      </c>
      <c r="F114" s="16" t="s">
        <v>255</v>
      </c>
      <c r="G114" s="225">
        <v>45662</v>
      </c>
      <c r="H114" s="127" t="s">
        <v>447</v>
      </c>
      <c r="I114" s="17"/>
      <c r="J114" s="118"/>
      <c r="K114" s="118"/>
      <c r="L114" s="118"/>
      <c r="M114" s="118"/>
      <c r="N114" s="118"/>
      <c r="O114" s="40">
        <v>3.71</v>
      </c>
      <c r="P114" s="37"/>
      <c r="Q114" s="37"/>
      <c r="R114" s="37"/>
      <c r="S114" s="37">
        <f t="shared" si="5"/>
        <v>0</v>
      </c>
      <c r="T114" s="37">
        <f>Q114-R114</f>
        <v>0</v>
      </c>
      <c r="U114" s="37">
        <v>0</v>
      </c>
      <c r="V114" s="37">
        <v>2.97</v>
      </c>
    </row>
    <row r="115" spans="1:22" x14ac:dyDescent="0.25">
      <c r="A115" s="205">
        <v>109</v>
      </c>
      <c r="B115" s="118" t="s">
        <v>14</v>
      </c>
      <c r="C115" s="118" t="s">
        <v>14</v>
      </c>
      <c r="D115" s="97" t="s">
        <v>281</v>
      </c>
      <c r="E115" s="118" t="s">
        <v>195</v>
      </c>
      <c r="F115" s="16" t="s">
        <v>255</v>
      </c>
      <c r="G115" s="225">
        <v>45662</v>
      </c>
      <c r="H115" s="127" t="s">
        <v>441</v>
      </c>
      <c r="I115" s="17"/>
      <c r="J115" s="118"/>
      <c r="K115" s="118"/>
      <c r="L115" s="118"/>
      <c r="M115" s="118"/>
      <c r="N115" s="118"/>
      <c r="O115" s="40" t="s">
        <v>587</v>
      </c>
      <c r="P115" s="37"/>
      <c r="Q115" s="37"/>
      <c r="R115" s="37"/>
      <c r="S115" s="37">
        <f t="shared" si="5"/>
        <v>0</v>
      </c>
      <c r="T115" s="37">
        <v>0</v>
      </c>
      <c r="U115" s="37">
        <f>R115-S115</f>
        <v>0</v>
      </c>
      <c r="V115" s="37">
        <v>3.79</v>
      </c>
    </row>
    <row r="116" spans="1:22" x14ac:dyDescent="0.25">
      <c r="A116" s="205">
        <v>110</v>
      </c>
      <c r="B116" s="118" t="s">
        <v>14</v>
      </c>
      <c r="C116" s="118" t="s">
        <v>14</v>
      </c>
      <c r="D116" s="97" t="s">
        <v>282</v>
      </c>
      <c r="E116" s="118" t="s">
        <v>195</v>
      </c>
      <c r="F116" s="16" t="s">
        <v>255</v>
      </c>
      <c r="G116" s="225">
        <v>45662</v>
      </c>
      <c r="H116" s="127" t="s">
        <v>454</v>
      </c>
      <c r="I116" s="17"/>
      <c r="J116" s="118"/>
      <c r="K116" s="118"/>
      <c r="L116" s="118"/>
      <c r="M116" s="118"/>
      <c r="N116" s="118"/>
      <c r="O116" s="40">
        <v>4</v>
      </c>
      <c r="P116" s="37"/>
      <c r="Q116" s="37"/>
      <c r="R116" s="37"/>
      <c r="S116" s="37">
        <f t="shared" si="5"/>
        <v>0</v>
      </c>
      <c r="T116" s="37">
        <f>Q116-R116</f>
        <v>0</v>
      </c>
      <c r="U116" s="37">
        <v>0</v>
      </c>
      <c r="V116" s="37">
        <v>2.62</v>
      </c>
    </row>
    <row r="117" spans="1:22" x14ac:dyDescent="0.25">
      <c r="A117" s="205">
        <v>111</v>
      </c>
      <c r="B117" s="118" t="s">
        <v>14</v>
      </c>
      <c r="C117" s="118" t="s">
        <v>14</v>
      </c>
      <c r="D117" s="97" t="s">
        <v>277</v>
      </c>
      <c r="E117" s="118" t="s">
        <v>195</v>
      </c>
      <c r="F117" s="16" t="s">
        <v>255</v>
      </c>
      <c r="G117" s="225">
        <v>45662</v>
      </c>
      <c r="H117" s="127" t="s">
        <v>439</v>
      </c>
      <c r="I117" s="17"/>
      <c r="J117" s="118"/>
      <c r="K117" s="118"/>
      <c r="L117" s="118"/>
      <c r="M117" s="118"/>
      <c r="N117" s="118"/>
      <c r="O117" s="40">
        <v>7.63</v>
      </c>
      <c r="P117" s="37"/>
      <c r="Q117" s="37"/>
      <c r="R117" s="37"/>
      <c r="S117" s="37">
        <f t="shared" si="5"/>
        <v>0</v>
      </c>
      <c r="T117" s="37">
        <v>0</v>
      </c>
      <c r="U117" s="37">
        <f>R117-Q117</f>
        <v>0</v>
      </c>
      <c r="V117" s="37">
        <v>3.79</v>
      </c>
    </row>
    <row r="118" spans="1:22" x14ac:dyDescent="0.25">
      <c r="A118" s="205">
        <v>112</v>
      </c>
      <c r="B118" s="118" t="s">
        <v>14</v>
      </c>
      <c r="C118" s="118" t="s">
        <v>14</v>
      </c>
      <c r="D118" s="97" t="s">
        <v>290</v>
      </c>
      <c r="E118" s="118" t="s">
        <v>195</v>
      </c>
      <c r="F118" s="16" t="s">
        <v>255</v>
      </c>
      <c r="G118" s="225">
        <v>45662</v>
      </c>
      <c r="H118" s="127" t="s">
        <v>484</v>
      </c>
      <c r="I118" s="17"/>
      <c r="J118" s="118"/>
      <c r="K118" s="118"/>
      <c r="L118" s="118"/>
      <c r="M118" s="118"/>
      <c r="N118" s="118"/>
      <c r="O118" s="40">
        <v>2</v>
      </c>
      <c r="P118" s="37"/>
      <c r="Q118" s="37"/>
      <c r="R118" s="37"/>
      <c r="S118" s="37">
        <f t="shared" si="5"/>
        <v>0</v>
      </c>
      <c r="T118" s="37">
        <f>Q118-R118</f>
        <v>0</v>
      </c>
      <c r="U118" s="37">
        <v>0</v>
      </c>
      <c r="V118" s="37">
        <v>2.25</v>
      </c>
    </row>
    <row r="119" spans="1:22" x14ac:dyDescent="0.25">
      <c r="A119" s="205">
        <v>113</v>
      </c>
      <c r="B119" s="118" t="s">
        <v>14</v>
      </c>
      <c r="C119" s="118" t="s">
        <v>14</v>
      </c>
      <c r="D119" s="97" t="s">
        <v>289</v>
      </c>
      <c r="E119" s="118" t="s">
        <v>195</v>
      </c>
      <c r="F119" s="16" t="s">
        <v>255</v>
      </c>
      <c r="G119" s="225">
        <v>45662</v>
      </c>
      <c r="H119" s="127" t="s">
        <v>484</v>
      </c>
      <c r="I119" s="17"/>
      <c r="J119" s="118"/>
      <c r="K119" s="118"/>
      <c r="L119" s="118"/>
      <c r="M119" s="118"/>
      <c r="N119" s="118"/>
      <c r="O119" s="40">
        <v>2</v>
      </c>
      <c r="P119" s="37"/>
      <c r="Q119" s="37"/>
      <c r="R119" s="37"/>
      <c r="S119" s="37">
        <f t="shared" si="5"/>
        <v>0</v>
      </c>
      <c r="T119" s="37">
        <f>Q119-R119</f>
        <v>0</v>
      </c>
      <c r="U119" s="37">
        <v>0</v>
      </c>
      <c r="V119" s="37">
        <v>2.25</v>
      </c>
    </row>
    <row r="120" spans="1:22" x14ac:dyDescent="0.25">
      <c r="A120" s="205">
        <v>114</v>
      </c>
      <c r="B120" s="118" t="s">
        <v>14</v>
      </c>
      <c r="C120" s="118" t="s">
        <v>14</v>
      </c>
      <c r="D120" s="97" t="s">
        <v>288</v>
      </c>
      <c r="E120" s="118" t="s">
        <v>195</v>
      </c>
      <c r="F120" s="16" t="s">
        <v>255</v>
      </c>
      <c r="G120" s="225">
        <v>45662</v>
      </c>
      <c r="H120" s="127" t="s">
        <v>487</v>
      </c>
      <c r="I120" s="17"/>
      <c r="J120" s="118"/>
      <c r="K120" s="118"/>
      <c r="L120" s="118"/>
      <c r="M120" s="118"/>
      <c r="N120" s="118"/>
      <c r="O120" s="40">
        <v>4.9050000000000002</v>
      </c>
      <c r="P120" s="37"/>
      <c r="Q120" s="37"/>
      <c r="R120" s="37"/>
      <c r="S120" s="37">
        <f t="shared" si="5"/>
        <v>0</v>
      </c>
      <c r="T120" s="37">
        <v>0</v>
      </c>
      <c r="U120" s="37">
        <f t="shared" ref="U120:U126" si="10">R120-Q120</f>
        <v>0</v>
      </c>
      <c r="V120" s="37">
        <v>3.79</v>
      </c>
    </row>
    <row r="121" spans="1:22" x14ac:dyDescent="0.25">
      <c r="A121" s="205">
        <v>115</v>
      </c>
      <c r="B121" s="118" t="s">
        <v>14</v>
      </c>
      <c r="C121" s="118" t="s">
        <v>14</v>
      </c>
      <c r="D121" s="251" t="s">
        <v>302</v>
      </c>
      <c r="E121" s="118" t="s">
        <v>195</v>
      </c>
      <c r="F121" s="16" t="s">
        <v>271</v>
      </c>
      <c r="G121" s="225">
        <v>45662</v>
      </c>
      <c r="H121" s="127" t="s">
        <v>454</v>
      </c>
      <c r="I121" s="17"/>
      <c r="J121" s="118"/>
      <c r="K121" s="118"/>
      <c r="L121" s="118"/>
      <c r="M121" s="118"/>
      <c r="N121" s="118"/>
      <c r="O121" s="40">
        <v>2.5</v>
      </c>
      <c r="P121" s="37"/>
      <c r="Q121" s="37"/>
      <c r="R121" s="37"/>
      <c r="S121" s="37">
        <f t="shared" si="5"/>
        <v>0</v>
      </c>
      <c r="T121" s="37">
        <v>0</v>
      </c>
      <c r="U121" s="37">
        <f t="shared" si="10"/>
        <v>0</v>
      </c>
      <c r="V121" s="37">
        <v>4.05</v>
      </c>
    </row>
    <row r="122" spans="1:22" x14ac:dyDescent="0.25">
      <c r="A122" s="205">
        <v>116</v>
      </c>
      <c r="B122" s="118" t="s">
        <v>14</v>
      </c>
      <c r="C122" s="118" t="s">
        <v>14</v>
      </c>
      <c r="D122" s="97" t="s">
        <v>239</v>
      </c>
      <c r="E122" s="118" t="s">
        <v>195</v>
      </c>
      <c r="F122" s="16" t="s">
        <v>303</v>
      </c>
      <c r="G122" s="225">
        <v>45662</v>
      </c>
      <c r="H122" s="127" t="s">
        <v>443</v>
      </c>
      <c r="I122" s="17"/>
      <c r="J122" s="118"/>
      <c r="K122" s="118"/>
      <c r="L122" s="118"/>
      <c r="M122" s="118"/>
      <c r="N122" s="118"/>
      <c r="O122" s="40">
        <v>2.7250000000000001</v>
      </c>
      <c r="P122" s="37"/>
      <c r="Q122" s="37"/>
      <c r="R122" s="37"/>
      <c r="S122" s="37">
        <f t="shared" si="5"/>
        <v>0</v>
      </c>
      <c r="T122" s="37">
        <f>Q122-R122</f>
        <v>0</v>
      </c>
      <c r="U122" s="37">
        <v>0</v>
      </c>
      <c r="V122" s="37">
        <v>2.97</v>
      </c>
    </row>
    <row r="123" spans="1:22" x14ac:dyDescent="0.25">
      <c r="A123" s="205">
        <v>117</v>
      </c>
      <c r="B123" s="118" t="s">
        <v>14</v>
      </c>
      <c r="C123" s="118" t="s">
        <v>14</v>
      </c>
      <c r="D123" s="97" t="s">
        <v>298</v>
      </c>
      <c r="E123" s="118" t="s">
        <v>195</v>
      </c>
      <c r="F123" s="16" t="s">
        <v>271</v>
      </c>
      <c r="G123" s="225">
        <v>45662</v>
      </c>
      <c r="H123" s="127" t="s">
        <v>439</v>
      </c>
      <c r="I123" s="17"/>
      <c r="J123" s="118"/>
      <c r="K123" s="118"/>
      <c r="L123" s="118"/>
      <c r="M123" s="118"/>
      <c r="N123" s="118"/>
      <c r="O123" s="40">
        <v>5.25</v>
      </c>
      <c r="P123" s="37"/>
      <c r="Q123" s="37"/>
      <c r="R123" s="37"/>
      <c r="S123" s="37">
        <f t="shared" si="5"/>
        <v>0</v>
      </c>
      <c r="T123" s="37">
        <f>Q123-R123</f>
        <v>0</v>
      </c>
      <c r="U123" s="37">
        <v>0</v>
      </c>
      <c r="V123" s="37">
        <v>2.62</v>
      </c>
    </row>
    <row r="124" spans="1:22" x14ac:dyDescent="0.25">
      <c r="A124" s="205">
        <v>118</v>
      </c>
      <c r="B124" s="118" t="s">
        <v>14</v>
      </c>
      <c r="C124" s="118" t="s">
        <v>14</v>
      </c>
      <c r="D124" s="97" t="s">
        <v>301</v>
      </c>
      <c r="E124" s="118" t="s">
        <v>195</v>
      </c>
      <c r="F124" s="16" t="s">
        <v>271</v>
      </c>
      <c r="G124" s="225">
        <v>45662</v>
      </c>
      <c r="H124" s="127" t="s">
        <v>484</v>
      </c>
      <c r="I124" s="17"/>
      <c r="J124" s="118"/>
      <c r="K124" s="118"/>
      <c r="L124" s="118"/>
      <c r="M124" s="118"/>
      <c r="N124" s="118"/>
      <c r="O124" s="40">
        <v>2</v>
      </c>
      <c r="P124" s="37"/>
      <c r="Q124" s="37"/>
      <c r="R124" s="37"/>
      <c r="S124" s="37">
        <f t="shared" si="5"/>
        <v>0</v>
      </c>
      <c r="T124" s="37">
        <f t="shared" ref="T124:T125" si="11">Q124-R124</f>
        <v>0</v>
      </c>
      <c r="U124" s="37">
        <v>0</v>
      </c>
      <c r="V124" s="37">
        <v>2.25</v>
      </c>
    </row>
    <row r="125" spans="1:22" x14ac:dyDescent="0.25">
      <c r="A125" s="205">
        <v>119</v>
      </c>
      <c r="B125" s="118" t="s">
        <v>14</v>
      </c>
      <c r="C125" s="118" t="s">
        <v>14</v>
      </c>
      <c r="D125" s="97" t="s">
        <v>304</v>
      </c>
      <c r="E125" s="118" t="s">
        <v>195</v>
      </c>
      <c r="F125" s="16" t="s">
        <v>271</v>
      </c>
      <c r="G125" s="225">
        <v>45662</v>
      </c>
      <c r="H125" s="127" t="s">
        <v>443</v>
      </c>
      <c r="I125" s="17"/>
      <c r="J125" s="118"/>
      <c r="K125" s="118"/>
      <c r="L125" s="118"/>
      <c r="M125" s="118"/>
      <c r="N125" s="118"/>
      <c r="O125" s="40">
        <v>3</v>
      </c>
      <c r="P125" s="37"/>
      <c r="Q125" s="37"/>
      <c r="R125" s="37"/>
      <c r="S125" s="37">
        <f t="shared" si="5"/>
        <v>0</v>
      </c>
      <c r="T125" s="37">
        <f t="shared" si="11"/>
        <v>0</v>
      </c>
      <c r="U125" s="37">
        <v>0</v>
      </c>
      <c r="V125" s="37">
        <v>2.4300000000000002</v>
      </c>
    </row>
    <row r="126" spans="1:22" x14ac:dyDescent="0.25">
      <c r="A126" s="205">
        <v>120</v>
      </c>
      <c r="B126" s="118" t="s">
        <v>14</v>
      </c>
      <c r="C126" s="118" t="s">
        <v>14</v>
      </c>
      <c r="D126" s="97" t="s">
        <v>305</v>
      </c>
      <c r="E126" s="118" t="s">
        <v>195</v>
      </c>
      <c r="F126" s="16" t="s">
        <v>306</v>
      </c>
      <c r="G126" s="225">
        <v>45662</v>
      </c>
      <c r="H126" s="127" t="s">
        <v>307</v>
      </c>
      <c r="I126" s="17"/>
      <c r="J126" s="118"/>
      <c r="K126" s="118"/>
      <c r="L126" s="118"/>
      <c r="M126" s="118"/>
      <c r="N126" s="118"/>
      <c r="O126" s="40">
        <v>4.95</v>
      </c>
      <c r="P126" s="37"/>
      <c r="Q126" s="37"/>
      <c r="R126" s="37"/>
      <c r="S126" s="37">
        <f t="shared" si="5"/>
        <v>0</v>
      </c>
      <c r="T126" s="37">
        <v>0</v>
      </c>
      <c r="U126" s="37">
        <f t="shared" si="10"/>
        <v>0</v>
      </c>
      <c r="V126" s="37">
        <v>3.2</v>
      </c>
    </row>
    <row r="127" spans="1:22" x14ac:dyDescent="0.25">
      <c r="A127" s="205">
        <v>121</v>
      </c>
      <c r="B127" s="118" t="s">
        <v>14</v>
      </c>
      <c r="C127" s="118" t="s">
        <v>14</v>
      </c>
      <c r="D127" s="97" t="s">
        <v>308</v>
      </c>
      <c r="E127" s="118" t="s">
        <v>195</v>
      </c>
      <c r="F127" s="16" t="s">
        <v>271</v>
      </c>
      <c r="G127" s="225">
        <v>45662</v>
      </c>
      <c r="H127" s="127" t="s">
        <v>454</v>
      </c>
      <c r="I127" s="17"/>
      <c r="J127" s="118"/>
      <c r="K127" s="118"/>
      <c r="L127" s="118"/>
      <c r="M127" s="118"/>
      <c r="N127" s="118"/>
      <c r="O127" s="40">
        <v>3.21</v>
      </c>
      <c r="P127" s="37"/>
      <c r="Q127" s="37"/>
      <c r="R127" s="37"/>
      <c r="S127" s="37">
        <f t="shared" si="5"/>
        <v>0</v>
      </c>
      <c r="T127" s="37">
        <f t="shared" ref="T127:T135" si="12">Q127-R127</f>
        <v>0</v>
      </c>
      <c r="U127" s="37">
        <v>0</v>
      </c>
      <c r="V127" s="37">
        <v>2.62</v>
      </c>
    </row>
    <row r="128" spans="1:22" x14ac:dyDescent="0.25">
      <c r="A128" s="205">
        <v>122</v>
      </c>
      <c r="B128" s="118" t="s">
        <v>14</v>
      </c>
      <c r="C128" s="118" t="s">
        <v>14</v>
      </c>
      <c r="D128" s="97" t="s">
        <v>316</v>
      </c>
      <c r="E128" s="118" t="s">
        <v>195</v>
      </c>
      <c r="F128" s="16" t="s">
        <v>271</v>
      </c>
      <c r="G128" s="225">
        <v>45662</v>
      </c>
      <c r="H128" s="127" t="s">
        <v>496</v>
      </c>
      <c r="I128" s="17"/>
      <c r="J128" s="118"/>
      <c r="K128" s="118"/>
      <c r="L128" s="118"/>
      <c r="M128" s="118"/>
      <c r="N128" s="118"/>
      <c r="O128" s="40">
        <v>15.21</v>
      </c>
      <c r="P128" s="37"/>
      <c r="Q128" s="37"/>
      <c r="R128" s="37"/>
      <c r="S128" s="37">
        <f t="shared" si="5"/>
        <v>0</v>
      </c>
      <c r="T128" s="37">
        <f t="shared" si="12"/>
        <v>0</v>
      </c>
      <c r="U128" s="37">
        <v>0</v>
      </c>
      <c r="V128" s="37">
        <v>3.2</v>
      </c>
    </row>
    <row r="129" spans="1:22" x14ac:dyDescent="0.25">
      <c r="A129" s="205">
        <v>123</v>
      </c>
      <c r="B129" s="118" t="s">
        <v>14</v>
      </c>
      <c r="C129" s="118" t="s">
        <v>14</v>
      </c>
      <c r="D129" s="251" t="s">
        <v>318</v>
      </c>
      <c r="E129" s="118" t="s">
        <v>195</v>
      </c>
      <c r="F129" s="16" t="s">
        <v>271</v>
      </c>
      <c r="G129" s="225">
        <v>45662</v>
      </c>
      <c r="H129" s="127" t="s">
        <v>439</v>
      </c>
      <c r="I129" s="17"/>
      <c r="J129" s="118"/>
      <c r="K129" s="118"/>
      <c r="L129" s="118"/>
      <c r="M129" s="118"/>
      <c r="N129" s="118"/>
      <c r="O129" s="40">
        <v>7.91</v>
      </c>
      <c r="P129" s="37"/>
      <c r="Q129" s="37"/>
      <c r="R129" s="37"/>
      <c r="S129" s="37">
        <f t="shared" si="5"/>
        <v>0</v>
      </c>
      <c r="T129" s="37">
        <f t="shared" si="12"/>
        <v>0</v>
      </c>
      <c r="U129" s="37">
        <v>0</v>
      </c>
      <c r="V129" s="37">
        <v>2.25</v>
      </c>
    </row>
    <row r="130" spans="1:22" x14ac:dyDescent="0.25">
      <c r="A130" s="205">
        <v>124</v>
      </c>
      <c r="B130" s="118" t="s">
        <v>14</v>
      </c>
      <c r="C130" s="118" t="s">
        <v>14</v>
      </c>
      <c r="D130" s="97" t="s">
        <v>319</v>
      </c>
      <c r="E130" s="118" t="s">
        <v>195</v>
      </c>
      <c r="F130" s="16" t="s">
        <v>271</v>
      </c>
      <c r="G130" s="225">
        <v>45662</v>
      </c>
      <c r="H130" s="127" t="s">
        <v>443</v>
      </c>
      <c r="I130" s="17"/>
      <c r="J130" s="118"/>
      <c r="K130" s="118"/>
      <c r="L130" s="118"/>
      <c r="M130" s="118"/>
      <c r="N130" s="118"/>
      <c r="O130" s="40">
        <v>3</v>
      </c>
      <c r="P130" s="37"/>
      <c r="Q130" s="37"/>
      <c r="R130" s="37"/>
      <c r="S130" s="37">
        <f t="shared" si="5"/>
        <v>0</v>
      </c>
      <c r="T130" s="37">
        <f t="shared" si="12"/>
        <v>0</v>
      </c>
      <c r="U130" s="37">
        <v>0</v>
      </c>
      <c r="V130" s="37">
        <v>3.79</v>
      </c>
    </row>
    <row r="131" spans="1:22" x14ac:dyDescent="0.25">
      <c r="A131" s="205">
        <v>125</v>
      </c>
      <c r="B131" s="118" t="s">
        <v>14</v>
      </c>
      <c r="C131" s="118" t="s">
        <v>14</v>
      </c>
      <c r="D131" s="251" t="s">
        <v>320</v>
      </c>
      <c r="E131" s="118" t="s">
        <v>195</v>
      </c>
      <c r="F131" s="16" t="s">
        <v>271</v>
      </c>
      <c r="G131" s="225">
        <v>45662</v>
      </c>
      <c r="H131" s="127" t="s">
        <v>443</v>
      </c>
      <c r="I131" s="17"/>
      <c r="J131" s="118"/>
      <c r="K131" s="118"/>
      <c r="L131" s="118"/>
      <c r="M131" s="118"/>
      <c r="N131" s="118"/>
      <c r="O131" s="40">
        <v>2.65</v>
      </c>
      <c r="P131" s="37" t="s">
        <v>586</v>
      </c>
      <c r="Q131" s="37"/>
      <c r="R131" s="37"/>
      <c r="S131" s="37">
        <f t="shared" si="5"/>
        <v>0</v>
      </c>
      <c r="T131" s="37">
        <f t="shared" si="12"/>
        <v>0</v>
      </c>
      <c r="U131" s="37">
        <v>0</v>
      </c>
      <c r="V131" s="37">
        <v>2.4300000000000002</v>
      </c>
    </row>
    <row r="132" spans="1:22" x14ac:dyDescent="0.25">
      <c r="A132" s="205">
        <v>126</v>
      </c>
      <c r="B132" s="118" t="s">
        <v>14</v>
      </c>
      <c r="C132" s="118" t="s">
        <v>14</v>
      </c>
      <c r="D132" s="97" t="s">
        <v>321</v>
      </c>
      <c r="E132" s="118" t="s">
        <v>195</v>
      </c>
      <c r="F132" s="16" t="s">
        <v>271</v>
      </c>
      <c r="G132" s="225">
        <v>45662</v>
      </c>
      <c r="H132" s="127" t="s">
        <v>501</v>
      </c>
      <c r="I132" s="17"/>
      <c r="J132" s="118"/>
      <c r="K132" s="118"/>
      <c r="L132" s="118"/>
      <c r="M132" s="118"/>
      <c r="N132" s="118"/>
      <c r="O132" s="40">
        <v>13.68</v>
      </c>
      <c r="P132" s="37"/>
      <c r="Q132" s="37"/>
      <c r="R132" s="37"/>
      <c r="S132" s="37">
        <f t="shared" si="5"/>
        <v>0</v>
      </c>
      <c r="T132" s="37">
        <v>0</v>
      </c>
      <c r="U132" s="37">
        <f t="shared" ref="U132:U149" si="13">R132-S132</f>
        <v>0</v>
      </c>
      <c r="V132" s="37">
        <v>3.2</v>
      </c>
    </row>
    <row r="133" spans="1:22" x14ac:dyDescent="0.25">
      <c r="A133" s="205">
        <v>127</v>
      </c>
      <c r="B133" s="118" t="s">
        <v>14</v>
      </c>
      <c r="C133" s="118" t="s">
        <v>14</v>
      </c>
      <c r="D133" s="97" t="s">
        <v>322</v>
      </c>
      <c r="E133" s="118" t="s">
        <v>195</v>
      </c>
      <c r="F133" s="16" t="s">
        <v>271</v>
      </c>
      <c r="G133" s="225">
        <v>45662</v>
      </c>
      <c r="H133" s="127" t="s">
        <v>503</v>
      </c>
      <c r="I133" s="17"/>
      <c r="J133" s="118"/>
      <c r="K133" s="118"/>
      <c r="L133" s="118"/>
      <c r="M133" s="118"/>
      <c r="N133" s="118"/>
      <c r="O133" s="40">
        <v>4.95</v>
      </c>
      <c r="P133" s="37"/>
      <c r="Q133" s="37"/>
      <c r="R133" s="37"/>
      <c r="S133" s="37">
        <f t="shared" si="5"/>
        <v>0</v>
      </c>
      <c r="T133" s="37">
        <f t="shared" si="12"/>
        <v>0</v>
      </c>
      <c r="U133" s="37">
        <v>0</v>
      </c>
      <c r="V133" s="37">
        <v>2.62</v>
      </c>
    </row>
    <row r="134" spans="1:22" x14ac:dyDescent="0.25">
      <c r="A134" s="205">
        <v>128</v>
      </c>
      <c r="B134" s="118" t="s">
        <v>14</v>
      </c>
      <c r="C134" s="118" t="s">
        <v>14</v>
      </c>
      <c r="D134" s="97" t="s">
        <v>323</v>
      </c>
      <c r="E134" s="118" t="s">
        <v>195</v>
      </c>
      <c r="F134" s="16" t="s">
        <v>324</v>
      </c>
      <c r="G134" s="225">
        <v>45662</v>
      </c>
      <c r="H134" s="127" t="s">
        <v>505</v>
      </c>
      <c r="I134" s="17"/>
      <c r="J134" s="118"/>
      <c r="K134" s="118"/>
      <c r="L134" s="118"/>
      <c r="M134" s="118"/>
      <c r="N134" s="118"/>
      <c r="O134" s="40">
        <v>9.9</v>
      </c>
      <c r="P134" s="37"/>
      <c r="Q134" s="37"/>
      <c r="R134" s="37"/>
      <c r="S134" s="37">
        <f t="shared" si="5"/>
        <v>0</v>
      </c>
      <c r="T134" s="37">
        <v>0</v>
      </c>
      <c r="U134" s="37">
        <f t="shared" si="13"/>
        <v>0</v>
      </c>
      <c r="V134" s="37">
        <v>2.62</v>
      </c>
    </row>
    <row r="135" spans="1:22" x14ac:dyDescent="0.25">
      <c r="A135" s="205">
        <v>129</v>
      </c>
      <c r="B135" s="118" t="s">
        <v>14</v>
      </c>
      <c r="C135" s="118" t="s">
        <v>14</v>
      </c>
      <c r="D135" s="97" t="s">
        <v>325</v>
      </c>
      <c r="E135" s="118" t="s">
        <v>195</v>
      </c>
      <c r="F135" s="16" t="s">
        <v>271</v>
      </c>
      <c r="G135" s="225">
        <v>45662</v>
      </c>
      <c r="H135" s="127" t="s">
        <v>507</v>
      </c>
      <c r="I135" s="17"/>
      <c r="J135" s="118"/>
      <c r="K135" s="118"/>
      <c r="L135" s="118"/>
      <c r="M135" s="118"/>
      <c r="N135" s="118"/>
      <c r="O135" s="40">
        <v>2.85</v>
      </c>
      <c r="P135" s="37"/>
      <c r="Q135" s="37"/>
      <c r="R135" s="37"/>
      <c r="S135" s="37">
        <f t="shared" si="5"/>
        <v>0</v>
      </c>
      <c r="T135" s="37">
        <f t="shared" si="12"/>
        <v>0</v>
      </c>
      <c r="U135" s="37">
        <v>0</v>
      </c>
      <c r="V135" s="37">
        <v>2.4300000000000002</v>
      </c>
    </row>
    <row r="136" spans="1:22" x14ac:dyDescent="0.25">
      <c r="A136" s="205">
        <v>130</v>
      </c>
      <c r="B136" s="118" t="s">
        <v>14</v>
      </c>
      <c r="C136" s="118" t="s">
        <v>14</v>
      </c>
      <c r="D136" s="97" t="s">
        <v>326</v>
      </c>
      <c r="E136" s="118" t="s">
        <v>195</v>
      </c>
      <c r="F136" s="16" t="s">
        <v>271</v>
      </c>
      <c r="G136" s="225">
        <v>45662</v>
      </c>
      <c r="H136" s="127" t="s">
        <v>507</v>
      </c>
      <c r="I136" s="17"/>
      <c r="J136" s="118"/>
      <c r="K136" s="118"/>
      <c r="L136" s="118"/>
      <c r="M136" s="118"/>
      <c r="N136" s="118"/>
      <c r="O136" s="40">
        <v>2.7</v>
      </c>
      <c r="P136" s="37"/>
      <c r="Q136" s="37"/>
      <c r="R136" s="37"/>
      <c r="S136" s="37">
        <f t="shared" si="5"/>
        <v>0</v>
      </c>
      <c r="T136" s="37">
        <f>Q136-R136</f>
        <v>0</v>
      </c>
      <c r="U136" s="37">
        <v>0</v>
      </c>
      <c r="V136" s="37">
        <v>2.4300000000000002</v>
      </c>
    </row>
    <row r="137" spans="1:22" x14ac:dyDescent="0.25">
      <c r="A137" s="205">
        <v>131</v>
      </c>
      <c r="B137" s="118" t="s">
        <v>14</v>
      </c>
      <c r="C137" s="118" t="s">
        <v>14</v>
      </c>
      <c r="D137" s="97" t="s">
        <v>327</v>
      </c>
      <c r="E137" s="118" t="s">
        <v>195</v>
      </c>
      <c r="F137" s="16" t="s">
        <v>271</v>
      </c>
      <c r="G137" s="225">
        <v>45662</v>
      </c>
      <c r="H137" s="127" t="s">
        <v>510</v>
      </c>
      <c r="I137" s="17"/>
      <c r="J137" s="118"/>
      <c r="K137" s="118"/>
      <c r="L137" s="118"/>
      <c r="M137" s="118"/>
      <c r="N137" s="118"/>
      <c r="O137" s="40">
        <v>8.56</v>
      </c>
      <c r="P137" s="37"/>
      <c r="Q137" s="37"/>
      <c r="R137" s="37"/>
      <c r="S137" s="37">
        <f t="shared" si="5"/>
        <v>0</v>
      </c>
      <c r="T137" s="37">
        <v>0</v>
      </c>
      <c r="U137" s="37">
        <f t="shared" si="13"/>
        <v>0</v>
      </c>
      <c r="V137" s="37">
        <v>3.79</v>
      </c>
    </row>
    <row r="138" spans="1:22" x14ac:dyDescent="0.25">
      <c r="A138" s="205">
        <v>132</v>
      </c>
      <c r="B138" s="118" t="s">
        <v>14</v>
      </c>
      <c r="C138" s="118" t="s">
        <v>14</v>
      </c>
      <c r="D138" s="97" t="s">
        <v>328</v>
      </c>
      <c r="E138" s="118" t="s">
        <v>195</v>
      </c>
      <c r="F138" s="16" t="s">
        <v>271</v>
      </c>
      <c r="G138" s="225">
        <v>45662</v>
      </c>
      <c r="H138" s="127" t="s">
        <v>512</v>
      </c>
      <c r="I138" s="17"/>
      <c r="J138" s="118"/>
      <c r="K138" s="118"/>
      <c r="L138" s="118"/>
      <c r="M138" s="118"/>
      <c r="N138" s="118"/>
      <c r="O138" s="40">
        <v>9.7200000000000006</v>
      </c>
      <c r="P138" s="37"/>
      <c r="Q138" s="37"/>
      <c r="R138" s="37"/>
      <c r="S138" s="37">
        <f t="shared" si="5"/>
        <v>0</v>
      </c>
      <c r="T138" s="37">
        <v>0</v>
      </c>
      <c r="U138" s="37">
        <f t="shared" si="13"/>
        <v>0</v>
      </c>
      <c r="V138" s="37">
        <v>2.62</v>
      </c>
    </row>
    <row r="139" spans="1:22" x14ac:dyDescent="0.25">
      <c r="A139" s="205">
        <v>133</v>
      </c>
      <c r="B139" s="118" t="s">
        <v>14</v>
      </c>
      <c r="C139" s="118" t="s">
        <v>14</v>
      </c>
      <c r="D139" s="97" t="s">
        <v>329</v>
      </c>
      <c r="E139" s="118" t="s">
        <v>195</v>
      </c>
      <c r="F139" s="16" t="s">
        <v>271</v>
      </c>
      <c r="G139" s="225">
        <v>45662</v>
      </c>
      <c r="H139" s="127" t="s">
        <v>514</v>
      </c>
      <c r="I139" s="17"/>
      <c r="J139" s="118"/>
      <c r="K139" s="118"/>
      <c r="L139" s="118"/>
      <c r="M139" s="118"/>
      <c r="N139" s="118"/>
      <c r="O139" s="40">
        <v>5</v>
      </c>
      <c r="P139" s="37"/>
      <c r="Q139" s="37"/>
      <c r="R139" s="37"/>
      <c r="S139" s="37">
        <f t="shared" si="5"/>
        <v>0</v>
      </c>
      <c r="T139" s="37">
        <f t="shared" ref="T139:T147" si="14">Q139-R139</f>
        <v>0</v>
      </c>
      <c r="U139" s="37">
        <v>0</v>
      </c>
      <c r="V139" s="37">
        <v>3.79</v>
      </c>
    </row>
    <row r="140" spans="1:22" x14ac:dyDescent="0.25">
      <c r="A140" s="205">
        <v>134</v>
      </c>
      <c r="B140" s="118" t="s">
        <v>14</v>
      </c>
      <c r="C140" s="118" t="s">
        <v>14</v>
      </c>
      <c r="D140" s="97" t="s">
        <v>547</v>
      </c>
      <c r="E140" s="118" t="s">
        <v>195</v>
      </c>
      <c r="F140" s="16" t="s">
        <v>253</v>
      </c>
      <c r="G140" s="225">
        <v>45662</v>
      </c>
      <c r="H140" s="127" t="s">
        <v>556</v>
      </c>
      <c r="I140" s="17"/>
      <c r="J140" s="118"/>
      <c r="K140" s="118"/>
      <c r="L140" s="118"/>
      <c r="M140" s="118"/>
      <c r="N140" s="118"/>
      <c r="O140" s="40">
        <v>103</v>
      </c>
      <c r="P140" s="37"/>
      <c r="Q140" s="37"/>
      <c r="R140" s="37"/>
      <c r="S140" s="37">
        <f t="shared" si="5"/>
        <v>0</v>
      </c>
      <c r="T140" s="37">
        <f t="shared" si="14"/>
        <v>0</v>
      </c>
      <c r="U140" s="37">
        <v>0</v>
      </c>
      <c r="V140" s="37">
        <v>3.2</v>
      </c>
    </row>
    <row r="141" spans="1:22" x14ac:dyDescent="0.25">
      <c r="A141" s="205">
        <v>135</v>
      </c>
      <c r="B141" s="118" t="s">
        <v>14</v>
      </c>
      <c r="C141" s="118" t="s">
        <v>14</v>
      </c>
      <c r="D141" s="97" t="s">
        <v>546</v>
      </c>
      <c r="E141" s="118" t="s">
        <v>195</v>
      </c>
      <c r="F141" s="16" t="s">
        <v>253</v>
      </c>
      <c r="G141" s="225">
        <v>45662</v>
      </c>
      <c r="H141" s="127" t="s">
        <v>557</v>
      </c>
      <c r="I141" s="17"/>
      <c r="J141" s="118"/>
      <c r="K141" s="118"/>
      <c r="L141" s="118"/>
      <c r="M141" s="118"/>
      <c r="N141" s="118"/>
      <c r="O141" s="40">
        <v>86</v>
      </c>
      <c r="P141" s="37"/>
      <c r="Q141" s="37"/>
      <c r="R141" s="37"/>
      <c r="S141" s="37">
        <f t="shared" si="5"/>
        <v>0</v>
      </c>
      <c r="T141" s="37">
        <f t="shared" si="14"/>
        <v>0</v>
      </c>
      <c r="U141" s="37">
        <v>0</v>
      </c>
      <c r="V141" s="37">
        <v>3.2</v>
      </c>
    </row>
    <row r="142" spans="1:22" x14ac:dyDescent="0.25">
      <c r="A142" s="205">
        <v>136</v>
      </c>
      <c r="B142" s="118" t="s">
        <v>14</v>
      </c>
      <c r="C142" s="118" t="s">
        <v>14</v>
      </c>
      <c r="D142" s="97" t="s">
        <v>549</v>
      </c>
      <c r="E142" s="118" t="s">
        <v>195</v>
      </c>
      <c r="F142" s="16" t="s">
        <v>271</v>
      </c>
      <c r="G142" s="225">
        <v>45662</v>
      </c>
      <c r="H142" s="127" t="s">
        <v>39</v>
      </c>
      <c r="I142" s="17"/>
      <c r="J142" s="118"/>
      <c r="K142" s="118"/>
      <c r="L142" s="118"/>
      <c r="M142" s="118"/>
      <c r="N142" s="118"/>
      <c r="O142" s="40">
        <v>4.7699999999999996</v>
      </c>
      <c r="P142" s="37"/>
      <c r="Q142" s="37"/>
      <c r="R142" s="37"/>
      <c r="S142" s="37">
        <f t="shared" si="5"/>
        <v>0</v>
      </c>
      <c r="T142" s="37">
        <f t="shared" si="14"/>
        <v>0</v>
      </c>
      <c r="U142" s="37">
        <v>0</v>
      </c>
      <c r="V142" s="37">
        <v>3.79</v>
      </c>
    </row>
    <row r="143" spans="1:22" x14ac:dyDescent="0.25">
      <c r="A143" s="205">
        <v>137</v>
      </c>
      <c r="B143" s="118" t="s">
        <v>14</v>
      </c>
      <c r="C143" s="118" t="s">
        <v>14</v>
      </c>
      <c r="D143" s="97" t="s">
        <v>550</v>
      </c>
      <c r="E143" s="118" t="s">
        <v>195</v>
      </c>
      <c r="F143" s="16" t="s">
        <v>271</v>
      </c>
      <c r="G143" s="225">
        <v>45662</v>
      </c>
      <c r="H143" s="127" t="s">
        <v>443</v>
      </c>
      <c r="I143" s="17"/>
      <c r="J143" s="118"/>
      <c r="K143" s="118"/>
      <c r="L143" s="118"/>
      <c r="M143" s="118"/>
      <c r="N143" s="118"/>
      <c r="O143" s="40">
        <v>3</v>
      </c>
      <c r="P143" s="37"/>
      <c r="Q143" s="37"/>
      <c r="R143" s="37"/>
      <c r="S143" s="37">
        <f t="shared" si="5"/>
        <v>0</v>
      </c>
      <c r="T143" s="37">
        <f t="shared" si="14"/>
        <v>0</v>
      </c>
      <c r="U143" s="37">
        <v>0</v>
      </c>
      <c r="V143" s="37">
        <v>2.4300000000000002</v>
      </c>
    </row>
    <row r="144" spans="1:22" x14ac:dyDescent="0.25">
      <c r="A144" s="205">
        <v>138</v>
      </c>
      <c r="B144" s="118" t="s">
        <v>14</v>
      </c>
      <c r="C144" s="118" t="s">
        <v>14</v>
      </c>
      <c r="D144" s="97" t="s">
        <v>558</v>
      </c>
      <c r="E144" s="118" t="s">
        <v>195</v>
      </c>
      <c r="F144" s="16" t="s">
        <v>271</v>
      </c>
      <c r="G144" s="225">
        <v>45662</v>
      </c>
      <c r="H144" s="127" t="s">
        <v>443</v>
      </c>
      <c r="I144" s="17"/>
      <c r="J144" s="118"/>
      <c r="K144" s="118"/>
      <c r="L144" s="118"/>
      <c r="M144" s="118"/>
      <c r="N144" s="118"/>
      <c r="O144" s="40">
        <v>2.7</v>
      </c>
      <c r="P144" s="37"/>
      <c r="Q144" s="37"/>
      <c r="R144" s="37"/>
      <c r="S144" s="37">
        <f t="shared" si="5"/>
        <v>0</v>
      </c>
      <c r="T144" s="37">
        <v>0</v>
      </c>
      <c r="U144" s="37">
        <f t="shared" si="13"/>
        <v>0</v>
      </c>
      <c r="V144" s="37">
        <v>2.4300000000000002</v>
      </c>
    </row>
    <row r="145" spans="1:25" x14ac:dyDescent="0.25">
      <c r="A145" s="205">
        <v>139</v>
      </c>
      <c r="B145" s="118" t="s">
        <v>14</v>
      </c>
      <c r="C145" s="118" t="s">
        <v>14</v>
      </c>
      <c r="D145" s="97" t="s">
        <v>559</v>
      </c>
      <c r="E145" s="118" t="s">
        <v>195</v>
      </c>
      <c r="F145" s="16" t="s">
        <v>271</v>
      </c>
      <c r="G145" s="225">
        <v>45662</v>
      </c>
      <c r="H145" s="127" t="s">
        <v>560</v>
      </c>
      <c r="I145" s="17"/>
      <c r="J145" s="118"/>
      <c r="K145" s="118"/>
      <c r="L145" s="118"/>
      <c r="M145" s="118"/>
      <c r="N145" s="118"/>
      <c r="O145" s="40">
        <v>14.72</v>
      </c>
      <c r="P145" s="37"/>
      <c r="Q145" s="37"/>
      <c r="R145" s="37"/>
      <c r="S145" s="37">
        <f t="shared" si="5"/>
        <v>0</v>
      </c>
      <c r="T145" s="37">
        <f t="shared" si="14"/>
        <v>0</v>
      </c>
      <c r="U145" s="37">
        <v>0</v>
      </c>
      <c r="V145" s="37">
        <v>3.2</v>
      </c>
    </row>
    <row r="146" spans="1:25" x14ac:dyDescent="0.25">
      <c r="A146" s="205">
        <v>140</v>
      </c>
      <c r="B146" s="118" t="s">
        <v>14</v>
      </c>
      <c r="C146" s="118" t="s">
        <v>14</v>
      </c>
      <c r="D146" s="97" t="s">
        <v>561</v>
      </c>
      <c r="E146" s="118" t="s">
        <v>195</v>
      </c>
      <c r="F146" s="16" t="s">
        <v>271</v>
      </c>
      <c r="G146" s="225">
        <v>45662</v>
      </c>
      <c r="H146" s="127" t="s">
        <v>443</v>
      </c>
      <c r="I146" s="17"/>
      <c r="J146" s="118"/>
      <c r="K146" s="118"/>
      <c r="L146" s="118"/>
      <c r="M146" s="118"/>
      <c r="N146" s="118"/>
      <c r="O146" s="40">
        <v>2.83</v>
      </c>
      <c r="P146" s="37"/>
      <c r="Q146" s="37"/>
      <c r="R146" s="37"/>
      <c r="S146" s="37">
        <f t="shared" si="5"/>
        <v>0</v>
      </c>
      <c r="T146" s="37">
        <f t="shared" si="14"/>
        <v>0</v>
      </c>
      <c r="U146" s="37">
        <v>0</v>
      </c>
      <c r="V146" s="37">
        <v>2.4300000000000002</v>
      </c>
    </row>
    <row r="147" spans="1:25" x14ac:dyDescent="0.25">
      <c r="A147" s="205">
        <v>141</v>
      </c>
      <c r="B147" s="118" t="s">
        <v>14</v>
      </c>
      <c r="C147" s="118" t="s">
        <v>14</v>
      </c>
      <c r="D147" s="97" t="s">
        <v>562</v>
      </c>
      <c r="E147" s="118" t="s">
        <v>195</v>
      </c>
      <c r="F147" s="16" t="s">
        <v>271</v>
      </c>
      <c r="G147" s="225">
        <v>45662</v>
      </c>
      <c r="H147" s="127" t="s">
        <v>487</v>
      </c>
      <c r="I147" s="17"/>
      <c r="J147" s="118"/>
      <c r="K147" s="118"/>
      <c r="L147" s="118"/>
      <c r="M147" s="118"/>
      <c r="N147" s="118"/>
      <c r="O147" s="40">
        <v>2.2999999999999998</v>
      </c>
      <c r="P147" s="37"/>
      <c r="Q147" s="37"/>
      <c r="R147" s="37"/>
      <c r="S147" s="37">
        <f t="shared" si="5"/>
        <v>0</v>
      </c>
      <c r="T147" s="37">
        <f t="shared" si="14"/>
        <v>0</v>
      </c>
      <c r="U147" s="37">
        <v>0</v>
      </c>
      <c r="V147" s="37">
        <v>0</v>
      </c>
    </row>
    <row r="148" spans="1:25" x14ac:dyDescent="0.25">
      <c r="A148" s="205">
        <v>142</v>
      </c>
      <c r="B148" s="118" t="s">
        <v>14</v>
      </c>
      <c r="C148" s="118" t="s">
        <v>14</v>
      </c>
      <c r="D148" s="97" t="s">
        <v>543</v>
      </c>
      <c r="E148" s="118" t="s">
        <v>195</v>
      </c>
      <c r="F148" s="16" t="s">
        <v>271</v>
      </c>
      <c r="G148" s="225">
        <v>45662</v>
      </c>
      <c r="H148" s="127" t="s">
        <v>443</v>
      </c>
      <c r="I148" s="17"/>
      <c r="J148" s="118"/>
      <c r="K148" s="118"/>
      <c r="L148" s="118"/>
      <c r="M148" s="118"/>
      <c r="N148" s="118"/>
      <c r="O148" s="40">
        <v>3</v>
      </c>
      <c r="P148" s="37"/>
      <c r="Q148" s="37"/>
      <c r="R148" s="37"/>
      <c r="S148" s="37">
        <f t="shared" si="5"/>
        <v>0</v>
      </c>
      <c r="T148" s="37">
        <v>0</v>
      </c>
      <c r="U148" s="37">
        <f t="shared" si="13"/>
        <v>0</v>
      </c>
      <c r="V148" s="37">
        <v>3.79</v>
      </c>
    </row>
    <row r="149" spans="1:25" x14ac:dyDescent="0.25">
      <c r="A149" s="205">
        <v>143</v>
      </c>
      <c r="B149" s="118" t="s">
        <v>14</v>
      </c>
      <c r="C149" s="118" t="s">
        <v>14</v>
      </c>
      <c r="D149" s="97" t="s">
        <v>542</v>
      </c>
      <c r="E149" s="118" t="s">
        <v>195</v>
      </c>
      <c r="F149" s="16" t="s">
        <v>271</v>
      </c>
      <c r="G149" s="225">
        <v>45662</v>
      </c>
      <c r="H149" s="127" t="s">
        <v>39</v>
      </c>
      <c r="I149" s="17"/>
      <c r="J149" s="118"/>
      <c r="K149" s="118"/>
      <c r="L149" s="118"/>
      <c r="M149" s="118"/>
      <c r="N149" s="118"/>
      <c r="O149" s="40">
        <v>4.84</v>
      </c>
      <c r="P149" s="37"/>
      <c r="Q149" s="37"/>
      <c r="R149" s="37"/>
      <c r="S149" s="37">
        <f t="shared" si="5"/>
        <v>0</v>
      </c>
      <c r="T149" s="37">
        <v>0</v>
      </c>
      <c r="U149" s="37">
        <f t="shared" si="13"/>
        <v>0</v>
      </c>
      <c r="V149" s="37">
        <v>2.62</v>
      </c>
    </row>
    <row r="150" spans="1:25" x14ac:dyDescent="0.25">
      <c r="A150" s="205">
        <v>144</v>
      </c>
      <c r="B150" s="118" t="s">
        <v>14</v>
      </c>
      <c r="C150" s="118" t="s">
        <v>14</v>
      </c>
      <c r="D150" s="97" t="s">
        <v>545</v>
      </c>
      <c r="E150" s="118" t="s">
        <v>195</v>
      </c>
      <c r="F150" s="16" t="s">
        <v>271</v>
      </c>
      <c r="G150" s="225">
        <v>45662</v>
      </c>
      <c r="H150" s="127" t="s">
        <v>64</v>
      </c>
      <c r="I150" s="17"/>
      <c r="J150" s="118"/>
      <c r="K150" s="118"/>
      <c r="L150" s="118"/>
      <c r="M150" s="118"/>
      <c r="N150" s="118"/>
      <c r="O150" s="40">
        <v>8.26</v>
      </c>
      <c r="P150" s="37"/>
      <c r="Q150" s="37"/>
      <c r="R150" s="37"/>
      <c r="S150" s="37">
        <f t="shared" si="5"/>
        <v>0</v>
      </c>
      <c r="T150" s="37">
        <f t="shared" ref="T150:T153" si="15">Q150-R150</f>
        <v>0</v>
      </c>
      <c r="U150" s="37">
        <v>0</v>
      </c>
      <c r="V150" s="37">
        <v>3.79</v>
      </c>
    </row>
    <row r="151" spans="1:25" x14ac:dyDescent="0.25">
      <c r="A151" s="205">
        <v>145</v>
      </c>
      <c r="B151" s="118" t="s">
        <v>14</v>
      </c>
      <c r="C151" s="118" t="s">
        <v>14</v>
      </c>
      <c r="D151" s="97" t="s">
        <v>541</v>
      </c>
      <c r="E151" s="118" t="s">
        <v>195</v>
      </c>
      <c r="F151" s="16" t="s">
        <v>271</v>
      </c>
      <c r="G151" s="225">
        <v>45662</v>
      </c>
      <c r="H151" s="127">
        <v>3</v>
      </c>
      <c r="I151" s="17"/>
      <c r="J151" s="118"/>
      <c r="K151" s="118"/>
      <c r="L151" s="118"/>
      <c r="M151" s="118"/>
      <c r="N151" s="118"/>
      <c r="O151" s="40">
        <v>2.7250000000000001</v>
      </c>
      <c r="P151" s="37"/>
      <c r="Q151" s="37"/>
      <c r="R151" s="37"/>
      <c r="S151" s="37">
        <f t="shared" si="5"/>
        <v>0</v>
      </c>
      <c r="T151" s="37">
        <f t="shared" si="15"/>
        <v>0</v>
      </c>
      <c r="U151" s="37">
        <v>0</v>
      </c>
      <c r="V151" s="37">
        <v>2.4300000000000002</v>
      </c>
    </row>
    <row r="152" spans="1:25" x14ac:dyDescent="0.25">
      <c r="A152" s="205">
        <v>146</v>
      </c>
      <c r="B152" s="118" t="s">
        <v>14</v>
      </c>
      <c r="C152" s="118" t="s">
        <v>14</v>
      </c>
      <c r="D152" s="97" t="s">
        <v>563</v>
      </c>
      <c r="E152" s="118" t="s">
        <v>195</v>
      </c>
      <c r="F152" s="16" t="s">
        <v>271</v>
      </c>
      <c r="G152" s="225">
        <v>45662</v>
      </c>
      <c r="H152" s="127">
        <v>2</v>
      </c>
      <c r="I152" s="17"/>
      <c r="J152" s="118"/>
      <c r="K152" s="118"/>
      <c r="L152" s="118"/>
      <c r="M152" s="118"/>
      <c r="N152" s="118"/>
      <c r="O152" s="40">
        <v>2</v>
      </c>
      <c r="P152" s="37"/>
      <c r="Q152" s="37"/>
      <c r="R152" s="37"/>
      <c r="S152" s="37">
        <f t="shared" si="5"/>
        <v>0</v>
      </c>
      <c r="T152" s="37">
        <f t="shared" si="15"/>
        <v>0</v>
      </c>
      <c r="U152" s="37">
        <v>0</v>
      </c>
      <c r="V152" s="37">
        <v>2.25</v>
      </c>
    </row>
    <row r="153" spans="1:25" x14ac:dyDescent="0.25">
      <c r="A153" s="205">
        <v>147</v>
      </c>
      <c r="B153" s="118" t="s">
        <v>14</v>
      </c>
      <c r="C153" s="118" t="s">
        <v>14</v>
      </c>
      <c r="D153" s="97" t="s">
        <v>544</v>
      </c>
      <c r="E153" s="118" t="s">
        <v>195</v>
      </c>
      <c r="F153" s="16" t="s">
        <v>564</v>
      </c>
      <c r="G153" s="225">
        <v>45662</v>
      </c>
      <c r="H153" s="127">
        <v>10</v>
      </c>
      <c r="I153" s="17"/>
      <c r="J153" s="118"/>
      <c r="K153" s="118"/>
      <c r="L153" s="118"/>
      <c r="M153" s="118"/>
      <c r="N153" s="118"/>
      <c r="O153" s="40">
        <v>9.9</v>
      </c>
      <c r="P153" s="37"/>
      <c r="Q153" s="37"/>
      <c r="R153" s="37"/>
      <c r="S153" s="37">
        <f t="shared" si="5"/>
        <v>0</v>
      </c>
      <c r="T153" s="37">
        <f t="shared" si="15"/>
        <v>0</v>
      </c>
      <c r="U153" s="37">
        <v>0</v>
      </c>
      <c r="V153" s="37">
        <v>3.2</v>
      </c>
    </row>
    <row r="154" spans="1:25" x14ac:dyDescent="0.25">
      <c r="A154" s="205">
        <v>148</v>
      </c>
      <c r="B154" s="118" t="s">
        <v>14</v>
      </c>
      <c r="C154" s="118" t="s">
        <v>14</v>
      </c>
      <c r="D154" s="70" t="s">
        <v>143</v>
      </c>
      <c r="E154" s="118" t="s">
        <v>195</v>
      </c>
      <c r="F154" s="16" t="s">
        <v>144</v>
      </c>
      <c r="G154" s="225">
        <v>45662</v>
      </c>
      <c r="H154" s="43"/>
      <c r="I154" s="17" t="s">
        <v>315</v>
      </c>
      <c r="J154" s="118"/>
      <c r="K154" s="118"/>
      <c r="L154" s="118"/>
      <c r="M154" s="118"/>
      <c r="N154" s="118"/>
      <c r="O154" s="37">
        <v>170</v>
      </c>
      <c r="P154" s="37"/>
      <c r="Q154" s="37"/>
      <c r="R154" s="37"/>
      <c r="S154" s="37">
        <f t="shared" si="5"/>
        <v>0</v>
      </c>
      <c r="T154" s="37">
        <v>0</v>
      </c>
      <c r="U154" s="37">
        <f>R154-Q154</f>
        <v>0</v>
      </c>
      <c r="V154" s="37">
        <v>3.07</v>
      </c>
    </row>
    <row r="155" spans="1:25" x14ac:dyDescent="0.25">
      <c r="A155" s="205">
        <v>149</v>
      </c>
      <c r="B155" s="118" t="s">
        <v>14</v>
      </c>
      <c r="C155" s="118" t="s">
        <v>14</v>
      </c>
      <c r="D155" s="70" t="s">
        <v>146</v>
      </c>
      <c r="E155" s="118" t="s">
        <v>195</v>
      </c>
      <c r="F155" s="16" t="s">
        <v>147</v>
      </c>
      <c r="G155" s="225">
        <v>45662</v>
      </c>
      <c r="H155" s="43"/>
      <c r="I155" s="17" t="s">
        <v>148</v>
      </c>
      <c r="J155" s="118"/>
      <c r="K155" s="118"/>
      <c r="L155" s="118"/>
      <c r="M155" s="118"/>
      <c r="N155" s="118"/>
      <c r="O155" s="37">
        <v>490</v>
      </c>
      <c r="P155" s="37"/>
      <c r="Q155" s="37"/>
      <c r="R155" s="37"/>
      <c r="S155" s="37">
        <f t="shared" si="5"/>
        <v>0</v>
      </c>
      <c r="T155" s="37">
        <f>Q155-R155</f>
        <v>0</v>
      </c>
      <c r="U155" s="37">
        <v>0</v>
      </c>
      <c r="V155" s="37">
        <v>9.56</v>
      </c>
      <c r="Y155" s="164" t="s">
        <v>309</v>
      </c>
    </row>
    <row r="156" spans="1:25" x14ac:dyDescent="0.25">
      <c r="A156" s="205">
        <v>150</v>
      </c>
      <c r="B156" s="118" t="s">
        <v>14</v>
      </c>
      <c r="C156" s="118" t="s">
        <v>14</v>
      </c>
      <c r="D156" s="70" t="s">
        <v>149</v>
      </c>
      <c r="E156" s="118" t="s">
        <v>195</v>
      </c>
      <c r="F156" s="16" t="s">
        <v>147</v>
      </c>
      <c r="G156" s="225">
        <v>45662</v>
      </c>
      <c r="H156" s="43"/>
      <c r="I156" s="17" t="s">
        <v>150</v>
      </c>
      <c r="J156" s="118"/>
      <c r="K156" s="118"/>
      <c r="L156" s="118"/>
      <c r="M156" s="118"/>
      <c r="N156" s="118"/>
      <c r="O156" s="37">
        <v>1000</v>
      </c>
      <c r="P156" s="37"/>
      <c r="Q156" s="37"/>
      <c r="R156" s="37"/>
      <c r="S156" s="37">
        <f t="shared" si="5"/>
        <v>0</v>
      </c>
      <c r="T156" s="37">
        <f>Q156-R156</f>
        <v>0</v>
      </c>
      <c r="U156" s="37">
        <v>0</v>
      </c>
      <c r="V156" s="37">
        <v>5.2</v>
      </c>
    </row>
    <row r="157" spans="1:25" x14ac:dyDescent="0.25">
      <c r="A157" s="205">
        <v>151</v>
      </c>
      <c r="B157" s="118" t="s">
        <v>14</v>
      </c>
      <c r="C157" s="118" t="s">
        <v>14</v>
      </c>
      <c r="D157" s="70" t="s">
        <v>151</v>
      </c>
      <c r="E157" s="118" t="s">
        <v>195</v>
      </c>
      <c r="F157" s="16" t="s">
        <v>144</v>
      </c>
      <c r="G157" s="225">
        <v>45662</v>
      </c>
      <c r="H157" s="43"/>
      <c r="I157" s="17" t="s">
        <v>152</v>
      </c>
      <c r="J157" s="118"/>
      <c r="K157" s="118"/>
      <c r="L157" s="118"/>
      <c r="M157" s="118"/>
      <c r="N157" s="118"/>
      <c r="O157" s="37">
        <v>500</v>
      </c>
      <c r="P157" s="37"/>
      <c r="Q157" s="37"/>
      <c r="R157" s="37"/>
      <c r="S157" s="37">
        <f t="shared" si="5"/>
        <v>0</v>
      </c>
      <c r="T157" s="37">
        <v>0</v>
      </c>
      <c r="U157" s="37">
        <f>R157-Q157</f>
        <v>0</v>
      </c>
      <c r="V157" s="37">
        <v>5.67</v>
      </c>
    </row>
    <row r="158" spans="1:25" x14ac:dyDescent="0.25">
      <c r="A158" s="205">
        <v>152</v>
      </c>
      <c r="B158" s="118" t="s">
        <v>14</v>
      </c>
      <c r="C158" s="118" t="s">
        <v>14</v>
      </c>
      <c r="D158" s="70" t="s">
        <v>153</v>
      </c>
      <c r="E158" s="118" t="s">
        <v>195</v>
      </c>
      <c r="F158" s="16" t="s">
        <v>144</v>
      </c>
      <c r="G158" s="225">
        <v>45662</v>
      </c>
      <c r="H158" s="43"/>
      <c r="I158" s="17" t="s">
        <v>212</v>
      </c>
      <c r="J158" s="118"/>
      <c r="K158" s="118"/>
      <c r="L158" s="118"/>
      <c r="M158" s="118"/>
      <c r="N158" s="118"/>
      <c r="O158" s="37">
        <v>817.4</v>
      </c>
      <c r="P158" s="37"/>
      <c r="Q158" s="37"/>
      <c r="R158" s="37"/>
      <c r="S158" s="37">
        <f t="shared" si="5"/>
        <v>0</v>
      </c>
      <c r="T158" s="37">
        <v>0</v>
      </c>
      <c r="U158" s="37">
        <f>R158-Q158</f>
        <v>0</v>
      </c>
      <c r="V158" s="37">
        <v>2.48</v>
      </c>
    </row>
    <row r="159" spans="1:25" x14ac:dyDescent="0.25">
      <c r="A159" s="205">
        <v>153</v>
      </c>
      <c r="B159" s="118" t="s">
        <v>14</v>
      </c>
      <c r="C159" s="118" t="s">
        <v>14</v>
      </c>
      <c r="D159" s="70" t="s">
        <v>154</v>
      </c>
      <c r="E159" s="118" t="s">
        <v>195</v>
      </c>
      <c r="F159" s="16" t="s">
        <v>144</v>
      </c>
      <c r="G159" s="225">
        <v>45662</v>
      </c>
      <c r="H159" s="43"/>
      <c r="I159" s="17" t="s">
        <v>155</v>
      </c>
      <c r="J159" s="118"/>
      <c r="K159" s="118"/>
      <c r="L159" s="118"/>
      <c r="M159" s="118"/>
      <c r="N159" s="118"/>
      <c r="O159" s="37">
        <v>325</v>
      </c>
      <c r="P159" s="37"/>
      <c r="Q159" s="37"/>
      <c r="R159" s="37"/>
      <c r="S159" s="37">
        <f t="shared" si="5"/>
        <v>0</v>
      </c>
      <c r="T159" s="37">
        <v>0</v>
      </c>
      <c r="U159" s="37">
        <f>R159-Q159</f>
        <v>0</v>
      </c>
      <c r="V159" s="37">
        <v>3.56</v>
      </c>
    </row>
    <row r="160" spans="1:25" x14ac:dyDescent="0.25">
      <c r="A160" s="205">
        <v>154</v>
      </c>
      <c r="B160" s="118" t="s">
        <v>14</v>
      </c>
      <c r="C160" s="118" t="s">
        <v>14</v>
      </c>
      <c r="D160" s="70" t="s">
        <v>156</v>
      </c>
      <c r="E160" s="118" t="s">
        <v>195</v>
      </c>
      <c r="F160" s="228" t="s">
        <v>213</v>
      </c>
      <c r="G160" s="225">
        <v>45662</v>
      </c>
      <c r="H160" s="43"/>
      <c r="I160" s="17" t="s">
        <v>214</v>
      </c>
      <c r="J160" s="118"/>
      <c r="K160" s="118"/>
      <c r="L160" s="118"/>
      <c r="M160" s="118"/>
      <c r="N160" s="118"/>
      <c r="O160" s="37">
        <v>600</v>
      </c>
      <c r="P160" s="37"/>
      <c r="Q160" s="37"/>
      <c r="R160" s="37"/>
      <c r="S160" s="37">
        <f t="shared" si="5"/>
        <v>0</v>
      </c>
      <c r="T160" s="37">
        <f>Q160-R160</f>
        <v>0</v>
      </c>
      <c r="U160" s="37">
        <v>0</v>
      </c>
      <c r="V160" s="37">
        <v>2.76</v>
      </c>
    </row>
    <row r="161" spans="1:22" x14ac:dyDescent="0.25">
      <c r="A161" s="205">
        <v>155</v>
      </c>
      <c r="B161" s="118" t="s">
        <v>14</v>
      </c>
      <c r="C161" s="118" t="s">
        <v>14</v>
      </c>
      <c r="D161" s="70" t="s">
        <v>157</v>
      </c>
      <c r="E161" s="118" t="s">
        <v>195</v>
      </c>
      <c r="F161" s="16" t="s">
        <v>158</v>
      </c>
      <c r="G161" s="225">
        <v>45662</v>
      </c>
      <c r="H161" s="43"/>
      <c r="I161" s="17" t="s">
        <v>159</v>
      </c>
      <c r="J161" s="118"/>
      <c r="K161" s="118"/>
      <c r="L161" s="118"/>
      <c r="M161" s="118"/>
      <c r="N161" s="118"/>
      <c r="O161" s="37">
        <v>50</v>
      </c>
      <c r="P161" s="37"/>
      <c r="Q161" s="37"/>
      <c r="R161" s="37"/>
      <c r="S161" s="37">
        <f t="shared" si="5"/>
        <v>0</v>
      </c>
      <c r="T161" s="37">
        <v>0</v>
      </c>
      <c r="U161" s="37">
        <f>R161-Q161</f>
        <v>0</v>
      </c>
      <c r="V161" s="37">
        <v>2.76</v>
      </c>
    </row>
    <row r="162" spans="1:22" x14ac:dyDescent="0.25">
      <c r="A162" s="205">
        <v>156</v>
      </c>
      <c r="B162" s="118" t="s">
        <v>14</v>
      </c>
      <c r="C162" s="118" t="s">
        <v>14</v>
      </c>
      <c r="D162" s="70" t="s">
        <v>160</v>
      </c>
      <c r="E162" s="118" t="s">
        <v>195</v>
      </c>
      <c r="F162" s="16" t="s">
        <v>147</v>
      </c>
      <c r="G162" s="225">
        <v>45662</v>
      </c>
      <c r="H162" s="43"/>
      <c r="I162" s="17" t="s">
        <v>161</v>
      </c>
      <c r="J162" s="118"/>
      <c r="K162" s="118"/>
      <c r="L162" s="118"/>
      <c r="M162" s="118"/>
      <c r="N162" s="118"/>
      <c r="O162" s="37">
        <v>255</v>
      </c>
      <c r="P162" s="37"/>
      <c r="Q162" s="37"/>
      <c r="R162" s="37"/>
      <c r="S162" s="37">
        <f t="shared" si="5"/>
        <v>0</v>
      </c>
      <c r="T162" s="37">
        <v>0</v>
      </c>
      <c r="U162" s="37">
        <f>R162-Q162</f>
        <v>0</v>
      </c>
      <c r="V162" s="37">
        <v>3.07</v>
      </c>
    </row>
    <row r="163" spans="1:22" x14ac:dyDescent="0.25">
      <c r="A163" s="205">
        <v>157</v>
      </c>
      <c r="B163" s="118" t="s">
        <v>14</v>
      </c>
      <c r="C163" s="118" t="s">
        <v>14</v>
      </c>
      <c r="D163" s="70" t="s">
        <v>162</v>
      </c>
      <c r="E163" s="118" t="s">
        <v>195</v>
      </c>
      <c r="F163" s="16" t="s">
        <v>147</v>
      </c>
      <c r="G163" s="225">
        <v>45662</v>
      </c>
      <c r="H163" s="43"/>
      <c r="I163" s="17" t="s">
        <v>163</v>
      </c>
      <c r="J163" s="118"/>
      <c r="K163" s="118"/>
      <c r="L163" s="118"/>
      <c r="M163" s="118"/>
      <c r="N163" s="118"/>
      <c r="O163" s="37">
        <v>298</v>
      </c>
      <c r="P163" s="37"/>
      <c r="Q163" s="37"/>
      <c r="R163" s="37"/>
      <c r="S163" s="37">
        <f t="shared" si="5"/>
        <v>0</v>
      </c>
      <c r="T163" s="37">
        <v>0</v>
      </c>
      <c r="U163" s="37">
        <f>R163-Q163</f>
        <v>0</v>
      </c>
      <c r="V163" s="37">
        <v>3.07</v>
      </c>
    </row>
    <row r="164" spans="1:22" x14ac:dyDescent="0.25">
      <c r="A164" s="205">
        <v>158</v>
      </c>
      <c r="B164" s="118" t="s">
        <v>14</v>
      </c>
      <c r="C164" s="118" t="s">
        <v>14</v>
      </c>
      <c r="D164" s="70" t="s">
        <v>164</v>
      </c>
      <c r="E164" s="118" t="s">
        <v>195</v>
      </c>
      <c r="F164" s="16" t="s">
        <v>147</v>
      </c>
      <c r="G164" s="225">
        <v>45662</v>
      </c>
      <c r="H164" s="43"/>
      <c r="I164" s="17" t="s">
        <v>165</v>
      </c>
      <c r="J164" s="118"/>
      <c r="K164" s="118"/>
      <c r="L164" s="118"/>
      <c r="M164" s="118"/>
      <c r="N164" s="118"/>
      <c r="O164" s="37">
        <v>85</v>
      </c>
      <c r="P164" s="37"/>
      <c r="Q164" s="37"/>
      <c r="R164" s="37"/>
      <c r="S164" s="37">
        <f t="shared" si="5"/>
        <v>0</v>
      </c>
      <c r="T164" s="37">
        <v>0</v>
      </c>
      <c r="U164" s="37">
        <f>R164-Q164</f>
        <v>0</v>
      </c>
      <c r="V164" s="37">
        <v>3.07</v>
      </c>
    </row>
    <row r="165" spans="1:22" x14ac:dyDescent="0.25">
      <c r="A165" s="205">
        <v>159</v>
      </c>
      <c r="B165" s="118" t="s">
        <v>14</v>
      </c>
      <c r="C165" s="118" t="s">
        <v>14</v>
      </c>
      <c r="D165" s="70" t="s">
        <v>166</v>
      </c>
      <c r="E165" s="118" t="s">
        <v>195</v>
      </c>
      <c r="F165" s="16" t="s">
        <v>144</v>
      </c>
      <c r="G165" s="225">
        <v>45662</v>
      </c>
      <c r="H165" s="43"/>
      <c r="I165" s="17" t="s">
        <v>145</v>
      </c>
      <c r="J165" s="118"/>
      <c r="K165" s="118"/>
      <c r="L165" s="118"/>
      <c r="M165" s="118"/>
      <c r="N165" s="118"/>
      <c r="O165" s="37">
        <v>170</v>
      </c>
      <c r="P165" s="37"/>
      <c r="Q165" s="37"/>
      <c r="R165" s="37"/>
      <c r="S165" s="37">
        <f t="shared" si="5"/>
        <v>0</v>
      </c>
      <c r="T165" s="37">
        <f>Q165-R165</f>
        <v>0</v>
      </c>
      <c r="U165" s="37">
        <v>0</v>
      </c>
      <c r="V165" s="37">
        <v>2.76</v>
      </c>
    </row>
    <row r="166" spans="1:22" x14ac:dyDescent="0.25">
      <c r="A166" s="205">
        <v>160</v>
      </c>
      <c r="B166" s="118" t="s">
        <v>14</v>
      </c>
      <c r="C166" s="118" t="s">
        <v>14</v>
      </c>
      <c r="D166" s="70" t="s">
        <v>317</v>
      </c>
      <c r="E166" s="118" t="s">
        <v>195</v>
      </c>
      <c r="F166" s="16" t="s">
        <v>147</v>
      </c>
      <c r="G166" s="225">
        <v>45662</v>
      </c>
      <c r="H166" s="229"/>
      <c r="I166" s="17" t="s">
        <v>145</v>
      </c>
      <c r="J166" s="118"/>
      <c r="K166" s="118"/>
      <c r="L166" s="118"/>
      <c r="M166" s="118"/>
      <c r="N166" s="118"/>
      <c r="O166" s="37">
        <v>170</v>
      </c>
      <c r="P166" s="37"/>
      <c r="Q166" s="37"/>
      <c r="R166" s="37"/>
      <c r="S166" s="37">
        <f t="shared" si="5"/>
        <v>0</v>
      </c>
      <c r="T166" s="37">
        <f>Q166-R166</f>
        <v>0</v>
      </c>
      <c r="U166" s="37">
        <v>0</v>
      </c>
      <c r="V166" s="37">
        <v>2.76</v>
      </c>
    </row>
    <row r="167" spans="1:22" x14ac:dyDescent="0.25">
      <c r="A167" s="205">
        <v>161</v>
      </c>
      <c r="B167" s="118" t="s">
        <v>14</v>
      </c>
      <c r="C167" s="118" t="s">
        <v>14</v>
      </c>
      <c r="D167" s="70" t="s">
        <v>168</v>
      </c>
      <c r="E167" s="118" t="s">
        <v>195</v>
      </c>
      <c r="F167" s="16" t="s">
        <v>144</v>
      </c>
      <c r="G167" s="225">
        <v>45662</v>
      </c>
      <c r="H167" s="229"/>
      <c r="I167" s="17" t="s">
        <v>214</v>
      </c>
      <c r="J167" s="118"/>
      <c r="K167" s="118"/>
      <c r="L167" s="118"/>
      <c r="M167" s="118"/>
      <c r="N167" s="118"/>
      <c r="O167" s="37">
        <v>599.6</v>
      </c>
      <c r="P167" s="37"/>
      <c r="Q167" s="37"/>
      <c r="R167" s="37"/>
      <c r="S167" s="37">
        <f t="shared" si="5"/>
        <v>0</v>
      </c>
      <c r="T167" s="37">
        <v>0</v>
      </c>
      <c r="U167" s="37">
        <f>R167-Q167</f>
        <v>0</v>
      </c>
      <c r="V167" s="37">
        <v>2.76</v>
      </c>
    </row>
    <row r="168" spans="1:22" x14ac:dyDescent="0.25">
      <c r="A168" s="205">
        <v>162</v>
      </c>
      <c r="B168" s="118" t="s">
        <v>14</v>
      </c>
      <c r="C168" s="118" t="s">
        <v>14</v>
      </c>
      <c r="D168" s="70" t="s">
        <v>169</v>
      </c>
      <c r="E168" s="118" t="s">
        <v>195</v>
      </c>
      <c r="F168" s="16" t="s">
        <v>144</v>
      </c>
      <c r="G168" s="225">
        <v>45662</v>
      </c>
      <c r="H168" s="229"/>
      <c r="I168" s="17" t="s">
        <v>215</v>
      </c>
      <c r="J168" s="118"/>
      <c r="K168" s="118"/>
      <c r="L168" s="118"/>
      <c r="M168" s="118"/>
      <c r="N168" s="118"/>
      <c r="O168" s="37">
        <v>414.745</v>
      </c>
      <c r="P168" s="37"/>
      <c r="Q168" s="37"/>
      <c r="R168" s="37"/>
      <c r="S168" s="37">
        <f t="shared" si="5"/>
        <v>0</v>
      </c>
      <c r="T168" s="37">
        <v>0</v>
      </c>
      <c r="U168" s="37">
        <f>R168-Q168</f>
        <v>0</v>
      </c>
      <c r="V168" s="37">
        <v>2.76</v>
      </c>
    </row>
    <row r="169" spans="1:22" x14ac:dyDescent="0.25">
      <c r="A169" s="205">
        <v>163</v>
      </c>
      <c r="B169" s="118" t="s">
        <v>14</v>
      </c>
      <c r="C169" s="118" t="s">
        <v>14</v>
      </c>
      <c r="D169" s="70" t="s">
        <v>170</v>
      </c>
      <c r="E169" s="118" t="s">
        <v>195</v>
      </c>
      <c r="F169" s="16" t="s">
        <v>144</v>
      </c>
      <c r="G169" s="225">
        <v>45662</v>
      </c>
      <c r="H169" s="229"/>
      <c r="I169" s="17" t="s">
        <v>171</v>
      </c>
      <c r="J169" s="118"/>
      <c r="K169" s="118"/>
      <c r="L169" s="118"/>
      <c r="M169" s="118"/>
      <c r="N169" s="118"/>
      <c r="O169" s="37">
        <v>997.92</v>
      </c>
      <c r="P169" s="37"/>
      <c r="Q169" s="37"/>
      <c r="R169" s="37"/>
      <c r="S169" s="37">
        <f t="shared" si="5"/>
        <v>0</v>
      </c>
      <c r="T169" s="37">
        <v>0</v>
      </c>
      <c r="U169" s="37">
        <f>R169-Q169</f>
        <v>0</v>
      </c>
      <c r="V169" s="37">
        <v>3.19</v>
      </c>
    </row>
    <row r="170" spans="1:22" x14ac:dyDescent="0.25">
      <c r="A170" s="205">
        <v>164</v>
      </c>
      <c r="B170" s="118" t="s">
        <v>14</v>
      </c>
      <c r="C170" s="118" t="s">
        <v>14</v>
      </c>
      <c r="D170" s="71" t="s">
        <v>172</v>
      </c>
      <c r="E170" s="118" t="s">
        <v>195</v>
      </c>
      <c r="F170" s="16" t="s">
        <v>147</v>
      </c>
      <c r="G170" s="225">
        <v>45662</v>
      </c>
      <c r="H170" s="229"/>
      <c r="I170" s="17" t="s">
        <v>173</v>
      </c>
      <c r="J170" s="118"/>
      <c r="K170" s="118"/>
      <c r="L170" s="118"/>
      <c r="M170" s="118"/>
      <c r="N170" s="118"/>
      <c r="O170" s="37">
        <v>30.15</v>
      </c>
      <c r="P170" s="37"/>
      <c r="Q170" s="37"/>
      <c r="R170" s="37"/>
      <c r="S170" s="37">
        <f t="shared" si="5"/>
        <v>0</v>
      </c>
      <c r="T170" s="37">
        <v>0</v>
      </c>
      <c r="U170" s="37">
        <f>R170-Q170</f>
        <v>0</v>
      </c>
      <c r="V170" s="37">
        <v>3.19</v>
      </c>
    </row>
    <row r="171" spans="1:22" x14ac:dyDescent="0.25">
      <c r="A171" s="205">
        <v>165</v>
      </c>
      <c r="B171" s="118" t="s">
        <v>14</v>
      </c>
      <c r="C171" s="118" t="s">
        <v>14</v>
      </c>
      <c r="D171" s="71" t="s">
        <v>174</v>
      </c>
      <c r="E171" s="118" t="s">
        <v>195</v>
      </c>
      <c r="F171" s="16" t="s">
        <v>144</v>
      </c>
      <c r="G171" s="225">
        <v>45662</v>
      </c>
      <c r="H171" s="229"/>
      <c r="I171" s="17" t="s">
        <v>165</v>
      </c>
      <c r="J171" s="118"/>
      <c r="K171" s="118"/>
      <c r="L171" s="118"/>
      <c r="M171" s="118"/>
      <c r="N171" s="118"/>
      <c r="O171" s="37">
        <v>170</v>
      </c>
      <c r="P171" s="37"/>
      <c r="Q171" s="37"/>
      <c r="R171" s="37"/>
      <c r="S171" s="37">
        <f t="shared" si="5"/>
        <v>0</v>
      </c>
      <c r="T171" s="37">
        <f t="shared" ref="T171" si="16">Q171-R171</f>
        <v>0</v>
      </c>
      <c r="U171" s="37">
        <v>0</v>
      </c>
      <c r="V171" s="37" t="s">
        <v>219</v>
      </c>
    </row>
    <row r="172" spans="1:22" x14ac:dyDescent="0.25">
      <c r="A172" s="205">
        <v>166</v>
      </c>
      <c r="B172" s="118" t="s">
        <v>14</v>
      </c>
      <c r="C172" s="118" t="s">
        <v>14</v>
      </c>
      <c r="D172" s="71" t="s">
        <v>175</v>
      </c>
      <c r="E172" s="118" t="s">
        <v>195</v>
      </c>
      <c r="F172" s="16" t="s">
        <v>144</v>
      </c>
      <c r="G172" s="225">
        <v>45662</v>
      </c>
      <c r="H172" s="229"/>
      <c r="I172" s="17" t="s">
        <v>161</v>
      </c>
      <c r="J172" s="118"/>
      <c r="K172" s="118"/>
      <c r="L172" s="118"/>
      <c r="M172" s="118"/>
      <c r="N172" s="118"/>
      <c r="O172" s="37">
        <v>249.92</v>
      </c>
      <c r="P172" s="37"/>
      <c r="Q172" s="37"/>
      <c r="R172" s="37"/>
      <c r="S172" s="37">
        <f t="shared" si="5"/>
        <v>0</v>
      </c>
      <c r="T172" s="37">
        <f>Q172-R172</f>
        <v>0</v>
      </c>
      <c r="U172" s="37">
        <v>0</v>
      </c>
      <c r="V172" s="37">
        <v>3.19</v>
      </c>
    </row>
    <row r="173" spans="1:22" x14ac:dyDescent="0.25">
      <c r="A173" s="205">
        <v>167</v>
      </c>
      <c r="B173" s="118" t="s">
        <v>14</v>
      </c>
      <c r="C173" s="118" t="s">
        <v>14</v>
      </c>
      <c r="D173" s="70" t="s">
        <v>176</v>
      </c>
      <c r="E173" s="118" t="s">
        <v>195</v>
      </c>
      <c r="F173" s="16" t="s">
        <v>144</v>
      </c>
      <c r="G173" s="225">
        <v>45662</v>
      </c>
      <c r="H173" s="229"/>
      <c r="I173" s="17" t="s">
        <v>161</v>
      </c>
      <c r="J173" s="118"/>
      <c r="K173" s="118"/>
      <c r="L173" s="118"/>
      <c r="M173" s="118"/>
      <c r="N173" s="118"/>
      <c r="O173" s="37">
        <v>100.32</v>
      </c>
      <c r="P173" s="37"/>
      <c r="Q173" s="37"/>
      <c r="R173" s="37"/>
      <c r="S173" s="37">
        <f t="shared" si="5"/>
        <v>0</v>
      </c>
      <c r="T173" s="37">
        <v>0</v>
      </c>
      <c r="U173" s="37">
        <f t="shared" ref="U173:U182" si="17">R173-Q173</f>
        <v>0</v>
      </c>
      <c r="V173" s="37">
        <v>3.19</v>
      </c>
    </row>
    <row r="174" spans="1:22" x14ac:dyDescent="0.25">
      <c r="A174" s="205">
        <v>168</v>
      </c>
      <c r="B174" s="118" t="s">
        <v>14</v>
      </c>
      <c r="C174" s="118" t="s">
        <v>14</v>
      </c>
      <c r="D174" s="70" t="s">
        <v>177</v>
      </c>
      <c r="E174" s="118" t="s">
        <v>195</v>
      </c>
      <c r="F174" s="16" t="s">
        <v>144</v>
      </c>
      <c r="G174" s="225">
        <v>45662</v>
      </c>
      <c r="H174" s="229"/>
      <c r="I174" s="17" t="s">
        <v>178</v>
      </c>
      <c r="J174" s="118"/>
      <c r="K174" s="118"/>
      <c r="L174" s="118"/>
      <c r="M174" s="118"/>
      <c r="N174" s="118"/>
      <c r="O174" s="37">
        <v>692</v>
      </c>
      <c r="P174" s="37"/>
      <c r="Q174" s="37"/>
      <c r="R174" s="37"/>
      <c r="S174" s="37">
        <f t="shared" si="5"/>
        <v>0</v>
      </c>
      <c r="T174" s="37">
        <v>0</v>
      </c>
      <c r="U174" s="37">
        <f t="shared" si="17"/>
        <v>0</v>
      </c>
      <c r="V174" s="37">
        <v>3.19</v>
      </c>
    </row>
    <row r="175" spans="1:22" x14ac:dyDescent="0.25">
      <c r="A175" s="205">
        <v>169</v>
      </c>
      <c r="B175" s="118" t="s">
        <v>14</v>
      </c>
      <c r="C175" s="118" t="s">
        <v>14</v>
      </c>
      <c r="D175" s="70" t="s">
        <v>179</v>
      </c>
      <c r="E175" s="118" t="s">
        <v>195</v>
      </c>
      <c r="F175" s="16" t="s">
        <v>144</v>
      </c>
      <c r="G175" s="225">
        <v>45662</v>
      </c>
      <c r="H175" s="229"/>
      <c r="I175" s="17" t="s">
        <v>180</v>
      </c>
      <c r="J175" s="118"/>
      <c r="K175" s="118"/>
      <c r="L175" s="118"/>
      <c r="M175" s="118"/>
      <c r="N175" s="118"/>
      <c r="O175" s="37">
        <v>807</v>
      </c>
      <c r="P175" s="37"/>
      <c r="Q175" s="37"/>
      <c r="R175" s="37"/>
      <c r="S175" s="37">
        <f t="shared" si="5"/>
        <v>0</v>
      </c>
      <c r="T175" s="37">
        <v>0</v>
      </c>
      <c r="U175" s="37">
        <f t="shared" si="17"/>
        <v>0</v>
      </c>
      <c r="V175" s="37">
        <v>3.19</v>
      </c>
    </row>
    <row r="176" spans="1:22" x14ac:dyDescent="0.25">
      <c r="A176" s="205">
        <v>170</v>
      </c>
      <c r="B176" s="118" t="s">
        <v>14</v>
      </c>
      <c r="C176" s="118" t="s">
        <v>14</v>
      </c>
      <c r="D176" s="70" t="s">
        <v>181</v>
      </c>
      <c r="E176" s="118" t="s">
        <v>195</v>
      </c>
      <c r="F176" s="16" t="s">
        <v>144</v>
      </c>
      <c r="G176" s="225">
        <v>45662</v>
      </c>
      <c r="H176" s="229"/>
      <c r="I176" s="17" t="s">
        <v>182</v>
      </c>
      <c r="J176" s="118"/>
      <c r="K176" s="118"/>
      <c r="L176" s="118"/>
      <c r="M176" s="118"/>
      <c r="N176" s="118"/>
      <c r="O176" s="37">
        <v>50.2</v>
      </c>
      <c r="P176" s="37"/>
      <c r="Q176" s="37"/>
      <c r="R176" s="37"/>
      <c r="S176" s="37">
        <f t="shared" si="5"/>
        <v>0</v>
      </c>
      <c r="T176" s="37">
        <v>0</v>
      </c>
      <c r="U176" s="37">
        <f t="shared" si="17"/>
        <v>0</v>
      </c>
      <c r="V176" s="37">
        <v>3.19</v>
      </c>
    </row>
    <row r="177" spans="1:26" x14ac:dyDescent="0.25">
      <c r="A177" s="205">
        <v>171</v>
      </c>
      <c r="B177" s="118" t="s">
        <v>14</v>
      </c>
      <c r="C177" s="118" t="s">
        <v>14</v>
      </c>
      <c r="D177" s="70" t="s">
        <v>183</v>
      </c>
      <c r="E177" s="118" t="s">
        <v>195</v>
      </c>
      <c r="F177" s="16" t="s">
        <v>216</v>
      </c>
      <c r="G177" s="225">
        <v>45662</v>
      </c>
      <c r="H177" s="229"/>
      <c r="I177" s="17" t="s">
        <v>145</v>
      </c>
      <c r="J177" s="118"/>
      <c r="K177" s="118"/>
      <c r="L177" s="118"/>
      <c r="M177" s="118"/>
      <c r="N177" s="118"/>
      <c r="O177" s="37">
        <v>170</v>
      </c>
      <c r="P177" s="37"/>
      <c r="Q177" s="37"/>
      <c r="R177" s="37"/>
      <c r="S177" s="37">
        <f t="shared" si="5"/>
        <v>0</v>
      </c>
      <c r="T177" s="37">
        <v>0</v>
      </c>
      <c r="U177" s="37">
        <f t="shared" si="17"/>
        <v>0</v>
      </c>
      <c r="V177" s="37">
        <v>2.87</v>
      </c>
    </row>
    <row r="178" spans="1:26" s="232" customFormat="1" x14ac:dyDescent="0.3">
      <c r="A178" s="205">
        <v>172</v>
      </c>
      <c r="B178" s="118" t="s">
        <v>14</v>
      </c>
      <c r="C178" s="118" t="s">
        <v>14</v>
      </c>
      <c r="D178" s="70" t="s">
        <v>184</v>
      </c>
      <c r="E178" s="118" t="s">
        <v>195</v>
      </c>
      <c r="F178" s="16" t="s">
        <v>144</v>
      </c>
      <c r="G178" s="225">
        <v>45662</v>
      </c>
      <c r="H178" s="230"/>
      <c r="I178" s="17" t="s">
        <v>185</v>
      </c>
      <c r="J178" s="231"/>
      <c r="K178" s="231"/>
      <c r="L178" s="231"/>
      <c r="M178" s="231"/>
      <c r="N178" s="231"/>
      <c r="O178" s="37">
        <v>145</v>
      </c>
      <c r="P178" s="37"/>
      <c r="Q178" s="37"/>
      <c r="R178" s="37"/>
      <c r="S178" s="37">
        <f t="shared" si="5"/>
        <v>0</v>
      </c>
      <c r="T178" s="37">
        <f>Q178-R178</f>
        <v>0</v>
      </c>
      <c r="U178" s="37">
        <v>0</v>
      </c>
      <c r="V178" s="37">
        <v>2.76</v>
      </c>
      <c r="W178" s="164"/>
      <c r="X178" s="164"/>
      <c r="Z178" s="164"/>
    </row>
    <row r="179" spans="1:26" s="232" customFormat="1" x14ac:dyDescent="0.3">
      <c r="A179" s="205">
        <v>173</v>
      </c>
      <c r="B179" s="118" t="s">
        <v>14</v>
      </c>
      <c r="C179" s="118" t="s">
        <v>14</v>
      </c>
      <c r="D179" s="70" t="s">
        <v>186</v>
      </c>
      <c r="E179" s="118" t="s">
        <v>195</v>
      </c>
      <c r="F179" s="16" t="s">
        <v>187</v>
      </c>
      <c r="G179" s="225">
        <v>45662</v>
      </c>
      <c r="H179" s="230"/>
      <c r="I179" s="17" t="s">
        <v>180</v>
      </c>
      <c r="J179" s="231"/>
      <c r="K179" s="231"/>
      <c r="L179" s="231"/>
      <c r="M179" s="231"/>
      <c r="N179" s="231"/>
      <c r="O179" s="37">
        <v>469.8</v>
      </c>
      <c r="P179" s="37"/>
      <c r="Q179" s="37"/>
      <c r="R179" s="37"/>
      <c r="S179" s="37">
        <f t="shared" si="5"/>
        <v>0</v>
      </c>
      <c r="T179" s="37">
        <v>0</v>
      </c>
      <c r="U179" s="37">
        <f t="shared" si="17"/>
        <v>0</v>
      </c>
      <c r="V179" s="37">
        <v>3.19</v>
      </c>
      <c r="W179" s="164"/>
      <c r="X179" s="164"/>
      <c r="Z179" s="164"/>
    </row>
    <row r="180" spans="1:26" s="232" customFormat="1" x14ac:dyDescent="0.3">
      <c r="A180" s="205">
        <v>174</v>
      </c>
      <c r="B180" s="118" t="s">
        <v>14</v>
      </c>
      <c r="C180" s="118" t="s">
        <v>14</v>
      </c>
      <c r="D180" s="70" t="s">
        <v>188</v>
      </c>
      <c r="E180" s="118" t="s">
        <v>195</v>
      </c>
      <c r="F180" s="16" t="s">
        <v>144</v>
      </c>
      <c r="G180" s="225">
        <v>45662</v>
      </c>
      <c r="H180" s="230"/>
      <c r="I180" s="17" t="s">
        <v>161</v>
      </c>
      <c r="J180" s="231"/>
      <c r="K180" s="231"/>
      <c r="L180" s="231"/>
      <c r="M180" s="231"/>
      <c r="N180" s="231"/>
      <c r="O180" s="37">
        <v>109.12</v>
      </c>
      <c r="P180" s="37"/>
      <c r="Q180" s="37"/>
      <c r="R180" s="37"/>
      <c r="S180" s="37">
        <f t="shared" si="5"/>
        <v>0</v>
      </c>
      <c r="T180" s="37">
        <v>0</v>
      </c>
      <c r="U180" s="37">
        <f t="shared" si="17"/>
        <v>0</v>
      </c>
      <c r="V180" s="37">
        <v>3.19</v>
      </c>
      <c r="W180" s="164"/>
      <c r="X180" s="164"/>
      <c r="Z180" s="164"/>
    </row>
    <row r="181" spans="1:26" s="232" customFormat="1" x14ac:dyDescent="0.3">
      <c r="A181" s="205">
        <v>175</v>
      </c>
      <c r="B181" s="118" t="s">
        <v>14</v>
      </c>
      <c r="C181" s="118" t="s">
        <v>14</v>
      </c>
      <c r="D181" s="70" t="s">
        <v>189</v>
      </c>
      <c r="E181" s="118" t="s">
        <v>195</v>
      </c>
      <c r="F181" s="16" t="s">
        <v>147</v>
      </c>
      <c r="G181" s="225">
        <v>45662</v>
      </c>
      <c r="H181" s="230"/>
      <c r="I181" s="17" t="s">
        <v>145</v>
      </c>
      <c r="J181" s="231"/>
      <c r="K181" s="231"/>
      <c r="L181" s="231"/>
      <c r="M181" s="231"/>
      <c r="N181" s="231"/>
      <c r="O181" s="37">
        <v>124.9</v>
      </c>
      <c r="P181" s="37"/>
      <c r="Q181" s="37"/>
      <c r="R181" s="37"/>
      <c r="S181" s="37">
        <f t="shared" si="5"/>
        <v>0</v>
      </c>
      <c r="T181" s="37">
        <v>0</v>
      </c>
      <c r="U181" s="37">
        <f t="shared" si="17"/>
        <v>0</v>
      </c>
      <c r="V181" s="37">
        <v>2.76</v>
      </c>
      <c r="W181" s="164"/>
      <c r="X181" s="164"/>
      <c r="Z181" s="164"/>
    </row>
    <row r="182" spans="1:26" s="232" customFormat="1" x14ac:dyDescent="0.3">
      <c r="A182" s="205">
        <v>176</v>
      </c>
      <c r="B182" s="118" t="s">
        <v>14</v>
      </c>
      <c r="C182" s="118" t="s">
        <v>14</v>
      </c>
      <c r="D182" s="70" t="s">
        <v>190</v>
      </c>
      <c r="E182" s="118" t="s">
        <v>195</v>
      </c>
      <c r="F182" s="16" t="s">
        <v>144</v>
      </c>
      <c r="G182" s="225">
        <v>45662</v>
      </c>
      <c r="H182" s="230"/>
      <c r="I182" s="17" t="s">
        <v>145</v>
      </c>
      <c r="J182" s="231"/>
      <c r="K182" s="231"/>
      <c r="L182" s="231"/>
      <c r="M182" s="231"/>
      <c r="N182" s="231"/>
      <c r="O182" s="37">
        <v>150.04</v>
      </c>
      <c r="P182" s="37"/>
      <c r="Q182" s="37"/>
      <c r="R182" s="37"/>
      <c r="S182" s="37">
        <f t="shared" si="5"/>
        <v>0</v>
      </c>
      <c r="T182" s="37">
        <v>0</v>
      </c>
      <c r="U182" s="37">
        <f t="shared" si="17"/>
        <v>0</v>
      </c>
      <c r="V182" s="37">
        <v>3.19</v>
      </c>
      <c r="W182" s="164"/>
      <c r="X182" s="164"/>
      <c r="Z182" s="164"/>
    </row>
    <row r="183" spans="1:26" s="232" customFormat="1" x14ac:dyDescent="0.3">
      <c r="A183" s="205">
        <v>177</v>
      </c>
      <c r="B183" s="118" t="s">
        <v>14</v>
      </c>
      <c r="C183" s="118" t="s">
        <v>14</v>
      </c>
      <c r="D183" s="70" t="s">
        <v>191</v>
      </c>
      <c r="E183" s="118" t="s">
        <v>195</v>
      </c>
      <c r="F183" s="16" t="s">
        <v>144</v>
      </c>
      <c r="G183" s="225">
        <v>45662</v>
      </c>
      <c r="H183" s="230"/>
      <c r="I183" s="17" t="s">
        <v>192</v>
      </c>
      <c r="J183" s="231"/>
      <c r="K183" s="231"/>
      <c r="L183" s="231"/>
      <c r="M183" s="231"/>
      <c r="N183" s="231"/>
      <c r="O183" s="37">
        <v>424.98</v>
      </c>
      <c r="P183" s="37"/>
      <c r="Q183" s="37"/>
      <c r="R183" s="37"/>
      <c r="S183" s="37">
        <f t="shared" si="5"/>
        <v>0</v>
      </c>
      <c r="T183" s="37">
        <f>Q183-R183</f>
        <v>0</v>
      </c>
      <c r="U183" s="37">
        <v>0</v>
      </c>
      <c r="V183" s="37">
        <v>3.19</v>
      </c>
      <c r="W183" s="164"/>
      <c r="X183" s="164"/>
      <c r="Z183" s="164"/>
    </row>
    <row r="184" spans="1:26" s="232" customFormat="1" ht="24" thickBot="1" x14ac:dyDescent="0.35">
      <c r="A184" s="205">
        <v>178</v>
      </c>
      <c r="B184" s="118" t="s">
        <v>14</v>
      </c>
      <c r="C184" s="118" t="s">
        <v>14</v>
      </c>
      <c r="D184" s="70" t="s">
        <v>193</v>
      </c>
      <c r="E184" s="118" t="s">
        <v>195</v>
      </c>
      <c r="F184" s="16" t="s">
        <v>144</v>
      </c>
      <c r="G184" s="225">
        <v>45662</v>
      </c>
      <c r="H184" s="230"/>
      <c r="I184" s="17" t="s">
        <v>194</v>
      </c>
      <c r="J184" s="231"/>
      <c r="K184" s="231"/>
      <c r="L184" s="231"/>
      <c r="M184" s="231"/>
      <c r="N184" s="231"/>
      <c r="O184" s="37">
        <v>999.54</v>
      </c>
      <c r="P184" s="37"/>
      <c r="Q184" s="37"/>
      <c r="R184" s="37"/>
      <c r="S184" s="37">
        <f t="shared" si="5"/>
        <v>0</v>
      </c>
      <c r="T184" s="37">
        <v>0</v>
      </c>
      <c r="U184" s="37">
        <f>R184-Q184</f>
        <v>0</v>
      </c>
      <c r="V184" s="37">
        <v>3.19</v>
      </c>
      <c r="W184" s="164"/>
      <c r="X184" s="164"/>
      <c r="Z184" s="164"/>
    </row>
    <row r="185" spans="1:26" s="232" customFormat="1" x14ac:dyDescent="0.3">
      <c r="A185" s="205">
        <v>179</v>
      </c>
      <c r="B185" s="233" t="s">
        <v>14</v>
      </c>
      <c r="C185" s="233" t="s">
        <v>14</v>
      </c>
      <c r="D185" s="72" t="s">
        <v>217</v>
      </c>
      <c r="E185" s="233" t="s">
        <v>195</v>
      </c>
      <c r="F185" s="234" t="s">
        <v>213</v>
      </c>
      <c r="G185" s="225">
        <v>45662</v>
      </c>
      <c r="H185" s="235"/>
      <c r="I185" s="49" t="s">
        <v>218</v>
      </c>
      <c r="J185" s="236"/>
      <c r="K185" s="236"/>
      <c r="L185" s="236"/>
      <c r="M185" s="236"/>
      <c r="N185" s="236"/>
      <c r="O185" s="51">
        <v>55</v>
      </c>
      <c r="P185" s="51"/>
      <c r="Q185" s="51"/>
      <c r="R185" s="51"/>
      <c r="S185" s="37">
        <f t="shared" si="5"/>
        <v>0</v>
      </c>
      <c r="T185" s="37">
        <f>Q185-R185</f>
        <v>0</v>
      </c>
      <c r="U185" s="37">
        <v>0</v>
      </c>
      <c r="V185" s="51">
        <v>3.07</v>
      </c>
      <c r="W185" s="164"/>
      <c r="X185" s="164"/>
      <c r="Z185" s="164"/>
    </row>
    <row r="186" spans="1:26" s="232" customFormat="1" x14ac:dyDescent="0.3">
      <c r="A186" s="205">
        <v>180</v>
      </c>
      <c r="B186" s="118" t="s">
        <v>14</v>
      </c>
      <c r="C186" s="118" t="s">
        <v>14</v>
      </c>
      <c r="D186" s="70" t="s">
        <v>220</v>
      </c>
      <c r="E186" s="118" t="s">
        <v>195</v>
      </c>
      <c r="F186" s="237" t="s">
        <v>213</v>
      </c>
      <c r="G186" s="225">
        <v>45662</v>
      </c>
      <c r="H186" s="230"/>
      <c r="I186" s="18" t="s">
        <v>533</v>
      </c>
      <c r="J186" s="231"/>
      <c r="K186" s="231"/>
      <c r="L186" s="231"/>
      <c r="M186" s="231"/>
      <c r="N186" s="231"/>
      <c r="O186" s="37">
        <v>750.15</v>
      </c>
      <c r="P186" s="37"/>
      <c r="Q186" s="37"/>
      <c r="R186" s="37"/>
      <c r="S186" s="37">
        <f t="shared" si="5"/>
        <v>0</v>
      </c>
      <c r="T186" s="37">
        <v>0</v>
      </c>
      <c r="U186" s="37">
        <f>R186-Q186</f>
        <v>0</v>
      </c>
      <c r="V186" s="37">
        <v>3.74</v>
      </c>
      <c r="W186" s="164"/>
      <c r="X186" s="164"/>
      <c r="Z186" s="164"/>
    </row>
    <row r="187" spans="1:26" s="232" customFormat="1" x14ac:dyDescent="0.3">
      <c r="A187" s="205">
        <v>181</v>
      </c>
      <c r="B187" s="118" t="s">
        <v>14</v>
      </c>
      <c r="C187" s="118" t="s">
        <v>14</v>
      </c>
      <c r="D187" s="70" t="s">
        <v>228</v>
      </c>
      <c r="E187" s="118" t="s">
        <v>195</v>
      </c>
      <c r="F187" s="237" t="s">
        <v>213</v>
      </c>
      <c r="G187" s="225">
        <v>45662</v>
      </c>
      <c r="H187" s="230"/>
      <c r="I187" s="17" t="s">
        <v>182</v>
      </c>
      <c r="J187" s="231"/>
      <c r="K187" s="231"/>
      <c r="L187" s="231"/>
      <c r="M187" s="231"/>
      <c r="N187" s="231"/>
      <c r="O187" s="37">
        <v>39</v>
      </c>
      <c r="P187" s="37"/>
      <c r="Q187" s="37"/>
      <c r="R187" s="37"/>
      <c r="S187" s="37">
        <f t="shared" si="5"/>
        <v>0</v>
      </c>
      <c r="T187" s="37">
        <v>0</v>
      </c>
      <c r="U187" s="37">
        <f>R187-Q187</f>
        <v>0</v>
      </c>
      <c r="V187" s="37">
        <v>3.74</v>
      </c>
      <c r="W187" s="164"/>
      <c r="X187" s="164"/>
      <c r="Z187" s="164"/>
    </row>
    <row r="188" spans="1:26" s="232" customFormat="1" x14ac:dyDescent="0.3">
      <c r="A188" s="205">
        <v>182</v>
      </c>
      <c r="B188" s="118" t="s">
        <v>14</v>
      </c>
      <c r="C188" s="118" t="s">
        <v>14</v>
      </c>
      <c r="D188" s="70" t="s">
        <v>230</v>
      </c>
      <c r="E188" s="118" t="s">
        <v>195</v>
      </c>
      <c r="F188" s="237" t="s">
        <v>213</v>
      </c>
      <c r="G188" s="225">
        <v>45662</v>
      </c>
      <c r="H188" s="230"/>
      <c r="I188" s="17" t="s">
        <v>165</v>
      </c>
      <c r="J188" s="231"/>
      <c r="K188" s="231"/>
      <c r="L188" s="231"/>
      <c r="M188" s="231"/>
      <c r="N188" s="231"/>
      <c r="O188" s="37">
        <v>80</v>
      </c>
      <c r="P188" s="37"/>
      <c r="Q188" s="37"/>
      <c r="R188" s="37"/>
      <c r="S188" s="37">
        <f t="shared" si="5"/>
        <v>0</v>
      </c>
      <c r="T188" s="37">
        <v>0</v>
      </c>
      <c r="U188" s="37">
        <f>R188-Q188</f>
        <v>0</v>
      </c>
      <c r="V188" s="37">
        <v>3.74</v>
      </c>
      <c r="W188" s="164"/>
      <c r="X188" s="164"/>
      <c r="Z188" s="164"/>
    </row>
    <row r="189" spans="1:26" s="232" customFormat="1" x14ac:dyDescent="0.3">
      <c r="A189" s="205">
        <v>183</v>
      </c>
      <c r="B189" s="118" t="s">
        <v>14</v>
      </c>
      <c r="C189" s="118" t="s">
        <v>14</v>
      </c>
      <c r="D189" s="70" t="s">
        <v>229</v>
      </c>
      <c r="E189" s="118" t="s">
        <v>195</v>
      </c>
      <c r="F189" s="237" t="s">
        <v>236</v>
      </c>
      <c r="G189" s="225">
        <v>45662</v>
      </c>
      <c r="H189" s="230"/>
      <c r="I189" s="17" t="s">
        <v>237</v>
      </c>
      <c r="J189" s="231"/>
      <c r="K189" s="231"/>
      <c r="L189" s="231"/>
      <c r="M189" s="231"/>
      <c r="N189" s="231"/>
      <c r="O189" s="37">
        <v>110</v>
      </c>
      <c r="P189" s="37"/>
      <c r="Q189" s="37"/>
      <c r="R189" s="37"/>
      <c r="S189" s="37">
        <f t="shared" si="5"/>
        <v>0</v>
      </c>
      <c r="T189" s="37">
        <f>Q189-R189</f>
        <v>0</v>
      </c>
      <c r="U189" s="37">
        <v>0</v>
      </c>
      <c r="V189" s="37">
        <v>3.74</v>
      </c>
      <c r="W189" s="164"/>
      <c r="X189" s="164"/>
      <c r="Z189" s="164"/>
    </row>
    <row r="190" spans="1:26" s="232" customFormat="1" x14ac:dyDescent="0.3">
      <c r="A190" s="205">
        <v>184</v>
      </c>
      <c r="B190" s="118" t="s">
        <v>14</v>
      </c>
      <c r="C190" s="118" t="s">
        <v>14</v>
      </c>
      <c r="D190" s="70" t="s">
        <v>241</v>
      </c>
      <c r="E190" s="118" t="s">
        <v>195</v>
      </c>
      <c r="F190" s="237" t="s">
        <v>213</v>
      </c>
      <c r="G190" s="225">
        <v>45662</v>
      </c>
      <c r="H190" s="230"/>
      <c r="I190" s="17" t="s">
        <v>242</v>
      </c>
      <c r="J190" s="231"/>
      <c r="K190" s="231"/>
      <c r="L190" s="231"/>
      <c r="M190" s="231"/>
      <c r="N190" s="231"/>
      <c r="O190" s="37">
        <v>272</v>
      </c>
      <c r="P190" s="37"/>
      <c r="Q190" s="37"/>
      <c r="R190" s="37"/>
      <c r="S190" s="37">
        <f t="shared" si="5"/>
        <v>0</v>
      </c>
      <c r="T190" s="37">
        <v>0</v>
      </c>
      <c r="U190" s="37">
        <f t="shared" ref="U190:U195" si="18">R190-Q190</f>
        <v>0</v>
      </c>
      <c r="V190" s="37">
        <v>3.74</v>
      </c>
      <c r="W190" s="164"/>
      <c r="X190" s="164"/>
      <c r="Z190" s="164"/>
    </row>
    <row r="191" spans="1:26" s="232" customFormat="1" x14ac:dyDescent="0.3">
      <c r="A191" s="205">
        <v>185</v>
      </c>
      <c r="B191" s="118" t="s">
        <v>14</v>
      </c>
      <c r="C191" s="118" t="s">
        <v>14</v>
      </c>
      <c r="D191" s="70" t="s">
        <v>258</v>
      </c>
      <c r="E191" s="118" t="s">
        <v>195</v>
      </c>
      <c r="F191" s="237" t="s">
        <v>213</v>
      </c>
      <c r="G191" s="225">
        <v>45662</v>
      </c>
      <c r="H191" s="230"/>
      <c r="I191" s="17" t="s">
        <v>259</v>
      </c>
      <c r="J191" s="231"/>
      <c r="K191" s="231"/>
      <c r="L191" s="231"/>
      <c r="M191" s="231"/>
      <c r="N191" s="231"/>
      <c r="O191" s="37">
        <v>382.5</v>
      </c>
      <c r="P191" s="37"/>
      <c r="Q191" s="37"/>
      <c r="R191" s="37"/>
      <c r="S191" s="37">
        <f t="shared" si="5"/>
        <v>0</v>
      </c>
      <c r="T191" s="37">
        <v>0</v>
      </c>
      <c r="U191" s="37">
        <f t="shared" si="18"/>
        <v>0</v>
      </c>
      <c r="V191" s="37">
        <v>3.37</v>
      </c>
      <c r="W191" s="164"/>
      <c r="X191" s="164"/>
      <c r="Z191" s="164"/>
    </row>
    <row r="192" spans="1:26" s="232" customFormat="1" x14ac:dyDescent="0.3">
      <c r="A192" s="205">
        <v>186</v>
      </c>
      <c r="B192" s="118" t="s">
        <v>14</v>
      </c>
      <c r="C192" s="118" t="s">
        <v>14</v>
      </c>
      <c r="D192" s="70" t="s">
        <v>266</v>
      </c>
      <c r="E192" s="118" t="s">
        <v>195</v>
      </c>
      <c r="F192" s="237" t="s">
        <v>236</v>
      </c>
      <c r="G192" s="225">
        <v>45662</v>
      </c>
      <c r="H192" s="230"/>
      <c r="I192" s="17" t="s">
        <v>267</v>
      </c>
      <c r="J192" s="231"/>
      <c r="K192" s="231"/>
      <c r="L192" s="231"/>
      <c r="M192" s="231"/>
      <c r="N192" s="231"/>
      <c r="O192" s="37">
        <v>127.5</v>
      </c>
      <c r="P192" s="37"/>
      <c r="Q192" s="37"/>
      <c r="R192" s="37"/>
      <c r="S192" s="37">
        <f t="shared" si="5"/>
        <v>0</v>
      </c>
      <c r="T192" s="37">
        <f>Q192-R192</f>
        <v>0</v>
      </c>
      <c r="U192" s="37">
        <v>0</v>
      </c>
      <c r="V192" s="37">
        <v>3.37</v>
      </c>
      <c r="W192" s="164"/>
      <c r="X192" s="164"/>
      <c r="Z192" s="164"/>
    </row>
    <row r="193" spans="1:26" s="232" customFormat="1" x14ac:dyDescent="0.3">
      <c r="A193" s="205">
        <v>187</v>
      </c>
      <c r="B193" s="118" t="s">
        <v>14</v>
      </c>
      <c r="C193" s="118" t="s">
        <v>14</v>
      </c>
      <c r="D193" s="70" t="s">
        <v>272</v>
      </c>
      <c r="E193" s="118" t="s">
        <v>195</v>
      </c>
      <c r="F193" s="237" t="s">
        <v>236</v>
      </c>
      <c r="G193" s="225">
        <v>45662</v>
      </c>
      <c r="H193" s="230"/>
      <c r="I193" s="17" t="s">
        <v>180</v>
      </c>
      <c r="J193" s="231"/>
      <c r="K193" s="231"/>
      <c r="L193" s="231"/>
      <c r="M193" s="231"/>
      <c r="N193" s="231"/>
      <c r="O193" s="37">
        <v>498.6</v>
      </c>
      <c r="P193" s="37"/>
      <c r="Q193" s="37"/>
      <c r="R193" s="37"/>
      <c r="S193" s="37">
        <f t="shared" si="5"/>
        <v>0</v>
      </c>
      <c r="T193" s="37">
        <v>0</v>
      </c>
      <c r="U193" s="37">
        <f t="shared" si="18"/>
        <v>0</v>
      </c>
      <c r="V193" s="37">
        <v>3.74</v>
      </c>
      <c r="W193" s="164"/>
      <c r="X193" s="164"/>
      <c r="Z193" s="164"/>
    </row>
    <row r="194" spans="1:26" s="232" customFormat="1" ht="30.75" customHeight="1" x14ac:dyDescent="0.3">
      <c r="A194" s="205">
        <v>188</v>
      </c>
      <c r="B194" s="118" t="s">
        <v>14</v>
      </c>
      <c r="C194" s="118" t="s">
        <v>14</v>
      </c>
      <c r="D194" s="70" t="s">
        <v>294</v>
      </c>
      <c r="E194" s="118" t="s">
        <v>195</v>
      </c>
      <c r="F194" s="237" t="s">
        <v>293</v>
      </c>
      <c r="G194" s="225">
        <v>45662</v>
      </c>
      <c r="H194" s="230"/>
      <c r="I194" s="17" t="s">
        <v>295</v>
      </c>
      <c r="J194" s="231"/>
      <c r="K194" s="231"/>
      <c r="L194" s="231"/>
      <c r="M194" s="231"/>
      <c r="N194" s="231"/>
      <c r="O194" s="37">
        <v>500</v>
      </c>
      <c r="P194" s="37"/>
      <c r="Q194" s="37"/>
      <c r="R194" s="37"/>
      <c r="S194" s="37">
        <f t="shared" si="5"/>
        <v>0</v>
      </c>
      <c r="T194" s="37">
        <v>0</v>
      </c>
      <c r="U194" s="37">
        <f t="shared" si="18"/>
        <v>0</v>
      </c>
      <c r="V194" s="37">
        <v>3.2</v>
      </c>
      <c r="W194" s="164"/>
      <c r="X194" s="164"/>
      <c r="Z194" s="164"/>
    </row>
    <row r="195" spans="1:26" s="232" customFormat="1" ht="30.75" customHeight="1" x14ac:dyDescent="0.3">
      <c r="A195" s="205">
        <v>189</v>
      </c>
      <c r="B195" s="118" t="s">
        <v>14</v>
      </c>
      <c r="C195" s="118" t="s">
        <v>14</v>
      </c>
      <c r="D195" s="70" t="s">
        <v>296</v>
      </c>
      <c r="E195" s="118" t="s">
        <v>195</v>
      </c>
      <c r="F195" s="237" t="s">
        <v>293</v>
      </c>
      <c r="G195" s="225">
        <v>45662</v>
      </c>
      <c r="H195" s="230"/>
      <c r="I195" s="17" t="s">
        <v>161</v>
      </c>
      <c r="J195" s="231"/>
      <c r="K195" s="231"/>
      <c r="L195" s="231"/>
      <c r="M195" s="231"/>
      <c r="N195" s="231"/>
      <c r="O195" s="37">
        <v>200.5</v>
      </c>
      <c r="P195" s="37"/>
      <c r="Q195" s="37"/>
      <c r="R195" s="37"/>
      <c r="S195" s="37">
        <f t="shared" si="5"/>
        <v>0</v>
      </c>
      <c r="T195" s="37">
        <v>0</v>
      </c>
      <c r="U195" s="37">
        <f t="shared" si="18"/>
        <v>0</v>
      </c>
      <c r="V195" s="37">
        <v>3.2</v>
      </c>
      <c r="W195" s="164"/>
      <c r="X195" s="164"/>
      <c r="Z195" s="164"/>
    </row>
    <row r="196" spans="1:26" s="232" customFormat="1" ht="30.75" customHeight="1" x14ac:dyDescent="0.3">
      <c r="A196" s="205">
        <v>190</v>
      </c>
      <c r="B196" s="118" t="s">
        <v>14</v>
      </c>
      <c r="C196" s="118" t="s">
        <v>14</v>
      </c>
      <c r="D196" s="70" t="s">
        <v>297</v>
      </c>
      <c r="E196" s="118" t="s">
        <v>195</v>
      </c>
      <c r="F196" s="237" t="s">
        <v>293</v>
      </c>
      <c r="G196" s="225">
        <v>45662</v>
      </c>
      <c r="H196" s="230"/>
      <c r="I196" s="17" t="s">
        <v>192</v>
      </c>
      <c r="J196" s="231"/>
      <c r="K196" s="231"/>
      <c r="L196" s="231"/>
      <c r="M196" s="231"/>
      <c r="N196" s="231"/>
      <c r="O196" s="37">
        <v>200.5</v>
      </c>
      <c r="P196" s="37"/>
      <c r="Q196" s="37"/>
      <c r="R196" s="37"/>
      <c r="S196" s="37">
        <f t="shared" si="5"/>
        <v>0</v>
      </c>
      <c r="T196" s="37">
        <f t="shared" ref="T196" si="19">Q196-R196</f>
        <v>0</v>
      </c>
      <c r="U196" s="37">
        <v>0</v>
      </c>
      <c r="V196" s="37">
        <v>3.74</v>
      </c>
      <c r="W196" s="164"/>
      <c r="X196" s="164"/>
      <c r="Z196" s="164"/>
    </row>
    <row r="197" spans="1:26" s="232" customFormat="1" ht="30.75" customHeight="1" x14ac:dyDescent="0.3">
      <c r="A197" s="205">
        <v>191</v>
      </c>
      <c r="B197" s="118" t="s">
        <v>14</v>
      </c>
      <c r="C197" s="118" t="s">
        <v>14</v>
      </c>
      <c r="D197" s="70" t="s">
        <v>310</v>
      </c>
      <c r="E197" s="118" t="s">
        <v>195</v>
      </c>
      <c r="F197" s="237" t="s">
        <v>311</v>
      </c>
      <c r="G197" s="225">
        <v>45662</v>
      </c>
      <c r="H197" s="230"/>
      <c r="I197" s="17" t="s">
        <v>163</v>
      </c>
      <c r="J197" s="231"/>
      <c r="K197" s="231"/>
      <c r="L197" s="231"/>
      <c r="M197" s="231"/>
      <c r="N197" s="231"/>
      <c r="O197" s="37">
        <v>255</v>
      </c>
      <c r="P197" s="37"/>
      <c r="Q197" s="37"/>
      <c r="R197" s="37"/>
      <c r="S197" s="37">
        <f t="shared" si="5"/>
        <v>0</v>
      </c>
      <c r="T197" s="37">
        <v>0</v>
      </c>
      <c r="U197" s="37">
        <f t="shared" ref="U197:U199" si="20">R197-Q197</f>
        <v>0</v>
      </c>
      <c r="V197" s="37">
        <v>3.07</v>
      </c>
      <c r="W197" s="164"/>
      <c r="X197" s="164"/>
      <c r="Z197" s="164"/>
    </row>
    <row r="198" spans="1:26" s="232" customFormat="1" ht="30.75" customHeight="1" x14ac:dyDescent="0.3">
      <c r="A198" s="205">
        <v>192</v>
      </c>
      <c r="B198" s="118" t="s">
        <v>14</v>
      </c>
      <c r="C198" s="118" t="s">
        <v>14</v>
      </c>
      <c r="D198" s="70" t="s">
        <v>312</v>
      </c>
      <c r="E198" s="118" t="s">
        <v>195</v>
      </c>
      <c r="F198" s="237" t="s">
        <v>293</v>
      </c>
      <c r="G198" s="225">
        <v>45662</v>
      </c>
      <c r="H198" s="230"/>
      <c r="I198" s="17" t="s">
        <v>161</v>
      </c>
      <c r="J198" s="231"/>
      <c r="K198" s="231"/>
      <c r="L198" s="231"/>
      <c r="M198" s="231"/>
      <c r="N198" s="231"/>
      <c r="O198" s="37">
        <v>254.7</v>
      </c>
      <c r="P198" s="37"/>
      <c r="Q198" s="37"/>
      <c r="R198" s="37"/>
      <c r="S198" s="37">
        <f t="shared" si="5"/>
        <v>0</v>
      </c>
      <c r="T198" s="37">
        <v>0</v>
      </c>
      <c r="U198" s="37">
        <f t="shared" si="20"/>
        <v>0</v>
      </c>
      <c r="V198" s="37">
        <v>3.2</v>
      </c>
      <c r="W198" s="164"/>
      <c r="X198" s="164"/>
      <c r="Z198" s="164"/>
    </row>
    <row r="199" spans="1:26" s="232" customFormat="1" ht="30.75" customHeight="1" x14ac:dyDescent="0.3">
      <c r="A199" s="205">
        <v>193</v>
      </c>
      <c r="B199" s="118" t="s">
        <v>14</v>
      </c>
      <c r="C199" s="118" t="s">
        <v>14</v>
      </c>
      <c r="D199" s="70" t="s">
        <v>313</v>
      </c>
      <c r="E199" s="118" t="s">
        <v>195</v>
      </c>
      <c r="F199" s="237" t="s">
        <v>293</v>
      </c>
      <c r="G199" s="225">
        <v>45662</v>
      </c>
      <c r="H199" s="230"/>
      <c r="I199" s="237" t="s">
        <v>314</v>
      </c>
      <c r="J199" s="231"/>
      <c r="K199" s="231"/>
      <c r="L199" s="231"/>
      <c r="M199" s="231"/>
      <c r="N199" s="231"/>
      <c r="O199" s="37">
        <v>209.7</v>
      </c>
      <c r="P199" s="37"/>
      <c r="Q199" s="37"/>
      <c r="R199" s="37"/>
      <c r="S199" s="37">
        <f t="shared" si="5"/>
        <v>0</v>
      </c>
      <c r="T199" s="37">
        <v>0</v>
      </c>
      <c r="U199" s="37">
        <f t="shared" si="20"/>
        <v>0</v>
      </c>
      <c r="V199" s="37">
        <v>3.2</v>
      </c>
      <c r="W199" s="164"/>
      <c r="X199" s="164"/>
      <c r="Z199" s="164"/>
    </row>
    <row r="200" spans="1:26" s="232" customFormat="1" ht="30.75" customHeight="1" x14ac:dyDescent="0.3">
      <c r="A200" s="205">
        <v>194</v>
      </c>
      <c r="B200" s="118" t="s">
        <v>14</v>
      </c>
      <c r="C200" s="118" t="s">
        <v>14</v>
      </c>
      <c r="D200" s="70" t="s">
        <v>531</v>
      </c>
      <c r="E200" s="118" t="s">
        <v>195</v>
      </c>
      <c r="F200" s="237" t="s">
        <v>293</v>
      </c>
      <c r="G200" s="225">
        <v>45662</v>
      </c>
      <c r="H200" s="230"/>
      <c r="I200" s="237" t="s">
        <v>532</v>
      </c>
      <c r="J200" s="231"/>
      <c r="K200" s="231"/>
      <c r="L200" s="231"/>
      <c r="M200" s="231"/>
      <c r="N200" s="231"/>
      <c r="O200" s="37">
        <v>52.25</v>
      </c>
      <c r="P200" s="37"/>
      <c r="Q200" s="37"/>
      <c r="R200" s="37"/>
      <c r="S200" s="37">
        <f t="shared" si="5"/>
        <v>0</v>
      </c>
      <c r="T200" s="37">
        <f>Q200-R200</f>
        <v>0</v>
      </c>
      <c r="U200" s="37">
        <v>0</v>
      </c>
      <c r="V200" s="37">
        <v>4.2</v>
      </c>
      <c r="W200" s="164"/>
      <c r="X200" s="164"/>
      <c r="Z200" s="164"/>
    </row>
    <row r="201" spans="1:26" s="232" customFormat="1" ht="30.75" customHeight="1" x14ac:dyDescent="0.3">
      <c r="A201" s="205">
        <v>195</v>
      </c>
      <c r="B201" s="118" t="s">
        <v>14</v>
      </c>
      <c r="C201" s="118" t="s">
        <v>14</v>
      </c>
      <c r="D201" s="70" t="s">
        <v>534</v>
      </c>
      <c r="E201" s="118" t="s">
        <v>195</v>
      </c>
      <c r="F201" s="237" t="s">
        <v>535</v>
      </c>
      <c r="G201" s="225">
        <v>45662</v>
      </c>
      <c r="H201" s="230"/>
      <c r="I201" s="237" t="s">
        <v>532</v>
      </c>
      <c r="J201" s="231"/>
      <c r="K201" s="231"/>
      <c r="L201" s="231"/>
      <c r="M201" s="231"/>
      <c r="N201" s="231"/>
      <c r="O201" s="37">
        <v>79.73</v>
      </c>
      <c r="P201" s="37"/>
      <c r="Q201" s="37"/>
      <c r="R201" s="37"/>
      <c r="S201" s="37">
        <f t="shared" si="5"/>
        <v>0</v>
      </c>
      <c r="T201" s="37">
        <v>0</v>
      </c>
      <c r="U201" s="37">
        <f t="shared" ref="U201:U202" si="21">R201-Q201</f>
        <v>0</v>
      </c>
      <c r="V201" s="37">
        <v>5.2</v>
      </c>
      <c r="W201" s="164"/>
      <c r="X201" s="164"/>
      <c r="Z201" s="164"/>
    </row>
    <row r="202" spans="1:26" s="232" customFormat="1" ht="30.75" customHeight="1" x14ac:dyDescent="0.3">
      <c r="A202" s="205">
        <v>196</v>
      </c>
      <c r="B202" s="118" t="s">
        <v>14</v>
      </c>
      <c r="C202" s="118" t="s">
        <v>14</v>
      </c>
      <c r="D202" s="70" t="s">
        <v>580</v>
      </c>
      <c r="E202" s="118" t="s">
        <v>195</v>
      </c>
      <c r="F202" s="237" t="s">
        <v>293</v>
      </c>
      <c r="G202" s="225">
        <v>45662</v>
      </c>
      <c r="H202" s="230"/>
      <c r="I202" s="237"/>
      <c r="J202" s="231"/>
      <c r="K202" s="231"/>
      <c r="L202" s="231"/>
      <c r="M202" s="231"/>
      <c r="N202" s="231"/>
      <c r="O202" s="37">
        <v>212.28</v>
      </c>
      <c r="P202" s="37"/>
      <c r="Q202" s="37"/>
      <c r="R202" s="37"/>
      <c r="S202" s="37">
        <f t="shared" si="5"/>
        <v>0</v>
      </c>
      <c r="T202" s="37">
        <v>1</v>
      </c>
      <c r="U202" s="37">
        <f t="shared" si="21"/>
        <v>0</v>
      </c>
      <c r="V202" s="37">
        <v>3.2</v>
      </c>
      <c r="W202" s="164"/>
      <c r="X202" s="164"/>
      <c r="Z202" s="164"/>
    </row>
    <row r="203" spans="1:26" s="240" customFormat="1" ht="34.5" customHeight="1" x14ac:dyDescent="0.35">
      <c r="A203" s="222"/>
      <c r="B203" s="238"/>
      <c r="C203" s="238"/>
      <c r="D203" s="76"/>
      <c r="E203" s="238"/>
      <c r="F203" s="238"/>
      <c r="G203" s="238"/>
      <c r="H203" s="238"/>
      <c r="I203" s="238"/>
      <c r="J203" s="238"/>
      <c r="K203" s="238"/>
      <c r="L203" s="238"/>
      <c r="M203" s="238"/>
      <c r="N203" s="238"/>
      <c r="O203" s="239">
        <f>SUM(O7:O202)</f>
        <v>22333.665000000008</v>
      </c>
      <c r="P203" s="239">
        <f>SUM(P7:P202)</f>
        <v>476</v>
      </c>
      <c r="Q203" s="239">
        <f>SUM(Q7:Q202)</f>
        <v>454</v>
      </c>
      <c r="R203" s="239">
        <f>SUM(R7:R202)</f>
        <v>480</v>
      </c>
      <c r="S203" s="239">
        <f>SUM(S7:S202)</f>
        <v>454</v>
      </c>
      <c r="T203" s="239">
        <f t="shared" ref="T203:V203" si="22">SUM(T7:T201)</f>
        <v>2</v>
      </c>
      <c r="U203" s="239">
        <f t="shared" si="22"/>
        <v>26</v>
      </c>
      <c r="V203" s="239">
        <f t="shared" si="22"/>
        <v>707.20000000000175</v>
      </c>
      <c r="W203" s="164"/>
      <c r="X203" s="164"/>
      <c r="Y203" s="164"/>
      <c r="Z203" s="164"/>
    </row>
    <row r="204" spans="1:26" s="232" customFormat="1" x14ac:dyDescent="0.35">
      <c r="A204" s="241"/>
      <c r="D204" s="215"/>
      <c r="E204" s="242"/>
      <c r="F204" s="242"/>
      <c r="G204" s="242"/>
      <c r="H204" s="242"/>
      <c r="I204" s="242"/>
      <c r="J204" s="242"/>
      <c r="K204" s="242"/>
      <c r="L204" s="242"/>
      <c r="M204" s="242"/>
      <c r="N204" s="242"/>
      <c r="O204" s="243"/>
      <c r="P204" s="243"/>
      <c r="Q204" s="243"/>
      <c r="R204" s="243"/>
      <c r="S204" s="243"/>
      <c r="T204" s="243"/>
      <c r="U204" s="243"/>
      <c r="V204" s="242"/>
      <c r="X204" s="164"/>
    </row>
    <row r="205" spans="1:26" s="232" customFormat="1" x14ac:dyDescent="0.35">
      <c r="A205" s="241"/>
      <c r="D205" s="215"/>
      <c r="E205" s="242"/>
      <c r="F205" s="242"/>
      <c r="G205" s="242"/>
      <c r="H205" s="242"/>
      <c r="I205" s="242"/>
      <c r="J205" s="242"/>
      <c r="K205" s="242"/>
      <c r="L205" s="242"/>
      <c r="M205" s="242"/>
      <c r="N205" s="242"/>
      <c r="O205" s="243"/>
      <c r="P205" s="243"/>
      <c r="Q205" s="243"/>
      <c r="R205" s="243"/>
      <c r="S205" s="243"/>
      <c r="T205" s="243"/>
      <c r="U205" s="243"/>
      <c r="V205" s="242"/>
      <c r="X205" s="164"/>
    </row>
    <row r="206" spans="1:26" s="232" customFormat="1" x14ac:dyDescent="0.35">
      <c r="A206" s="241"/>
      <c r="D206" s="215"/>
      <c r="E206" s="242"/>
      <c r="F206" s="242"/>
      <c r="G206" s="242"/>
      <c r="H206" s="242"/>
      <c r="I206" s="242"/>
      <c r="J206" s="242"/>
      <c r="K206" s="242"/>
      <c r="L206" s="242"/>
      <c r="M206" s="242"/>
      <c r="N206" s="242"/>
      <c r="O206" s="243"/>
      <c r="P206" s="243"/>
      <c r="Q206" s="243"/>
      <c r="R206" s="243"/>
      <c r="S206" s="243"/>
      <c r="T206" s="243"/>
      <c r="U206" s="243"/>
      <c r="V206" s="242"/>
      <c r="X206" s="164"/>
    </row>
    <row r="207" spans="1:26" s="232" customFormat="1" x14ac:dyDescent="0.35">
      <c r="A207" s="241"/>
      <c r="D207" s="215"/>
      <c r="E207" s="242"/>
      <c r="F207" s="242"/>
      <c r="G207" s="242"/>
      <c r="H207" s="242"/>
      <c r="I207" s="242"/>
      <c r="J207" s="242"/>
      <c r="K207" s="242"/>
      <c r="L207" s="242"/>
      <c r="M207" s="242"/>
      <c r="N207" s="242"/>
      <c r="O207" s="243"/>
      <c r="P207" s="243"/>
      <c r="Q207" s="243"/>
      <c r="R207" s="243"/>
      <c r="S207" s="243"/>
      <c r="T207" s="243"/>
      <c r="U207" s="243"/>
      <c r="V207" s="242"/>
      <c r="X207" s="164"/>
    </row>
    <row r="208" spans="1:26" s="232" customFormat="1" x14ac:dyDescent="0.35">
      <c r="A208" s="241"/>
      <c r="D208" s="215"/>
      <c r="E208" s="242"/>
      <c r="F208" s="242"/>
      <c r="G208" s="242"/>
      <c r="H208" s="242"/>
      <c r="I208" s="242"/>
      <c r="J208" s="242"/>
      <c r="K208" s="242"/>
      <c r="L208" s="242"/>
      <c r="M208" s="242"/>
      <c r="N208" s="242"/>
      <c r="O208" s="243"/>
      <c r="P208" s="243"/>
      <c r="Q208" s="243"/>
      <c r="R208" s="243"/>
      <c r="S208" s="243"/>
      <c r="T208" s="243"/>
      <c r="U208" s="243"/>
      <c r="V208" s="242"/>
      <c r="X208" s="164"/>
    </row>
    <row r="209" spans="1:24" s="232" customFormat="1" x14ac:dyDescent="0.35">
      <c r="A209" s="241"/>
      <c r="D209" s="215"/>
      <c r="E209" s="242"/>
      <c r="F209" s="242"/>
      <c r="G209" s="242"/>
      <c r="H209" s="242"/>
      <c r="I209" s="242"/>
      <c r="J209" s="242"/>
      <c r="K209" s="242"/>
      <c r="L209" s="242"/>
      <c r="M209" s="242"/>
      <c r="N209" s="242"/>
      <c r="O209" s="243"/>
      <c r="P209" s="243"/>
      <c r="Q209" s="243"/>
      <c r="R209" s="243"/>
      <c r="S209" s="243"/>
      <c r="T209" s="243"/>
      <c r="U209" s="243"/>
      <c r="V209" s="242"/>
      <c r="X209" s="164"/>
    </row>
    <row r="210" spans="1:24" s="232" customFormat="1" x14ac:dyDescent="0.35">
      <c r="A210" s="241"/>
      <c r="D210" s="215"/>
      <c r="E210" s="242"/>
      <c r="F210" s="242"/>
      <c r="G210" s="242"/>
      <c r="H210" s="242"/>
      <c r="I210" s="242"/>
      <c r="J210" s="242"/>
      <c r="K210" s="242"/>
      <c r="L210" s="242"/>
      <c r="M210" s="242"/>
      <c r="N210" s="242"/>
      <c r="O210" s="243"/>
      <c r="P210" s="243"/>
      <c r="Q210" s="243"/>
      <c r="R210" s="243"/>
      <c r="S210" s="243"/>
      <c r="T210" s="243"/>
      <c r="U210" s="243"/>
      <c r="V210" s="242"/>
    </row>
    <row r="211" spans="1:24" s="214" customFormat="1" x14ac:dyDescent="0.35">
      <c r="C211" s="214" t="s">
        <v>31</v>
      </c>
      <c r="D211" s="215"/>
    </row>
    <row r="212" spans="1:24" s="214" customFormat="1" x14ac:dyDescent="0.35">
      <c r="C212" s="214" t="s">
        <v>584</v>
      </c>
      <c r="D212" s="215"/>
    </row>
    <row r="213" spans="1:24" s="214" customFormat="1" x14ac:dyDescent="0.35">
      <c r="C213" s="214" t="s">
        <v>585</v>
      </c>
      <c r="D213" s="215"/>
    </row>
  </sheetData>
  <autoFilter ref="P5:P203"/>
  <mergeCells count="5">
    <mergeCell ref="A2:B2"/>
    <mergeCell ref="F2:S2"/>
    <mergeCell ref="J3:N3"/>
    <mergeCell ref="O3:S3"/>
    <mergeCell ref="T3:V3"/>
  </mergeCells>
  <printOptions horizontalCentered="1" verticalCentered="1"/>
  <pageMargins left="0" right="0" top="0" bottom="0" header="0" footer="0"/>
  <pageSetup paperSize="9" scale="35" orientation="portrait" r:id="rId1"/>
  <rowBreaks count="1" manualBreakCount="1">
    <brk id="93" max="2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opLeftCell="A29" workbookViewId="0">
      <selection activeCell="J40" sqref="J40"/>
    </sheetView>
  </sheetViews>
  <sheetFormatPr defaultRowHeight="15" x14ac:dyDescent="0.25"/>
  <cols>
    <col min="1" max="1" width="6.140625" style="260" customWidth="1"/>
    <col min="2" max="2" width="9.28515625" style="260" customWidth="1"/>
    <col min="3" max="3" width="18.7109375" style="260" customWidth="1"/>
    <col min="4" max="4" width="13.7109375" style="260" customWidth="1"/>
    <col min="5" max="5" width="15.7109375" style="260" customWidth="1"/>
    <col min="6" max="6" width="15.28515625" style="260" customWidth="1"/>
    <col min="7" max="7" width="12.28515625" style="260" customWidth="1"/>
    <col min="8" max="8" width="11.5703125" style="260" customWidth="1"/>
    <col min="9" max="9" width="8.42578125" style="260" customWidth="1"/>
    <col min="10" max="10" width="13.140625" style="260" customWidth="1"/>
    <col min="11" max="11" width="34.42578125" style="260" customWidth="1"/>
    <col min="12" max="12" width="38.85546875" style="260" customWidth="1"/>
    <col min="13" max="13" width="12" style="260" customWidth="1"/>
    <col min="14" max="14" width="9.28515625" style="260" customWidth="1"/>
    <col min="15" max="15" width="14.140625" style="260" customWidth="1"/>
    <col min="16" max="16" width="14.7109375" style="260" customWidth="1"/>
    <col min="17" max="17" width="10" style="260" customWidth="1"/>
    <col min="18" max="18" width="17" style="260" customWidth="1"/>
    <col min="19" max="19" width="14" style="260" customWidth="1"/>
    <col min="20" max="20" width="14.42578125" style="260" customWidth="1"/>
    <col min="21" max="21" width="17" style="260" customWidth="1"/>
    <col min="22" max="22" width="14.85546875" style="260" customWidth="1"/>
    <col min="23" max="23" width="29.7109375" style="260" customWidth="1"/>
    <col min="24" max="24" width="12.5703125" style="260" customWidth="1"/>
    <col min="25" max="25" width="15.28515625" style="260" customWidth="1"/>
    <col min="26" max="26" width="21.42578125" style="260" customWidth="1"/>
    <col min="27" max="27" width="16.28515625" style="260" customWidth="1"/>
    <col min="28" max="28" width="12.42578125" style="260" customWidth="1"/>
    <col min="29" max="16384" width="9.140625" style="260"/>
  </cols>
  <sheetData>
    <row r="1" spans="1:28" ht="15.75" thickBot="1" x14ac:dyDescent="0.3">
      <c r="A1" s="259" t="s">
        <v>591</v>
      </c>
      <c r="B1" s="300" t="s">
        <v>592</v>
      </c>
      <c r="C1" s="300" t="s">
        <v>592</v>
      </c>
      <c r="D1" s="259" t="s">
        <v>593</v>
      </c>
      <c r="E1" s="300" t="s">
        <v>925</v>
      </c>
      <c r="F1" s="300" t="s">
        <v>925</v>
      </c>
    </row>
    <row r="2" spans="1:28" ht="15.75" thickBot="1" x14ac:dyDescent="0.3">
      <c r="A2" s="261" t="s">
        <v>595</v>
      </c>
      <c r="B2" s="262" t="s">
        <v>595</v>
      </c>
      <c r="C2" s="262" t="s">
        <v>595</v>
      </c>
      <c r="D2" s="262" t="s">
        <v>595</v>
      </c>
      <c r="E2" s="262" t="s">
        <v>595</v>
      </c>
      <c r="F2" s="262" t="s">
        <v>595</v>
      </c>
      <c r="G2" s="262" t="s">
        <v>595</v>
      </c>
      <c r="H2" s="262" t="s">
        <v>595</v>
      </c>
      <c r="I2" s="262" t="s">
        <v>595</v>
      </c>
      <c r="J2" s="262" t="s">
        <v>595</v>
      </c>
      <c r="K2" s="262" t="s">
        <v>595</v>
      </c>
      <c r="L2" s="262" t="s">
        <v>595</v>
      </c>
      <c r="M2" s="262" t="s">
        <v>595</v>
      </c>
      <c r="N2" s="262" t="s">
        <v>595</v>
      </c>
      <c r="O2" s="262" t="s">
        <v>595</v>
      </c>
      <c r="P2" s="262" t="s">
        <v>595</v>
      </c>
      <c r="Q2" s="262" t="s">
        <v>595</v>
      </c>
      <c r="R2" s="262" t="s">
        <v>595</v>
      </c>
      <c r="S2" s="262" t="s">
        <v>595</v>
      </c>
      <c r="T2" s="262" t="s">
        <v>595</v>
      </c>
      <c r="U2" s="262" t="s">
        <v>595</v>
      </c>
      <c r="V2" s="262" t="s">
        <v>595</v>
      </c>
      <c r="W2" s="262" t="s">
        <v>595</v>
      </c>
      <c r="X2" s="262" t="s">
        <v>595</v>
      </c>
      <c r="Y2" s="262" t="s">
        <v>595</v>
      </c>
      <c r="Z2" s="262" t="s">
        <v>595</v>
      </c>
      <c r="AA2" s="262" t="s">
        <v>595</v>
      </c>
      <c r="AB2" s="263" t="s">
        <v>595</v>
      </c>
    </row>
    <row r="3" spans="1:28" ht="15.75" x14ac:dyDescent="0.25">
      <c r="A3" s="264" t="s">
        <v>926</v>
      </c>
      <c r="B3" s="264" t="s">
        <v>926</v>
      </c>
      <c r="C3" s="264" t="s">
        <v>926</v>
      </c>
      <c r="D3" s="264" t="s">
        <v>926</v>
      </c>
      <c r="E3" s="264" t="s">
        <v>926</v>
      </c>
      <c r="F3" s="264" t="s">
        <v>926</v>
      </c>
      <c r="G3" s="264" t="s">
        <v>926</v>
      </c>
      <c r="H3" s="264" t="s">
        <v>926</v>
      </c>
      <c r="I3" s="264" t="s">
        <v>926</v>
      </c>
      <c r="J3" s="264" t="s">
        <v>926</v>
      </c>
      <c r="K3" s="264" t="s">
        <v>926</v>
      </c>
      <c r="L3" s="264" t="s">
        <v>926</v>
      </c>
      <c r="M3" s="264" t="s">
        <v>926</v>
      </c>
      <c r="N3" s="264" t="s">
        <v>926</v>
      </c>
      <c r="O3" s="264" t="s">
        <v>926</v>
      </c>
      <c r="P3" s="264" t="s">
        <v>926</v>
      </c>
      <c r="Q3" s="264" t="s">
        <v>926</v>
      </c>
      <c r="R3" s="264" t="s">
        <v>926</v>
      </c>
      <c r="S3" s="264" t="s">
        <v>926</v>
      </c>
      <c r="T3" s="264" t="s">
        <v>926</v>
      </c>
      <c r="U3" s="264" t="s">
        <v>926</v>
      </c>
      <c r="V3" s="264" t="s">
        <v>926</v>
      </c>
      <c r="W3" s="264" t="s">
        <v>926</v>
      </c>
      <c r="X3" s="264" t="s">
        <v>926</v>
      </c>
      <c r="Y3" s="264" t="s">
        <v>926</v>
      </c>
      <c r="Z3" s="264" t="s">
        <v>926</v>
      </c>
      <c r="AA3" s="264" t="s">
        <v>926</v>
      </c>
      <c r="AB3" s="264" t="s">
        <v>926</v>
      </c>
    </row>
    <row r="5" spans="1:28" x14ac:dyDescent="0.25">
      <c r="A5" s="260" t="s">
        <v>597</v>
      </c>
      <c r="B5" s="260" t="s">
        <v>598</v>
      </c>
      <c r="C5" s="260" t="s">
        <v>599</v>
      </c>
      <c r="D5" s="260" t="s">
        <v>600</v>
      </c>
      <c r="E5" s="260" t="s">
        <v>601</v>
      </c>
      <c r="F5" s="260" t="s">
        <v>602</v>
      </c>
      <c r="G5" s="260" t="s">
        <v>603</v>
      </c>
      <c r="H5" s="260" t="s">
        <v>604</v>
      </c>
      <c r="I5" s="260" t="s">
        <v>605</v>
      </c>
      <c r="J5" s="260" t="s">
        <v>606</v>
      </c>
      <c r="K5" s="260" t="s">
        <v>607</v>
      </c>
      <c r="L5" s="260" t="s">
        <v>608</v>
      </c>
      <c r="M5" s="260" t="s">
        <v>609</v>
      </c>
      <c r="N5" s="260" t="s">
        <v>610</v>
      </c>
      <c r="O5" s="260" t="s">
        <v>611</v>
      </c>
      <c r="P5" s="260" t="s">
        <v>612</v>
      </c>
      <c r="Q5" s="260" t="s">
        <v>613</v>
      </c>
      <c r="R5" s="260" t="s">
        <v>614</v>
      </c>
      <c r="S5" s="260" t="s">
        <v>615</v>
      </c>
      <c r="T5" s="260" t="s">
        <v>616</v>
      </c>
      <c r="U5" s="260" t="s">
        <v>617</v>
      </c>
      <c r="V5" s="260" t="s">
        <v>618</v>
      </c>
      <c r="W5" s="260" t="s">
        <v>619</v>
      </c>
      <c r="X5" s="260" t="s">
        <v>620</v>
      </c>
      <c r="Y5" s="260" t="s">
        <v>621</v>
      </c>
      <c r="Z5" s="260" t="s">
        <v>622</v>
      </c>
      <c r="AA5" s="260" t="s">
        <v>623</v>
      </c>
      <c r="AB5" s="260" t="s">
        <v>624</v>
      </c>
    </row>
    <row r="6" spans="1:28" x14ac:dyDescent="0.25">
      <c r="A6" s="260">
        <v>1</v>
      </c>
      <c r="B6" s="260" t="s">
        <v>12</v>
      </c>
      <c r="C6" s="260" t="s">
        <v>625</v>
      </c>
      <c r="D6" s="260" t="s">
        <v>14</v>
      </c>
      <c r="E6" s="260" t="s">
        <v>14</v>
      </c>
      <c r="F6" s="260" t="s">
        <v>14</v>
      </c>
      <c r="G6" s="260" t="s">
        <v>626</v>
      </c>
      <c r="H6" s="260" t="s">
        <v>927</v>
      </c>
      <c r="I6" s="260" t="s">
        <v>928</v>
      </c>
      <c r="J6" s="260" t="s">
        <v>929</v>
      </c>
      <c r="K6" s="260" t="s">
        <v>930</v>
      </c>
      <c r="L6" s="260" t="s">
        <v>931</v>
      </c>
      <c r="M6" s="260" t="s">
        <v>632</v>
      </c>
      <c r="N6" s="260">
        <v>5.5</v>
      </c>
      <c r="O6" s="260">
        <v>3.48</v>
      </c>
      <c r="P6" s="260">
        <v>426</v>
      </c>
      <c r="Q6" s="260">
        <v>1</v>
      </c>
      <c r="R6" s="260">
        <v>422.52</v>
      </c>
      <c r="S6" s="260">
        <v>2.59</v>
      </c>
      <c r="T6" s="260">
        <v>394</v>
      </c>
      <c r="U6" s="260">
        <v>391.41</v>
      </c>
      <c r="V6" s="260">
        <v>3.79</v>
      </c>
      <c r="W6" s="260">
        <v>541</v>
      </c>
      <c r="X6" s="260">
        <v>1824.56</v>
      </c>
      <c r="Y6" s="260">
        <v>2182</v>
      </c>
      <c r="AB6" s="260">
        <v>0</v>
      </c>
    </row>
    <row r="7" spans="1:28" x14ac:dyDescent="0.25">
      <c r="A7" s="260">
        <v>2</v>
      </c>
      <c r="B7" s="260" t="s">
        <v>12</v>
      </c>
      <c r="C7" s="260" t="s">
        <v>625</v>
      </c>
      <c r="D7" s="260" t="s">
        <v>14</v>
      </c>
      <c r="E7" s="260" t="s">
        <v>14</v>
      </c>
      <c r="F7" s="260" t="s">
        <v>14</v>
      </c>
      <c r="G7" s="260" t="s">
        <v>626</v>
      </c>
      <c r="H7" s="260" t="s">
        <v>927</v>
      </c>
      <c r="I7" s="260" t="s">
        <v>628</v>
      </c>
      <c r="J7" s="260" t="s">
        <v>629</v>
      </c>
      <c r="K7" s="260" t="s">
        <v>630</v>
      </c>
      <c r="L7" s="260" t="s">
        <v>631</v>
      </c>
      <c r="M7" s="260" t="s">
        <v>632</v>
      </c>
      <c r="N7" s="260">
        <v>8</v>
      </c>
      <c r="O7" s="260">
        <v>485</v>
      </c>
      <c r="P7" s="260">
        <v>734</v>
      </c>
      <c r="Q7" s="260">
        <v>1</v>
      </c>
      <c r="R7" s="260">
        <v>249</v>
      </c>
      <c r="S7" s="260">
        <v>913</v>
      </c>
      <c r="T7" s="260">
        <v>1343</v>
      </c>
      <c r="U7" s="260">
        <v>430</v>
      </c>
      <c r="V7" s="260">
        <v>3.79</v>
      </c>
      <c r="W7" s="260">
        <v>516</v>
      </c>
      <c r="X7" s="260">
        <v>1088.74</v>
      </c>
      <c r="AB7" s="260">
        <v>401</v>
      </c>
    </row>
    <row r="8" spans="1:28" x14ac:dyDescent="0.25">
      <c r="A8" s="260">
        <v>3</v>
      </c>
      <c r="B8" s="260" t="s">
        <v>12</v>
      </c>
      <c r="C8" s="260" t="s">
        <v>625</v>
      </c>
      <c r="D8" s="260" t="s">
        <v>14</v>
      </c>
      <c r="E8" s="260" t="s">
        <v>14</v>
      </c>
      <c r="F8" s="260" t="s">
        <v>14</v>
      </c>
      <c r="G8" s="260" t="s">
        <v>633</v>
      </c>
      <c r="H8" s="260" t="s">
        <v>927</v>
      </c>
      <c r="I8" s="260" t="s">
        <v>638</v>
      </c>
      <c r="J8" s="260" t="s">
        <v>275</v>
      </c>
      <c r="K8" s="260" t="s">
        <v>639</v>
      </c>
      <c r="L8" s="260" t="s">
        <v>640</v>
      </c>
      <c r="M8" s="260" t="s">
        <v>632</v>
      </c>
      <c r="N8" s="260">
        <v>3</v>
      </c>
      <c r="O8" s="260">
        <v>346.3</v>
      </c>
      <c r="P8" s="260">
        <v>365.3</v>
      </c>
      <c r="Q8" s="260">
        <v>1</v>
      </c>
      <c r="R8" s="260">
        <v>19</v>
      </c>
      <c r="S8" s="260">
        <v>1675.5</v>
      </c>
      <c r="T8" s="260">
        <v>1834.6</v>
      </c>
      <c r="U8" s="260">
        <v>159.1</v>
      </c>
      <c r="V8" s="260">
        <v>2.97</v>
      </c>
      <c r="W8" s="260">
        <v>177.4</v>
      </c>
      <c r="X8" s="260">
        <v>360</v>
      </c>
      <c r="AB8" s="260">
        <v>0</v>
      </c>
    </row>
    <row r="9" spans="1:28" x14ac:dyDescent="0.25">
      <c r="A9" s="260">
        <v>4</v>
      </c>
      <c r="B9" s="260" t="s">
        <v>12</v>
      </c>
      <c r="C9" s="260" t="s">
        <v>625</v>
      </c>
      <c r="D9" s="260" t="s">
        <v>14</v>
      </c>
      <c r="E9" s="260" t="s">
        <v>14</v>
      </c>
      <c r="F9" s="260" t="s">
        <v>14</v>
      </c>
      <c r="G9" s="260" t="s">
        <v>633</v>
      </c>
      <c r="H9" s="260" t="s">
        <v>927</v>
      </c>
      <c r="I9" s="260" t="s">
        <v>641</v>
      </c>
      <c r="J9" s="260" t="s">
        <v>74</v>
      </c>
      <c r="K9" s="260" t="s">
        <v>642</v>
      </c>
      <c r="L9" s="260" t="s">
        <v>643</v>
      </c>
      <c r="M9" s="260" t="s">
        <v>637</v>
      </c>
      <c r="N9" s="260">
        <v>44.76</v>
      </c>
      <c r="O9" s="260">
        <v>12808.8</v>
      </c>
      <c r="P9" s="260">
        <v>12863.83</v>
      </c>
      <c r="Q9" s="260">
        <v>15</v>
      </c>
      <c r="R9" s="260">
        <v>825.45</v>
      </c>
      <c r="S9" s="260">
        <v>8965.57</v>
      </c>
      <c r="T9" s="260">
        <v>9283.2000000000007</v>
      </c>
      <c r="U9" s="260">
        <v>4764</v>
      </c>
      <c r="V9" s="260">
        <v>3.07</v>
      </c>
      <c r="W9" s="260">
        <v>5886.75</v>
      </c>
      <c r="X9" s="260">
        <v>9621.25</v>
      </c>
      <c r="Z9" s="260">
        <v>12093</v>
      </c>
      <c r="AB9" s="260">
        <v>-9621</v>
      </c>
    </row>
    <row r="10" spans="1:28" x14ac:dyDescent="0.25">
      <c r="A10" s="260">
        <v>5</v>
      </c>
      <c r="B10" s="260" t="s">
        <v>12</v>
      </c>
      <c r="C10" s="260" t="s">
        <v>625</v>
      </c>
      <c r="D10" s="260" t="s">
        <v>14</v>
      </c>
      <c r="E10" s="260" t="s">
        <v>14</v>
      </c>
      <c r="F10" s="260" t="s">
        <v>14</v>
      </c>
      <c r="G10" s="260" t="s">
        <v>633</v>
      </c>
      <c r="H10" s="260" t="s">
        <v>927</v>
      </c>
      <c r="I10" s="260" t="s">
        <v>644</v>
      </c>
      <c r="J10" s="260" t="s">
        <v>76</v>
      </c>
      <c r="K10" s="260" t="s">
        <v>645</v>
      </c>
      <c r="L10" s="260" t="s">
        <v>646</v>
      </c>
      <c r="M10" s="260" t="s">
        <v>637</v>
      </c>
      <c r="N10" s="260">
        <v>20</v>
      </c>
      <c r="O10" s="260">
        <v>5730.16</v>
      </c>
      <c r="P10" s="260">
        <v>5874.61</v>
      </c>
      <c r="Q10" s="260">
        <v>10</v>
      </c>
      <c r="R10" s="260">
        <v>1444.5</v>
      </c>
      <c r="S10" s="260">
        <v>8323.44</v>
      </c>
      <c r="T10" s="260">
        <v>8469.6299999999992</v>
      </c>
      <c r="U10" s="260">
        <v>1461.9</v>
      </c>
      <c r="V10" s="260">
        <v>3.07</v>
      </c>
      <c r="W10" s="260">
        <v>2693.5</v>
      </c>
      <c r="X10" s="260">
        <v>4317.54</v>
      </c>
      <c r="AB10" s="260">
        <v>4265</v>
      </c>
    </row>
    <row r="11" spans="1:28" x14ac:dyDescent="0.25">
      <c r="A11" s="260">
        <v>6</v>
      </c>
      <c r="B11" s="260" t="s">
        <v>12</v>
      </c>
      <c r="C11" s="260" t="s">
        <v>625</v>
      </c>
      <c r="D11" s="260" t="s">
        <v>14</v>
      </c>
      <c r="E11" s="260" t="s">
        <v>14</v>
      </c>
      <c r="F11" s="260" t="s">
        <v>14</v>
      </c>
      <c r="G11" s="260" t="s">
        <v>633</v>
      </c>
      <c r="H11" s="260" t="s">
        <v>927</v>
      </c>
      <c r="I11" s="260" t="s">
        <v>647</v>
      </c>
      <c r="J11" s="260" t="s">
        <v>648</v>
      </c>
      <c r="K11" s="260" t="s">
        <v>649</v>
      </c>
      <c r="L11" s="260" t="s">
        <v>650</v>
      </c>
      <c r="M11" s="260" t="s">
        <v>632</v>
      </c>
      <c r="N11" s="260">
        <v>3</v>
      </c>
      <c r="O11" s="260">
        <v>471</v>
      </c>
      <c r="P11" s="260">
        <v>566</v>
      </c>
      <c r="Q11" s="260">
        <v>1</v>
      </c>
      <c r="R11" s="260">
        <v>95</v>
      </c>
      <c r="S11" s="260">
        <v>674</v>
      </c>
      <c r="T11" s="260">
        <v>760</v>
      </c>
      <c r="U11" s="260">
        <v>86</v>
      </c>
      <c r="V11" s="260">
        <v>3.79</v>
      </c>
      <c r="W11" s="260">
        <v>128</v>
      </c>
      <c r="X11" s="260">
        <v>452.28</v>
      </c>
      <c r="AB11" s="260">
        <v>3372</v>
      </c>
    </row>
    <row r="12" spans="1:28" x14ac:dyDescent="0.25">
      <c r="A12" s="260">
        <v>7</v>
      </c>
      <c r="B12" s="260" t="s">
        <v>12</v>
      </c>
      <c r="C12" s="260" t="s">
        <v>625</v>
      </c>
      <c r="D12" s="260" t="s">
        <v>14</v>
      </c>
      <c r="E12" s="260" t="s">
        <v>14</v>
      </c>
      <c r="F12" s="260" t="s">
        <v>14</v>
      </c>
      <c r="G12" s="260" t="s">
        <v>633</v>
      </c>
      <c r="H12" s="260" t="s">
        <v>927</v>
      </c>
      <c r="I12" s="260" t="s">
        <v>651</v>
      </c>
      <c r="J12" s="260" t="s">
        <v>323</v>
      </c>
      <c r="K12" s="260" t="s">
        <v>504</v>
      </c>
      <c r="L12" s="260" t="s">
        <v>652</v>
      </c>
      <c r="M12" s="260" t="s">
        <v>653</v>
      </c>
      <c r="N12" s="260">
        <v>45</v>
      </c>
      <c r="O12" s="260">
        <v>3809.7</v>
      </c>
      <c r="P12" s="260">
        <v>4237.2</v>
      </c>
      <c r="Q12" s="260">
        <v>15</v>
      </c>
      <c r="R12" s="260">
        <v>6412.5</v>
      </c>
      <c r="S12" s="260">
        <v>116.8</v>
      </c>
      <c r="T12" s="260">
        <v>137.4</v>
      </c>
      <c r="U12" s="260">
        <v>309</v>
      </c>
      <c r="V12" s="260">
        <v>3.2</v>
      </c>
      <c r="W12" s="260">
        <v>791.3</v>
      </c>
      <c r="X12" s="260">
        <v>59477.79</v>
      </c>
      <c r="AB12" s="260">
        <v>59661</v>
      </c>
    </row>
    <row r="13" spans="1:28" x14ac:dyDescent="0.25">
      <c r="A13" s="260">
        <v>8</v>
      </c>
      <c r="B13" s="260" t="s">
        <v>12</v>
      </c>
      <c r="C13" s="260" t="s">
        <v>625</v>
      </c>
      <c r="D13" s="260" t="s">
        <v>14</v>
      </c>
      <c r="E13" s="260" t="s">
        <v>14</v>
      </c>
      <c r="F13" s="260" t="s">
        <v>14</v>
      </c>
      <c r="G13" s="260" t="s">
        <v>633</v>
      </c>
      <c r="H13" s="260" t="s">
        <v>927</v>
      </c>
      <c r="I13" s="260" t="s">
        <v>654</v>
      </c>
      <c r="J13" s="260" t="s">
        <v>251</v>
      </c>
      <c r="K13" s="260" t="s">
        <v>465</v>
      </c>
      <c r="L13" s="260" t="s">
        <v>655</v>
      </c>
      <c r="M13" s="260" t="s">
        <v>632</v>
      </c>
      <c r="N13" s="260">
        <v>8</v>
      </c>
      <c r="O13" s="260">
        <v>8385.6</v>
      </c>
      <c r="P13" s="260">
        <v>8812.7999999999993</v>
      </c>
      <c r="Q13" s="260">
        <v>1</v>
      </c>
      <c r="R13" s="260">
        <v>427.2</v>
      </c>
      <c r="S13" s="260">
        <v>2591</v>
      </c>
      <c r="T13" s="260">
        <v>2700.5</v>
      </c>
      <c r="U13" s="260">
        <v>109.5</v>
      </c>
      <c r="V13" s="260">
        <v>2.97</v>
      </c>
      <c r="W13" s="260">
        <v>364.4</v>
      </c>
      <c r="X13" s="260">
        <v>3235.23</v>
      </c>
      <c r="Y13" s="260">
        <v>3235</v>
      </c>
      <c r="AB13" s="260">
        <v>0</v>
      </c>
    </row>
    <row r="14" spans="1:28" x14ac:dyDescent="0.25">
      <c r="A14" s="260">
        <v>9</v>
      </c>
      <c r="B14" s="260" t="s">
        <v>12</v>
      </c>
      <c r="C14" s="260" t="s">
        <v>625</v>
      </c>
      <c r="D14" s="260" t="s">
        <v>14</v>
      </c>
      <c r="E14" s="260" t="s">
        <v>14</v>
      </c>
      <c r="F14" s="260" t="s">
        <v>14</v>
      </c>
      <c r="G14" s="260" t="s">
        <v>633</v>
      </c>
      <c r="H14" s="260" t="s">
        <v>927</v>
      </c>
      <c r="I14" s="260" t="s">
        <v>656</v>
      </c>
      <c r="J14" s="260" t="s">
        <v>56</v>
      </c>
      <c r="K14" s="260" t="s">
        <v>657</v>
      </c>
      <c r="L14" s="260" t="s">
        <v>658</v>
      </c>
      <c r="M14" s="260" t="s">
        <v>637</v>
      </c>
      <c r="N14" s="260">
        <v>15</v>
      </c>
      <c r="O14" s="260">
        <v>245277</v>
      </c>
      <c r="P14" s="260">
        <v>247854.8</v>
      </c>
      <c r="Q14" s="260">
        <v>1</v>
      </c>
      <c r="R14" s="260">
        <v>2577.8000000000002</v>
      </c>
      <c r="S14" s="260">
        <v>17166</v>
      </c>
      <c r="T14" s="260">
        <v>17286.900000000001</v>
      </c>
      <c r="U14" s="260">
        <v>120.9</v>
      </c>
      <c r="V14" s="260">
        <v>6.61</v>
      </c>
      <c r="W14" s="260">
        <v>804.3</v>
      </c>
      <c r="X14" s="260">
        <v>23702.94</v>
      </c>
      <c r="AB14" s="260">
        <v>24086.98</v>
      </c>
    </row>
    <row r="15" spans="1:28" x14ac:dyDescent="0.25">
      <c r="A15" s="260">
        <v>10</v>
      </c>
      <c r="B15" s="260" t="s">
        <v>12</v>
      </c>
      <c r="C15" s="260" t="s">
        <v>625</v>
      </c>
      <c r="D15" s="260" t="s">
        <v>14</v>
      </c>
      <c r="E15" s="260" t="s">
        <v>14</v>
      </c>
      <c r="F15" s="260" t="s">
        <v>14</v>
      </c>
      <c r="G15" s="260" t="s">
        <v>633</v>
      </c>
      <c r="H15" s="260" t="s">
        <v>927</v>
      </c>
      <c r="I15" s="260" t="s">
        <v>659</v>
      </c>
      <c r="J15" s="260" t="s">
        <v>284</v>
      </c>
      <c r="K15" s="260" t="s">
        <v>660</v>
      </c>
      <c r="L15" s="260" t="s">
        <v>661</v>
      </c>
      <c r="M15" s="260" t="s">
        <v>662</v>
      </c>
      <c r="N15" s="260">
        <v>80</v>
      </c>
      <c r="O15" s="260">
        <v>146.82900000000001</v>
      </c>
      <c r="P15" s="260">
        <v>169.50700000000001</v>
      </c>
      <c r="Q15" s="260">
        <v>500</v>
      </c>
      <c r="R15" s="260">
        <v>11339</v>
      </c>
      <c r="S15" s="260">
        <v>51.484000000000002</v>
      </c>
      <c r="T15" s="260">
        <v>51.484000000000002</v>
      </c>
      <c r="U15" s="260">
        <v>0</v>
      </c>
      <c r="V15" s="260">
        <v>3.2</v>
      </c>
      <c r="W15" s="260">
        <v>0</v>
      </c>
      <c r="X15" s="260">
        <v>105388.59</v>
      </c>
      <c r="Y15" s="260">
        <v>105381</v>
      </c>
      <c r="AB15" s="260">
        <v>105389</v>
      </c>
    </row>
    <row r="16" spans="1:28" x14ac:dyDescent="0.25">
      <c r="A16" s="260">
        <v>11</v>
      </c>
      <c r="B16" s="260" t="s">
        <v>12</v>
      </c>
      <c r="C16" s="260" t="s">
        <v>625</v>
      </c>
      <c r="D16" s="260" t="s">
        <v>14</v>
      </c>
      <c r="E16" s="260" t="s">
        <v>14</v>
      </c>
      <c r="F16" s="260" t="s">
        <v>14</v>
      </c>
      <c r="G16" s="260" t="s">
        <v>633</v>
      </c>
      <c r="H16" s="260" t="s">
        <v>927</v>
      </c>
      <c r="I16" s="260" t="s">
        <v>663</v>
      </c>
      <c r="J16" s="260" t="s">
        <v>132</v>
      </c>
      <c r="K16" s="260" t="s">
        <v>664</v>
      </c>
      <c r="L16" s="260" t="s">
        <v>665</v>
      </c>
      <c r="M16" s="260" t="s">
        <v>637</v>
      </c>
      <c r="N16" s="260">
        <v>25</v>
      </c>
      <c r="O16" s="260">
        <v>6907.3</v>
      </c>
      <c r="P16" s="260">
        <v>7172.3</v>
      </c>
      <c r="Q16" s="260">
        <v>10</v>
      </c>
      <c r="R16" s="260">
        <v>2650</v>
      </c>
      <c r="S16" s="260">
        <v>5981.8</v>
      </c>
      <c r="T16" s="260">
        <v>6216.3</v>
      </c>
      <c r="U16" s="260">
        <v>2345</v>
      </c>
      <c r="V16" s="260">
        <v>3.19</v>
      </c>
      <c r="W16" s="260">
        <v>3253</v>
      </c>
      <c r="X16" s="260">
        <v>7880.14</v>
      </c>
      <c r="AB16" s="260">
        <v>7880</v>
      </c>
    </row>
    <row r="17" spans="1:28" x14ac:dyDescent="0.25">
      <c r="A17" s="260">
        <v>12</v>
      </c>
      <c r="B17" s="260" t="s">
        <v>12</v>
      </c>
      <c r="C17" s="260" t="s">
        <v>625</v>
      </c>
      <c r="D17" s="260" t="s">
        <v>14</v>
      </c>
      <c r="E17" s="260" t="s">
        <v>14</v>
      </c>
      <c r="F17" s="260" t="s">
        <v>14</v>
      </c>
      <c r="G17" s="260" t="s">
        <v>633</v>
      </c>
      <c r="H17" s="260" t="s">
        <v>927</v>
      </c>
      <c r="I17" s="260" t="s">
        <v>666</v>
      </c>
      <c r="J17" s="260" t="s">
        <v>279</v>
      </c>
      <c r="K17" s="260" t="s">
        <v>667</v>
      </c>
      <c r="L17" s="260" t="s">
        <v>668</v>
      </c>
      <c r="M17" s="260" t="s">
        <v>632</v>
      </c>
      <c r="N17" s="260">
        <v>3</v>
      </c>
      <c r="O17" s="260">
        <v>2109</v>
      </c>
      <c r="P17" s="260">
        <v>2303</v>
      </c>
      <c r="Q17" s="260">
        <v>1</v>
      </c>
      <c r="R17" s="260">
        <v>194</v>
      </c>
      <c r="S17" s="260">
        <v>1869</v>
      </c>
      <c r="T17" s="260">
        <v>2005</v>
      </c>
      <c r="U17" s="260">
        <v>136</v>
      </c>
      <c r="V17" s="260">
        <v>3.79</v>
      </c>
      <c r="W17" s="260">
        <v>224.6</v>
      </c>
      <c r="X17" s="260">
        <v>842.55</v>
      </c>
      <c r="Y17" s="260">
        <v>6200</v>
      </c>
      <c r="AB17" s="260">
        <v>0.2</v>
      </c>
    </row>
    <row r="18" spans="1:28" x14ac:dyDescent="0.25">
      <c r="A18" s="260">
        <v>13</v>
      </c>
      <c r="B18" s="260" t="s">
        <v>12</v>
      </c>
      <c r="C18" s="260" t="s">
        <v>625</v>
      </c>
      <c r="D18" s="260" t="s">
        <v>14</v>
      </c>
      <c r="E18" s="260" t="s">
        <v>14</v>
      </c>
      <c r="F18" s="260" t="s">
        <v>14</v>
      </c>
      <c r="G18" s="260" t="s">
        <v>633</v>
      </c>
      <c r="H18" s="260" t="s">
        <v>927</v>
      </c>
      <c r="I18" s="260" t="s">
        <v>669</v>
      </c>
      <c r="J18" s="260" t="s">
        <v>278</v>
      </c>
      <c r="K18" s="260" t="s">
        <v>670</v>
      </c>
      <c r="L18" s="260" t="s">
        <v>671</v>
      </c>
      <c r="M18" s="260" t="s">
        <v>632</v>
      </c>
      <c r="N18" s="260">
        <v>5</v>
      </c>
      <c r="O18" s="260">
        <v>4301.1000000000004</v>
      </c>
      <c r="P18" s="260">
        <v>4648.2</v>
      </c>
      <c r="Q18" s="260">
        <v>1</v>
      </c>
      <c r="R18" s="260">
        <v>347.1</v>
      </c>
      <c r="S18" s="260">
        <v>4138</v>
      </c>
      <c r="T18" s="260">
        <v>4498.5</v>
      </c>
      <c r="U18" s="260">
        <v>360.5</v>
      </c>
      <c r="V18" s="260">
        <v>3.79</v>
      </c>
      <c r="W18" s="260">
        <v>499</v>
      </c>
      <c r="X18" s="260">
        <v>601.29999999999995</v>
      </c>
      <c r="AB18" s="260">
        <v>-424.1</v>
      </c>
    </row>
    <row r="19" spans="1:28" x14ac:dyDescent="0.25">
      <c r="A19" s="260">
        <v>14</v>
      </c>
      <c r="B19" s="260" t="s">
        <v>12</v>
      </c>
      <c r="C19" s="260" t="s">
        <v>625</v>
      </c>
      <c r="D19" s="260" t="s">
        <v>14</v>
      </c>
      <c r="E19" s="260" t="s">
        <v>14</v>
      </c>
      <c r="F19" s="260" t="s">
        <v>14</v>
      </c>
      <c r="G19" s="260" t="s">
        <v>633</v>
      </c>
      <c r="H19" s="260" t="s">
        <v>927</v>
      </c>
      <c r="I19" s="260" t="s">
        <v>672</v>
      </c>
      <c r="J19" s="260" t="s">
        <v>325</v>
      </c>
      <c r="K19" s="260" t="s">
        <v>506</v>
      </c>
      <c r="L19" s="260" t="s">
        <v>673</v>
      </c>
      <c r="M19" s="260" t="s">
        <v>632</v>
      </c>
      <c r="N19" s="260">
        <v>3</v>
      </c>
      <c r="O19" s="260">
        <v>1382</v>
      </c>
      <c r="P19" s="260">
        <v>1575</v>
      </c>
      <c r="Q19" s="260">
        <v>1</v>
      </c>
      <c r="R19" s="260">
        <v>193</v>
      </c>
      <c r="S19" s="260">
        <v>2501</v>
      </c>
      <c r="T19" s="260">
        <v>2718</v>
      </c>
      <c r="U19" s="260">
        <v>217</v>
      </c>
      <c r="V19" s="260">
        <v>2.4300000000000002</v>
      </c>
      <c r="W19" s="260">
        <v>287.3</v>
      </c>
      <c r="X19" s="260">
        <v>363.75</v>
      </c>
      <c r="Y19" s="260">
        <v>306</v>
      </c>
      <c r="AB19" s="260">
        <v>0</v>
      </c>
    </row>
    <row r="20" spans="1:28" x14ac:dyDescent="0.25">
      <c r="A20" s="260">
        <v>15</v>
      </c>
      <c r="B20" s="260" t="s">
        <v>12</v>
      </c>
      <c r="C20" s="260" t="s">
        <v>625</v>
      </c>
      <c r="D20" s="260" t="s">
        <v>14</v>
      </c>
      <c r="E20" s="260" t="s">
        <v>14</v>
      </c>
      <c r="F20" s="260" t="s">
        <v>14</v>
      </c>
      <c r="G20" s="260" t="s">
        <v>633</v>
      </c>
      <c r="H20" s="260" t="s">
        <v>927</v>
      </c>
      <c r="I20" s="260" t="s">
        <v>674</v>
      </c>
      <c r="J20" s="260" t="s">
        <v>84</v>
      </c>
      <c r="K20" s="260" t="s">
        <v>675</v>
      </c>
      <c r="L20" s="260" t="s">
        <v>676</v>
      </c>
      <c r="M20" s="260" t="s">
        <v>632</v>
      </c>
      <c r="N20" s="260">
        <v>10</v>
      </c>
      <c r="O20" s="260">
        <v>22722.9</v>
      </c>
      <c r="P20" s="260">
        <v>23365.9</v>
      </c>
      <c r="Q20" s="260">
        <v>1</v>
      </c>
      <c r="R20" s="260">
        <v>643</v>
      </c>
      <c r="S20" s="260">
        <v>34272.9</v>
      </c>
      <c r="T20" s="260">
        <v>34836.1</v>
      </c>
      <c r="U20" s="260">
        <v>563.20000000000005</v>
      </c>
      <c r="V20" s="260">
        <v>2.76</v>
      </c>
      <c r="W20" s="260">
        <v>897.9</v>
      </c>
      <c r="X20" s="260">
        <v>1999.39</v>
      </c>
      <c r="Y20" s="260">
        <v>1976</v>
      </c>
      <c r="AB20" s="260">
        <v>0</v>
      </c>
    </row>
    <row r="21" spans="1:28" x14ac:dyDescent="0.25">
      <c r="A21" s="260">
        <v>16</v>
      </c>
      <c r="B21" s="260" t="s">
        <v>12</v>
      </c>
      <c r="C21" s="260" t="s">
        <v>625</v>
      </c>
      <c r="D21" s="260" t="s">
        <v>14</v>
      </c>
      <c r="E21" s="260" t="s">
        <v>14</v>
      </c>
      <c r="F21" s="260" t="s">
        <v>14</v>
      </c>
      <c r="G21" s="260" t="s">
        <v>633</v>
      </c>
      <c r="H21" s="260" t="s">
        <v>927</v>
      </c>
      <c r="I21" s="260" t="s">
        <v>677</v>
      </c>
      <c r="J21" s="260" t="s">
        <v>108</v>
      </c>
      <c r="K21" s="260" t="s">
        <v>678</v>
      </c>
      <c r="L21" s="260" t="s">
        <v>679</v>
      </c>
      <c r="M21" s="260" t="s">
        <v>637</v>
      </c>
      <c r="N21" s="260">
        <v>10</v>
      </c>
      <c r="O21" s="260">
        <v>8478.2000000000007</v>
      </c>
      <c r="P21" s="260">
        <v>8769.2000000000007</v>
      </c>
      <c r="Q21" s="260">
        <v>1</v>
      </c>
      <c r="R21" s="260">
        <v>291</v>
      </c>
      <c r="S21" s="260">
        <v>7329.4</v>
      </c>
      <c r="T21" s="260">
        <v>7329.4</v>
      </c>
      <c r="U21" s="260">
        <v>0</v>
      </c>
      <c r="V21" s="260">
        <v>3.19</v>
      </c>
      <c r="W21" s="260">
        <v>0</v>
      </c>
      <c r="X21" s="260">
        <v>5096.0600000000004</v>
      </c>
      <c r="AB21" s="260">
        <v>63883</v>
      </c>
    </row>
    <row r="22" spans="1:28" x14ac:dyDescent="0.25">
      <c r="A22" s="260">
        <v>17</v>
      </c>
      <c r="B22" s="260" t="s">
        <v>12</v>
      </c>
      <c r="C22" s="260" t="s">
        <v>625</v>
      </c>
      <c r="D22" s="260" t="s">
        <v>14</v>
      </c>
      <c r="E22" s="260" t="s">
        <v>14</v>
      </c>
      <c r="F22" s="260" t="s">
        <v>14</v>
      </c>
      <c r="G22" s="260" t="s">
        <v>633</v>
      </c>
      <c r="H22" s="260" t="s">
        <v>927</v>
      </c>
      <c r="I22" s="260" t="s">
        <v>680</v>
      </c>
      <c r="J22" s="260" t="s">
        <v>563</v>
      </c>
      <c r="K22" s="260" t="s">
        <v>681</v>
      </c>
      <c r="L22" s="260" t="s">
        <v>682</v>
      </c>
      <c r="M22" s="260" t="s">
        <v>632</v>
      </c>
      <c r="N22" s="260">
        <v>2</v>
      </c>
      <c r="O22" s="260">
        <v>265.8</v>
      </c>
      <c r="P22" s="260">
        <v>350.7</v>
      </c>
      <c r="Q22" s="260">
        <v>1</v>
      </c>
      <c r="R22" s="260">
        <v>84.9</v>
      </c>
      <c r="S22" s="260">
        <v>957.6</v>
      </c>
      <c r="T22" s="260">
        <v>1107.8</v>
      </c>
      <c r="U22" s="260">
        <v>150.19999999999999</v>
      </c>
      <c r="V22" s="260">
        <v>2.25</v>
      </c>
      <c r="W22" s="260">
        <v>179.1</v>
      </c>
      <c r="X22" s="260">
        <v>249.84</v>
      </c>
      <c r="AB22" s="260">
        <v>1011</v>
      </c>
    </row>
    <row r="23" spans="1:28" x14ac:dyDescent="0.25">
      <c r="A23" s="260">
        <v>18</v>
      </c>
      <c r="B23" s="260" t="s">
        <v>12</v>
      </c>
      <c r="C23" s="260" t="s">
        <v>625</v>
      </c>
      <c r="D23" s="260" t="s">
        <v>14</v>
      </c>
      <c r="E23" s="260" t="s">
        <v>14</v>
      </c>
      <c r="F23" s="260" t="s">
        <v>14</v>
      </c>
      <c r="G23" s="260" t="s">
        <v>633</v>
      </c>
      <c r="H23" s="260" t="s">
        <v>927</v>
      </c>
      <c r="I23" s="260" t="s">
        <v>683</v>
      </c>
      <c r="J23" s="260" t="s">
        <v>280</v>
      </c>
      <c r="K23" s="260" t="s">
        <v>479</v>
      </c>
      <c r="L23" s="260" t="s">
        <v>684</v>
      </c>
      <c r="M23" s="260" t="s">
        <v>632</v>
      </c>
      <c r="N23" s="260">
        <v>5</v>
      </c>
      <c r="O23" s="260">
        <v>1321</v>
      </c>
      <c r="P23" s="260">
        <v>1449.2</v>
      </c>
      <c r="Q23" s="260">
        <v>1</v>
      </c>
      <c r="R23" s="260">
        <v>128.19999999999999</v>
      </c>
      <c r="S23" s="260">
        <v>3847.7</v>
      </c>
      <c r="T23" s="260">
        <v>4207.6000000000004</v>
      </c>
      <c r="U23" s="260">
        <v>359.9</v>
      </c>
      <c r="V23" s="260">
        <v>2.97</v>
      </c>
      <c r="W23" s="260">
        <v>441.1</v>
      </c>
      <c r="X23" s="260">
        <v>632.25</v>
      </c>
      <c r="AB23" s="260">
        <v>0</v>
      </c>
    </row>
    <row r="24" spans="1:28" x14ac:dyDescent="0.25">
      <c r="A24" s="260">
        <v>19</v>
      </c>
      <c r="B24" s="260" t="s">
        <v>12</v>
      </c>
      <c r="C24" s="260" t="s">
        <v>625</v>
      </c>
      <c r="D24" s="260" t="s">
        <v>14</v>
      </c>
      <c r="E24" s="260" t="s">
        <v>14</v>
      </c>
      <c r="F24" s="260" t="s">
        <v>14</v>
      </c>
      <c r="G24" s="260" t="s">
        <v>633</v>
      </c>
      <c r="H24" s="260" t="s">
        <v>927</v>
      </c>
      <c r="I24" s="260" t="s">
        <v>685</v>
      </c>
      <c r="J24" s="260" t="s">
        <v>562</v>
      </c>
      <c r="K24" s="260" t="s">
        <v>686</v>
      </c>
      <c r="L24" s="260" t="s">
        <v>687</v>
      </c>
      <c r="M24" s="260" t="s">
        <v>632</v>
      </c>
      <c r="N24" s="260">
        <v>6</v>
      </c>
      <c r="O24" s="260">
        <v>696.8</v>
      </c>
      <c r="P24" s="260">
        <v>955.7</v>
      </c>
      <c r="Q24" s="260">
        <v>1</v>
      </c>
      <c r="R24" s="260">
        <v>258.89999999999998</v>
      </c>
      <c r="S24" s="260">
        <v>312.3</v>
      </c>
      <c r="T24" s="260">
        <v>393.3</v>
      </c>
      <c r="U24" s="260">
        <v>81</v>
      </c>
      <c r="V24" s="260">
        <v>3.79</v>
      </c>
      <c r="W24" s="260">
        <v>173.5</v>
      </c>
      <c r="X24" s="260">
        <v>2045.53</v>
      </c>
      <c r="AB24" s="260">
        <v>3711</v>
      </c>
    </row>
    <row r="25" spans="1:28" x14ac:dyDescent="0.25">
      <c r="A25" s="260">
        <v>20</v>
      </c>
      <c r="B25" s="260" t="s">
        <v>12</v>
      </c>
      <c r="C25" s="260" t="s">
        <v>625</v>
      </c>
      <c r="D25" s="260" t="s">
        <v>14</v>
      </c>
      <c r="E25" s="260" t="s">
        <v>14</v>
      </c>
      <c r="F25" s="260" t="s">
        <v>14</v>
      </c>
      <c r="G25" s="260" t="s">
        <v>633</v>
      </c>
      <c r="H25" s="260" t="s">
        <v>927</v>
      </c>
      <c r="I25" s="260" t="s">
        <v>688</v>
      </c>
      <c r="J25" s="260" t="s">
        <v>260</v>
      </c>
      <c r="K25" s="260" t="s">
        <v>460</v>
      </c>
      <c r="L25" s="260" t="s">
        <v>689</v>
      </c>
      <c r="M25" s="260" t="s">
        <v>690</v>
      </c>
      <c r="N25" s="260">
        <v>149</v>
      </c>
      <c r="O25" s="260">
        <v>62.837000000000003</v>
      </c>
      <c r="P25" s="260">
        <v>68.320999999999998</v>
      </c>
      <c r="Q25" s="260">
        <v>800</v>
      </c>
      <c r="R25" s="260">
        <v>4387.2</v>
      </c>
      <c r="S25" s="260">
        <v>12.131</v>
      </c>
      <c r="T25" s="260">
        <v>12.967000000000001</v>
      </c>
      <c r="U25" s="260">
        <v>668.8</v>
      </c>
      <c r="V25" s="260">
        <v>3.74</v>
      </c>
      <c r="W25" s="260">
        <v>1021.6</v>
      </c>
      <c r="X25" s="260">
        <v>30793.08</v>
      </c>
      <c r="AB25" s="260">
        <v>30375</v>
      </c>
    </row>
    <row r="26" spans="1:28" x14ac:dyDescent="0.25">
      <c r="A26" s="260">
        <v>21</v>
      </c>
      <c r="B26" s="260" t="s">
        <v>12</v>
      </c>
      <c r="C26" s="260" t="s">
        <v>625</v>
      </c>
      <c r="D26" s="260" t="s">
        <v>14</v>
      </c>
      <c r="E26" s="260" t="s">
        <v>14</v>
      </c>
      <c r="F26" s="260" t="s">
        <v>14</v>
      </c>
      <c r="G26" s="260" t="s">
        <v>691</v>
      </c>
      <c r="H26" s="260" t="s">
        <v>927</v>
      </c>
      <c r="I26" s="260" t="s">
        <v>932</v>
      </c>
      <c r="J26" s="260" t="s">
        <v>933</v>
      </c>
      <c r="K26" s="260" t="s">
        <v>934</v>
      </c>
      <c r="L26" s="260" t="s">
        <v>935</v>
      </c>
      <c r="M26" s="260" t="s">
        <v>632</v>
      </c>
      <c r="N26" s="260">
        <v>12</v>
      </c>
      <c r="O26" s="260">
        <v>135</v>
      </c>
      <c r="P26" s="260">
        <v>1111</v>
      </c>
      <c r="Q26" s="260">
        <v>1</v>
      </c>
      <c r="R26" s="260">
        <v>976</v>
      </c>
      <c r="S26" s="260">
        <v>2</v>
      </c>
      <c r="T26" s="260">
        <v>493.8</v>
      </c>
      <c r="U26" s="260">
        <v>491.8</v>
      </c>
      <c r="V26" s="260">
        <v>3.79</v>
      </c>
      <c r="W26" s="260">
        <v>1765.1</v>
      </c>
      <c r="X26" s="260">
        <v>4725.82</v>
      </c>
      <c r="AB26" s="260">
        <v>4726</v>
      </c>
    </row>
    <row r="27" spans="1:28" x14ac:dyDescent="0.25">
      <c r="A27" s="260">
        <v>22</v>
      </c>
      <c r="B27" s="260" t="s">
        <v>12</v>
      </c>
      <c r="C27" s="260" t="s">
        <v>625</v>
      </c>
      <c r="D27" s="260" t="s">
        <v>14</v>
      </c>
      <c r="E27" s="260" t="s">
        <v>14</v>
      </c>
      <c r="F27" s="260" t="s">
        <v>14</v>
      </c>
      <c r="G27" s="260" t="s">
        <v>691</v>
      </c>
      <c r="H27" s="260" t="s">
        <v>927</v>
      </c>
      <c r="I27" s="260" t="s">
        <v>692</v>
      </c>
      <c r="J27" s="260" t="s">
        <v>94</v>
      </c>
      <c r="K27" s="260" t="s">
        <v>693</v>
      </c>
      <c r="L27" s="260" t="s">
        <v>694</v>
      </c>
      <c r="M27" s="260" t="s">
        <v>695</v>
      </c>
      <c r="N27" s="260">
        <v>10.44</v>
      </c>
      <c r="O27" s="260">
        <v>1443.9</v>
      </c>
      <c r="P27" s="260">
        <v>1467.1</v>
      </c>
      <c r="Q27" s="260">
        <v>1</v>
      </c>
      <c r="R27" s="260">
        <v>23.2</v>
      </c>
      <c r="S27" s="260">
        <v>67423.100000000006</v>
      </c>
      <c r="T27" s="260">
        <v>68277.8</v>
      </c>
      <c r="U27" s="260">
        <v>854.7</v>
      </c>
      <c r="V27" s="260">
        <v>7.08</v>
      </c>
      <c r="W27" s="260">
        <v>614691.80000000005</v>
      </c>
      <c r="X27" s="260">
        <v>2100</v>
      </c>
      <c r="AB27" s="260">
        <v>0</v>
      </c>
    </row>
    <row r="28" spans="1:28" x14ac:dyDescent="0.25">
      <c r="A28" s="260">
        <v>23</v>
      </c>
      <c r="B28" s="260" t="s">
        <v>12</v>
      </c>
      <c r="C28" s="260" t="s">
        <v>625</v>
      </c>
      <c r="D28" s="260" t="s">
        <v>14</v>
      </c>
      <c r="E28" s="260" t="s">
        <v>14</v>
      </c>
      <c r="F28" s="260" t="s">
        <v>14</v>
      </c>
      <c r="G28" s="260" t="s">
        <v>691</v>
      </c>
      <c r="H28" s="260" t="s">
        <v>927</v>
      </c>
      <c r="I28" s="260" t="s">
        <v>696</v>
      </c>
      <c r="J28" s="260" t="s">
        <v>268</v>
      </c>
      <c r="K28" s="260" t="s">
        <v>466</v>
      </c>
      <c r="L28" s="260" t="s">
        <v>697</v>
      </c>
      <c r="M28" s="260" t="s">
        <v>695</v>
      </c>
      <c r="N28" s="260">
        <v>49.24</v>
      </c>
      <c r="O28" s="260">
        <v>5063.62</v>
      </c>
      <c r="P28" s="260">
        <v>5656.92</v>
      </c>
      <c r="Q28" s="260">
        <v>15</v>
      </c>
      <c r="R28" s="260">
        <v>8899.5</v>
      </c>
      <c r="S28" s="260">
        <v>963.8</v>
      </c>
      <c r="T28" s="260">
        <v>963.8</v>
      </c>
      <c r="U28" s="260">
        <v>0</v>
      </c>
      <c r="V28" s="260">
        <v>3.74</v>
      </c>
      <c r="W28" s="260">
        <v>0</v>
      </c>
      <c r="X28" s="260">
        <v>56666.879999999997</v>
      </c>
      <c r="AB28" s="260">
        <v>56667</v>
      </c>
    </row>
    <row r="29" spans="1:28" x14ac:dyDescent="0.25">
      <c r="A29" s="260">
        <v>24</v>
      </c>
      <c r="B29" s="260" t="s">
        <v>12</v>
      </c>
      <c r="C29" s="260" t="s">
        <v>625</v>
      </c>
      <c r="D29" s="260" t="s">
        <v>14</v>
      </c>
      <c r="E29" s="260" t="s">
        <v>14</v>
      </c>
      <c r="F29" s="260" t="s">
        <v>14</v>
      </c>
      <c r="G29" s="260" t="s">
        <v>691</v>
      </c>
      <c r="H29" s="260" t="s">
        <v>927</v>
      </c>
      <c r="I29" s="260" t="s">
        <v>698</v>
      </c>
      <c r="J29" s="260" t="s">
        <v>142</v>
      </c>
      <c r="K29" s="260" t="s">
        <v>699</v>
      </c>
      <c r="L29" s="260" t="s">
        <v>700</v>
      </c>
      <c r="M29" s="260" t="s">
        <v>637</v>
      </c>
      <c r="N29" s="260">
        <v>15</v>
      </c>
      <c r="O29" s="260">
        <v>40320.1</v>
      </c>
      <c r="P29" s="260">
        <v>42667</v>
      </c>
      <c r="Q29" s="260">
        <v>1</v>
      </c>
      <c r="R29" s="260">
        <v>2346.9</v>
      </c>
      <c r="S29" s="260">
        <v>5966.5</v>
      </c>
      <c r="T29" s="260">
        <v>6185.4</v>
      </c>
      <c r="U29" s="260">
        <v>218.9</v>
      </c>
      <c r="V29" s="260">
        <v>3.74</v>
      </c>
      <c r="W29" s="260">
        <v>481.5</v>
      </c>
      <c r="X29" s="260">
        <v>20829.060000000001</v>
      </c>
      <c r="AB29" s="260">
        <v>21103.3</v>
      </c>
    </row>
    <row r="30" spans="1:28" x14ac:dyDescent="0.25">
      <c r="A30" s="260">
        <v>25</v>
      </c>
      <c r="B30" s="260" t="s">
        <v>12</v>
      </c>
      <c r="C30" s="260" t="s">
        <v>625</v>
      </c>
      <c r="D30" s="260" t="s">
        <v>14</v>
      </c>
      <c r="E30" s="260" t="s">
        <v>14</v>
      </c>
      <c r="F30" s="260" t="s">
        <v>14</v>
      </c>
      <c r="G30" s="260" t="s">
        <v>691</v>
      </c>
      <c r="H30" s="260" t="s">
        <v>927</v>
      </c>
      <c r="I30" s="260" t="s">
        <v>936</v>
      </c>
      <c r="J30" s="260" t="s">
        <v>937</v>
      </c>
      <c r="K30" s="260" t="s">
        <v>938</v>
      </c>
      <c r="L30" s="260" t="s">
        <v>939</v>
      </c>
      <c r="M30" s="260" t="s">
        <v>632</v>
      </c>
      <c r="N30" s="260">
        <v>3</v>
      </c>
      <c r="O30" s="260">
        <v>2.57</v>
      </c>
      <c r="P30" s="260">
        <v>159</v>
      </c>
      <c r="Q30" s="260">
        <v>1</v>
      </c>
      <c r="R30" s="260">
        <v>156.43</v>
      </c>
      <c r="S30" s="260">
        <v>2.42</v>
      </c>
      <c r="T30" s="260">
        <v>104</v>
      </c>
      <c r="U30" s="260">
        <v>101.58</v>
      </c>
      <c r="V30" s="260">
        <v>2.4300000000000002</v>
      </c>
      <c r="W30" s="260">
        <v>145</v>
      </c>
      <c r="X30" s="260">
        <v>1480.8</v>
      </c>
      <c r="AB30" s="260">
        <v>1481</v>
      </c>
    </row>
    <row r="31" spans="1:28" x14ac:dyDescent="0.25">
      <c r="A31" s="260">
        <v>26</v>
      </c>
      <c r="B31" s="260" t="s">
        <v>12</v>
      </c>
      <c r="C31" s="260" t="s">
        <v>625</v>
      </c>
      <c r="D31" s="260" t="s">
        <v>14</v>
      </c>
      <c r="E31" s="260" t="s">
        <v>14</v>
      </c>
      <c r="F31" s="260" t="s">
        <v>14</v>
      </c>
      <c r="G31" s="260" t="s">
        <v>691</v>
      </c>
      <c r="H31" s="260" t="s">
        <v>927</v>
      </c>
      <c r="I31" s="260" t="s">
        <v>706</v>
      </c>
      <c r="J31" s="260" t="s">
        <v>707</v>
      </c>
      <c r="K31" s="260" t="s">
        <v>708</v>
      </c>
      <c r="L31" s="260" t="s">
        <v>709</v>
      </c>
      <c r="M31" s="260" t="s">
        <v>637</v>
      </c>
      <c r="N31" s="260">
        <v>15</v>
      </c>
      <c r="O31" s="260">
        <v>3059</v>
      </c>
      <c r="P31" s="260">
        <v>3930</v>
      </c>
      <c r="Q31" s="260">
        <v>1</v>
      </c>
      <c r="R31" s="260">
        <v>871</v>
      </c>
      <c r="S31" s="260">
        <v>443</v>
      </c>
      <c r="T31" s="260">
        <v>541</v>
      </c>
      <c r="U31" s="260">
        <v>98</v>
      </c>
      <c r="V31" s="260">
        <v>3.2</v>
      </c>
      <c r="W31" s="260">
        <v>349.2</v>
      </c>
      <c r="X31" s="260">
        <v>9765.26</v>
      </c>
      <c r="Y31" s="260">
        <v>29787</v>
      </c>
      <c r="AB31" s="260">
        <v>0</v>
      </c>
    </row>
    <row r="32" spans="1:28" x14ac:dyDescent="0.25">
      <c r="A32" s="260">
        <v>27</v>
      </c>
      <c r="B32" s="260" t="s">
        <v>12</v>
      </c>
      <c r="C32" s="260" t="s">
        <v>625</v>
      </c>
      <c r="D32" s="260" t="s">
        <v>14</v>
      </c>
      <c r="E32" s="260" t="s">
        <v>14</v>
      </c>
      <c r="F32" s="260" t="s">
        <v>14</v>
      </c>
      <c r="G32" s="260" t="s">
        <v>691</v>
      </c>
      <c r="H32" s="260" t="s">
        <v>927</v>
      </c>
      <c r="I32" s="260" t="s">
        <v>710</v>
      </c>
      <c r="J32" s="260" t="s">
        <v>71</v>
      </c>
      <c r="K32" s="260" t="s">
        <v>711</v>
      </c>
      <c r="L32" s="260" t="s">
        <v>712</v>
      </c>
      <c r="M32" s="260" t="s">
        <v>713</v>
      </c>
      <c r="N32" s="260">
        <v>13.43</v>
      </c>
      <c r="O32" s="260">
        <v>45303.6</v>
      </c>
      <c r="P32" s="260">
        <v>46174.9</v>
      </c>
      <c r="Q32" s="260">
        <v>1</v>
      </c>
      <c r="R32" s="260">
        <v>871.3</v>
      </c>
      <c r="S32" s="260">
        <v>39051.4</v>
      </c>
      <c r="T32" s="260">
        <v>39665</v>
      </c>
      <c r="U32" s="260">
        <v>613.6</v>
      </c>
      <c r="V32" s="260">
        <v>3.07</v>
      </c>
      <c r="W32" s="260">
        <v>1108.2</v>
      </c>
      <c r="X32" s="260">
        <v>4117.25</v>
      </c>
      <c r="AB32" s="260">
        <v>4117</v>
      </c>
    </row>
    <row r="33" spans="1:28" x14ac:dyDescent="0.25">
      <c r="A33" s="260">
        <v>28</v>
      </c>
      <c r="B33" s="260" t="s">
        <v>12</v>
      </c>
      <c r="C33" s="260" t="s">
        <v>625</v>
      </c>
      <c r="D33" s="260" t="s">
        <v>14</v>
      </c>
      <c r="E33" s="260" t="s">
        <v>14</v>
      </c>
      <c r="F33" s="260" t="s">
        <v>14</v>
      </c>
      <c r="G33" s="260" t="s">
        <v>691</v>
      </c>
      <c r="H33" s="260" t="s">
        <v>927</v>
      </c>
      <c r="I33" s="260" t="s">
        <v>723</v>
      </c>
      <c r="J33" s="260" t="s">
        <v>542</v>
      </c>
      <c r="K33" s="260" t="s">
        <v>724</v>
      </c>
      <c r="L33" s="260" t="s">
        <v>725</v>
      </c>
      <c r="M33" s="260" t="s">
        <v>632</v>
      </c>
      <c r="N33" s="260">
        <v>5</v>
      </c>
      <c r="O33" s="260">
        <v>1686</v>
      </c>
      <c r="P33" s="260">
        <v>1871.9</v>
      </c>
      <c r="Q33" s="260">
        <v>1</v>
      </c>
      <c r="R33" s="260">
        <v>185.9</v>
      </c>
      <c r="S33" s="260">
        <v>1924</v>
      </c>
      <c r="T33" s="260">
        <v>2241.6</v>
      </c>
      <c r="U33" s="260">
        <v>317.60000000000002</v>
      </c>
      <c r="V33" s="260">
        <v>2.62</v>
      </c>
      <c r="W33" s="260">
        <v>430</v>
      </c>
      <c r="X33" s="260">
        <v>679.84</v>
      </c>
      <c r="AB33" s="260">
        <v>5752</v>
      </c>
    </row>
    <row r="34" spans="1:28" x14ac:dyDescent="0.25">
      <c r="A34" s="260">
        <v>29</v>
      </c>
      <c r="B34" s="260" t="s">
        <v>12</v>
      </c>
      <c r="C34" s="260" t="s">
        <v>625</v>
      </c>
      <c r="D34" s="260" t="s">
        <v>14</v>
      </c>
      <c r="E34" s="260" t="s">
        <v>14</v>
      </c>
      <c r="F34" s="260" t="s">
        <v>14</v>
      </c>
      <c r="G34" s="260" t="s">
        <v>691</v>
      </c>
      <c r="H34" s="260" t="s">
        <v>927</v>
      </c>
      <c r="I34" s="260" t="s">
        <v>726</v>
      </c>
      <c r="J34" s="260" t="s">
        <v>249</v>
      </c>
      <c r="K34" s="260" t="s">
        <v>727</v>
      </c>
      <c r="L34" s="260" t="s">
        <v>728</v>
      </c>
      <c r="M34" s="260" t="s">
        <v>632</v>
      </c>
      <c r="N34" s="260">
        <v>4</v>
      </c>
      <c r="O34" s="260">
        <v>1537.9</v>
      </c>
      <c r="P34" s="260">
        <v>1666.8</v>
      </c>
      <c r="Q34" s="260">
        <v>1</v>
      </c>
      <c r="R34" s="260">
        <v>128.9</v>
      </c>
      <c r="S34" s="260">
        <v>2679</v>
      </c>
      <c r="T34" s="260">
        <v>2809.5</v>
      </c>
      <c r="U34" s="260">
        <v>130.5</v>
      </c>
      <c r="V34" s="260">
        <v>2.97</v>
      </c>
      <c r="W34" s="260">
        <v>315270</v>
      </c>
      <c r="X34" s="260">
        <v>526.5</v>
      </c>
      <c r="Y34" s="260">
        <v>522</v>
      </c>
      <c r="AB34" s="260">
        <v>0</v>
      </c>
    </row>
    <row r="35" spans="1:28" x14ac:dyDescent="0.25">
      <c r="A35" s="260">
        <v>30</v>
      </c>
      <c r="B35" s="260" t="s">
        <v>12</v>
      </c>
      <c r="C35" s="260" t="s">
        <v>625</v>
      </c>
      <c r="D35" s="260" t="s">
        <v>14</v>
      </c>
      <c r="E35" s="260" t="s">
        <v>14</v>
      </c>
      <c r="F35" s="260" t="s">
        <v>14</v>
      </c>
      <c r="G35" s="260" t="s">
        <v>691</v>
      </c>
      <c r="H35" s="260" t="s">
        <v>927</v>
      </c>
      <c r="I35" s="260" t="s">
        <v>732</v>
      </c>
      <c r="J35" s="260" t="s">
        <v>316</v>
      </c>
      <c r="K35" s="260" t="s">
        <v>733</v>
      </c>
      <c r="L35" s="260" t="s">
        <v>734</v>
      </c>
      <c r="M35" s="260" t="s">
        <v>632</v>
      </c>
      <c r="N35" s="260">
        <v>30</v>
      </c>
      <c r="O35" s="260">
        <v>285</v>
      </c>
      <c r="P35" s="260">
        <v>353.67</v>
      </c>
      <c r="Q35" s="260">
        <v>10</v>
      </c>
      <c r="R35" s="260">
        <v>686.7</v>
      </c>
      <c r="S35" s="260">
        <v>517</v>
      </c>
      <c r="T35" s="260">
        <v>538</v>
      </c>
      <c r="U35" s="260">
        <v>210</v>
      </c>
      <c r="V35" s="260">
        <v>3.2</v>
      </c>
      <c r="W35" s="260">
        <v>112.7</v>
      </c>
      <c r="X35" s="260">
        <v>7625.88</v>
      </c>
      <c r="Y35" s="260">
        <v>7626</v>
      </c>
      <c r="AB35" s="260">
        <v>0</v>
      </c>
    </row>
    <row r="36" spans="1:28" x14ac:dyDescent="0.25">
      <c r="A36" s="260">
        <v>31</v>
      </c>
      <c r="B36" s="260" t="s">
        <v>12</v>
      </c>
      <c r="C36" s="260" t="s">
        <v>625</v>
      </c>
      <c r="D36" s="260" t="s">
        <v>14</v>
      </c>
      <c r="E36" s="260" t="s">
        <v>14</v>
      </c>
      <c r="F36" s="260" t="s">
        <v>14</v>
      </c>
      <c r="G36" s="260" t="s">
        <v>691</v>
      </c>
      <c r="H36" s="260" t="s">
        <v>927</v>
      </c>
      <c r="I36" s="260" t="s">
        <v>735</v>
      </c>
      <c r="J36" s="260" t="s">
        <v>559</v>
      </c>
      <c r="K36" s="260" t="s">
        <v>736</v>
      </c>
      <c r="L36" s="260" t="s">
        <v>737</v>
      </c>
      <c r="M36" s="260" t="s">
        <v>632</v>
      </c>
      <c r="N36" s="260">
        <v>17</v>
      </c>
      <c r="O36" s="260">
        <v>881.5</v>
      </c>
      <c r="P36" s="260">
        <v>1310.3</v>
      </c>
      <c r="Q36" s="260">
        <v>1</v>
      </c>
      <c r="R36" s="260">
        <v>428.8</v>
      </c>
      <c r="S36" s="260">
        <v>2276.9</v>
      </c>
      <c r="T36" s="260">
        <v>2736</v>
      </c>
      <c r="U36" s="260">
        <v>459.1</v>
      </c>
      <c r="V36" s="260">
        <v>3.2</v>
      </c>
      <c r="W36" s="260">
        <v>16731.7</v>
      </c>
      <c r="X36" s="260">
        <v>2465</v>
      </c>
      <c r="AB36" s="260">
        <v>-22513</v>
      </c>
    </row>
    <row r="37" spans="1:28" x14ac:dyDescent="0.25">
      <c r="A37" s="260">
        <v>32</v>
      </c>
      <c r="B37" s="260" t="s">
        <v>12</v>
      </c>
      <c r="C37" s="260" t="s">
        <v>625</v>
      </c>
      <c r="D37" s="260" t="s">
        <v>14</v>
      </c>
      <c r="E37" s="260" t="s">
        <v>14</v>
      </c>
      <c r="F37" s="260" t="s">
        <v>14</v>
      </c>
      <c r="G37" s="260" t="s">
        <v>738</v>
      </c>
      <c r="H37" s="260" t="s">
        <v>927</v>
      </c>
      <c r="I37" s="260" t="s">
        <v>800</v>
      </c>
      <c r="J37" s="260" t="s">
        <v>91</v>
      </c>
      <c r="K37" s="260" t="s">
        <v>801</v>
      </c>
      <c r="L37" s="260" t="s">
        <v>802</v>
      </c>
      <c r="M37" s="260" t="s">
        <v>637</v>
      </c>
      <c r="N37" s="260">
        <v>18.89</v>
      </c>
      <c r="O37" s="260">
        <v>7377</v>
      </c>
      <c r="P37" s="260">
        <v>7626</v>
      </c>
      <c r="Q37" s="260">
        <v>10</v>
      </c>
      <c r="R37" s="260">
        <v>2490</v>
      </c>
      <c r="S37" s="260">
        <v>1843</v>
      </c>
      <c r="T37" s="260">
        <v>1890</v>
      </c>
      <c r="U37" s="260">
        <v>470</v>
      </c>
      <c r="V37" s="260">
        <v>3.19</v>
      </c>
      <c r="W37" s="260">
        <v>987</v>
      </c>
      <c r="X37" s="260">
        <v>20608.599999999999</v>
      </c>
      <c r="AB37" s="260">
        <v>20609</v>
      </c>
    </row>
    <row r="38" spans="1:28" x14ac:dyDescent="0.25">
      <c r="A38" s="260">
        <v>33</v>
      </c>
      <c r="B38" s="260" t="s">
        <v>12</v>
      </c>
      <c r="C38" s="260" t="s">
        <v>625</v>
      </c>
      <c r="D38" s="260" t="s">
        <v>14</v>
      </c>
      <c r="E38" s="260" t="s">
        <v>14</v>
      </c>
      <c r="F38" s="260" t="s">
        <v>14</v>
      </c>
      <c r="G38" s="260" t="s">
        <v>738</v>
      </c>
      <c r="H38" s="260" t="s">
        <v>927</v>
      </c>
      <c r="I38" s="260" t="s">
        <v>809</v>
      </c>
      <c r="J38" s="260" t="s">
        <v>80</v>
      </c>
      <c r="K38" s="260" t="s">
        <v>810</v>
      </c>
      <c r="L38" s="260" t="s">
        <v>811</v>
      </c>
      <c r="M38" s="260" t="s">
        <v>653</v>
      </c>
      <c r="N38" s="260">
        <v>60</v>
      </c>
      <c r="O38" s="260">
        <v>5668</v>
      </c>
      <c r="P38" s="260">
        <v>5795</v>
      </c>
      <c r="Q38" s="260">
        <v>15</v>
      </c>
      <c r="R38" s="260">
        <v>1905</v>
      </c>
      <c r="S38" s="260">
        <v>4619</v>
      </c>
      <c r="T38" s="260">
        <v>4721</v>
      </c>
      <c r="U38" s="260">
        <v>1530</v>
      </c>
      <c r="V38" s="260">
        <v>3.19</v>
      </c>
      <c r="W38" s="260">
        <v>2955</v>
      </c>
      <c r="X38" s="260">
        <v>15892.5</v>
      </c>
      <c r="AB38" s="260">
        <v>15893</v>
      </c>
    </row>
    <row r="39" spans="1:28" x14ac:dyDescent="0.25">
      <c r="A39" s="260">
        <v>34</v>
      </c>
      <c r="B39" s="260" t="s">
        <v>12</v>
      </c>
      <c r="C39" s="260" t="s">
        <v>625</v>
      </c>
      <c r="D39" s="260" t="s">
        <v>14</v>
      </c>
      <c r="E39" s="260" t="s">
        <v>14</v>
      </c>
      <c r="F39" s="260" t="s">
        <v>14</v>
      </c>
      <c r="G39" s="260" t="s">
        <v>738</v>
      </c>
      <c r="H39" s="260" t="s">
        <v>927</v>
      </c>
      <c r="I39" s="260" t="s">
        <v>815</v>
      </c>
      <c r="J39" s="260" t="s">
        <v>68</v>
      </c>
      <c r="K39" s="260" t="s">
        <v>816</v>
      </c>
      <c r="L39" s="260" t="s">
        <v>817</v>
      </c>
      <c r="M39" s="260" t="s">
        <v>632</v>
      </c>
      <c r="N39" s="260">
        <v>3.48</v>
      </c>
      <c r="O39" s="260">
        <v>777</v>
      </c>
      <c r="P39" s="260">
        <v>790</v>
      </c>
      <c r="Q39" s="260">
        <v>1</v>
      </c>
      <c r="R39" s="260">
        <v>13</v>
      </c>
      <c r="S39" s="260">
        <v>13249</v>
      </c>
      <c r="T39" s="260">
        <v>13471</v>
      </c>
      <c r="U39" s="260">
        <v>222</v>
      </c>
      <c r="V39" s="260">
        <v>3.07</v>
      </c>
      <c r="W39" s="260">
        <v>263</v>
      </c>
      <c r="X39" s="260">
        <v>432.5</v>
      </c>
      <c r="AB39" s="260">
        <v>0</v>
      </c>
    </row>
    <row r="40" spans="1:28" x14ac:dyDescent="0.25">
      <c r="A40" s="260">
        <v>35</v>
      </c>
      <c r="B40" s="260" t="s">
        <v>12</v>
      </c>
      <c r="C40" s="260" t="s">
        <v>625</v>
      </c>
      <c r="D40" s="260" t="s">
        <v>14</v>
      </c>
      <c r="E40" s="260" t="s">
        <v>14</v>
      </c>
      <c r="F40" s="260" t="s">
        <v>14</v>
      </c>
      <c r="G40" s="260" t="s">
        <v>738</v>
      </c>
      <c r="H40" s="260" t="s">
        <v>927</v>
      </c>
      <c r="I40" s="260" t="s">
        <v>940</v>
      </c>
      <c r="J40" s="260" t="s">
        <v>912</v>
      </c>
      <c r="K40" s="260" t="s">
        <v>924</v>
      </c>
      <c r="L40" s="260" t="s">
        <v>941</v>
      </c>
      <c r="M40" s="260" t="s">
        <v>632</v>
      </c>
      <c r="N40" s="260">
        <v>5</v>
      </c>
      <c r="O40" s="260">
        <v>376</v>
      </c>
      <c r="P40" s="260">
        <v>577</v>
      </c>
      <c r="Q40" s="260">
        <v>1</v>
      </c>
      <c r="R40" s="260">
        <v>201</v>
      </c>
      <c r="S40" s="260">
        <v>782</v>
      </c>
      <c r="T40" s="260">
        <v>1222</v>
      </c>
      <c r="U40" s="260">
        <v>440</v>
      </c>
      <c r="V40" s="260">
        <v>3.79</v>
      </c>
      <c r="W40" s="260">
        <v>579</v>
      </c>
      <c r="X40" s="260">
        <v>636.87</v>
      </c>
      <c r="AB40" s="260">
        <v>4143</v>
      </c>
    </row>
    <row r="41" spans="1:28" x14ac:dyDescent="0.25">
      <c r="A41" s="260">
        <v>36</v>
      </c>
      <c r="B41" s="260" t="s">
        <v>12</v>
      </c>
      <c r="C41" s="260" t="s">
        <v>625</v>
      </c>
      <c r="D41" s="260" t="s">
        <v>14</v>
      </c>
      <c r="E41" s="260" t="s">
        <v>14</v>
      </c>
      <c r="F41" s="260" t="s">
        <v>14</v>
      </c>
      <c r="G41" s="260" t="s">
        <v>738</v>
      </c>
      <c r="H41" s="260" t="s">
        <v>927</v>
      </c>
      <c r="I41" s="260" t="s">
        <v>865</v>
      </c>
      <c r="J41" s="260" t="s">
        <v>100</v>
      </c>
      <c r="K41" s="260" t="s">
        <v>866</v>
      </c>
      <c r="L41" s="260" t="s">
        <v>867</v>
      </c>
      <c r="M41" s="260" t="s">
        <v>632</v>
      </c>
      <c r="N41" s="260">
        <v>3</v>
      </c>
      <c r="O41" s="260">
        <v>8104</v>
      </c>
      <c r="P41" s="260">
        <v>8353</v>
      </c>
      <c r="Q41" s="260">
        <v>1</v>
      </c>
      <c r="R41" s="260">
        <v>249</v>
      </c>
      <c r="S41" s="260">
        <v>6393</v>
      </c>
      <c r="T41" s="260">
        <v>6449</v>
      </c>
      <c r="U41" s="260">
        <v>56</v>
      </c>
      <c r="V41" s="260">
        <v>4.0199999999999996</v>
      </c>
      <c r="W41" s="260">
        <v>124</v>
      </c>
      <c r="X41" s="260">
        <v>1686.3</v>
      </c>
      <c r="AB41" s="260">
        <v>1686</v>
      </c>
    </row>
    <row r="42" spans="1:28" x14ac:dyDescent="0.25">
      <c r="A42" s="260">
        <v>37</v>
      </c>
      <c r="B42" s="260" t="s">
        <v>12</v>
      </c>
      <c r="C42" s="260" t="s">
        <v>625</v>
      </c>
      <c r="D42" s="260" t="s">
        <v>14</v>
      </c>
      <c r="E42" s="260" t="s">
        <v>14</v>
      </c>
      <c r="F42" s="260" t="s">
        <v>14</v>
      </c>
      <c r="G42" s="260" t="s">
        <v>738</v>
      </c>
      <c r="H42" s="260" t="s">
        <v>927</v>
      </c>
      <c r="I42" s="260" t="s">
        <v>880</v>
      </c>
      <c r="J42" s="260" t="s">
        <v>114</v>
      </c>
      <c r="K42" s="260" t="s">
        <v>881</v>
      </c>
      <c r="L42" s="260" t="s">
        <v>882</v>
      </c>
      <c r="M42" s="260" t="s">
        <v>637</v>
      </c>
      <c r="N42" s="260">
        <v>17</v>
      </c>
      <c r="O42" s="260">
        <v>46539</v>
      </c>
      <c r="P42" s="260">
        <v>48996</v>
      </c>
      <c r="Q42" s="260">
        <v>1</v>
      </c>
      <c r="R42" s="260">
        <v>2457</v>
      </c>
      <c r="S42" s="260">
        <v>7008</v>
      </c>
      <c r="T42" s="260">
        <v>7008.1</v>
      </c>
      <c r="U42" s="260">
        <v>0.1</v>
      </c>
      <c r="V42" s="260">
        <v>3.19</v>
      </c>
      <c r="W42" s="260">
        <v>2</v>
      </c>
      <c r="X42" s="260">
        <v>24116.959999999999</v>
      </c>
      <c r="AB42" s="260">
        <v>68885</v>
      </c>
    </row>
    <row r="43" spans="1:28" x14ac:dyDescent="0.25">
      <c r="A43" s="260">
        <v>38</v>
      </c>
      <c r="B43" s="260" t="s">
        <v>12</v>
      </c>
      <c r="C43" s="260" t="s">
        <v>625</v>
      </c>
      <c r="D43" s="260" t="s">
        <v>14</v>
      </c>
      <c r="E43" s="260" t="s">
        <v>14</v>
      </c>
      <c r="F43" s="260" t="s">
        <v>14</v>
      </c>
      <c r="G43" s="260" t="s">
        <v>738</v>
      </c>
      <c r="H43" s="260" t="s">
        <v>927</v>
      </c>
      <c r="I43" s="260" t="s">
        <v>883</v>
      </c>
      <c r="J43" s="260" t="s">
        <v>136</v>
      </c>
      <c r="K43" s="260" t="s">
        <v>884</v>
      </c>
      <c r="L43" s="260" t="s">
        <v>885</v>
      </c>
      <c r="M43" s="260" t="s">
        <v>632</v>
      </c>
      <c r="N43" s="260">
        <v>10</v>
      </c>
      <c r="O43" s="260">
        <v>8466</v>
      </c>
      <c r="P43" s="260">
        <v>8777</v>
      </c>
      <c r="Q43" s="260">
        <v>1</v>
      </c>
      <c r="R43" s="260">
        <v>311</v>
      </c>
      <c r="S43" s="260">
        <v>9649</v>
      </c>
      <c r="T43" s="260">
        <v>10075</v>
      </c>
      <c r="U43" s="260">
        <v>426</v>
      </c>
      <c r="V43" s="260">
        <v>4.0199999999999996</v>
      </c>
      <c r="W43" s="260">
        <v>574</v>
      </c>
      <c r="X43" s="260">
        <v>1316.25</v>
      </c>
      <c r="AB43" s="260">
        <v>854</v>
      </c>
    </row>
    <row r="44" spans="1:28" x14ac:dyDescent="0.25">
      <c r="A44" s="260">
        <v>39</v>
      </c>
      <c r="B44" s="260" t="s">
        <v>12</v>
      </c>
      <c r="C44" s="260" t="s">
        <v>625</v>
      </c>
      <c r="D44" s="260" t="s">
        <v>14</v>
      </c>
      <c r="E44" s="260" t="s">
        <v>14</v>
      </c>
      <c r="F44" s="260" t="s">
        <v>14</v>
      </c>
      <c r="G44" s="260" t="s">
        <v>738</v>
      </c>
      <c r="H44" s="260" t="s">
        <v>927</v>
      </c>
      <c r="I44" s="260" t="s">
        <v>886</v>
      </c>
      <c r="J44" s="260" t="s">
        <v>134</v>
      </c>
      <c r="K44" s="260" t="s">
        <v>887</v>
      </c>
      <c r="L44" s="260" t="s">
        <v>888</v>
      </c>
      <c r="M44" s="260" t="s">
        <v>632</v>
      </c>
      <c r="N44" s="260">
        <v>3</v>
      </c>
      <c r="O44" s="260">
        <v>6686</v>
      </c>
      <c r="P44" s="260">
        <v>6942</v>
      </c>
      <c r="Q44" s="260">
        <v>1</v>
      </c>
      <c r="R44" s="260">
        <v>256</v>
      </c>
      <c r="S44" s="260">
        <v>4145</v>
      </c>
      <c r="T44" s="260">
        <v>4265</v>
      </c>
      <c r="U44" s="260">
        <v>120</v>
      </c>
      <c r="V44" s="260">
        <v>4.0199999999999996</v>
      </c>
      <c r="W44" s="260">
        <v>186</v>
      </c>
      <c r="X44" s="260">
        <v>1446.85</v>
      </c>
      <c r="AB44" s="260">
        <v>16327</v>
      </c>
    </row>
    <row r="45" spans="1:28" x14ac:dyDescent="0.25">
      <c r="A45" s="260">
        <v>40</v>
      </c>
      <c r="B45" s="260" t="s">
        <v>12</v>
      </c>
      <c r="C45" s="260" t="s">
        <v>625</v>
      </c>
      <c r="D45" s="260" t="s">
        <v>14</v>
      </c>
      <c r="E45" s="260" t="s">
        <v>14</v>
      </c>
      <c r="F45" s="260" t="s">
        <v>14</v>
      </c>
      <c r="G45" s="260" t="s">
        <v>738</v>
      </c>
      <c r="H45" s="260" t="s">
        <v>927</v>
      </c>
      <c r="I45" s="260" t="s">
        <v>889</v>
      </c>
      <c r="J45" s="260" t="s">
        <v>277</v>
      </c>
      <c r="K45" s="260" t="s">
        <v>890</v>
      </c>
      <c r="L45" s="260" t="s">
        <v>891</v>
      </c>
      <c r="M45" s="260" t="s">
        <v>632</v>
      </c>
      <c r="N45" s="260">
        <v>8</v>
      </c>
      <c r="O45" s="260">
        <v>9908</v>
      </c>
      <c r="P45" s="260">
        <v>10912</v>
      </c>
      <c r="Q45" s="260">
        <v>1</v>
      </c>
      <c r="R45" s="260">
        <v>1004</v>
      </c>
      <c r="S45" s="260">
        <v>4397</v>
      </c>
      <c r="T45" s="260">
        <v>4653</v>
      </c>
      <c r="U45" s="260">
        <v>256</v>
      </c>
      <c r="V45" s="260">
        <v>3.79</v>
      </c>
      <c r="W45" s="260">
        <v>760</v>
      </c>
      <c r="X45" s="260">
        <v>6499.17</v>
      </c>
      <c r="AB45" s="260">
        <v>32390</v>
      </c>
    </row>
    <row r="46" spans="1:28" x14ac:dyDescent="0.25">
      <c r="A46" s="260">
        <v>41</v>
      </c>
      <c r="B46" s="260" t="s">
        <v>12</v>
      </c>
      <c r="C46" s="260" t="s">
        <v>625</v>
      </c>
      <c r="D46" s="260" t="s">
        <v>14</v>
      </c>
      <c r="E46" s="260" t="s">
        <v>14</v>
      </c>
      <c r="F46" s="260" t="s">
        <v>14</v>
      </c>
      <c r="G46" s="260" t="s">
        <v>738</v>
      </c>
      <c r="H46" s="260" t="s">
        <v>927</v>
      </c>
      <c r="I46" s="260" t="s">
        <v>942</v>
      </c>
      <c r="J46" s="260" t="s">
        <v>288</v>
      </c>
      <c r="K46" s="260" t="s">
        <v>943</v>
      </c>
      <c r="L46" s="260" t="s">
        <v>944</v>
      </c>
      <c r="M46" s="260" t="s">
        <v>632</v>
      </c>
      <c r="N46" s="260">
        <v>6</v>
      </c>
      <c r="O46" s="260">
        <v>5771</v>
      </c>
      <c r="P46" s="260">
        <v>6331</v>
      </c>
      <c r="Q46" s="260">
        <v>1</v>
      </c>
      <c r="R46" s="260">
        <v>560</v>
      </c>
      <c r="S46" s="260">
        <v>3171</v>
      </c>
      <c r="T46" s="260">
        <v>3420</v>
      </c>
      <c r="U46" s="260">
        <v>249</v>
      </c>
      <c r="V46" s="260">
        <v>3.79</v>
      </c>
      <c r="W46" s="260">
        <v>476</v>
      </c>
      <c r="X46" s="260">
        <v>2976.24</v>
      </c>
      <c r="AB46" s="260">
        <v>9957.99</v>
      </c>
    </row>
    <row r="47" spans="1:28" x14ac:dyDescent="0.25">
      <c r="A47" s="260">
        <v>42</v>
      </c>
      <c r="B47" s="260" t="s">
        <v>12</v>
      </c>
      <c r="C47" s="260" t="s">
        <v>625</v>
      </c>
      <c r="D47" s="260" t="s">
        <v>14</v>
      </c>
      <c r="E47" s="260" t="s">
        <v>14</v>
      </c>
      <c r="F47" s="260" t="s">
        <v>14</v>
      </c>
      <c r="G47" s="260" t="s">
        <v>738</v>
      </c>
      <c r="H47" s="260" t="s">
        <v>927</v>
      </c>
      <c r="I47" s="260" t="s">
        <v>739</v>
      </c>
      <c r="J47" s="260" t="s">
        <v>549</v>
      </c>
      <c r="K47" s="260" t="s">
        <v>740</v>
      </c>
      <c r="L47" s="260" t="s">
        <v>741</v>
      </c>
      <c r="M47" s="260" t="s">
        <v>632</v>
      </c>
      <c r="N47" s="260">
        <v>5</v>
      </c>
      <c r="O47" s="260">
        <v>401</v>
      </c>
      <c r="P47" s="260">
        <v>475</v>
      </c>
      <c r="Q47" s="260">
        <v>1</v>
      </c>
      <c r="R47" s="260">
        <v>74</v>
      </c>
      <c r="S47" s="260">
        <v>3141</v>
      </c>
      <c r="T47" s="260">
        <v>3686</v>
      </c>
      <c r="U47" s="260">
        <v>545</v>
      </c>
      <c r="V47" s="260">
        <v>3.79</v>
      </c>
      <c r="W47" s="260">
        <v>602</v>
      </c>
      <c r="X47" s="260">
        <v>605.75</v>
      </c>
      <c r="AB47" s="260">
        <v>0</v>
      </c>
    </row>
    <row r="48" spans="1:28" x14ac:dyDescent="0.25">
      <c r="A48" s="260">
        <v>43</v>
      </c>
      <c r="B48" s="260" t="s">
        <v>12</v>
      </c>
      <c r="C48" s="260" t="s">
        <v>625</v>
      </c>
      <c r="D48" s="260" t="s">
        <v>14</v>
      </c>
      <c r="E48" s="260" t="s">
        <v>14</v>
      </c>
      <c r="F48" s="260" t="s">
        <v>14</v>
      </c>
      <c r="G48" s="260" t="s">
        <v>742</v>
      </c>
      <c r="H48" s="260" t="s">
        <v>927</v>
      </c>
      <c r="I48" s="260" t="s">
        <v>743</v>
      </c>
      <c r="J48" s="260" t="s">
        <v>283</v>
      </c>
      <c r="K48" s="260" t="s">
        <v>744</v>
      </c>
      <c r="L48" s="260" t="s">
        <v>745</v>
      </c>
      <c r="M48" s="260" t="s">
        <v>632</v>
      </c>
      <c r="N48" s="260">
        <v>24</v>
      </c>
      <c r="O48" s="260">
        <v>2559</v>
      </c>
      <c r="P48" s="260">
        <v>2818</v>
      </c>
      <c r="Q48" s="260">
        <v>10</v>
      </c>
      <c r="R48" s="260">
        <v>2590</v>
      </c>
      <c r="S48" s="260">
        <v>1302</v>
      </c>
      <c r="T48" s="260">
        <v>1433</v>
      </c>
      <c r="U48" s="260">
        <v>1310</v>
      </c>
      <c r="V48" s="260">
        <v>3.2</v>
      </c>
      <c r="W48" s="260">
        <v>2480</v>
      </c>
      <c r="X48" s="260">
        <v>12819.91</v>
      </c>
      <c r="AB48" s="260">
        <v>12820</v>
      </c>
    </row>
    <row r="49" spans="1:28" x14ac:dyDescent="0.25">
      <c r="A49" s="260">
        <v>44</v>
      </c>
      <c r="B49" s="260" t="s">
        <v>12</v>
      </c>
      <c r="C49" s="260" t="s">
        <v>625</v>
      </c>
      <c r="D49" s="260" t="s">
        <v>14</v>
      </c>
      <c r="E49" s="260" t="s">
        <v>14</v>
      </c>
      <c r="F49" s="260" t="s">
        <v>14</v>
      </c>
      <c r="G49" s="260" t="s">
        <v>742</v>
      </c>
      <c r="H49" s="260" t="s">
        <v>927</v>
      </c>
      <c r="I49" s="260" t="s">
        <v>746</v>
      </c>
      <c r="J49" s="260" t="s">
        <v>558</v>
      </c>
      <c r="K49" s="260" t="s">
        <v>747</v>
      </c>
      <c r="L49" s="260" t="s">
        <v>748</v>
      </c>
      <c r="M49" s="260" t="s">
        <v>632</v>
      </c>
      <c r="N49" s="260">
        <v>3</v>
      </c>
      <c r="O49" s="260">
        <v>1324</v>
      </c>
      <c r="P49" s="260">
        <v>1577</v>
      </c>
      <c r="Q49" s="260">
        <v>1</v>
      </c>
      <c r="R49" s="260">
        <v>253</v>
      </c>
      <c r="S49" s="260">
        <v>615</v>
      </c>
      <c r="T49" s="260">
        <v>750</v>
      </c>
      <c r="U49" s="260">
        <v>135</v>
      </c>
      <c r="V49" s="260">
        <v>2.4300000000000002</v>
      </c>
      <c r="W49" s="260">
        <v>282</v>
      </c>
      <c r="X49" s="260">
        <v>1287.1500000000001</v>
      </c>
      <c r="AB49" s="260">
        <v>-2357</v>
      </c>
    </row>
    <row r="50" spans="1:28" x14ac:dyDescent="0.25">
      <c r="A50" s="260">
        <v>45</v>
      </c>
      <c r="B50" s="260" t="s">
        <v>12</v>
      </c>
      <c r="C50" s="260" t="s">
        <v>625</v>
      </c>
      <c r="D50" s="260" t="s">
        <v>14</v>
      </c>
      <c r="E50" s="260" t="s">
        <v>14</v>
      </c>
      <c r="F50" s="260" t="s">
        <v>14</v>
      </c>
      <c r="G50" s="260" t="s">
        <v>742</v>
      </c>
      <c r="H50" s="260" t="s">
        <v>927</v>
      </c>
      <c r="I50" s="260" t="s">
        <v>749</v>
      </c>
      <c r="J50" s="260" t="s">
        <v>320</v>
      </c>
      <c r="K50" s="260" t="s">
        <v>750</v>
      </c>
      <c r="L50" s="260" t="s">
        <v>751</v>
      </c>
      <c r="M50" s="260" t="s">
        <v>632</v>
      </c>
      <c r="N50" s="260">
        <v>3</v>
      </c>
      <c r="O50" s="260">
        <v>794</v>
      </c>
      <c r="P50" s="260">
        <v>905</v>
      </c>
      <c r="Q50" s="260">
        <v>1</v>
      </c>
      <c r="R50" s="260">
        <v>111</v>
      </c>
      <c r="S50" s="260">
        <v>1943</v>
      </c>
      <c r="T50" s="260">
        <v>2067</v>
      </c>
      <c r="U50" s="260">
        <v>124</v>
      </c>
      <c r="V50" s="260">
        <v>2.4300000000000002</v>
      </c>
      <c r="W50" s="260">
        <v>212</v>
      </c>
      <c r="X50" s="260">
        <v>380.77</v>
      </c>
      <c r="AB50" s="260">
        <v>1814</v>
      </c>
    </row>
    <row r="51" spans="1:28" x14ac:dyDescent="0.25">
      <c r="A51" s="260">
        <v>46</v>
      </c>
      <c r="B51" s="260" t="s">
        <v>12</v>
      </c>
      <c r="C51" s="260" t="s">
        <v>625</v>
      </c>
      <c r="D51" s="260" t="s">
        <v>14</v>
      </c>
      <c r="E51" s="260" t="s">
        <v>14</v>
      </c>
      <c r="F51" s="260" t="s">
        <v>14</v>
      </c>
      <c r="G51" s="260" t="s">
        <v>742</v>
      </c>
      <c r="H51" s="260" t="s">
        <v>927</v>
      </c>
      <c r="I51" s="260" t="s">
        <v>752</v>
      </c>
      <c r="J51" s="260" t="s">
        <v>287</v>
      </c>
      <c r="K51" s="260" t="s">
        <v>753</v>
      </c>
      <c r="L51" s="260" t="s">
        <v>754</v>
      </c>
      <c r="M51" s="260" t="s">
        <v>632</v>
      </c>
      <c r="N51" s="260">
        <v>3</v>
      </c>
      <c r="O51" s="260">
        <v>2600</v>
      </c>
      <c r="P51" s="260">
        <v>2762</v>
      </c>
      <c r="Q51" s="260">
        <v>1</v>
      </c>
      <c r="R51" s="260">
        <v>162</v>
      </c>
      <c r="S51" s="260">
        <v>1773</v>
      </c>
      <c r="T51" s="260">
        <v>1773</v>
      </c>
      <c r="U51" s="260">
        <v>0</v>
      </c>
      <c r="V51" s="260">
        <v>2.97</v>
      </c>
      <c r="W51" s="260">
        <v>12</v>
      </c>
      <c r="X51" s="260">
        <v>1481.76</v>
      </c>
      <c r="AB51" s="260">
        <v>1668</v>
      </c>
    </row>
    <row r="52" spans="1:28" x14ac:dyDescent="0.25">
      <c r="A52" s="260">
        <v>47</v>
      </c>
      <c r="B52" s="260" t="s">
        <v>12</v>
      </c>
      <c r="C52" s="260" t="s">
        <v>625</v>
      </c>
      <c r="D52" s="260" t="s">
        <v>14</v>
      </c>
      <c r="E52" s="260" t="s">
        <v>14</v>
      </c>
      <c r="F52" s="260" t="s">
        <v>14</v>
      </c>
      <c r="G52" s="260" t="s">
        <v>742</v>
      </c>
      <c r="H52" s="260" t="s">
        <v>927</v>
      </c>
      <c r="I52" s="260" t="s">
        <v>755</v>
      </c>
      <c r="J52" s="260" t="s">
        <v>282</v>
      </c>
      <c r="K52" s="260" t="s">
        <v>756</v>
      </c>
      <c r="L52" s="260" t="s">
        <v>757</v>
      </c>
      <c r="M52" s="260" t="s">
        <v>632</v>
      </c>
      <c r="N52" s="260">
        <v>4</v>
      </c>
      <c r="O52" s="260">
        <v>717</v>
      </c>
      <c r="P52" s="260">
        <v>779.5</v>
      </c>
      <c r="Q52" s="260">
        <v>1</v>
      </c>
      <c r="R52" s="260">
        <v>62.5</v>
      </c>
      <c r="S52" s="260">
        <v>4136</v>
      </c>
      <c r="T52" s="260">
        <v>4517</v>
      </c>
      <c r="U52" s="260">
        <v>381</v>
      </c>
      <c r="V52" s="260">
        <v>2.62</v>
      </c>
      <c r="W52" s="260">
        <v>434</v>
      </c>
      <c r="X52" s="260">
        <v>485.2</v>
      </c>
      <c r="AB52" s="260">
        <v>17.100000000000001</v>
      </c>
    </row>
    <row r="53" spans="1:28" x14ac:dyDescent="0.25">
      <c r="A53" s="260">
        <v>48</v>
      </c>
      <c r="B53" s="260" t="s">
        <v>12</v>
      </c>
      <c r="C53" s="260" t="s">
        <v>625</v>
      </c>
      <c r="D53" s="260" t="s">
        <v>14</v>
      </c>
      <c r="E53" s="260" t="s">
        <v>14</v>
      </c>
      <c r="F53" s="260" t="s">
        <v>14</v>
      </c>
      <c r="G53" s="260" t="s">
        <v>742</v>
      </c>
      <c r="H53" s="260" t="s">
        <v>927</v>
      </c>
      <c r="I53" s="260" t="s">
        <v>758</v>
      </c>
      <c r="J53" s="260" t="s">
        <v>246</v>
      </c>
      <c r="K53" s="260" t="s">
        <v>759</v>
      </c>
      <c r="L53" s="260" t="s">
        <v>757</v>
      </c>
      <c r="M53" s="260" t="s">
        <v>632</v>
      </c>
      <c r="N53" s="260">
        <v>3</v>
      </c>
      <c r="O53" s="260">
        <v>422</v>
      </c>
      <c r="P53" s="260">
        <v>423</v>
      </c>
      <c r="Q53" s="260">
        <v>1</v>
      </c>
      <c r="R53" s="260">
        <v>1</v>
      </c>
      <c r="S53" s="260">
        <v>3607</v>
      </c>
      <c r="T53" s="260">
        <v>3856</v>
      </c>
      <c r="U53" s="260">
        <v>249</v>
      </c>
      <c r="V53" s="260">
        <v>2.97</v>
      </c>
      <c r="W53" s="260">
        <v>252</v>
      </c>
      <c r="X53" s="260">
        <v>367.5</v>
      </c>
      <c r="AB53" s="260">
        <v>-76</v>
      </c>
    </row>
    <row r="54" spans="1:28" x14ac:dyDescent="0.25">
      <c r="A54" s="260">
        <v>49</v>
      </c>
      <c r="B54" s="260" t="s">
        <v>12</v>
      </c>
      <c r="C54" s="260" t="s">
        <v>625</v>
      </c>
      <c r="D54" s="260" t="s">
        <v>14</v>
      </c>
      <c r="E54" s="260" t="s">
        <v>14</v>
      </c>
      <c r="F54" s="260" t="s">
        <v>14</v>
      </c>
      <c r="G54" s="260" t="s">
        <v>742</v>
      </c>
      <c r="H54" s="260" t="s">
        <v>927</v>
      </c>
      <c r="I54" s="260" t="s">
        <v>760</v>
      </c>
      <c r="J54" s="260" t="s">
        <v>245</v>
      </c>
      <c r="K54" s="260" t="s">
        <v>759</v>
      </c>
      <c r="L54" s="260" t="s">
        <v>757</v>
      </c>
      <c r="M54" s="260" t="s">
        <v>632</v>
      </c>
      <c r="N54" s="260">
        <v>5</v>
      </c>
      <c r="O54" s="260">
        <v>5513</v>
      </c>
      <c r="P54" s="260">
        <v>5830</v>
      </c>
      <c r="Q54" s="260">
        <v>1</v>
      </c>
      <c r="R54" s="260">
        <v>317</v>
      </c>
      <c r="S54" s="260">
        <v>2148</v>
      </c>
      <c r="T54" s="260">
        <v>2460</v>
      </c>
      <c r="U54" s="260">
        <v>312</v>
      </c>
      <c r="V54" s="260">
        <v>2.97</v>
      </c>
      <c r="W54" s="260">
        <v>471</v>
      </c>
      <c r="X54" s="260">
        <v>779.56</v>
      </c>
      <c r="AB54" s="260">
        <v>3112.3</v>
      </c>
    </row>
    <row r="55" spans="1:28" x14ac:dyDescent="0.25">
      <c r="A55" s="260">
        <v>50</v>
      </c>
      <c r="B55" s="260" t="s">
        <v>12</v>
      </c>
      <c r="C55" s="260" t="s">
        <v>625</v>
      </c>
      <c r="D55" s="260" t="s">
        <v>14</v>
      </c>
      <c r="E55" s="260" t="s">
        <v>14</v>
      </c>
      <c r="F55" s="260" t="s">
        <v>14</v>
      </c>
      <c r="G55" s="260" t="s">
        <v>742</v>
      </c>
      <c r="H55" s="260" t="s">
        <v>927</v>
      </c>
      <c r="I55" s="260" t="s">
        <v>761</v>
      </c>
      <c r="J55" s="260" t="s">
        <v>762</v>
      </c>
      <c r="K55" s="260" t="s">
        <v>763</v>
      </c>
      <c r="L55" s="260" t="s">
        <v>764</v>
      </c>
      <c r="M55" s="260" t="s">
        <v>713</v>
      </c>
      <c r="N55" s="260">
        <v>11.19</v>
      </c>
      <c r="O55" s="260">
        <v>1072</v>
      </c>
      <c r="P55" s="260">
        <v>1739</v>
      </c>
      <c r="Q55" s="260">
        <v>1</v>
      </c>
      <c r="R55" s="260">
        <v>667</v>
      </c>
      <c r="S55" s="260">
        <v>1489</v>
      </c>
      <c r="T55" s="260">
        <v>2276</v>
      </c>
      <c r="U55" s="260">
        <v>787</v>
      </c>
      <c r="V55" s="260">
        <v>3.2</v>
      </c>
      <c r="W55" s="260">
        <v>1162</v>
      </c>
      <c r="X55" s="260">
        <v>2371.8000000000002</v>
      </c>
      <c r="AB55" s="260">
        <v>344</v>
      </c>
    </row>
    <row r="56" spans="1:28" x14ac:dyDescent="0.25">
      <c r="A56" s="260">
        <v>51</v>
      </c>
      <c r="B56" s="260" t="s">
        <v>12</v>
      </c>
      <c r="C56" s="260" t="s">
        <v>625</v>
      </c>
      <c r="D56" s="260" t="s">
        <v>14</v>
      </c>
      <c r="E56" s="260" t="s">
        <v>14</v>
      </c>
      <c r="F56" s="260" t="s">
        <v>14</v>
      </c>
      <c r="G56" s="260" t="s">
        <v>742</v>
      </c>
      <c r="H56" s="260" t="s">
        <v>927</v>
      </c>
      <c r="I56" s="260" t="s">
        <v>765</v>
      </c>
      <c r="J56" s="260" t="s">
        <v>243</v>
      </c>
      <c r="K56" s="260" t="s">
        <v>766</v>
      </c>
      <c r="L56" s="260" t="s">
        <v>767</v>
      </c>
      <c r="M56" s="260" t="s">
        <v>632</v>
      </c>
      <c r="N56" s="260">
        <v>15</v>
      </c>
      <c r="O56" s="260">
        <v>5805</v>
      </c>
      <c r="P56" s="260">
        <v>6226</v>
      </c>
      <c r="Q56" s="260">
        <v>1</v>
      </c>
      <c r="R56" s="260">
        <v>421</v>
      </c>
      <c r="S56" s="260">
        <v>25335</v>
      </c>
      <c r="T56" s="260">
        <v>26353</v>
      </c>
      <c r="U56" s="260">
        <v>1018</v>
      </c>
      <c r="V56" s="260">
        <v>3.74</v>
      </c>
      <c r="W56" s="260">
        <v>1236</v>
      </c>
      <c r="X56" s="260">
        <v>2175</v>
      </c>
      <c r="AB56" s="260">
        <v>0</v>
      </c>
    </row>
    <row r="57" spans="1:28" x14ac:dyDescent="0.25">
      <c r="A57" s="260">
        <v>52</v>
      </c>
      <c r="B57" s="260" t="s">
        <v>12</v>
      </c>
      <c r="C57" s="260" t="s">
        <v>625</v>
      </c>
      <c r="D57" s="260" t="s">
        <v>14</v>
      </c>
      <c r="E57" s="260" t="s">
        <v>14</v>
      </c>
      <c r="F57" s="260" t="s">
        <v>14</v>
      </c>
      <c r="G57" s="260" t="s">
        <v>742</v>
      </c>
      <c r="H57" s="260" t="s">
        <v>927</v>
      </c>
      <c r="I57" s="260" t="s">
        <v>768</v>
      </c>
      <c r="J57" s="260" t="s">
        <v>244</v>
      </c>
      <c r="K57" s="260" t="s">
        <v>945</v>
      </c>
      <c r="L57" s="260" t="s">
        <v>946</v>
      </c>
      <c r="M57" s="260" t="s">
        <v>637</v>
      </c>
      <c r="N57" s="260">
        <v>3</v>
      </c>
      <c r="O57" s="260">
        <v>2790</v>
      </c>
      <c r="P57" s="260">
        <v>2977</v>
      </c>
      <c r="Q57" s="260">
        <v>1</v>
      </c>
      <c r="R57" s="260">
        <v>187</v>
      </c>
      <c r="S57" s="260">
        <v>5166</v>
      </c>
      <c r="T57" s="260">
        <v>5331.3</v>
      </c>
      <c r="U57" s="260">
        <v>165.3</v>
      </c>
      <c r="V57" s="260">
        <v>3.74</v>
      </c>
      <c r="W57" s="260">
        <v>251</v>
      </c>
      <c r="X57" s="260">
        <v>823.5</v>
      </c>
      <c r="AB57" s="260">
        <v>589</v>
      </c>
    </row>
    <row r="58" spans="1:28" x14ac:dyDescent="0.25">
      <c r="A58" s="260">
        <v>53</v>
      </c>
      <c r="B58" s="260" t="s">
        <v>12</v>
      </c>
      <c r="C58" s="260" t="s">
        <v>625</v>
      </c>
      <c r="D58" s="260" t="s">
        <v>14</v>
      </c>
      <c r="E58" s="260" t="s">
        <v>14</v>
      </c>
      <c r="F58" s="260" t="s">
        <v>14</v>
      </c>
      <c r="G58" s="260" t="s">
        <v>742</v>
      </c>
      <c r="H58" s="260" t="s">
        <v>927</v>
      </c>
      <c r="I58" s="260" t="s">
        <v>769</v>
      </c>
      <c r="J58" s="260" t="s">
        <v>544</v>
      </c>
      <c r="K58" s="260" t="s">
        <v>770</v>
      </c>
      <c r="L58" s="260" t="s">
        <v>771</v>
      </c>
      <c r="M58" s="260" t="s">
        <v>653</v>
      </c>
      <c r="N58" s="260">
        <v>10</v>
      </c>
      <c r="O58" s="260">
        <v>703</v>
      </c>
      <c r="P58" s="260">
        <v>771</v>
      </c>
      <c r="Q58" s="260">
        <v>1</v>
      </c>
      <c r="R58" s="260">
        <v>68</v>
      </c>
      <c r="S58" s="260">
        <v>2014</v>
      </c>
      <c r="T58" s="260">
        <v>2727</v>
      </c>
      <c r="U58" s="260">
        <v>713</v>
      </c>
      <c r="V58" s="260">
        <v>3.2</v>
      </c>
      <c r="W58" s="260">
        <v>787</v>
      </c>
      <c r="X58" s="260">
        <v>2247.46</v>
      </c>
      <c r="AB58" s="260">
        <v>8417</v>
      </c>
    </row>
    <row r="59" spans="1:28" x14ac:dyDescent="0.25">
      <c r="A59" s="260">
        <v>54</v>
      </c>
      <c r="B59" s="260" t="s">
        <v>12</v>
      </c>
      <c r="C59" s="260" t="s">
        <v>625</v>
      </c>
      <c r="D59" s="260" t="s">
        <v>14</v>
      </c>
      <c r="E59" s="260" t="s">
        <v>14</v>
      </c>
      <c r="F59" s="260" t="s">
        <v>14</v>
      </c>
      <c r="G59" s="260" t="s">
        <v>742</v>
      </c>
      <c r="H59" s="260" t="s">
        <v>927</v>
      </c>
      <c r="I59" s="260" t="s">
        <v>772</v>
      </c>
      <c r="J59" s="260" t="s">
        <v>541</v>
      </c>
      <c r="K59" s="260" t="s">
        <v>773</v>
      </c>
      <c r="L59" s="260" t="s">
        <v>774</v>
      </c>
      <c r="M59" s="260" t="s">
        <v>632</v>
      </c>
      <c r="N59" s="260">
        <v>3</v>
      </c>
      <c r="O59" s="260">
        <v>206</v>
      </c>
      <c r="P59" s="260">
        <v>261</v>
      </c>
      <c r="Q59" s="260">
        <v>1</v>
      </c>
      <c r="R59" s="260">
        <v>55</v>
      </c>
      <c r="S59" s="260">
        <v>1417</v>
      </c>
      <c r="T59" s="260">
        <v>1695</v>
      </c>
      <c r="U59" s="260">
        <v>278</v>
      </c>
      <c r="V59" s="260">
        <v>2.4300000000000002</v>
      </c>
      <c r="W59" s="260">
        <v>316</v>
      </c>
      <c r="X59" s="260">
        <v>366.88</v>
      </c>
      <c r="AB59" s="260">
        <v>0</v>
      </c>
    </row>
    <row r="60" spans="1:28" x14ac:dyDescent="0.25">
      <c r="A60" s="260">
        <v>55</v>
      </c>
      <c r="B60" s="260" t="s">
        <v>12</v>
      </c>
      <c r="C60" s="260" t="s">
        <v>625</v>
      </c>
      <c r="D60" s="260" t="s">
        <v>14</v>
      </c>
      <c r="E60" s="260" t="s">
        <v>14</v>
      </c>
      <c r="F60" s="260" t="s">
        <v>14</v>
      </c>
      <c r="G60" s="260" t="s">
        <v>742</v>
      </c>
      <c r="H60" s="260" t="s">
        <v>927</v>
      </c>
      <c r="I60" s="260" t="s">
        <v>947</v>
      </c>
      <c r="J60" s="260" t="s">
        <v>902</v>
      </c>
      <c r="K60" s="260" t="s">
        <v>948</v>
      </c>
      <c r="L60" s="260" t="s">
        <v>949</v>
      </c>
      <c r="M60" s="260" t="s">
        <v>632</v>
      </c>
      <c r="N60" s="260">
        <v>3</v>
      </c>
      <c r="O60" s="260">
        <v>261</v>
      </c>
      <c r="P60" s="260">
        <v>347</v>
      </c>
      <c r="Q60" s="260">
        <v>1</v>
      </c>
      <c r="R60" s="260">
        <v>86</v>
      </c>
      <c r="S60" s="260">
        <v>730</v>
      </c>
      <c r="T60" s="260">
        <v>1018</v>
      </c>
      <c r="U60" s="260">
        <v>288</v>
      </c>
      <c r="V60" s="260">
        <v>2.4300000000000002</v>
      </c>
      <c r="W60" s="260">
        <v>398.2</v>
      </c>
      <c r="X60" s="260">
        <v>422.13</v>
      </c>
      <c r="AB60" s="260">
        <v>0</v>
      </c>
    </row>
    <row r="61" spans="1:28" x14ac:dyDescent="0.25">
      <c r="A61" s="260">
        <v>56</v>
      </c>
      <c r="B61" s="260" t="s">
        <v>12</v>
      </c>
      <c r="C61" s="260" t="s">
        <v>625</v>
      </c>
      <c r="D61" s="260" t="s">
        <v>14</v>
      </c>
      <c r="E61" s="260" t="s">
        <v>14</v>
      </c>
      <c r="F61" s="260" t="s">
        <v>14</v>
      </c>
      <c r="G61" s="260" t="s">
        <v>742</v>
      </c>
      <c r="H61" s="260" t="s">
        <v>927</v>
      </c>
      <c r="I61" s="260" t="s">
        <v>775</v>
      </c>
      <c r="J61" s="260" t="s">
        <v>290</v>
      </c>
      <c r="K61" s="260" t="s">
        <v>776</v>
      </c>
      <c r="L61" s="260" t="s">
        <v>777</v>
      </c>
      <c r="M61" s="260" t="s">
        <v>632</v>
      </c>
      <c r="N61" s="260">
        <v>2</v>
      </c>
      <c r="O61" s="260">
        <v>1621</v>
      </c>
      <c r="P61" s="260">
        <v>1745</v>
      </c>
      <c r="Q61" s="260">
        <v>1</v>
      </c>
      <c r="R61" s="260">
        <v>124</v>
      </c>
      <c r="S61" s="260">
        <v>2614</v>
      </c>
      <c r="T61" s="260">
        <v>2792</v>
      </c>
      <c r="U61" s="260">
        <v>178</v>
      </c>
      <c r="V61" s="260">
        <v>2.25</v>
      </c>
      <c r="W61" s="260">
        <v>251</v>
      </c>
      <c r="X61" s="260">
        <v>245.6</v>
      </c>
      <c r="AB61" s="260">
        <v>140.4</v>
      </c>
    </row>
    <row r="62" spans="1:28" x14ac:dyDescent="0.25">
      <c r="A62" s="260">
        <v>57</v>
      </c>
      <c r="B62" s="260" t="s">
        <v>12</v>
      </c>
      <c r="C62" s="260" t="s">
        <v>625</v>
      </c>
      <c r="D62" s="260" t="s">
        <v>14</v>
      </c>
      <c r="E62" s="260" t="s">
        <v>14</v>
      </c>
      <c r="F62" s="260" t="s">
        <v>14</v>
      </c>
      <c r="G62" s="260" t="s">
        <v>742</v>
      </c>
      <c r="H62" s="260" t="s">
        <v>927</v>
      </c>
      <c r="I62" s="260" t="s">
        <v>778</v>
      </c>
      <c r="J62" s="260" t="s">
        <v>298</v>
      </c>
      <c r="K62" s="260" t="s">
        <v>779</v>
      </c>
      <c r="L62" s="260" t="s">
        <v>780</v>
      </c>
      <c r="M62" s="260" t="s">
        <v>632</v>
      </c>
      <c r="N62" s="260">
        <v>8</v>
      </c>
      <c r="O62" s="260">
        <v>3586</v>
      </c>
      <c r="P62" s="260">
        <v>3854</v>
      </c>
      <c r="Q62" s="260">
        <v>1</v>
      </c>
      <c r="R62" s="260">
        <v>268</v>
      </c>
      <c r="S62" s="260">
        <v>4158</v>
      </c>
      <c r="T62" s="260">
        <v>4627</v>
      </c>
      <c r="U62" s="260">
        <v>469</v>
      </c>
      <c r="V62" s="260">
        <v>2.62</v>
      </c>
      <c r="W62" s="260">
        <v>6292</v>
      </c>
      <c r="X62" s="260">
        <v>1028.75</v>
      </c>
      <c r="AB62" s="260">
        <v>502</v>
      </c>
    </row>
    <row r="63" spans="1:28" x14ac:dyDescent="0.25">
      <c r="A63" s="260">
        <v>58</v>
      </c>
      <c r="B63" s="260" t="s">
        <v>12</v>
      </c>
      <c r="C63" s="260" t="s">
        <v>625</v>
      </c>
      <c r="D63" s="260" t="s">
        <v>14</v>
      </c>
      <c r="E63" s="260" t="s">
        <v>14</v>
      </c>
      <c r="F63" s="260" t="s">
        <v>14</v>
      </c>
      <c r="G63" s="260" t="s">
        <v>742</v>
      </c>
      <c r="H63" s="260" t="s">
        <v>927</v>
      </c>
      <c r="I63" s="260" t="s">
        <v>781</v>
      </c>
      <c r="J63" s="260" t="s">
        <v>140</v>
      </c>
      <c r="K63" s="260" t="s">
        <v>782</v>
      </c>
      <c r="L63" s="260" t="s">
        <v>783</v>
      </c>
      <c r="M63" s="260" t="s">
        <v>632</v>
      </c>
      <c r="N63" s="260">
        <v>3</v>
      </c>
      <c r="O63" s="260">
        <v>3802</v>
      </c>
      <c r="P63" s="260">
        <v>3990</v>
      </c>
      <c r="Q63" s="260">
        <v>1</v>
      </c>
      <c r="R63" s="260">
        <v>188</v>
      </c>
      <c r="S63" s="260">
        <v>6404</v>
      </c>
      <c r="T63" s="260">
        <v>6703</v>
      </c>
      <c r="U63" s="260">
        <v>299</v>
      </c>
      <c r="V63" s="260">
        <v>4.5</v>
      </c>
      <c r="W63" s="260">
        <v>386</v>
      </c>
      <c r="X63" s="260">
        <v>382.28</v>
      </c>
      <c r="AB63" s="260">
        <v>3243</v>
      </c>
    </row>
    <row r="64" spans="1:28" x14ac:dyDescent="0.25">
      <c r="A64" s="260">
        <v>59</v>
      </c>
      <c r="B64" s="260" t="s">
        <v>12</v>
      </c>
      <c r="C64" s="260" t="s">
        <v>625</v>
      </c>
      <c r="D64" s="260" t="s">
        <v>14</v>
      </c>
      <c r="E64" s="260" t="s">
        <v>14</v>
      </c>
      <c r="F64" s="260" t="s">
        <v>14</v>
      </c>
      <c r="G64" s="260" t="s">
        <v>742</v>
      </c>
      <c r="H64" s="260" t="s">
        <v>927</v>
      </c>
      <c r="I64" s="260" t="s">
        <v>784</v>
      </c>
      <c r="J64" s="260" t="s">
        <v>301</v>
      </c>
      <c r="K64" s="260" t="s">
        <v>785</v>
      </c>
      <c r="L64" s="260" t="s">
        <v>786</v>
      </c>
      <c r="M64" s="260" t="s">
        <v>632</v>
      </c>
      <c r="N64" s="260">
        <v>2</v>
      </c>
      <c r="O64" s="260">
        <v>1323</v>
      </c>
      <c r="P64" s="260">
        <v>1463</v>
      </c>
      <c r="Q64" s="260">
        <v>1</v>
      </c>
      <c r="R64" s="260">
        <v>140</v>
      </c>
      <c r="S64" s="260">
        <v>1532</v>
      </c>
      <c r="T64" s="260">
        <v>1712</v>
      </c>
      <c r="U64" s="260">
        <v>180</v>
      </c>
      <c r="V64" s="260">
        <v>2.25</v>
      </c>
      <c r="W64" s="260">
        <v>262</v>
      </c>
      <c r="X64" s="260">
        <v>520.78</v>
      </c>
      <c r="AB64" s="260">
        <v>453.7</v>
      </c>
    </row>
    <row r="65" spans="1:28" x14ac:dyDescent="0.25">
      <c r="A65" s="260">
        <v>60</v>
      </c>
      <c r="B65" s="260" t="s">
        <v>12</v>
      </c>
      <c r="C65" s="260" t="s">
        <v>625</v>
      </c>
      <c r="D65" s="260" t="s">
        <v>14</v>
      </c>
      <c r="E65" s="260" t="s">
        <v>14</v>
      </c>
      <c r="F65" s="260" t="s">
        <v>14</v>
      </c>
      <c r="G65" s="260" t="s">
        <v>742</v>
      </c>
      <c r="H65" s="260" t="s">
        <v>927</v>
      </c>
      <c r="I65" s="260" t="s">
        <v>787</v>
      </c>
      <c r="J65" s="260" t="s">
        <v>239</v>
      </c>
      <c r="K65" s="260" t="s">
        <v>788</v>
      </c>
      <c r="L65" s="260" t="s">
        <v>789</v>
      </c>
      <c r="M65" s="260" t="s">
        <v>632</v>
      </c>
      <c r="N65" s="260">
        <v>3</v>
      </c>
      <c r="O65" s="260">
        <v>4163</v>
      </c>
      <c r="P65" s="260">
        <v>4417</v>
      </c>
      <c r="Q65" s="260">
        <v>1</v>
      </c>
      <c r="R65" s="260">
        <v>254</v>
      </c>
      <c r="S65" s="260">
        <v>3858</v>
      </c>
      <c r="T65" s="260">
        <v>4030</v>
      </c>
      <c r="U65" s="260">
        <v>172</v>
      </c>
      <c r="V65" s="260">
        <v>2.97</v>
      </c>
      <c r="W65" s="260">
        <v>265</v>
      </c>
      <c r="X65" s="260">
        <v>984.76</v>
      </c>
      <c r="AB65" s="260">
        <v>985</v>
      </c>
    </row>
    <row r="66" spans="1:28" x14ac:dyDescent="0.25">
      <c r="A66" s="260">
        <v>61</v>
      </c>
      <c r="B66" s="260" t="s">
        <v>12</v>
      </c>
      <c r="C66" s="260" t="s">
        <v>625</v>
      </c>
      <c r="D66" s="260" t="s">
        <v>14</v>
      </c>
      <c r="E66" s="260" t="s">
        <v>14</v>
      </c>
      <c r="F66" s="260" t="s">
        <v>14</v>
      </c>
      <c r="G66" s="260" t="s">
        <v>742</v>
      </c>
      <c r="H66" s="260" t="s">
        <v>927</v>
      </c>
      <c r="I66" s="260" t="s">
        <v>790</v>
      </c>
      <c r="J66" s="260" t="s">
        <v>322</v>
      </c>
      <c r="K66" s="260" t="s">
        <v>791</v>
      </c>
      <c r="L66" s="260" t="s">
        <v>792</v>
      </c>
      <c r="M66" s="260" t="s">
        <v>632</v>
      </c>
      <c r="N66" s="260">
        <v>5</v>
      </c>
      <c r="O66" s="260">
        <v>1058</v>
      </c>
      <c r="P66" s="260">
        <v>1233</v>
      </c>
      <c r="Q66" s="260">
        <v>1</v>
      </c>
      <c r="R66" s="260">
        <v>175</v>
      </c>
      <c r="S66" s="260">
        <v>2459</v>
      </c>
      <c r="T66" s="260">
        <v>2910</v>
      </c>
      <c r="U66" s="260">
        <v>451</v>
      </c>
      <c r="V66" s="260">
        <v>2.62</v>
      </c>
      <c r="W66" s="260">
        <v>573</v>
      </c>
      <c r="X66" s="260">
        <v>606.15</v>
      </c>
      <c r="AB66" s="260">
        <v>0</v>
      </c>
    </row>
    <row r="67" spans="1:28" x14ac:dyDescent="0.25">
      <c r="A67" s="260">
        <v>62</v>
      </c>
      <c r="B67" s="260" t="s">
        <v>12</v>
      </c>
      <c r="C67" s="260" t="s">
        <v>625</v>
      </c>
      <c r="D67" s="260" t="s">
        <v>14</v>
      </c>
      <c r="E67" s="260" t="s">
        <v>14</v>
      </c>
      <c r="F67" s="260" t="s">
        <v>14</v>
      </c>
      <c r="G67" s="260" t="s">
        <v>742</v>
      </c>
      <c r="H67" s="260" t="s">
        <v>927</v>
      </c>
      <c r="I67" s="260" t="s">
        <v>793</v>
      </c>
      <c r="J67" s="260" t="s">
        <v>561</v>
      </c>
      <c r="K67" s="260" t="s">
        <v>794</v>
      </c>
      <c r="L67" s="260" t="s">
        <v>795</v>
      </c>
      <c r="M67" s="260" t="s">
        <v>632</v>
      </c>
      <c r="N67" s="260">
        <v>3</v>
      </c>
      <c r="O67" s="260">
        <v>736</v>
      </c>
      <c r="P67" s="260">
        <v>922</v>
      </c>
      <c r="Q67" s="260">
        <v>1</v>
      </c>
      <c r="R67" s="260">
        <v>186</v>
      </c>
      <c r="S67" s="260">
        <v>1650</v>
      </c>
      <c r="T67" s="260">
        <v>1890</v>
      </c>
      <c r="U67" s="260">
        <v>240</v>
      </c>
      <c r="V67" s="260">
        <v>2.4300000000000002</v>
      </c>
      <c r="W67" s="260">
        <v>383</v>
      </c>
      <c r="X67" s="260">
        <v>399.65</v>
      </c>
      <c r="AB67" s="260">
        <v>4445</v>
      </c>
    </row>
    <row r="68" spans="1:28" x14ac:dyDescent="0.25">
      <c r="A68" s="260">
        <v>63</v>
      </c>
      <c r="B68" s="260" t="s">
        <v>12</v>
      </c>
      <c r="C68" s="260" t="s">
        <v>625</v>
      </c>
      <c r="D68" s="260" t="s">
        <v>14</v>
      </c>
      <c r="E68" s="260" t="s">
        <v>14</v>
      </c>
      <c r="F68" s="260" t="s">
        <v>14</v>
      </c>
      <c r="G68" s="260" t="s">
        <v>742</v>
      </c>
      <c r="H68" s="260" t="s">
        <v>927</v>
      </c>
      <c r="I68" s="260" t="s">
        <v>796</v>
      </c>
      <c r="J68" s="260" t="s">
        <v>543</v>
      </c>
      <c r="K68" s="260" t="s">
        <v>797</v>
      </c>
      <c r="L68" s="260" t="s">
        <v>798</v>
      </c>
      <c r="M68" s="260" t="s">
        <v>632</v>
      </c>
      <c r="N68" s="260">
        <v>3</v>
      </c>
      <c r="O68" s="260">
        <v>400</v>
      </c>
      <c r="P68" s="260">
        <v>508</v>
      </c>
      <c r="Q68" s="260">
        <v>1</v>
      </c>
      <c r="R68" s="260">
        <v>108</v>
      </c>
      <c r="S68" s="260">
        <v>1209</v>
      </c>
      <c r="T68" s="260">
        <v>1495</v>
      </c>
      <c r="U68" s="260">
        <v>286</v>
      </c>
      <c r="V68" s="260">
        <v>3.79</v>
      </c>
      <c r="W68" s="260">
        <v>366</v>
      </c>
      <c r="X68" s="260">
        <v>376.81</v>
      </c>
      <c r="AB68" s="260">
        <v>0</v>
      </c>
    </row>
    <row r="69" spans="1:28" x14ac:dyDescent="0.25">
      <c r="A69" s="260">
        <v>64</v>
      </c>
      <c r="B69" s="260" t="s">
        <v>12</v>
      </c>
      <c r="C69" s="260" t="s">
        <v>625</v>
      </c>
      <c r="D69" s="260" t="s">
        <v>14</v>
      </c>
      <c r="E69" s="260" t="s">
        <v>14</v>
      </c>
      <c r="F69" s="260" t="s">
        <v>14</v>
      </c>
      <c r="G69" s="260" t="s">
        <v>799</v>
      </c>
      <c r="H69" s="260" t="s">
        <v>927</v>
      </c>
      <c r="I69" s="260" t="s">
        <v>803</v>
      </c>
      <c r="J69" s="260" t="s">
        <v>305</v>
      </c>
      <c r="K69" s="260" t="s">
        <v>804</v>
      </c>
      <c r="L69" s="260" t="s">
        <v>805</v>
      </c>
      <c r="M69" s="260" t="s">
        <v>637</v>
      </c>
      <c r="N69" s="260">
        <v>14</v>
      </c>
      <c r="O69" s="260">
        <v>15468</v>
      </c>
      <c r="P69" s="260">
        <v>17676</v>
      </c>
      <c r="Q69" s="260">
        <v>1</v>
      </c>
      <c r="R69" s="260">
        <v>2208</v>
      </c>
      <c r="S69" s="260">
        <v>918</v>
      </c>
      <c r="T69" s="260">
        <v>1065</v>
      </c>
      <c r="U69" s="260">
        <v>147</v>
      </c>
      <c r="V69" s="260">
        <v>3.2</v>
      </c>
      <c r="W69" s="260">
        <v>501</v>
      </c>
      <c r="X69" s="260">
        <v>19868.98</v>
      </c>
      <c r="Y69" s="260">
        <v>19869</v>
      </c>
      <c r="AB69" s="260">
        <v>0</v>
      </c>
    </row>
    <row r="70" spans="1:28" x14ac:dyDescent="0.25">
      <c r="A70" s="260">
        <v>65</v>
      </c>
      <c r="B70" s="260" t="s">
        <v>12</v>
      </c>
      <c r="C70" s="260" t="s">
        <v>625</v>
      </c>
      <c r="D70" s="260" t="s">
        <v>14</v>
      </c>
      <c r="E70" s="260" t="s">
        <v>14</v>
      </c>
      <c r="F70" s="260" t="s">
        <v>14</v>
      </c>
      <c r="G70" s="260" t="s">
        <v>799</v>
      </c>
      <c r="H70" s="260" t="s">
        <v>927</v>
      </c>
      <c r="I70" s="260" t="s">
        <v>806</v>
      </c>
      <c r="J70" s="260" t="s">
        <v>78</v>
      </c>
      <c r="K70" s="260" t="s">
        <v>807</v>
      </c>
      <c r="L70" s="260" t="s">
        <v>808</v>
      </c>
      <c r="M70" s="260" t="s">
        <v>632</v>
      </c>
      <c r="N70" s="260">
        <v>0.08</v>
      </c>
      <c r="O70" s="260">
        <v>2190</v>
      </c>
      <c r="P70" s="260">
        <v>2229</v>
      </c>
      <c r="Q70" s="260">
        <v>1</v>
      </c>
      <c r="R70" s="260">
        <v>39</v>
      </c>
      <c r="S70" s="260">
        <v>602</v>
      </c>
      <c r="T70" s="260">
        <v>602</v>
      </c>
      <c r="U70" s="260">
        <v>0</v>
      </c>
      <c r="V70" s="260">
        <v>9.56</v>
      </c>
      <c r="W70" s="260">
        <v>0</v>
      </c>
      <c r="X70" s="260">
        <v>400.44</v>
      </c>
      <c r="AB70" s="260">
        <v>-4489.13</v>
      </c>
    </row>
    <row r="71" spans="1:28" x14ac:dyDescent="0.25">
      <c r="A71" s="260">
        <v>66</v>
      </c>
      <c r="B71" s="260" t="s">
        <v>12</v>
      </c>
      <c r="C71" s="260" t="s">
        <v>625</v>
      </c>
      <c r="D71" s="260" t="s">
        <v>14</v>
      </c>
      <c r="E71" s="260" t="s">
        <v>14</v>
      </c>
      <c r="F71" s="260" t="s">
        <v>14</v>
      </c>
      <c r="G71" s="260" t="s">
        <v>799</v>
      </c>
      <c r="H71" s="260" t="s">
        <v>927</v>
      </c>
      <c r="I71" s="260" t="s">
        <v>812</v>
      </c>
      <c r="J71" s="260" t="s">
        <v>88</v>
      </c>
      <c r="K71" s="260" t="s">
        <v>813</v>
      </c>
      <c r="L71" s="260" t="s">
        <v>814</v>
      </c>
      <c r="M71" s="260" t="s">
        <v>632</v>
      </c>
      <c r="N71" s="260">
        <v>6</v>
      </c>
      <c r="O71" s="260">
        <v>10306</v>
      </c>
      <c r="P71" s="260">
        <v>10557</v>
      </c>
      <c r="Q71" s="260">
        <v>1</v>
      </c>
      <c r="R71" s="260">
        <v>251</v>
      </c>
      <c r="S71" s="260">
        <v>5259</v>
      </c>
      <c r="T71" s="260">
        <v>5259</v>
      </c>
      <c r="U71" s="260">
        <v>0</v>
      </c>
      <c r="V71" s="260">
        <v>4.0199999999999996</v>
      </c>
      <c r="W71" s="260">
        <v>235</v>
      </c>
      <c r="X71" s="260">
        <v>2476.44</v>
      </c>
      <c r="AB71" s="260">
        <v>3702</v>
      </c>
    </row>
    <row r="72" spans="1:28" x14ac:dyDescent="0.25">
      <c r="A72" s="260">
        <v>67</v>
      </c>
      <c r="B72" s="260" t="s">
        <v>12</v>
      </c>
      <c r="C72" s="260" t="s">
        <v>625</v>
      </c>
      <c r="D72" s="260" t="s">
        <v>14</v>
      </c>
      <c r="E72" s="260" t="s">
        <v>14</v>
      </c>
      <c r="F72" s="260" t="s">
        <v>14</v>
      </c>
      <c r="G72" s="260" t="s">
        <v>799</v>
      </c>
      <c r="H72" s="260" t="s">
        <v>927</v>
      </c>
      <c r="I72" s="260" t="s">
        <v>818</v>
      </c>
      <c r="J72" s="260" t="s">
        <v>65</v>
      </c>
      <c r="K72" s="260" t="s">
        <v>819</v>
      </c>
      <c r="L72" s="260" t="s">
        <v>820</v>
      </c>
      <c r="M72" s="260" t="s">
        <v>713</v>
      </c>
      <c r="N72" s="260">
        <v>29.84</v>
      </c>
      <c r="O72" s="260">
        <v>36590</v>
      </c>
      <c r="P72" s="260">
        <v>36747</v>
      </c>
      <c r="Q72" s="260">
        <v>10</v>
      </c>
      <c r="R72" s="260">
        <v>1570</v>
      </c>
      <c r="S72" s="260">
        <v>833</v>
      </c>
      <c r="T72" s="260">
        <v>833</v>
      </c>
      <c r="U72" s="260">
        <v>0</v>
      </c>
      <c r="V72" s="260">
        <v>3.07</v>
      </c>
      <c r="W72" s="260">
        <v>0</v>
      </c>
      <c r="X72" s="260">
        <v>14564.35</v>
      </c>
      <c r="AB72" s="260">
        <v>-1624</v>
      </c>
    </row>
    <row r="73" spans="1:28" x14ac:dyDescent="0.25">
      <c r="A73" s="260">
        <v>68</v>
      </c>
      <c r="B73" s="260" t="s">
        <v>12</v>
      </c>
      <c r="C73" s="260" t="s">
        <v>625</v>
      </c>
      <c r="D73" s="260" t="s">
        <v>14</v>
      </c>
      <c r="E73" s="260" t="s">
        <v>14</v>
      </c>
      <c r="F73" s="260" t="s">
        <v>14</v>
      </c>
      <c r="G73" s="260" t="s">
        <v>799</v>
      </c>
      <c r="H73" s="260" t="s">
        <v>927</v>
      </c>
      <c r="I73" s="260" t="s">
        <v>821</v>
      </c>
      <c r="J73" s="260" t="s">
        <v>274</v>
      </c>
      <c r="K73" s="260" t="s">
        <v>822</v>
      </c>
      <c r="L73" s="260" t="s">
        <v>823</v>
      </c>
      <c r="M73" s="260" t="s">
        <v>632</v>
      </c>
      <c r="N73" s="260">
        <v>8</v>
      </c>
      <c r="O73" s="260">
        <v>1472</v>
      </c>
      <c r="P73" s="260">
        <v>1543</v>
      </c>
      <c r="Q73" s="260">
        <v>1</v>
      </c>
      <c r="R73" s="260">
        <v>71</v>
      </c>
      <c r="S73" s="260">
        <v>6367</v>
      </c>
      <c r="T73" s="260">
        <v>6849</v>
      </c>
      <c r="U73" s="260">
        <v>482</v>
      </c>
      <c r="V73" s="260">
        <v>4.5</v>
      </c>
      <c r="W73" s="260">
        <v>512</v>
      </c>
      <c r="X73" s="260">
        <v>1026.25</v>
      </c>
      <c r="AB73" s="260">
        <v>0</v>
      </c>
    </row>
    <row r="74" spans="1:28" x14ac:dyDescent="0.25">
      <c r="A74" s="260">
        <v>69</v>
      </c>
      <c r="B74" s="260" t="s">
        <v>12</v>
      </c>
      <c r="C74" s="260" t="s">
        <v>625</v>
      </c>
      <c r="D74" s="260" t="s">
        <v>14</v>
      </c>
      <c r="E74" s="260" t="s">
        <v>14</v>
      </c>
      <c r="F74" s="260" t="s">
        <v>14</v>
      </c>
      <c r="G74" s="260" t="s">
        <v>799</v>
      </c>
      <c r="H74" s="260" t="s">
        <v>927</v>
      </c>
      <c r="I74" s="260" t="s">
        <v>824</v>
      </c>
      <c r="J74" s="260" t="s">
        <v>234</v>
      </c>
      <c r="K74" s="260" t="s">
        <v>825</v>
      </c>
      <c r="L74" s="260" t="s">
        <v>826</v>
      </c>
      <c r="M74" s="260" t="s">
        <v>632</v>
      </c>
      <c r="N74" s="260">
        <v>8</v>
      </c>
      <c r="O74" s="260">
        <v>10396</v>
      </c>
      <c r="P74" s="260">
        <v>11015</v>
      </c>
      <c r="Q74" s="260">
        <v>1</v>
      </c>
      <c r="R74" s="260">
        <v>619</v>
      </c>
      <c r="S74" s="260">
        <v>15974</v>
      </c>
      <c r="T74" s="260">
        <v>16749</v>
      </c>
      <c r="U74" s="260">
        <v>775</v>
      </c>
      <c r="V74" s="260">
        <v>4.5</v>
      </c>
      <c r="W74" s="260">
        <v>827</v>
      </c>
      <c r="X74" s="260">
        <v>1449.38</v>
      </c>
      <c r="AB74" s="260">
        <v>747</v>
      </c>
    </row>
    <row r="75" spans="1:28" x14ac:dyDescent="0.25">
      <c r="A75" s="260">
        <v>70</v>
      </c>
      <c r="B75" s="260" t="s">
        <v>12</v>
      </c>
      <c r="C75" s="260" t="s">
        <v>625</v>
      </c>
      <c r="D75" s="260" t="s">
        <v>14</v>
      </c>
      <c r="E75" s="260" t="s">
        <v>14</v>
      </c>
      <c r="F75" s="260" t="s">
        <v>14</v>
      </c>
      <c r="G75" s="260" t="s">
        <v>799</v>
      </c>
      <c r="H75" s="260" t="s">
        <v>927</v>
      </c>
      <c r="I75" s="260" t="s">
        <v>827</v>
      </c>
      <c r="J75" s="260" t="s">
        <v>103</v>
      </c>
      <c r="K75" s="260" t="s">
        <v>828</v>
      </c>
      <c r="L75" s="260" t="s">
        <v>823</v>
      </c>
      <c r="M75" s="260" t="s">
        <v>632</v>
      </c>
      <c r="N75" s="260">
        <v>8</v>
      </c>
      <c r="O75" s="260">
        <v>12220</v>
      </c>
      <c r="P75" s="260">
        <v>12606</v>
      </c>
      <c r="Q75" s="260">
        <v>1</v>
      </c>
      <c r="R75" s="260">
        <v>386</v>
      </c>
      <c r="S75" s="260">
        <v>13855</v>
      </c>
      <c r="T75" s="260">
        <v>14218</v>
      </c>
      <c r="U75" s="260">
        <v>363</v>
      </c>
      <c r="V75" s="260">
        <v>4.0199999999999996</v>
      </c>
      <c r="W75" s="260">
        <v>378</v>
      </c>
      <c r="X75" s="260">
        <v>1222.56</v>
      </c>
      <c r="AB75" s="260">
        <v>0</v>
      </c>
    </row>
    <row r="76" spans="1:28" x14ac:dyDescent="0.25">
      <c r="A76" s="260">
        <v>71</v>
      </c>
      <c r="B76" s="260" t="s">
        <v>12</v>
      </c>
      <c r="C76" s="260" t="s">
        <v>625</v>
      </c>
      <c r="D76" s="260" t="s">
        <v>14</v>
      </c>
      <c r="E76" s="260" t="s">
        <v>14</v>
      </c>
      <c r="F76" s="260" t="s">
        <v>14</v>
      </c>
      <c r="G76" s="260" t="s">
        <v>799</v>
      </c>
      <c r="H76" s="260" t="s">
        <v>927</v>
      </c>
      <c r="I76" s="260" t="s">
        <v>829</v>
      </c>
      <c r="J76" s="260" t="s">
        <v>63</v>
      </c>
      <c r="K76" s="260" t="s">
        <v>830</v>
      </c>
      <c r="L76" s="260" t="s">
        <v>831</v>
      </c>
      <c r="M76" s="260" t="s">
        <v>632</v>
      </c>
      <c r="N76" s="260">
        <v>8</v>
      </c>
      <c r="O76" s="260">
        <v>15713</v>
      </c>
      <c r="P76" s="260">
        <v>15871</v>
      </c>
      <c r="Q76" s="260">
        <v>1</v>
      </c>
      <c r="R76" s="260">
        <v>158</v>
      </c>
      <c r="S76" s="260">
        <v>15318</v>
      </c>
      <c r="T76" s="260">
        <v>15603</v>
      </c>
      <c r="U76" s="260">
        <v>285</v>
      </c>
      <c r="V76" s="260">
        <v>3.99</v>
      </c>
      <c r="W76" s="260">
        <v>356</v>
      </c>
      <c r="X76" s="260">
        <v>1171.0999999999999</v>
      </c>
      <c r="AB76" s="260">
        <v>11522</v>
      </c>
    </row>
    <row r="77" spans="1:28" x14ac:dyDescent="0.25">
      <c r="A77" s="260">
        <v>72</v>
      </c>
      <c r="B77" s="260" t="s">
        <v>12</v>
      </c>
      <c r="C77" s="260" t="s">
        <v>625</v>
      </c>
      <c r="D77" s="260" t="s">
        <v>14</v>
      </c>
      <c r="E77" s="260" t="s">
        <v>14</v>
      </c>
      <c r="F77" s="260" t="s">
        <v>14</v>
      </c>
      <c r="G77" s="260" t="s">
        <v>799</v>
      </c>
      <c r="H77" s="260" t="s">
        <v>927</v>
      </c>
      <c r="I77" s="260" t="s">
        <v>832</v>
      </c>
      <c r="J77" s="260" t="s">
        <v>107</v>
      </c>
      <c r="K77" s="260" t="s">
        <v>833</v>
      </c>
      <c r="L77" s="260" t="s">
        <v>831</v>
      </c>
      <c r="M77" s="260" t="s">
        <v>632</v>
      </c>
      <c r="N77" s="260">
        <v>8</v>
      </c>
      <c r="O77" s="260">
        <v>18040</v>
      </c>
      <c r="P77" s="260">
        <v>18563</v>
      </c>
      <c r="Q77" s="260">
        <v>1</v>
      </c>
      <c r="R77" s="260">
        <v>523</v>
      </c>
      <c r="S77" s="260">
        <v>11444</v>
      </c>
      <c r="T77" s="260">
        <v>11782</v>
      </c>
      <c r="U77" s="260">
        <v>338</v>
      </c>
      <c r="V77" s="260">
        <v>4.0199999999999996</v>
      </c>
      <c r="W77" s="260">
        <v>510</v>
      </c>
      <c r="X77" s="260">
        <v>2315.62</v>
      </c>
      <c r="Y77" s="260">
        <v>2316</v>
      </c>
      <c r="AB77" s="260">
        <v>0</v>
      </c>
    </row>
    <row r="78" spans="1:28" x14ac:dyDescent="0.25">
      <c r="A78" s="260">
        <v>73</v>
      </c>
      <c r="B78" s="260" t="s">
        <v>12</v>
      </c>
      <c r="C78" s="260" t="s">
        <v>625</v>
      </c>
      <c r="D78" s="260" t="s">
        <v>14</v>
      </c>
      <c r="E78" s="260" t="s">
        <v>14</v>
      </c>
      <c r="F78" s="260" t="s">
        <v>14</v>
      </c>
      <c r="G78" s="260" t="s">
        <v>799</v>
      </c>
      <c r="H78" s="260" t="s">
        <v>927</v>
      </c>
      <c r="I78" s="260" t="s">
        <v>834</v>
      </c>
      <c r="J78" s="260" t="s">
        <v>233</v>
      </c>
      <c r="K78" s="260" t="s">
        <v>835</v>
      </c>
      <c r="L78" s="260" t="s">
        <v>836</v>
      </c>
      <c r="M78" s="260" t="s">
        <v>632</v>
      </c>
      <c r="N78" s="260">
        <v>10</v>
      </c>
      <c r="O78" s="260">
        <v>7230</v>
      </c>
      <c r="P78" s="260">
        <v>7657</v>
      </c>
      <c r="Q78" s="260">
        <v>1</v>
      </c>
      <c r="R78" s="260">
        <v>427</v>
      </c>
      <c r="S78" s="260">
        <v>18485</v>
      </c>
      <c r="T78" s="260">
        <v>19295</v>
      </c>
      <c r="U78" s="260">
        <v>810</v>
      </c>
      <c r="V78" s="260">
        <v>4.5</v>
      </c>
      <c r="W78" s="260">
        <v>905</v>
      </c>
      <c r="X78" s="260">
        <v>1447.09</v>
      </c>
      <c r="AB78" s="260">
        <v>3520</v>
      </c>
    </row>
    <row r="79" spans="1:28" x14ac:dyDescent="0.25">
      <c r="A79" s="260">
        <v>74</v>
      </c>
      <c r="B79" s="260" t="s">
        <v>12</v>
      </c>
      <c r="C79" s="260" t="s">
        <v>625</v>
      </c>
      <c r="D79" s="260" t="s">
        <v>14</v>
      </c>
      <c r="E79" s="260" t="s">
        <v>14</v>
      </c>
      <c r="F79" s="260" t="s">
        <v>14</v>
      </c>
      <c r="G79" s="260" t="s">
        <v>799</v>
      </c>
      <c r="H79" s="260" t="s">
        <v>927</v>
      </c>
      <c r="I79" s="260" t="s">
        <v>837</v>
      </c>
      <c r="J79" s="260" t="s">
        <v>223</v>
      </c>
      <c r="K79" s="260" t="s">
        <v>435</v>
      </c>
      <c r="L79" s="260" t="s">
        <v>838</v>
      </c>
      <c r="M79" s="260" t="s">
        <v>632</v>
      </c>
      <c r="N79" s="260">
        <v>14</v>
      </c>
      <c r="O79" s="260">
        <v>12250</v>
      </c>
      <c r="P79" s="260">
        <v>12742</v>
      </c>
      <c r="Q79" s="260">
        <v>1</v>
      </c>
      <c r="R79" s="260">
        <v>492</v>
      </c>
      <c r="S79" s="260">
        <v>24912</v>
      </c>
      <c r="T79" s="260">
        <v>25794</v>
      </c>
      <c r="U79" s="260">
        <v>882</v>
      </c>
      <c r="V79" s="260">
        <v>3.74</v>
      </c>
      <c r="W79" s="260">
        <v>1196</v>
      </c>
      <c r="X79" s="260">
        <v>2030</v>
      </c>
      <c r="AB79" s="260">
        <v>571</v>
      </c>
    </row>
    <row r="80" spans="1:28" x14ac:dyDescent="0.25">
      <c r="A80" s="260">
        <v>75</v>
      </c>
      <c r="B80" s="260" t="s">
        <v>12</v>
      </c>
      <c r="C80" s="260" t="s">
        <v>625</v>
      </c>
      <c r="D80" s="260" t="s">
        <v>14</v>
      </c>
      <c r="E80" s="260" t="s">
        <v>14</v>
      </c>
      <c r="F80" s="260" t="s">
        <v>14</v>
      </c>
      <c r="G80" s="260" t="s">
        <v>799</v>
      </c>
      <c r="H80" s="260" t="s">
        <v>927</v>
      </c>
      <c r="I80" s="260" t="s">
        <v>839</v>
      </c>
      <c r="J80" s="260" t="s">
        <v>286</v>
      </c>
      <c r="K80" s="260" t="s">
        <v>840</v>
      </c>
      <c r="L80" s="260" t="s">
        <v>841</v>
      </c>
      <c r="M80" s="260" t="s">
        <v>632</v>
      </c>
      <c r="N80" s="260">
        <v>3</v>
      </c>
      <c r="O80" s="260">
        <v>1342</v>
      </c>
      <c r="P80" s="260">
        <v>1509</v>
      </c>
      <c r="Q80" s="260">
        <v>1</v>
      </c>
      <c r="R80" s="260">
        <v>167</v>
      </c>
      <c r="S80" s="260">
        <v>2764</v>
      </c>
      <c r="T80" s="260">
        <v>3031</v>
      </c>
      <c r="U80" s="260">
        <v>267</v>
      </c>
      <c r="V80" s="260">
        <v>2.4300000000000002</v>
      </c>
      <c r="W80" s="260">
        <v>342</v>
      </c>
      <c r="X80" s="260">
        <v>362.8</v>
      </c>
      <c r="AB80" s="260">
        <v>237.9</v>
      </c>
    </row>
    <row r="81" spans="1:28" x14ac:dyDescent="0.25">
      <c r="A81" s="260">
        <v>76</v>
      </c>
      <c r="B81" s="260" t="s">
        <v>12</v>
      </c>
      <c r="C81" s="260" t="s">
        <v>625</v>
      </c>
      <c r="D81" s="260" t="s">
        <v>14</v>
      </c>
      <c r="E81" s="260" t="s">
        <v>14</v>
      </c>
      <c r="F81" s="260" t="s">
        <v>14</v>
      </c>
      <c r="G81" s="260" t="s">
        <v>799</v>
      </c>
      <c r="H81" s="260" t="s">
        <v>927</v>
      </c>
      <c r="I81" s="260" t="s">
        <v>842</v>
      </c>
      <c r="J81" s="260" t="s">
        <v>82</v>
      </c>
      <c r="K81" s="260" t="s">
        <v>843</v>
      </c>
      <c r="L81" s="260" t="s">
        <v>844</v>
      </c>
      <c r="M81" s="260" t="s">
        <v>713</v>
      </c>
      <c r="N81" s="260">
        <v>7.46</v>
      </c>
      <c r="O81" s="260">
        <v>77447</v>
      </c>
      <c r="P81" s="260">
        <v>78397</v>
      </c>
      <c r="Q81" s="260">
        <v>1</v>
      </c>
      <c r="R81" s="260">
        <v>950</v>
      </c>
      <c r="S81" s="260">
        <v>2850</v>
      </c>
      <c r="T81" s="260">
        <v>2981</v>
      </c>
      <c r="U81" s="260">
        <v>131</v>
      </c>
      <c r="V81" s="260">
        <v>3.19</v>
      </c>
      <c r="W81" s="260">
        <v>671</v>
      </c>
      <c r="X81" s="260">
        <v>5974.75</v>
      </c>
      <c r="Y81" s="260">
        <v>1579</v>
      </c>
      <c r="AB81" s="260">
        <v>5975</v>
      </c>
    </row>
    <row r="82" spans="1:28" x14ac:dyDescent="0.25">
      <c r="A82" s="260">
        <v>77</v>
      </c>
      <c r="B82" s="260" t="s">
        <v>12</v>
      </c>
      <c r="C82" s="260" t="s">
        <v>625</v>
      </c>
      <c r="D82" s="260" t="s">
        <v>14</v>
      </c>
      <c r="E82" s="260" t="s">
        <v>14</v>
      </c>
      <c r="F82" s="260" t="s">
        <v>14</v>
      </c>
      <c r="G82" s="260" t="s">
        <v>799</v>
      </c>
      <c r="H82" s="260" t="s">
        <v>927</v>
      </c>
      <c r="I82" s="260" t="s">
        <v>845</v>
      </c>
      <c r="J82" s="260" t="s">
        <v>102</v>
      </c>
      <c r="K82" s="260" t="s">
        <v>846</v>
      </c>
      <c r="L82" s="260" t="s">
        <v>847</v>
      </c>
      <c r="M82" s="260" t="s">
        <v>632</v>
      </c>
      <c r="N82" s="260">
        <v>5</v>
      </c>
      <c r="O82" s="260">
        <v>9425</v>
      </c>
      <c r="P82" s="260">
        <v>9675</v>
      </c>
      <c r="Q82" s="260">
        <v>1</v>
      </c>
      <c r="R82" s="260">
        <v>250</v>
      </c>
      <c r="S82" s="260">
        <v>13398</v>
      </c>
      <c r="T82" s="260">
        <v>13793</v>
      </c>
      <c r="U82" s="260">
        <v>395</v>
      </c>
      <c r="V82" s="260">
        <v>4.0199999999999996</v>
      </c>
      <c r="W82" s="260">
        <v>494</v>
      </c>
      <c r="X82" s="260">
        <v>633.16</v>
      </c>
      <c r="AB82" s="260">
        <v>4946</v>
      </c>
    </row>
    <row r="83" spans="1:28" x14ac:dyDescent="0.25">
      <c r="A83" s="260">
        <v>78</v>
      </c>
      <c r="B83" s="260" t="s">
        <v>12</v>
      </c>
      <c r="C83" s="260" t="s">
        <v>625</v>
      </c>
      <c r="D83" s="260" t="s">
        <v>14</v>
      </c>
      <c r="E83" s="260" t="s">
        <v>14</v>
      </c>
      <c r="F83" s="260" t="s">
        <v>14</v>
      </c>
      <c r="G83" s="260" t="s">
        <v>799</v>
      </c>
      <c r="H83" s="260" t="s">
        <v>927</v>
      </c>
      <c r="I83" s="260" t="s">
        <v>848</v>
      </c>
      <c r="J83" s="260" t="s">
        <v>101</v>
      </c>
      <c r="K83" s="260" t="s">
        <v>849</v>
      </c>
      <c r="L83" s="260" t="s">
        <v>850</v>
      </c>
      <c r="M83" s="260" t="s">
        <v>632</v>
      </c>
      <c r="N83" s="260">
        <v>8</v>
      </c>
      <c r="O83" s="260">
        <v>6634</v>
      </c>
      <c r="P83" s="260">
        <v>6801</v>
      </c>
      <c r="Q83" s="260">
        <v>1</v>
      </c>
      <c r="R83" s="260">
        <v>167</v>
      </c>
      <c r="S83" s="260">
        <v>20876</v>
      </c>
      <c r="T83" s="260">
        <v>21447</v>
      </c>
      <c r="U83" s="260">
        <v>571</v>
      </c>
      <c r="V83" s="260">
        <v>4.0199999999999996</v>
      </c>
      <c r="W83" s="260">
        <v>670</v>
      </c>
      <c r="X83" s="260">
        <v>996.5</v>
      </c>
      <c r="AB83" s="260">
        <v>0</v>
      </c>
    </row>
    <row r="84" spans="1:28" x14ac:dyDescent="0.25">
      <c r="A84" s="260">
        <v>79</v>
      </c>
      <c r="B84" s="260" t="s">
        <v>12</v>
      </c>
      <c r="C84" s="260" t="s">
        <v>625</v>
      </c>
      <c r="D84" s="260" t="s">
        <v>14</v>
      </c>
      <c r="E84" s="260" t="s">
        <v>14</v>
      </c>
      <c r="F84" s="260" t="s">
        <v>14</v>
      </c>
      <c r="G84" s="260" t="s">
        <v>799</v>
      </c>
      <c r="H84" s="260" t="s">
        <v>927</v>
      </c>
      <c r="I84" s="260" t="s">
        <v>851</v>
      </c>
      <c r="J84" s="260" t="s">
        <v>116</v>
      </c>
      <c r="K84" s="260" t="s">
        <v>401</v>
      </c>
      <c r="L84" s="260" t="s">
        <v>852</v>
      </c>
      <c r="M84" s="260" t="s">
        <v>632</v>
      </c>
      <c r="N84" s="260">
        <v>75</v>
      </c>
      <c r="O84" s="260">
        <v>15085</v>
      </c>
      <c r="P84" s="260">
        <v>15576</v>
      </c>
      <c r="Q84" s="260">
        <v>30</v>
      </c>
      <c r="R84" s="260">
        <v>14730</v>
      </c>
      <c r="S84" s="260">
        <v>0.25</v>
      </c>
      <c r="T84" s="260">
        <v>0.25</v>
      </c>
      <c r="U84" s="260">
        <v>0</v>
      </c>
      <c r="V84" s="260">
        <v>2.87</v>
      </c>
      <c r="W84" s="260">
        <v>638</v>
      </c>
      <c r="X84" s="260">
        <v>112099.56</v>
      </c>
      <c r="AB84" s="260">
        <v>112100</v>
      </c>
    </row>
    <row r="85" spans="1:28" x14ac:dyDescent="0.25">
      <c r="A85" s="260">
        <v>80</v>
      </c>
      <c r="B85" s="260" t="s">
        <v>12</v>
      </c>
      <c r="C85" s="260" t="s">
        <v>625</v>
      </c>
      <c r="D85" s="260" t="s">
        <v>14</v>
      </c>
      <c r="E85" s="260" t="s">
        <v>14</v>
      </c>
      <c r="F85" s="260" t="s">
        <v>14</v>
      </c>
      <c r="G85" s="260" t="s">
        <v>799</v>
      </c>
      <c r="H85" s="260" t="s">
        <v>927</v>
      </c>
      <c r="I85" s="260" t="s">
        <v>853</v>
      </c>
      <c r="J85" s="260" t="s">
        <v>126</v>
      </c>
      <c r="K85" s="260" t="s">
        <v>401</v>
      </c>
      <c r="L85" s="260" t="s">
        <v>854</v>
      </c>
      <c r="M85" s="260" t="s">
        <v>632</v>
      </c>
      <c r="N85" s="260">
        <v>42</v>
      </c>
      <c r="O85" s="260">
        <v>21244</v>
      </c>
      <c r="P85" s="260">
        <v>22143</v>
      </c>
      <c r="Q85" s="260">
        <v>15</v>
      </c>
      <c r="R85" s="260">
        <v>13485</v>
      </c>
      <c r="S85" s="260">
        <v>0.47</v>
      </c>
      <c r="T85" s="260">
        <v>0.47</v>
      </c>
      <c r="U85" s="260">
        <v>0</v>
      </c>
      <c r="V85" s="260">
        <v>2.87</v>
      </c>
      <c r="W85" s="260">
        <v>1000</v>
      </c>
      <c r="X85" s="260">
        <v>98758.92</v>
      </c>
      <c r="AB85" s="260">
        <v>98759</v>
      </c>
    </row>
    <row r="86" spans="1:28" x14ac:dyDescent="0.25">
      <c r="A86" s="260">
        <v>81</v>
      </c>
      <c r="B86" s="260" t="s">
        <v>12</v>
      </c>
      <c r="C86" s="260" t="s">
        <v>625</v>
      </c>
      <c r="D86" s="260" t="s">
        <v>14</v>
      </c>
      <c r="E86" s="260" t="s">
        <v>14</v>
      </c>
      <c r="F86" s="260" t="s">
        <v>14</v>
      </c>
      <c r="G86" s="260" t="s">
        <v>799</v>
      </c>
      <c r="H86" s="260" t="s">
        <v>927</v>
      </c>
      <c r="I86" s="260" t="s">
        <v>855</v>
      </c>
      <c r="J86" s="260" t="s">
        <v>118</v>
      </c>
      <c r="K86" s="260" t="s">
        <v>856</v>
      </c>
      <c r="L86" s="260" t="s">
        <v>852</v>
      </c>
      <c r="M86" s="260" t="s">
        <v>632</v>
      </c>
      <c r="N86" s="260">
        <v>50</v>
      </c>
      <c r="O86" s="260">
        <v>22604</v>
      </c>
      <c r="P86" s="260">
        <v>23441</v>
      </c>
      <c r="Q86" s="260">
        <v>20</v>
      </c>
      <c r="R86" s="260">
        <v>16740</v>
      </c>
      <c r="S86" s="260">
        <v>1.38</v>
      </c>
      <c r="T86" s="260">
        <v>1.38</v>
      </c>
      <c r="U86" s="260">
        <v>0</v>
      </c>
      <c r="V86" s="260">
        <v>2.87</v>
      </c>
      <c r="W86" s="260">
        <v>787</v>
      </c>
      <c r="X86" s="260">
        <v>122287.28</v>
      </c>
      <c r="AB86" s="260">
        <v>122287</v>
      </c>
    </row>
    <row r="87" spans="1:28" x14ac:dyDescent="0.25">
      <c r="A87" s="260">
        <v>82</v>
      </c>
      <c r="B87" s="260" t="s">
        <v>12</v>
      </c>
      <c r="C87" s="260" t="s">
        <v>625</v>
      </c>
      <c r="D87" s="260" t="s">
        <v>14</v>
      </c>
      <c r="E87" s="260" t="s">
        <v>14</v>
      </c>
      <c r="F87" s="260" t="s">
        <v>14</v>
      </c>
      <c r="G87" s="260" t="s">
        <v>799</v>
      </c>
      <c r="H87" s="260" t="s">
        <v>927</v>
      </c>
      <c r="I87" s="260" t="s">
        <v>857</v>
      </c>
      <c r="J87" s="260" t="s">
        <v>131</v>
      </c>
      <c r="K87" s="260" t="s">
        <v>401</v>
      </c>
      <c r="L87" s="260" t="s">
        <v>854</v>
      </c>
      <c r="M87" s="260" t="s">
        <v>632</v>
      </c>
      <c r="N87" s="260">
        <v>75</v>
      </c>
      <c r="O87" s="260">
        <v>9495</v>
      </c>
      <c r="P87" s="260">
        <v>9837</v>
      </c>
      <c r="Q87" s="260">
        <v>30</v>
      </c>
      <c r="R87" s="260">
        <v>10260</v>
      </c>
      <c r="S87" s="260">
        <v>0.22</v>
      </c>
      <c r="T87" s="260">
        <v>0.22</v>
      </c>
      <c r="U87" s="260">
        <v>0</v>
      </c>
      <c r="V87" s="260">
        <v>2.87</v>
      </c>
      <c r="W87" s="260">
        <v>453</v>
      </c>
      <c r="X87" s="260">
        <v>81381.72</v>
      </c>
      <c r="AB87" s="260">
        <v>81382</v>
      </c>
    </row>
    <row r="88" spans="1:28" x14ac:dyDescent="0.25">
      <c r="A88" s="260">
        <v>83</v>
      </c>
      <c r="B88" s="260" t="s">
        <v>12</v>
      </c>
      <c r="C88" s="260" t="s">
        <v>625</v>
      </c>
      <c r="D88" s="260" t="s">
        <v>14</v>
      </c>
      <c r="E88" s="260" t="s">
        <v>14</v>
      </c>
      <c r="F88" s="260" t="s">
        <v>14</v>
      </c>
      <c r="G88" s="260" t="s">
        <v>799</v>
      </c>
      <c r="H88" s="260" t="s">
        <v>927</v>
      </c>
      <c r="I88" s="260" t="s">
        <v>858</v>
      </c>
      <c r="J88" s="260" t="s">
        <v>124</v>
      </c>
      <c r="K88" s="260" t="s">
        <v>401</v>
      </c>
      <c r="L88" s="260" t="s">
        <v>854</v>
      </c>
      <c r="M88" s="260" t="s">
        <v>632</v>
      </c>
      <c r="N88" s="260">
        <v>23</v>
      </c>
      <c r="O88" s="260">
        <v>11913</v>
      </c>
      <c r="P88" s="260">
        <v>12391</v>
      </c>
      <c r="Q88" s="260">
        <v>10</v>
      </c>
      <c r="R88" s="260">
        <v>4780</v>
      </c>
      <c r="S88" s="260">
        <v>1.83</v>
      </c>
      <c r="T88" s="260">
        <v>1.83</v>
      </c>
      <c r="U88" s="260">
        <v>0</v>
      </c>
      <c r="V88" s="260">
        <v>2.87</v>
      </c>
      <c r="W88" s="260">
        <v>962</v>
      </c>
      <c r="X88" s="260">
        <v>36183.160000000003</v>
      </c>
      <c r="AB88" s="260">
        <v>36183</v>
      </c>
    </row>
    <row r="89" spans="1:28" x14ac:dyDescent="0.25">
      <c r="A89" s="260">
        <v>84</v>
      </c>
      <c r="B89" s="260" t="s">
        <v>12</v>
      </c>
      <c r="C89" s="260" t="s">
        <v>625</v>
      </c>
      <c r="D89" s="260" t="s">
        <v>14</v>
      </c>
      <c r="E89" s="260" t="s">
        <v>14</v>
      </c>
      <c r="F89" s="260" t="s">
        <v>14</v>
      </c>
      <c r="G89" s="260" t="s">
        <v>799</v>
      </c>
      <c r="H89" s="260" t="s">
        <v>927</v>
      </c>
      <c r="I89" s="260" t="s">
        <v>859</v>
      </c>
      <c r="J89" s="260" t="s">
        <v>128</v>
      </c>
      <c r="K89" s="260" t="s">
        <v>856</v>
      </c>
      <c r="L89" s="260" t="s">
        <v>852</v>
      </c>
      <c r="M89" s="260" t="s">
        <v>632</v>
      </c>
      <c r="N89" s="260">
        <v>50</v>
      </c>
      <c r="O89" s="260">
        <v>13640</v>
      </c>
      <c r="P89" s="260">
        <v>14210</v>
      </c>
      <c r="Q89" s="260">
        <v>20</v>
      </c>
      <c r="R89" s="260">
        <v>11400</v>
      </c>
      <c r="S89" s="260">
        <v>0.2</v>
      </c>
      <c r="T89" s="260">
        <v>0.2</v>
      </c>
      <c r="U89" s="260">
        <v>0</v>
      </c>
      <c r="V89" s="260">
        <v>2.87</v>
      </c>
      <c r="W89" s="260">
        <v>899</v>
      </c>
      <c r="X89" s="260">
        <v>85590.8</v>
      </c>
      <c r="AB89" s="260">
        <v>85591</v>
      </c>
    </row>
    <row r="90" spans="1:28" x14ac:dyDescent="0.25">
      <c r="A90" s="260">
        <v>85</v>
      </c>
      <c r="B90" s="260" t="s">
        <v>12</v>
      </c>
      <c r="C90" s="260" t="s">
        <v>625</v>
      </c>
      <c r="D90" s="260" t="s">
        <v>14</v>
      </c>
      <c r="E90" s="260" t="s">
        <v>14</v>
      </c>
      <c r="F90" s="260" t="s">
        <v>14</v>
      </c>
      <c r="G90" s="260" t="s">
        <v>799</v>
      </c>
      <c r="H90" s="260" t="s">
        <v>927</v>
      </c>
      <c r="I90" s="260" t="s">
        <v>860</v>
      </c>
      <c r="J90" s="260" t="s">
        <v>122</v>
      </c>
      <c r="K90" s="260" t="s">
        <v>401</v>
      </c>
      <c r="L90" s="260" t="s">
        <v>854</v>
      </c>
      <c r="M90" s="260" t="s">
        <v>632</v>
      </c>
      <c r="N90" s="260">
        <v>40</v>
      </c>
      <c r="O90" s="260">
        <v>15410</v>
      </c>
      <c r="P90" s="260">
        <v>16661</v>
      </c>
      <c r="Q90" s="260">
        <v>15</v>
      </c>
      <c r="R90" s="260">
        <v>18765</v>
      </c>
      <c r="S90" s="260">
        <v>0.52</v>
      </c>
      <c r="T90" s="260">
        <v>0.52</v>
      </c>
      <c r="U90" s="260">
        <v>0</v>
      </c>
      <c r="V90" s="260">
        <v>2.87</v>
      </c>
      <c r="W90" s="260">
        <v>1841</v>
      </c>
      <c r="X90" s="260">
        <v>142148.10999999999</v>
      </c>
      <c r="Z90" s="260">
        <v>0</v>
      </c>
      <c r="AB90" s="260">
        <v>70540</v>
      </c>
    </row>
    <row r="91" spans="1:28" x14ac:dyDescent="0.25">
      <c r="A91" s="260">
        <v>86</v>
      </c>
      <c r="B91" s="260" t="s">
        <v>12</v>
      </c>
      <c r="C91" s="260" t="s">
        <v>625</v>
      </c>
      <c r="D91" s="260" t="s">
        <v>14</v>
      </c>
      <c r="E91" s="260" t="s">
        <v>14</v>
      </c>
      <c r="F91" s="260" t="s">
        <v>14</v>
      </c>
      <c r="G91" s="260" t="s">
        <v>799</v>
      </c>
      <c r="H91" s="260" t="s">
        <v>927</v>
      </c>
      <c r="I91" s="260" t="s">
        <v>861</v>
      </c>
      <c r="J91" s="260" t="s">
        <v>129</v>
      </c>
      <c r="K91" s="260" t="s">
        <v>856</v>
      </c>
      <c r="L91" s="260" t="s">
        <v>852</v>
      </c>
      <c r="M91" s="260" t="s">
        <v>632</v>
      </c>
      <c r="N91" s="260">
        <v>47</v>
      </c>
      <c r="O91" s="260">
        <v>21281</v>
      </c>
      <c r="P91" s="260">
        <v>22082</v>
      </c>
      <c r="Q91" s="260">
        <v>15</v>
      </c>
      <c r="R91" s="260">
        <v>12015</v>
      </c>
      <c r="S91" s="260">
        <v>0.34</v>
      </c>
      <c r="T91" s="260">
        <v>0.34</v>
      </c>
      <c r="U91" s="260">
        <v>0</v>
      </c>
      <c r="V91" s="260">
        <v>2.87</v>
      </c>
      <c r="W91" s="260">
        <v>953</v>
      </c>
      <c r="X91" s="260">
        <v>89382.080000000002</v>
      </c>
      <c r="AB91" s="260">
        <v>89382</v>
      </c>
    </row>
    <row r="92" spans="1:28" x14ac:dyDescent="0.25">
      <c r="A92" s="260">
        <v>87</v>
      </c>
      <c r="B92" s="260" t="s">
        <v>12</v>
      </c>
      <c r="C92" s="260" t="s">
        <v>625</v>
      </c>
      <c r="D92" s="260" t="s">
        <v>14</v>
      </c>
      <c r="E92" s="260" t="s">
        <v>14</v>
      </c>
      <c r="F92" s="260" t="s">
        <v>14</v>
      </c>
      <c r="G92" s="260" t="s">
        <v>799</v>
      </c>
      <c r="H92" s="260" t="s">
        <v>927</v>
      </c>
      <c r="I92" s="260" t="s">
        <v>862</v>
      </c>
      <c r="J92" s="260" t="s">
        <v>105</v>
      </c>
      <c r="K92" s="260" t="s">
        <v>863</v>
      </c>
      <c r="L92" s="260" t="s">
        <v>864</v>
      </c>
      <c r="M92" s="260" t="s">
        <v>637</v>
      </c>
      <c r="N92" s="260">
        <v>15</v>
      </c>
      <c r="O92" s="260">
        <v>28640</v>
      </c>
      <c r="P92" s="260">
        <v>29005</v>
      </c>
      <c r="Q92" s="260">
        <v>1</v>
      </c>
      <c r="R92" s="260">
        <v>365</v>
      </c>
      <c r="S92" s="260">
        <v>24806</v>
      </c>
      <c r="T92" s="260">
        <v>25653</v>
      </c>
      <c r="U92" s="260">
        <v>847</v>
      </c>
      <c r="V92" s="260">
        <v>3.19</v>
      </c>
      <c r="W92" s="260">
        <v>1552</v>
      </c>
      <c r="X92" s="260">
        <v>3225</v>
      </c>
      <c r="AB92" s="260">
        <v>1687</v>
      </c>
    </row>
    <row r="93" spans="1:28" x14ac:dyDescent="0.25">
      <c r="A93" s="260">
        <v>88</v>
      </c>
      <c r="B93" s="260" t="s">
        <v>12</v>
      </c>
      <c r="C93" s="260" t="s">
        <v>625</v>
      </c>
      <c r="D93" s="260" t="s">
        <v>14</v>
      </c>
      <c r="E93" s="260" t="s">
        <v>14</v>
      </c>
      <c r="F93" s="260" t="s">
        <v>14</v>
      </c>
      <c r="G93" s="260" t="s">
        <v>799</v>
      </c>
      <c r="H93" s="260" t="s">
        <v>927</v>
      </c>
      <c r="I93" s="260" t="s">
        <v>868</v>
      </c>
      <c r="J93" s="260" t="s">
        <v>252</v>
      </c>
      <c r="K93" s="260" t="s">
        <v>869</v>
      </c>
      <c r="L93" s="260" t="s">
        <v>870</v>
      </c>
      <c r="M93" s="260" t="s">
        <v>713</v>
      </c>
      <c r="N93" s="260">
        <v>37.299999999999997</v>
      </c>
      <c r="O93" s="260">
        <v>9848</v>
      </c>
      <c r="P93" s="260">
        <v>10939</v>
      </c>
      <c r="Q93" s="260">
        <v>15</v>
      </c>
      <c r="R93" s="260">
        <v>16365</v>
      </c>
      <c r="S93" s="260">
        <v>192</v>
      </c>
      <c r="T93" s="260">
        <v>198</v>
      </c>
      <c r="U93" s="260">
        <v>90</v>
      </c>
      <c r="V93" s="260">
        <v>3.74</v>
      </c>
      <c r="W93" s="260">
        <v>1801</v>
      </c>
      <c r="X93" s="260">
        <v>111080.74</v>
      </c>
      <c r="Y93" s="260">
        <v>102301</v>
      </c>
      <c r="AB93" s="260">
        <v>111744.09</v>
      </c>
    </row>
    <row r="94" spans="1:28" x14ac:dyDescent="0.25">
      <c r="A94" s="260">
        <v>89</v>
      </c>
      <c r="B94" s="260" t="s">
        <v>12</v>
      </c>
      <c r="C94" s="260" t="s">
        <v>625</v>
      </c>
      <c r="D94" s="260" t="s">
        <v>14</v>
      </c>
      <c r="E94" s="260" t="s">
        <v>14</v>
      </c>
      <c r="F94" s="260" t="s">
        <v>14</v>
      </c>
      <c r="G94" s="260" t="s">
        <v>799</v>
      </c>
      <c r="H94" s="260" t="s">
        <v>927</v>
      </c>
      <c r="I94" s="260" t="s">
        <v>871</v>
      </c>
      <c r="J94" s="260" t="s">
        <v>112</v>
      </c>
      <c r="K94" s="260" t="s">
        <v>872</v>
      </c>
      <c r="L94" s="260" t="s">
        <v>873</v>
      </c>
      <c r="M94" s="260" t="s">
        <v>632</v>
      </c>
      <c r="N94" s="260">
        <v>3</v>
      </c>
      <c r="O94" s="260">
        <v>4088</v>
      </c>
      <c r="P94" s="260">
        <v>4259</v>
      </c>
      <c r="Q94" s="260">
        <v>1</v>
      </c>
      <c r="R94" s="260">
        <v>171</v>
      </c>
      <c r="S94" s="260">
        <v>6770</v>
      </c>
      <c r="T94" s="260">
        <v>6939</v>
      </c>
      <c r="U94" s="260">
        <v>169</v>
      </c>
      <c r="V94" s="260">
        <v>4.0199999999999996</v>
      </c>
      <c r="W94" s="260">
        <v>263</v>
      </c>
      <c r="X94" s="260">
        <v>381.24</v>
      </c>
      <c r="AB94" s="260">
        <v>432</v>
      </c>
    </row>
    <row r="95" spans="1:28" x14ac:dyDescent="0.25">
      <c r="A95" s="260">
        <v>90</v>
      </c>
      <c r="B95" s="260" t="s">
        <v>12</v>
      </c>
      <c r="C95" s="260" t="s">
        <v>625</v>
      </c>
      <c r="D95" s="260" t="s">
        <v>14</v>
      </c>
      <c r="E95" s="260" t="s">
        <v>14</v>
      </c>
      <c r="F95" s="260" t="s">
        <v>14</v>
      </c>
      <c r="G95" s="260" t="s">
        <v>799</v>
      </c>
      <c r="H95" s="260" t="s">
        <v>927</v>
      </c>
      <c r="I95" s="260" t="s">
        <v>874</v>
      </c>
      <c r="J95" s="260" t="s">
        <v>206</v>
      </c>
      <c r="K95" s="260" t="s">
        <v>856</v>
      </c>
      <c r="L95" s="260" t="s">
        <v>852</v>
      </c>
      <c r="M95" s="260" t="s">
        <v>632</v>
      </c>
      <c r="N95" s="260">
        <v>36</v>
      </c>
      <c r="O95" s="260">
        <v>22325</v>
      </c>
      <c r="P95" s="260">
        <v>23409</v>
      </c>
      <c r="Q95" s="260">
        <v>15</v>
      </c>
      <c r="R95" s="260">
        <v>16260</v>
      </c>
      <c r="S95" s="260">
        <v>0.27</v>
      </c>
      <c r="T95" s="260">
        <v>0.27</v>
      </c>
      <c r="U95" s="260">
        <v>0</v>
      </c>
      <c r="V95" s="260">
        <v>3.37</v>
      </c>
      <c r="W95" s="260">
        <v>951</v>
      </c>
      <c r="X95" s="260">
        <v>116958.72</v>
      </c>
      <c r="AB95" s="260">
        <v>116959</v>
      </c>
    </row>
    <row r="96" spans="1:28" x14ac:dyDescent="0.25">
      <c r="A96" s="260">
        <v>91</v>
      </c>
      <c r="B96" s="260" t="s">
        <v>12</v>
      </c>
      <c r="C96" s="260" t="s">
        <v>625</v>
      </c>
      <c r="D96" s="260" t="s">
        <v>14</v>
      </c>
      <c r="E96" s="260" t="s">
        <v>14</v>
      </c>
      <c r="F96" s="260" t="s">
        <v>14</v>
      </c>
      <c r="G96" s="260" t="s">
        <v>799</v>
      </c>
      <c r="H96" s="260" t="s">
        <v>927</v>
      </c>
      <c r="I96" s="260" t="s">
        <v>875</v>
      </c>
      <c r="J96" s="260" t="s">
        <v>207</v>
      </c>
      <c r="K96" s="260" t="s">
        <v>856</v>
      </c>
      <c r="L96" s="260" t="s">
        <v>852</v>
      </c>
      <c r="M96" s="260" t="s">
        <v>632</v>
      </c>
      <c r="N96" s="260">
        <v>36</v>
      </c>
      <c r="O96" s="260">
        <v>21428</v>
      </c>
      <c r="P96" s="260">
        <v>22360</v>
      </c>
      <c r="Q96" s="260">
        <v>15</v>
      </c>
      <c r="R96" s="260">
        <v>13980</v>
      </c>
      <c r="S96" s="260">
        <v>1.41</v>
      </c>
      <c r="T96" s="260">
        <v>1.41</v>
      </c>
      <c r="U96" s="260">
        <v>0</v>
      </c>
      <c r="V96" s="260">
        <v>3.37</v>
      </c>
      <c r="W96" s="260">
        <v>960</v>
      </c>
      <c r="X96" s="260">
        <v>101290.56</v>
      </c>
      <c r="AB96" s="260">
        <v>101291</v>
      </c>
    </row>
    <row r="97" spans="1:28" x14ac:dyDescent="0.25">
      <c r="A97" s="260">
        <v>92</v>
      </c>
      <c r="B97" s="260" t="s">
        <v>12</v>
      </c>
      <c r="C97" s="260" t="s">
        <v>625</v>
      </c>
      <c r="D97" s="260" t="s">
        <v>14</v>
      </c>
      <c r="E97" s="260" t="s">
        <v>14</v>
      </c>
      <c r="F97" s="260" t="s">
        <v>14</v>
      </c>
      <c r="G97" s="260" t="s">
        <v>799</v>
      </c>
      <c r="H97" s="260" t="s">
        <v>927</v>
      </c>
      <c r="I97" s="260" t="s">
        <v>876</v>
      </c>
      <c r="J97" s="260" t="s">
        <v>204</v>
      </c>
      <c r="K97" s="260" t="s">
        <v>401</v>
      </c>
      <c r="L97" s="260" t="s">
        <v>854</v>
      </c>
      <c r="M97" s="260" t="s">
        <v>632</v>
      </c>
      <c r="N97" s="260">
        <v>35</v>
      </c>
      <c r="O97" s="260">
        <v>19509</v>
      </c>
      <c r="P97" s="260">
        <v>20297</v>
      </c>
      <c r="Q97" s="260">
        <v>15</v>
      </c>
      <c r="R97" s="260">
        <v>11820</v>
      </c>
      <c r="S97" s="260">
        <v>0.28000000000000003</v>
      </c>
      <c r="T97" s="260">
        <v>0.28000000000000003</v>
      </c>
      <c r="U97" s="260">
        <v>0</v>
      </c>
      <c r="V97" s="260">
        <v>3.37</v>
      </c>
      <c r="W97" s="260">
        <v>858</v>
      </c>
      <c r="X97" s="260">
        <v>86416.639999999999</v>
      </c>
      <c r="AB97" s="260">
        <v>86417</v>
      </c>
    </row>
    <row r="98" spans="1:28" x14ac:dyDescent="0.25">
      <c r="A98" s="260">
        <v>93</v>
      </c>
      <c r="B98" s="260" t="s">
        <v>12</v>
      </c>
      <c r="C98" s="260" t="s">
        <v>625</v>
      </c>
      <c r="D98" s="260" t="s">
        <v>14</v>
      </c>
      <c r="E98" s="260" t="s">
        <v>14</v>
      </c>
      <c r="F98" s="260" t="s">
        <v>14</v>
      </c>
      <c r="G98" s="260" t="s">
        <v>799</v>
      </c>
      <c r="H98" s="260" t="s">
        <v>927</v>
      </c>
      <c r="I98" s="260" t="s">
        <v>877</v>
      </c>
      <c r="J98" s="260" t="s">
        <v>201</v>
      </c>
      <c r="K98" s="260" t="s">
        <v>401</v>
      </c>
      <c r="L98" s="260" t="s">
        <v>854</v>
      </c>
      <c r="M98" s="260" t="s">
        <v>632</v>
      </c>
      <c r="N98" s="260">
        <v>25</v>
      </c>
      <c r="O98" s="260">
        <v>20448</v>
      </c>
      <c r="P98" s="260">
        <v>21418</v>
      </c>
      <c r="Q98" s="260">
        <v>15</v>
      </c>
      <c r="R98" s="260">
        <v>14550</v>
      </c>
      <c r="S98" s="260">
        <v>0.26</v>
      </c>
      <c r="T98" s="260">
        <v>0.26</v>
      </c>
      <c r="U98" s="260">
        <v>0</v>
      </c>
      <c r="V98" s="260">
        <v>3.37</v>
      </c>
      <c r="W98" s="260">
        <v>935</v>
      </c>
      <c r="X98" s="260">
        <v>105787.6</v>
      </c>
      <c r="AB98" s="260">
        <v>105788</v>
      </c>
    </row>
    <row r="99" spans="1:28" x14ac:dyDescent="0.25">
      <c r="A99" s="260">
        <v>94</v>
      </c>
      <c r="B99" s="260" t="s">
        <v>12</v>
      </c>
      <c r="C99" s="260" t="s">
        <v>625</v>
      </c>
      <c r="D99" s="260" t="s">
        <v>14</v>
      </c>
      <c r="E99" s="260" t="s">
        <v>14</v>
      </c>
      <c r="F99" s="260" t="s">
        <v>14</v>
      </c>
      <c r="G99" s="260" t="s">
        <v>799</v>
      </c>
      <c r="H99" s="260" t="s">
        <v>927</v>
      </c>
      <c r="I99" s="260" t="s">
        <v>878</v>
      </c>
      <c r="J99" s="260" t="s">
        <v>202</v>
      </c>
      <c r="K99" s="260" t="s">
        <v>401</v>
      </c>
      <c r="L99" s="260" t="s">
        <v>854</v>
      </c>
      <c r="M99" s="260" t="s">
        <v>632</v>
      </c>
      <c r="N99" s="260">
        <v>43</v>
      </c>
      <c r="O99" s="260">
        <v>26877</v>
      </c>
      <c r="P99" s="260">
        <v>28176</v>
      </c>
      <c r="Q99" s="260">
        <v>15</v>
      </c>
      <c r="R99" s="260">
        <v>19485</v>
      </c>
      <c r="S99" s="260">
        <v>0.27</v>
      </c>
      <c r="T99" s="260">
        <v>0.27</v>
      </c>
      <c r="U99" s="260">
        <v>0</v>
      </c>
      <c r="V99" s="260">
        <v>3.37</v>
      </c>
      <c r="W99" s="260">
        <v>925</v>
      </c>
      <c r="X99" s="260">
        <v>140625.29999999999</v>
      </c>
      <c r="AB99" s="260">
        <v>140625</v>
      </c>
    </row>
    <row r="100" spans="1:28" x14ac:dyDescent="0.25">
      <c r="A100" s="260">
        <v>95</v>
      </c>
      <c r="B100" s="260" t="s">
        <v>12</v>
      </c>
      <c r="C100" s="260" t="s">
        <v>625</v>
      </c>
      <c r="D100" s="260" t="s">
        <v>14</v>
      </c>
      <c r="E100" s="260" t="s">
        <v>14</v>
      </c>
      <c r="F100" s="260" t="s">
        <v>14</v>
      </c>
      <c r="G100" s="260" t="s">
        <v>799</v>
      </c>
      <c r="H100" s="260" t="s">
        <v>927</v>
      </c>
      <c r="I100" s="260" t="s">
        <v>879</v>
      </c>
      <c r="J100" s="260" t="s">
        <v>208</v>
      </c>
      <c r="K100" s="260" t="s">
        <v>856</v>
      </c>
      <c r="L100" s="260" t="s">
        <v>852</v>
      </c>
      <c r="M100" s="260" t="s">
        <v>632</v>
      </c>
      <c r="N100" s="260">
        <v>48</v>
      </c>
      <c r="O100" s="260">
        <v>17921</v>
      </c>
      <c r="P100" s="260">
        <v>18793</v>
      </c>
      <c r="Q100" s="260">
        <v>20</v>
      </c>
      <c r="R100" s="260">
        <v>17440</v>
      </c>
      <c r="S100" s="260">
        <v>0.35</v>
      </c>
      <c r="T100" s="260">
        <v>0.35</v>
      </c>
      <c r="U100" s="260">
        <v>0</v>
      </c>
      <c r="V100" s="260">
        <v>3.37</v>
      </c>
      <c r="W100" s="260">
        <v>438</v>
      </c>
      <c r="X100" s="260">
        <v>126807.67999999999</v>
      </c>
      <c r="AB100" s="260">
        <v>126808</v>
      </c>
    </row>
    <row r="101" spans="1:28" x14ac:dyDescent="0.25">
      <c r="A101" s="260">
        <v>96</v>
      </c>
      <c r="B101" s="260" t="s">
        <v>12</v>
      </c>
      <c r="C101" s="260" t="s">
        <v>625</v>
      </c>
      <c r="D101" s="260" t="s">
        <v>14</v>
      </c>
      <c r="E101" s="260" t="s">
        <v>14</v>
      </c>
      <c r="F101" s="260" t="s">
        <v>14</v>
      </c>
      <c r="G101" s="260" t="s">
        <v>799</v>
      </c>
      <c r="H101" s="260" t="s">
        <v>927</v>
      </c>
      <c r="I101" s="260" t="s">
        <v>892</v>
      </c>
      <c r="J101" s="260" t="s">
        <v>263</v>
      </c>
      <c r="K101" s="260" t="s">
        <v>893</v>
      </c>
      <c r="L101" s="260" t="s">
        <v>894</v>
      </c>
      <c r="M101" s="260" t="s">
        <v>632</v>
      </c>
      <c r="N101" s="260">
        <v>5</v>
      </c>
      <c r="O101" s="260">
        <v>2164</v>
      </c>
      <c r="P101" s="260">
        <v>2353</v>
      </c>
      <c r="Q101" s="260">
        <v>1</v>
      </c>
      <c r="R101" s="260">
        <v>189</v>
      </c>
      <c r="S101" s="260">
        <v>6720</v>
      </c>
      <c r="T101" s="260">
        <v>7194</v>
      </c>
      <c r="U101" s="260">
        <v>474</v>
      </c>
      <c r="V101" s="260">
        <v>4.5</v>
      </c>
      <c r="W101" s="260">
        <v>529</v>
      </c>
      <c r="X101" s="260">
        <v>600</v>
      </c>
      <c r="AB101" s="260">
        <v>0</v>
      </c>
    </row>
    <row r="102" spans="1:28" x14ac:dyDescent="0.25">
      <c r="A102" s="260">
        <v>97</v>
      </c>
      <c r="B102" s="260" t="s">
        <v>12</v>
      </c>
      <c r="C102" s="260" t="s">
        <v>625</v>
      </c>
      <c r="D102" s="260" t="s">
        <v>14</v>
      </c>
      <c r="E102" s="260" t="s">
        <v>14</v>
      </c>
      <c r="F102" s="260" t="s">
        <v>14</v>
      </c>
      <c r="G102" s="260" t="s">
        <v>799</v>
      </c>
      <c r="H102" s="260" t="s">
        <v>927</v>
      </c>
      <c r="I102" s="260" t="s">
        <v>895</v>
      </c>
      <c r="J102" s="260" t="s">
        <v>319</v>
      </c>
      <c r="K102" s="260" t="s">
        <v>896</v>
      </c>
      <c r="L102" s="260" t="s">
        <v>897</v>
      </c>
      <c r="M102" s="260" t="s">
        <v>632</v>
      </c>
      <c r="N102" s="260">
        <v>3</v>
      </c>
      <c r="O102" s="260">
        <v>621</v>
      </c>
      <c r="P102" s="260">
        <v>699</v>
      </c>
      <c r="Q102" s="260">
        <v>1</v>
      </c>
      <c r="R102" s="260">
        <v>78</v>
      </c>
      <c r="S102" s="260">
        <v>2939</v>
      </c>
      <c r="T102" s="260">
        <v>3207</v>
      </c>
      <c r="U102" s="260">
        <v>268</v>
      </c>
      <c r="V102" s="260">
        <v>3.79</v>
      </c>
      <c r="W102" s="260">
        <v>332</v>
      </c>
      <c r="X102" s="260">
        <v>360</v>
      </c>
      <c r="AB102" s="260">
        <v>0</v>
      </c>
    </row>
  </sheetData>
  <mergeCells count="2">
    <mergeCell ref="B1:C1"/>
    <mergeCell ref="E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35"/>
  <sheetViews>
    <sheetView topLeftCell="F1" workbookViewId="0">
      <selection activeCell="D180" sqref="D180"/>
    </sheetView>
  </sheetViews>
  <sheetFormatPr defaultRowHeight="15" x14ac:dyDescent="0.25"/>
  <cols>
    <col min="1" max="2" width="9.140625" style="1"/>
    <col min="3" max="3" width="16.140625" style="1" customWidth="1"/>
    <col min="4" max="4" width="22.85546875" style="1" customWidth="1"/>
    <col min="5" max="5" width="38.140625" style="1" bestFit="1" customWidth="1"/>
    <col min="6" max="6" width="15.5703125" style="1" customWidth="1"/>
    <col min="7" max="7" width="13.28515625" style="1" customWidth="1"/>
    <col min="8" max="8" width="15.7109375" style="1" customWidth="1"/>
    <col min="9" max="9" width="14.7109375" style="1" bestFit="1" customWidth="1"/>
    <col min="10" max="10" width="13.28515625" style="1" customWidth="1"/>
    <col min="11" max="12" width="15.5703125" style="1" customWidth="1"/>
    <col min="13" max="13" width="15" style="1" customWidth="1"/>
    <col min="14" max="14" width="15.85546875" style="1" customWidth="1"/>
    <col min="15" max="15" width="16" style="1" customWidth="1"/>
    <col min="16" max="16" width="17.140625" style="1" customWidth="1"/>
    <col min="17" max="17" width="16" style="1" customWidth="1"/>
    <col min="18" max="18" width="17.5703125" style="1" customWidth="1"/>
    <col min="19" max="16384" width="9.140625" style="1"/>
  </cols>
  <sheetData>
    <row r="1" spans="1:18" ht="30.75" customHeight="1" x14ac:dyDescent="0.25">
      <c r="A1" s="274" t="s">
        <v>30</v>
      </c>
      <c r="B1" s="274"/>
      <c r="C1" s="9"/>
      <c r="D1" s="9"/>
      <c r="E1" s="9"/>
      <c r="F1" s="9"/>
      <c r="G1" s="9" t="s">
        <v>300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275" t="s">
        <v>0</v>
      </c>
      <c r="B2" s="275" t="s">
        <v>1</v>
      </c>
      <c r="C2" s="275" t="s">
        <v>2</v>
      </c>
      <c r="D2" s="275" t="s">
        <v>3</v>
      </c>
      <c r="E2" s="276" t="s">
        <v>4</v>
      </c>
      <c r="F2" s="86"/>
      <c r="G2" s="272" t="s">
        <v>16</v>
      </c>
      <c r="H2" s="272"/>
      <c r="I2" s="272"/>
      <c r="J2" s="272"/>
      <c r="K2" s="272"/>
      <c r="L2" s="84"/>
      <c r="M2" s="272" t="s">
        <v>17</v>
      </c>
      <c r="N2" s="272"/>
      <c r="O2" s="272"/>
      <c r="P2" s="272"/>
      <c r="Q2" s="272"/>
      <c r="R2" s="273" t="s">
        <v>5</v>
      </c>
    </row>
    <row r="3" spans="1:18" s="5" customFormat="1" ht="54" customHeight="1" x14ac:dyDescent="0.25">
      <c r="A3" s="275"/>
      <c r="B3" s="275"/>
      <c r="C3" s="275"/>
      <c r="D3" s="275"/>
      <c r="E3" s="276"/>
      <c r="F3" s="85" t="s">
        <v>32</v>
      </c>
      <c r="G3" s="85" t="s">
        <v>6</v>
      </c>
      <c r="H3" s="85" t="s">
        <v>7</v>
      </c>
      <c r="I3" s="85" t="s">
        <v>8</v>
      </c>
      <c r="J3" s="85" t="s">
        <v>9</v>
      </c>
      <c r="K3" s="85" t="s">
        <v>10</v>
      </c>
      <c r="L3" s="85" t="s">
        <v>32</v>
      </c>
      <c r="M3" s="85" t="s">
        <v>6</v>
      </c>
      <c r="N3" s="85" t="s">
        <v>11</v>
      </c>
      <c r="O3" s="85" t="s">
        <v>8</v>
      </c>
      <c r="P3" s="85" t="s">
        <v>9</v>
      </c>
      <c r="Q3" s="85" t="s">
        <v>10</v>
      </c>
      <c r="R3" s="273"/>
    </row>
    <row r="4" spans="1:18" s="5" customFormat="1" x14ac:dyDescent="0.25">
      <c r="A4" s="85">
        <v>1</v>
      </c>
      <c r="B4" s="85">
        <v>2</v>
      </c>
      <c r="C4" s="85">
        <v>3</v>
      </c>
      <c r="D4" s="85">
        <v>4</v>
      </c>
      <c r="E4" s="85">
        <v>5</v>
      </c>
      <c r="F4" s="85">
        <v>6</v>
      </c>
      <c r="G4" s="85">
        <v>7</v>
      </c>
      <c r="H4" s="85">
        <v>8</v>
      </c>
      <c r="I4" s="85">
        <v>9</v>
      </c>
      <c r="J4" s="85">
        <v>10</v>
      </c>
      <c r="K4" s="85">
        <v>11</v>
      </c>
      <c r="L4" s="85">
        <v>12</v>
      </c>
      <c r="M4" s="85">
        <v>13</v>
      </c>
      <c r="N4" s="85">
        <v>14</v>
      </c>
      <c r="O4" s="85">
        <v>15</v>
      </c>
      <c r="P4" s="85">
        <v>16</v>
      </c>
      <c r="Q4" s="85">
        <v>17</v>
      </c>
      <c r="R4" s="85">
        <v>18</v>
      </c>
    </row>
    <row r="5" spans="1:18" s="15" customFormat="1" ht="48.75" customHeight="1" x14ac:dyDescent="0.25">
      <c r="A5" s="30">
        <v>45139</v>
      </c>
      <c r="B5" s="12" t="s">
        <v>12</v>
      </c>
      <c r="C5" s="13" t="s">
        <v>13</v>
      </c>
      <c r="D5" s="13" t="s">
        <v>14</v>
      </c>
      <c r="E5" s="13" t="s">
        <v>14</v>
      </c>
      <c r="F5" s="13"/>
      <c r="G5" s="14"/>
      <c r="H5" s="14"/>
      <c r="I5" s="14"/>
      <c r="J5" s="14"/>
      <c r="K5" s="14"/>
      <c r="L5" s="88">
        <f>+'Annexure I-Oct-24'!A168</f>
        <v>162</v>
      </c>
      <c r="M5" s="29">
        <f>+'Annexure I-Oct-24'!O169</f>
        <v>20620.295000000006</v>
      </c>
      <c r="N5" s="29">
        <f>+'Annexure I-Oct-24'!P169</f>
        <v>1795579.9</v>
      </c>
      <c r="O5" s="29">
        <f>+'Annexure I-Oct-24'!Q169</f>
        <v>1278012.45</v>
      </c>
      <c r="P5" s="29">
        <f>+'Annexure I-Oct-24'!R169</f>
        <v>3489836.65</v>
      </c>
      <c r="Q5" s="29">
        <f>+'Annexure I-Oct-24'!S169</f>
        <v>1278012.45</v>
      </c>
      <c r="R5" s="29">
        <f>+'Annexure I-Oct-24'!T169</f>
        <v>933257.99999999988</v>
      </c>
    </row>
    <row r="6" spans="1:18" ht="18" x14ac:dyDescent="0.25">
      <c r="A6" s="6"/>
      <c r="B6" s="6"/>
      <c r="C6" s="6"/>
      <c r="D6" s="6"/>
      <c r="E6" s="6" t="s">
        <v>15</v>
      </c>
      <c r="F6" s="6"/>
      <c r="G6" s="7">
        <f>SUM(G5:G5)</f>
        <v>0</v>
      </c>
      <c r="H6" s="7">
        <f>+I6</f>
        <v>0</v>
      </c>
      <c r="I6" s="7">
        <f>SUM(I5:I5)</f>
        <v>0</v>
      </c>
      <c r="J6" s="7">
        <f>SUM(J5:J5)</f>
        <v>0</v>
      </c>
      <c r="K6" s="7">
        <f>SUM(K5:K5)</f>
        <v>0</v>
      </c>
      <c r="L6" s="89">
        <f>SUM(L5)</f>
        <v>162</v>
      </c>
      <c r="M6" s="89">
        <f t="shared" ref="M6:R6" si="0">SUM(M5)</f>
        <v>20620.295000000006</v>
      </c>
      <c r="N6" s="89">
        <f t="shared" si="0"/>
        <v>1795579.9</v>
      </c>
      <c r="O6" s="89">
        <f t="shared" si="0"/>
        <v>1278012.45</v>
      </c>
      <c r="P6" s="89">
        <f t="shared" si="0"/>
        <v>3489836.65</v>
      </c>
      <c r="Q6" s="89">
        <f t="shared" si="0"/>
        <v>1278012.45</v>
      </c>
      <c r="R6" s="89">
        <f t="shared" si="0"/>
        <v>933257.99999999988</v>
      </c>
    </row>
    <row r="7" spans="1:18" x14ac:dyDescent="0.25">
      <c r="H7" s="8"/>
      <c r="I7" s="8"/>
      <c r="Q7" s="8"/>
      <c r="R7" s="8"/>
    </row>
    <row r="8" spans="1:18" x14ac:dyDescent="0.25">
      <c r="H8" s="8"/>
      <c r="I8" s="8"/>
      <c r="Q8" s="8"/>
      <c r="R8" s="8"/>
    </row>
    <row r="9" spans="1:18" x14ac:dyDescent="0.25">
      <c r="H9" s="8"/>
      <c r="I9" s="8"/>
      <c r="Q9" s="8"/>
      <c r="R9" s="8"/>
    </row>
    <row r="10" spans="1:18" x14ac:dyDescent="0.25"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9" spans="7:18" x14ac:dyDescent="0.25"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7:18" x14ac:dyDescent="0.25"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7:18" x14ac:dyDescent="0.25"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7:18" x14ac:dyDescent="0.25"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7:18" x14ac:dyDescent="0.25"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5" spans="7:18" x14ac:dyDescent="0.25"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7:18" x14ac:dyDescent="0.25"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7:18" x14ac:dyDescent="0.25"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7:18" x14ac:dyDescent="0.25"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32" spans="7:18" x14ac:dyDescent="0.25"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7:18" x14ac:dyDescent="0.25"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7:18" x14ac:dyDescent="0.25"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7:18" x14ac:dyDescent="0.25"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</sheetData>
  <autoFilter ref="A4:R6"/>
  <mergeCells count="9">
    <mergeCell ref="G2:K2"/>
    <mergeCell ref="M2:Q2"/>
    <mergeCell ref="R2:R3"/>
    <mergeCell ref="A1:B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179"/>
  <sheetViews>
    <sheetView view="pageBreakPreview" zoomScale="60" zoomScaleNormal="73" workbookViewId="0">
      <pane ySplit="5" topLeftCell="A152" activePane="bottomLeft" state="frozen"/>
      <selection activeCell="D180" sqref="D180"/>
      <selection pane="bottomLeft" activeCell="D180" sqref="D180"/>
    </sheetView>
  </sheetViews>
  <sheetFormatPr defaultRowHeight="23.25" x14ac:dyDescent="0.35"/>
  <cols>
    <col min="1" max="1" width="9.140625" style="55"/>
    <col min="2" max="2" width="16.7109375" customWidth="1"/>
    <col min="3" max="3" width="18" customWidth="1"/>
    <col min="4" max="4" width="29" style="59" customWidth="1"/>
    <col min="5" max="5" width="14.140625" customWidth="1"/>
    <col min="6" max="6" width="12.85546875" customWidth="1"/>
    <col min="7" max="8" width="13.7109375" customWidth="1"/>
    <col min="9" max="9" width="10.7109375" customWidth="1"/>
    <col min="10" max="10" width="11.42578125" hidden="1" customWidth="1"/>
    <col min="11" max="11" width="14.85546875" hidden="1" customWidth="1"/>
    <col min="12" max="12" width="12.140625" hidden="1" customWidth="1"/>
    <col min="13" max="13" width="13" hidden="1" customWidth="1"/>
    <col min="14" max="14" width="9.140625" hidden="1" customWidth="1"/>
    <col min="15" max="15" width="15.5703125" style="34" customWidth="1"/>
    <col min="16" max="16" width="16.5703125" style="34" customWidth="1"/>
    <col min="17" max="17" width="14" style="34" customWidth="1"/>
    <col min="18" max="18" width="15.42578125" style="34" customWidth="1"/>
    <col min="19" max="19" width="14" style="34" customWidth="1"/>
    <col min="20" max="20" width="15.5703125" style="34" customWidth="1"/>
    <col min="21" max="21" width="13.85546875" style="34" customWidth="1"/>
    <col min="23" max="23" width="11" customWidth="1"/>
    <col min="24" max="24" width="18.140625" customWidth="1"/>
    <col min="25" max="25" width="19.7109375" customWidth="1"/>
    <col min="26" max="26" width="27" customWidth="1"/>
  </cols>
  <sheetData>
    <row r="1" spans="1:26" ht="3.75" customHeight="1" x14ac:dyDescent="0.35"/>
    <row r="2" spans="1:26" x14ac:dyDescent="0.35">
      <c r="A2" s="277" t="s">
        <v>29</v>
      </c>
      <c r="B2" s="277"/>
      <c r="F2" s="278" t="s">
        <v>299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</row>
    <row r="3" spans="1:26" s="1" customFormat="1" ht="30.75" customHeight="1" x14ac:dyDescent="0.25">
      <c r="A3" s="65"/>
      <c r="C3" s="10"/>
      <c r="D3" s="60"/>
      <c r="E3" s="10"/>
      <c r="F3" s="10"/>
      <c r="G3" s="10"/>
      <c r="H3" s="10"/>
      <c r="I3" s="10"/>
      <c r="J3" s="279" t="s">
        <v>196</v>
      </c>
      <c r="K3" s="279"/>
      <c r="L3" s="279"/>
      <c r="M3" s="279"/>
      <c r="N3" s="279"/>
      <c r="O3" s="279" t="s">
        <v>197</v>
      </c>
      <c r="P3" s="279"/>
      <c r="Q3" s="279"/>
      <c r="R3" s="279"/>
      <c r="S3" s="279"/>
      <c r="T3" s="279" t="s">
        <v>198</v>
      </c>
      <c r="U3" s="279"/>
      <c r="V3" s="279"/>
    </row>
    <row r="4" spans="1:26" s="5" customFormat="1" ht="60" x14ac:dyDescent="0.25">
      <c r="A4" s="64" t="s">
        <v>0</v>
      </c>
      <c r="B4" s="82" t="s">
        <v>3</v>
      </c>
      <c r="C4" s="82" t="s">
        <v>19</v>
      </c>
      <c r="D4" s="61" t="s">
        <v>18</v>
      </c>
      <c r="E4" s="82" t="s">
        <v>33</v>
      </c>
      <c r="F4" s="82" t="s">
        <v>27</v>
      </c>
      <c r="G4" s="82" t="s">
        <v>23</v>
      </c>
      <c r="H4" s="82" t="s">
        <v>20</v>
      </c>
      <c r="I4" s="82" t="s">
        <v>21</v>
      </c>
      <c r="J4" s="82" t="s">
        <v>22</v>
      </c>
      <c r="K4" s="82" t="s">
        <v>7</v>
      </c>
      <c r="L4" s="82" t="s">
        <v>8</v>
      </c>
      <c r="M4" s="82" t="s">
        <v>9</v>
      </c>
      <c r="N4" s="82" t="s">
        <v>10</v>
      </c>
      <c r="O4" s="82" t="s">
        <v>6</v>
      </c>
      <c r="P4" s="66" t="s">
        <v>11</v>
      </c>
      <c r="Q4" s="66" t="s">
        <v>8</v>
      </c>
      <c r="R4" s="66" t="s">
        <v>9</v>
      </c>
      <c r="S4" s="66" t="s">
        <v>28</v>
      </c>
      <c r="T4" s="66" t="s">
        <v>24</v>
      </c>
      <c r="U4" s="66" t="s">
        <v>25</v>
      </c>
      <c r="V4" s="73" t="s">
        <v>26</v>
      </c>
    </row>
    <row r="5" spans="1:26" x14ac:dyDescent="0.25">
      <c r="A5" s="67">
        <v>1</v>
      </c>
      <c r="B5" s="23">
        <v>2</v>
      </c>
      <c r="C5" s="23">
        <v>3</v>
      </c>
      <c r="D5" s="62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23">
        <v>22</v>
      </c>
    </row>
    <row r="6" spans="1:26" ht="9.75" customHeight="1" x14ac:dyDescent="0.25">
      <c r="A6" s="67"/>
      <c r="B6" s="23"/>
      <c r="C6" s="23"/>
      <c r="D6" s="62"/>
      <c r="E6" s="23"/>
      <c r="F6" s="23"/>
      <c r="G6" s="23"/>
      <c r="H6" s="23"/>
      <c r="I6" s="23"/>
      <c r="J6" s="23"/>
      <c r="K6" s="23"/>
      <c r="L6" s="23"/>
      <c r="M6" s="23"/>
      <c r="N6" s="23"/>
      <c r="O6" s="35"/>
      <c r="P6" s="35"/>
      <c r="Q6" s="35"/>
      <c r="R6" s="35"/>
      <c r="S6" s="35"/>
      <c r="T6" s="35"/>
      <c r="U6" s="35"/>
      <c r="V6" s="23"/>
    </row>
    <row r="7" spans="1:26" x14ac:dyDescent="0.25">
      <c r="A7" s="68">
        <v>1</v>
      </c>
      <c r="B7" s="24" t="s">
        <v>14</v>
      </c>
      <c r="C7" s="24" t="s">
        <v>14</v>
      </c>
      <c r="D7" s="70" t="s">
        <v>34</v>
      </c>
      <c r="E7" s="24" t="s">
        <v>195</v>
      </c>
      <c r="F7" s="16" t="s">
        <v>35</v>
      </c>
      <c r="G7" s="25">
        <v>45302</v>
      </c>
      <c r="H7" s="36" t="s">
        <v>36</v>
      </c>
      <c r="I7" s="26"/>
      <c r="J7" s="24"/>
      <c r="K7" s="24"/>
      <c r="L7" s="24"/>
      <c r="M7" s="24"/>
      <c r="N7" s="24"/>
      <c r="O7" s="37">
        <v>450</v>
      </c>
      <c r="P7" s="38">
        <v>37600</v>
      </c>
      <c r="Q7" s="37">
        <v>360750</v>
      </c>
      <c r="R7" s="37">
        <v>700</v>
      </c>
      <c r="S7" s="37">
        <f>Q7</f>
        <v>360750</v>
      </c>
      <c r="T7" s="39">
        <f>Q7-R7</f>
        <v>360050</v>
      </c>
      <c r="U7" s="37">
        <v>0</v>
      </c>
      <c r="V7" s="18">
        <v>9.56</v>
      </c>
    </row>
    <row r="8" spans="1:26" x14ac:dyDescent="0.25">
      <c r="A8" s="68">
        <v>2</v>
      </c>
      <c r="B8" s="24" t="s">
        <v>14</v>
      </c>
      <c r="C8" s="24" t="s">
        <v>14</v>
      </c>
      <c r="D8" s="70" t="s">
        <v>37</v>
      </c>
      <c r="E8" s="24" t="s">
        <v>195</v>
      </c>
      <c r="F8" s="16" t="s">
        <v>38</v>
      </c>
      <c r="G8" s="25">
        <v>45302</v>
      </c>
      <c r="H8" s="36" t="s">
        <v>39</v>
      </c>
      <c r="I8" s="26"/>
      <c r="J8" s="24"/>
      <c r="K8" s="24"/>
      <c r="L8" s="24"/>
      <c r="M8" s="24"/>
      <c r="N8" s="24"/>
      <c r="O8" s="37">
        <v>500</v>
      </c>
      <c r="P8" s="38">
        <v>42224</v>
      </c>
      <c r="Q8" s="37">
        <v>41250</v>
      </c>
      <c r="R8" s="37">
        <v>1500</v>
      </c>
      <c r="S8" s="37">
        <f t="shared" ref="S8:S72" si="0">Q8</f>
        <v>41250</v>
      </c>
      <c r="T8" s="39">
        <f t="shared" ref="T8:T71" si="1">Q8-R8</f>
        <v>39750</v>
      </c>
      <c r="U8" s="37">
        <v>0</v>
      </c>
      <c r="V8" s="18">
        <v>9.56</v>
      </c>
    </row>
    <row r="9" spans="1:26" x14ac:dyDescent="0.25">
      <c r="A9" s="68">
        <v>3</v>
      </c>
      <c r="B9" s="24" t="s">
        <v>14</v>
      </c>
      <c r="C9" s="24" t="s">
        <v>14</v>
      </c>
      <c r="D9" s="70" t="s">
        <v>40</v>
      </c>
      <c r="E9" s="24" t="s">
        <v>195</v>
      </c>
      <c r="F9" s="16" t="s">
        <v>38</v>
      </c>
      <c r="G9" s="25">
        <v>45302</v>
      </c>
      <c r="H9" s="36" t="s">
        <v>39</v>
      </c>
      <c r="I9" s="26"/>
      <c r="J9" s="24"/>
      <c r="K9" s="24"/>
      <c r="L9" s="24"/>
      <c r="M9" s="24"/>
      <c r="N9" s="24"/>
      <c r="O9" s="37">
        <v>500</v>
      </c>
      <c r="P9" s="38">
        <v>42080</v>
      </c>
      <c r="Q9" s="37">
        <v>41250</v>
      </c>
      <c r="R9" s="37">
        <v>1500</v>
      </c>
      <c r="S9" s="37">
        <f t="shared" si="0"/>
        <v>41250</v>
      </c>
      <c r="T9" s="39">
        <f t="shared" si="1"/>
        <v>39750</v>
      </c>
      <c r="U9" s="37">
        <v>0</v>
      </c>
      <c r="V9" s="18">
        <v>9.56</v>
      </c>
    </row>
    <row r="10" spans="1:26" x14ac:dyDescent="0.25">
      <c r="A10" s="68">
        <v>4</v>
      </c>
      <c r="B10" s="24" t="s">
        <v>14</v>
      </c>
      <c r="C10" s="24" t="s">
        <v>14</v>
      </c>
      <c r="D10" s="70" t="s">
        <v>41</v>
      </c>
      <c r="E10" s="24" t="s">
        <v>195</v>
      </c>
      <c r="F10" s="16" t="s">
        <v>35</v>
      </c>
      <c r="G10" s="25">
        <v>45302</v>
      </c>
      <c r="H10" s="36" t="s">
        <v>42</v>
      </c>
      <c r="I10" s="26"/>
      <c r="J10" s="24"/>
      <c r="K10" s="24"/>
      <c r="L10" s="24"/>
      <c r="M10" s="24"/>
      <c r="N10" s="24"/>
      <c r="O10" s="37">
        <v>495</v>
      </c>
      <c r="P10" s="38">
        <v>45136</v>
      </c>
      <c r="Q10" s="37">
        <v>43800</v>
      </c>
      <c r="R10" s="37">
        <v>1200</v>
      </c>
      <c r="S10" s="37">
        <f t="shared" si="0"/>
        <v>43800</v>
      </c>
      <c r="T10" s="39">
        <f t="shared" si="1"/>
        <v>42600</v>
      </c>
      <c r="U10" s="37">
        <v>0</v>
      </c>
      <c r="V10" s="18">
        <v>9.56</v>
      </c>
    </row>
    <row r="11" spans="1:26" x14ac:dyDescent="0.25">
      <c r="A11" s="68">
        <v>5</v>
      </c>
      <c r="B11" s="24" t="s">
        <v>14</v>
      </c>
      <c r="C11" s="24" t="s">
        <v>14</v>
      </c>
      <c r="D11" s="70" t="s">
        <v>43</v>
      </c>
      <c r="E11" s="24" t="s">
        <v>195</v>
      </c>
      <c r="F11" s="16" t="s">
        <v>38</v>
      </c>
      <c r="G11" s="25">
        <v>45302</v>
      </c>
      <c r="H11" s="36" t="s">
        <v>44</v>
      </c>
      <c r="I11" s="26"/>
      <c r="J11" s="24"/>
      <c r="K11" s="24"/>
      <c r="L11" s="24"/>
      <c r="M11" s="24"/>
      <c r="N11" s="24"/>
      <c r="O11" s="37">
        <v>1000</v>
      </c>
      <c r="P11" s="38">
        <v>85952</v>
      </c>
      <c r="Q11" s="37">
        <v>85000</v>
      </c>
      <c r="R11" s="37">
        <v>1500</v>
      </c>
      <c r="S11" s="37">
        <f t="shared" si="0"/>
        <v>85000</v>
      </c>
      <c r="T11" s="39">
        <f t="shared" si="1"/>
        <v>83500</v>
      </c>
      <c r="U11" s="37">
        <v>0</v>
      </c>
      <c r="V11" s="18">
        <v>5.2</v>
      </c>
    </row>
    <row r="12" spans="1:26" x14ac:dyDescent="0.25">
      <c r="A12" s="68">
        <v>6</v>
      </c>
      <c r="B12" s="24" t="s">
        <v>14</v>
      </c>
      <c r="C12" s="24" t="s">
        <v>14</v>
      </c>
      <c r="D12" s="70" t="s">
        <v>45</v>
      </c>
      <c r="E12" s="24" t="s">
        <v>195</v>
      </c>
      <c r="F12" s="16" t="s">
        <v>38</v>
      </c>
      <c r="G12" s="25">
        <v>45302</v>
      </c>
      <c r="H12" s="36" t="s">
        <v>46</v>
      </c>
      <c r="I12" s="26"/>
      <c r="J12" s="24"/>
      <c r="K12" s="24"/>
      <c r="L12" s="24"/>
      <c r="M12" s="24"/>
      <c r="N12" s="24"/>
      <c r="O12" s="37">
        <v>1000</v>
      </c>
      <c r="P12" s="38">
        <v>83872</v>
      </c>
      <c r="Q12" s="37">
        <v>78600</v>
      </c>
      <c r="R12" s="37">
        <v>5400</v>
      </c>
      <c r="S12" s="37">
        <f t="shared" si="0"/>
        <v>78600</v>
      </c>
      <c r="T12" s="39">
        <f t="shared" si="1"/>
        <v>73200</v>
      </c>
      <c r="U12" s="37">
        <v>0</v>
      </c>
      <c r="V12" s="18">
        <v>5.2</v>
      </c>
    </row>
    <row r="13" spans="1:26" x14ac:dyDescent="0.25">
      <c r="A13" s="68">
        <v>7</v>
      </c>
      <c r="B13" s="24" t="s">
        <v>14</v>
      </c>
      <c r="C13" s="24" t="s">
        <v>14</v>
      </c>
      <c r="D13" s="70" t="s">
        <v>47</v>
      </c>
      <c r="E13" s="24" t="s">
        <v>195</v>
      </c>
      <c r="F13" s="16" t="s">
        <v>38</v>
      </c>
      <c r="G13" s="25">
        <v>45302</v>
      </c>
      <c r="H13" s="36" t="s">
        <v>46</v>
      </c>
      <c r="I13" s="26"/>
      <c r="J13" s="24"/>
      <c r="K13" s="24"/>
      <c r="L13" s="24"/>
      <c r="M13" s="24"/>
      <c r="N13" s="24"/>
      <c r="O13" s="37">
        <v>1000</v>
      </c>
      <c r="P13" s="38">
        <v>82272</v>
      </c>
      <c r="Q13" s="37">
        <v>76200</v>
      </c>
      <c r="R13" s="37">
        <v>6000</v>
      </c>
      <c r="S13" s="37">
        <f t="shared" si="0"/>
        <v>76200</v>
      </c>
      <c r="T13" s="39">
        <f t="shared" si="1"/>
        <v>70200</v>
      </c>
      <c r="U13" s="37">
        <v>0</v>
      </c>
      <c r="V13" s="18">
        <v>5.2</v>
      </c>
    </row>
    <row r="14" spans="1:26" s="80" customFormat="1" x14ac:dyDescent="0.25">
      <c r="A14" s="68">
        <v>8</v>
      </c>
      <c r="B14" s="79" t="s">
        <v>14</v>
      </c>
      <c r="C14" s="79" t="s">
        <v>14</v>
      </c>
      <c r="D14" s="97" t="s">
        <v>48</v>
      </c>
      <c r="E14" s="79" t="s">
        <v>195</v>
      </c>
      <c r="F14" s="16" t="s">
        <v>35</v>
      </c>
      <c r="G14" s="83">
        <v>45302</v>
      </c>
      <c r="H14" s="36" t="s">
        <v>49</v>
      </c>
      <c r="I14" s="87"/>
      <c r="J14" s="79"/>
      <c r="K14" s="79"/>
      <c r="L14" s="79"/>
      <c r="M14" s="79"/>
      <c r="N14" s="79"/>
      <c r="O14" s="37">
        <v>4</v>
      </c>
      <c r="P14" s="38">
        <v>213</v>
      </c>
      <c r="Q14" s="37">
        <v>130</v>
      </c>
      <c r="R14" s="37">
        <v>136</v>
      </c>
      <c r="S14" s="37">
        <f t="shared" si="0"/>
        <v>130</v>
      </c>
      <c r="T14" s="38">
        <v>0</v>
      </c>
      <c r="U14" s="37">
        <f t="shared" ref="U14" si="2">R14-Q14</f>
        <v>6</v>
      </c>
      <c r="V14" s="18">
        <v>9.56</v>
      </c>
      <c r="X14"/>
      <c r="Z14"/>
    </row>
    <row r="15" spans="1:26" s="80" customFormat="1" x14ac:dyDescent="0.25">
      <c r="A15" s="68">
        <v>9</v>
      </c>
      <c r="B15" s="79" t="s">
        <v>14</v>
      </c>
      <c r="C15" s="79" t="s">
        <v>14</v>
      </c>
      <c r="D15" s="97" t="s">
        <v>50</v>
      </c>
      <c r="E15" s="79" t="s">
        <v>195</v>
      </c>
      <c r="F15" s="16" t="s">
        <v>35</v>
      </c>
      <c r="G15" s="83">
        <v>45302</v>
      </c>
      <c r="H15" s="36" t="s">
        <v>51</v>
      </c>
      <c r="I15" s="87"/>
      <c r="J15" s="79"/>
      <c r="K15" s="79"/>
      <c r="L15" s="79"/>
      <c r="M15" s="79"/>
      <c r="N15" s="79"/>
      <c r="O15" s="37">
        <v>4</v>
      </c>
      <c r="P15" s="38">
        <v>431</v>
      </c>
      <c r="Q15" s="37">
        <v>314</v>
      </c>
      <c r="R15" s="37">
        <v>83</v>
      </c>
      <c r="S15" s="37">
        <f t="shared" si="0"/>
        <v>314</v>
      </c>
      <c r="T15" s="38">
        <f t="shared" si="1"/>
        <v>231</v>
      </c>
      <c r="U15" s="37">
        <v>0</v>
      </c>
      <c r="V15" s="18">
        <v>9.56</v>
      </c>
      <c r="X15"/>
      <c r="Z15"/>
    </row>
    <row r="16" spans="1:26" s="80" customFormat="1" x14ac:dyDescent="0.25">
      <c r="A16" s="68">
        <v>10</v>
      </c>
      <c r="B16" s="79" t="s">
        <v>14</v>
      </c>
      <c r="C16" s="79" t="s">
        <v>14</v>
      </c>
      <c r="D16" s="97" t="s">
        <v>52</v>
      </c>
      <c r="E16" s="79" t="s">
        <v>195</v>
      </c>
      <c r="F16" s="16" t="s">
        <v>255</v>
      </c>
      <c r="G16" s="83">
        <v>45302</v>
      </c>
      <c r="H16" s="36" t="s">
        <v>46</v>
      </c>
      <c r="I16" s="87"/>
      <c r="J16" s="79"/>
      <c r="K16" s="79"/>
      <c r="L16" s="79"/>
      <c r="M16" s="79"/>
      <c r="N16" s="79"/>
      <c r="O16" s="37">
        <v>10</v>
      </c>
      <c r="P16" s="38">
        <v>950</v>
      </c>
      <c r="Q16" s="37">
        <v>818</v>
      </c>
      <c r="R16" s="37">
        <v>39</v>
      </c>
      <c r="S16" s="37">
        <f t="shared" si="0"/>
        <v>818</v>
      </c>
      <c r="T16" s="38">
        <f t="shared" si="1"/>
        <v>779</v>
      </c>
      <c r="U16" s="37">
        <v>0</v>
      </c>
      <c r="V16" s="18">
        <v>7.08</v>
      </c>
      <c r="X16"/>
      <c r="Z16"/>
    </row>
    <row r="17" spans="1:26" s="80" customFormat="1" x14ac:dyDescent="0.25">
      <c r="A17" s="68">
        <v>11</v>
      </c>
      <c r="B17" s="79" t="s">
        <v>14</v>
      </c>
      <c r="C17" s="79" t="s">
        <v>14</v>
      </c>
      <c r="D17" s="97" t="s">
        <v>53</v>
      </c>
      <c r="E17" s="79" t="s">
        <v>195</v>
      </c>
      <c r="F17" s="16" t="s">
        <v>255</v>
      </c>
      <c r="G17" s="83">
        <v>45302</v>
      </c>
      <c r="H17" s="36" t="s">
        <v>51</v>
      </c>
      <c r="I17" s="87"/>
      <c r="J17" s="79"/>
      <c r="K17" s="79"/>
      <c r="L17" s="79"/>
      <c r="M17" s="79"/>
      <c r="N17" s="79"/>
      <c r="O17" s="37">
        <v>5</v>
      </c>
      <c r="P17" s="38">
        <v>384</v>
      </c>
      <c r="Q17" s="37">
        <v>310</v>
      </c>
      <c r="R17" s="37">
        <v>23</v>
      </c>
      <c r="S17" s="37">
        <f t="shared" si="0"/>
        <v>310</v>
      </c>
      <c r="T17" s="38">
        <f t="shared" si="1"/>
        <v>287</v>
      </c>
      <c r="U17" s="37">
        <v>0</v>
      </c>
      <c r="V17" s="18">
        <v>9.56</v>
      </c>
      <c r="X17"/>
      <c r="Z17"/>
    </row>
    <row r="18" spans="1:26" s="80" customFormat="1" x14ac:dyDescent="0.25">
      <c r="A18" s="68">
        <v>12</v>
      </c>
      <c r="B18" s="79" t="s">
        <v>14</v>
      </c>
      <c r="C18" s="79" t="s">
        <v>14</v>
      </c>
      <c r="D18" s="97" t="s">
        <v>54</v>
      </c>
      <c r="E18" s="79" t="s">
        <v>195</v>
      </c>
      <c r="F18" s="16" t="s">
        <v>35</v>
      </c>
      <c r="G18" s="83">
        <v>45302</v>
      </c>
      <c r="H18" s="36" t="s">
        <v>55</v>
      </c>
      <c r="I18" s="87"/>
      <c r="J18" s="79"/>
      <c r="K18" s="79"/>
      <c r="L18" s="79"/>
      <c r="M18" s="79"/>
      <c r="N18" s="79"/>
      <c r="O18" s="37">
        <v>35.1</v>
      </c>
      <c r="P18" s="38">
        <v>3210</v>
      </c>
      <c r="Q18" s="37">
        <v>2880</v>
      </c>
      <c r="R18" s="37">
        <v>1060</v>
      </c>
      <c r="S18" s="37">
        <f t="shared" si="0"/>
        <v>2880</v>
      </c>
      <c r="T18" s="38">
        <f t="shared" si="1"/>
        <v>1820</v>
      </c>
      <c r="U18" s="37">
        <v>0</v>
      </c>
      <c r="V18" s="18">
        <v>3.56</v>
      </c>
      <c r="X18"/>
      <c r="Z18"/>
    </row>
    <row r="19" spans="1:26" s="80" customFormat="1" x14ac:dyDescent="0.25">
      <c r="A19" s="68">
        <v>13</v>
      </c>
      <c r="B19" s="79" t="s">
        <v>14</v>
      </c>
      <c r="C19" s="79" t="s">
        <v>14</v>
      </c>
      <c r="D19" s="97" t="s">
        <v>56</v>
      </c>
      <c r="E19" s="79" t="s">
        <v>195</v>
      </c>
      <c r="F19" s="16" t="s">
        <v>38</v>
      </c>
      <c r="G19" s="83">
        <v>45302</v>
      </c>
      <c r="H19" s="36" t="s">
        <v>57</v>
      </c>
      <c r="I19" s="87"/>
      <c r="J19" s="79"/>
      <c r="K19" s="79"/>
      <c r="L19" s="79"/>
      <c r="M19" s="79"/>
      <c r="N19" s="79"/>
      <c r="O19" s="37">
        <v>15</v>
      </c>
      <c r="P19" s="38">
        <v>749</v>
      </c>
      <c r="Q19" s="37">
        <v>225.1</v>
      </c>
      <c r="R19" s="37">
        <v>1955.2</v>
      </c>
      <c r="S19" s="37">
        <f t="shared" si="0"/>
        <v>225.1</v>
      </c>
      <c r="T19" s="38">
        <v>0</v>
      </c>
      <c r="U19" s="37">
        <f t="shared" ref="U19:U80" si="3">R19-Q19</f>
        <v>1730.1000000000001</v>
      </c>
      <c r="V19" s="18">
        <v>6.61</v>
      </c>
      <c r="X19"/>
      <c r="Z19"/>
    </row>
    <row r="20" spans="1:26" s="80" customFormat="1" x14ac:dyDescent="0.25">
      <c r="A20" s="68">
        <v>14</v>
      </c>
      <c r="B20" s="79" t="s">
        <v>14</v>
      </c>
      <c r="C20" s="79" t="s">
        <v>14</v>
      </c>
      <c r="D20" s="97" t="s">
        <v>58</v>
      </c>
      <c r="E20" s="79" t="s">
        <v>195</v>
      </c>
      <c r="F20" s="16" t="s">
        <v>255</v>
      </c>
      <c r="G20" s="83">
        <v>45302</v>
      </c>
      <c r="H20" s="36" t="s">
        <v>51</v>
      </c>
      <c r="I20" s="87"/>
      <c r="J20" s="79"/>
      <c r="K20" s="79"/>
      <c r="L20" s="79"/>
      <c r="M20" s="79"/>
      <c r="N20" s="79"/>
      <c r="O20" s="37">
        <v>2</v>
      </c>
      <c r="P20" s="38">
        <v>141</v>
      </c>
      <c r="Q20" s="37">
        <v>93</v>
      </c>
      <c r="R20" s="37">
        <v>104</v>
      </c>
      <c r="S20" s="37">
        <f t="shared" si="0"/>
        <v>93</v>
      </c>
      <c r="T20" s="38">
        <v>0</v>
      </c>
      <c r="U20" s="37">
        <f t="shared" si="3"/>
        <v>11</v>
      </c>
      <c r="V20" s="18">
        <v>3.99</v>
      </c>
      <c r="X20"/>
      <c r="Z20"/>
    </row>
    <row r="21" spans="1:26" s="80" customFormat="1" x14ac:dyDescent="0.25">
      <c r="A21" s="68">
        <v>15</v>
      </c>
      <c r="B21" s="79" t="s">
        <v>14</v>
      </c>
      <c r="C21" s="79" t="s">
        <v>14</v>
      </c>
      <c r="D21" s="97" t="s">
        <v>59</v>
      </c>
      <c r="E21" s="79" t="s">
        <v>195</v>
      </c>
      <c r="F21" s="16" t="s">
        <v>255</v>
      </c>
      <c r="G21" s="83">
        <v>45302</v>
      </c>
      <c r="H21" s="36" t="s">
        <v>60</v>
      </c>
      <c r="I21" s="87"/>
      <c r="J21" s="79"/>
      <c r="K21" s="79"/>
      <c r="L21" s="79"/>
      <c r="M21" s="79"/>
      <c r="N21" s="79"/>
      <c r="O21" s="37">
        <v>4</v>
      </c>
      <c r="P21" s="38">
        <v>135</v>
      </c>
      <c r="Q21" s="37">
        <v>70</v>
      </c>
      <c r="R21" s="37">
        <v>343</v>
      </c>
      <c r="S21" s="37">
        <f t="shared" si="0"/>
        <v>70</v>
      </c>
      <c r="T21" s="38">
        <v>0</v>
      </c>
      <c r="U21" s="37">
        <f t="shared" si="3"/>
        <v>273</v>
      </c>
      <c r="V21" s="18">
        <v>3.56</v>
      </c>
      <c r="X21"/>
      <c r="Z21"/>
    </row>
    <row r="22" spans="1:26" s="80" customFormat="1" x14ac:dyDescent="0.25">
      <c r="A22" s="68">
        <v>16</v>
      </c>
      <c r="B22" s="79" t="s">
        <v>14</v>
      </c>
      <c r="C22" s="79" t="s">
        <v>14</v>
      </c>
      <c r="D22" s="97" t="s">
        <v>61</v>
      </c>
      <c r="E22" s="79" t="s">
        <v>195</v>
      </c>
      <c r="F22" s="16" t="s">
        <v>35</v>
      </c>
      <c r="G22" s="83">
        <v>45302</v>
      </c>
      <c r="H22" s="36" t="s">
        <v>62</v>
      </c>
      <c r="I22" s="87"/>
      <c r="J22" s="79"/>
      <c r="K22" s="79"/>
      <c r="L22" s="79"/>
      <c r="M22" s="79"/>
      <c r="N22" s="79"/>
      <c r="O22" s="37">
        <v>12</v>
      </c>
      <c r="P22" s="38">
        <v>1010</v>
      </c>
      <c r="Q22" s="37">
        <v>195</v>
      </c>
      <c r="R22" s="37">
        <v>2115</v>
      </c>
      <c r="S22" s="37">
        <f t="shared" si="0"/>
        <v>195</v>
      </c>
      <c r="T22" s="38">
        <v>0</v>
      </c>
      <c r="U22" s="37">
        <f t="shared" si="3"/>
        <v>1920</v>
      </c>
      <c r="V22" s="18">
        <v>3.56</v>
      </c>
      <c r="X22"/>
      <c r="Z22"/>
    </row>
    <row r="23" spans="1:26" s="80" customFormat="1" x14ac:dyDescent="0.25">
      <c r="A23" s="68">
        <v>17</v>
      </c>
      <c r="B23" s="79" t="s">
        <v>14</v>
      </c>
      <c r="C23" s="79" t="s">
        <v>14</v>
      </c>
      <c r="D23" s="97" t="s">
        <v>63</v>
      </c>
      <c r="E23" s="79" t="s">
        <v>195</v>
      </c>
      <c r="F23" s="16" t="s">
        <v>255</v>
      </c>
      <c r="G23" s="83">
        <v>45302</v>
      </c>
      <c r="H23" s="36" t="s">
        <v>64</v>
      </c>
      <c r="I23" s="87"/>
      <c r="J23" s="79"/>
      <c r="K23" s="79"/>
      <c r="L23" s="79"/>
      <c r="M23" s="79"/>
      <c r="N23" s="79"/>
      <c r="O23" s="37">
        <v>4.18</v>
      </c>
      <c r="P23" s="38">
        <v>386</v>
      </c>
      <c r="Q23" s="37">
        <v>290</v>
      </c>
      <c r="R23" s="37">
        <v>168</v>
      </c>
      <c r="S23" s="37">
        <f t="shared" si="0"/>
        <v>290</v>
      </c>
      <c r="T23" s="38">
        <f t="shared" si="1"/>
        <v>122</v>
      </c>
      <c r="U23" s="37">
        <v>0</v>
      </c>
      <c r="V23" s="18">
        <v>3.99</v>
      </c>
      <c r="X23"/>
      <c r="Z23"/>
    </row>
    <row r="24" spans="1:26" s="80" customFormat="1" x14ac:dyDescent="0.25">
      <c r="A24" s="68">
        <v>18</v>
      </c>
      <c r="B24" s="79" t="s">
        <v>14</v>
      </c>
      <c r="C24" s="79" t="s">
        <v>14</v>
      </c>
      <c r="D24" s="97" t="s">
        <v>65</v>
      </c>
      <c r="E24" s="79" t="s">
        <v>195</v>
      </c>
      <c r="F24" s="16" t="s">
        <v>66</v>
      </c>
      <c r="G24" s="83">
        <v>45302</v>
      </c>
      <c r="H24" s="36" t="s">
        <v>67</v>
      </c>
      <c r="I24" s="87"/>
      <c r="J24" s="79"/>
      <c r="K24" s="79"/>
      <c r="L24" s="79"/>
      <c r="M24" s="79"/>
      <c r="N24" s="79"/>
      <c r="O24" s="37">
        <v>11.1</v>
      </c>
      <c r="P24" s="38">
        <v>427</v>
      </c>
      <c r="Q24" s="37">
        <v>50</v>
      </c>
      <c r="R24" s="37">
        <v>4380</v>
      </c>
      <c r="S24" s="37">
        <f t="shared" si="0"/>
        <v>50</v>
      </c>
      <c r="T24" s="38">
        <v>0</v>
      </c>
      <c r="U24" s="37">
        <f t="shared" si="3"/>
        <v>4330</v>
      </c>
      <c r="V24" s="18">
        <v>3.07</v>
      </c>
      <c r="X24"/>
      <c r="Z24"/>
    </row>
    <row r="25" spans="1:26" s="80" customFormat="1" x14ac:dyDescent="0.25">
      <c r="A25" s="68">
        <v>19</v>
      </c>
      <c r="B25" s="79" t="s">
        <v>14</v>
      </c>
      <c r="C25" s="79" t="s">
        <v>14</v>
      </c>
      <c r="D25" s="97" t="s">
        <v>68</v>
      </c>
      <c r="E25" s="79" t="s">
        <v>195</v>
      </c>
      <c r="F25" s="16" t="s">
        <v>255</v>
      </c>
      <c r="G25" s="83">
        <v>45302</v>
      </c>
      <c r="H25" s="36" t="s">
        <v>69</v>
      </c>
      <c r="I25" s="87"/>
      <c r="J25" s="79"/>
      <c r="K25" s="79"/>
      <c r="L25" s="79"/>
      <c r="M25" s="79"/>
      <c r="N25" s="79"/>
      <c r="O25" s="37">
        <v>3</v>
      </c>
      <c r="P25" s="38">
        <v>204</v>
      </c>
      <c r="Q25" s="37">
        <v>189</v>
      </c>
      <c r="R25" s="37">
        <v>18</v>
      </c>
      <c r="S25" s="37">
        <f t="shared" si="0"/>
        <v>189</v>
      </c>
      <c r="T25" s="38">
        <f t="shared" si="1"/>
        <v>171</v>
      </c>
      <c r="U25" s="37">
        <v>0</v>
      </c>
      <c r="V25" s="18">
        <v>3.07</v>
      </c>
      <c r="X25"/>
      <c r="Z25"/>
    </row>
    <row r="26" spans="1:26" s="80" customFormat="1" x14ac:dyDescent="0.25">
      <c r="A26" s="68">
        <v>20</v>
      </c>
      <c r="B26" s="79" t="s">
        <v>14</v>
      </c>
      <c r="C26" s="79" t="s">
        <v>14</v>
      </c>
      <c r="D26" s="97" t="s">
        <v>70</v>
      </c>
      <c r="E26" s="79" t="s">
        <v>195</v>
      </c>
      <c r="F26" s="16" t="s">
        <v>35</v>
      </c>
      <c r="G26" s="83">
        <v>45302</v>
      </c>
      <c r="H26" s="36" t="s">
        <v>49</v>
      </c>
      <c r="I26" s="87"/>
      <c r="J26" s="79"/>
      <c r="K26" s="79"/>
      <c r="L26" s="79"/>
      <c r="M26" s="79"/>
      <c r="N26" s="79"/>
      <c r="O26" s="37">
        <v>3</v>
      </c>
      <c r="P26" s="38">
        <v>296</v>
      </c>
      <c r="Q26" s="37">
        <v>177</v>
      </c>
      <c r="R26" s="37">
        <v>118</v>
      </c>
      <c r="S26" s="37">
        <f t="shared" si="0"/>
        <v>177</v>
      </c>
      <c r="T26" s="38">
        <f t="shared" si="1"/>
        <v>59</v>
      </c>
      <c r="U26" s="37">
        <v>0</v>
      </c>
      <c r="V26" s="18">
        <v>3.07</v>
      </c>
      <c r="X26"/>
      <c r="Z26"/>
    </row>
    <row r="27" spans="1:26" s="80" customFormat="1" x14ac:dyDescent="0.25">
      <c r="A27" s="68">
        <v>21</v>
      </c>
      <c r="B27" s="79" t="s">
        <v>14</v>
      </c>
      <c r="C27" s="79" t="s">
        <v>14</v>
      </c>
      <c r="D27" s="97" t="s">
        <v>71</v>
      </c>
      <c r="E27" s="79" t="s">
        <v>195</v>
      </c>
      <c r="F27" s="16" t="s">
        <v>72</v>
      </c>
      <c r="G27" s="83">
        <v>45302</v>
      </c>
      <c r="H27" s="36" t="s">
        <v>73</v>
      </c>
      <c r="I27" s="87"/>
      <c r="J27" s="79"/>
      <c r="K27" s="79"/>
      <c r="L27" s="79"/>
      <c r="M27" s="79"/>
      <c r="N27" s="79"/>
      <c r="O27" s="37">
        <v>10.7</v>
      </c>
      <c r="P27" s="38">
        <v>1411.5</v>
      </c>
      <c r="Q27" s="37">
        <v>587.6</v>
      </c>
      <c r="R27" s="37">
        <v>787.1</v>
      </c>
      <c r="S27" s="37">
        <f t="shared" si="0"/>
        <v>587.6</v>
      </c>
      <c r="T27" s="38">
        <v>0</v>
      </c>
      <c r="U27" s="37">
        <f t="shared" si="3"/>
        <v>199.5</v>
      </c>
      <c r="V27" s="18">
        <v>3.07</v>
      </c>
      <c r="X27"/>
      <c r="Z27"/>
    </row>
    <row r="28" spans="1:26" s="80" customFormat="1" x14ac:dyDescent="0.25">
      <c r="A28" s="68">
        <v>22</v>
      </c>
      <c r="B28" s="79" t="s">
        <v>14</v>
      </c>
      <c r="C28" s="79" t="s">
        <v>14</v>
      </c>
      <c r="D28" s="97" t="s">
        <v>74</v>
      </c>
      <c r="E28" s="79" t="s">
        <v>195</v>
      </c>
      <c r="F28" s="16" t="s">
        <v>35</v>
      </c>
      <c r="G28" s="83">
        <v>45302</v>
      </c>
      <c r="H28" s="36" t="s">
        <v>75</v>
      </c>
      <c r="I28" s="87"/>
      <c r="J28" s="79"/>
      <c r="K28" s="79"/>
      <c r="L28" s="79"/>
      <c r="M28" s="79"/>
      <c r="N28" s="79"/>
      <c r="O28" s="37">
        <v>44</v>
      </c>
      <c r="P28" s="38">
        <v>4057</v>
      </c>
      <c r="Q28" s="37">
        <v>3654.45</v>
      </c>
      <c r="R28" s="37">
        <v>1013.55</v>
      </c>
      <c r="S28" s="37">
        <f t="shared" si="0"/>
        <v>3654.45</v>
      </c>
      <c r="T28" s="38">
        <f t="shared" si="1"/>
        <v>2640.8999999999996</v>
      </c>
      <c r="U28" s="37">
        <v>0</v>
      </c>
      <c r="V28" s="18">
        <v>3.07</v>
      </c>
      <c r="X28"/>
      <c r="Z28"/>
    </row>
    <row r="29" spans="1:26" s="80" customFormat="1" x14ac:dyDescent="0.25">
      <c r="A29" s="68">
        <v>23</v>
      </c>
      <c r="B29" s="79" t="s">
        <v>14</v>
      </c>
      <c r="C29" s="79" t="s">
        <v>14</v>
      </c>
      <c r="D29" s="97" t="s">
        <v>76</v>
      </c>
      <c r="E29" s="79" t="s">
        <v>195</v>
      </c>
      <c r="F29" s="16" t="s">
        <v>38</v>
      </c>
      <c r="G29" s="83">
        <v>45302</v>
      </c>
      <c r="H29" s="36" t="s">
        <v>44</v>
      </c>
      <c r="I29" s="87"/>
      <c r="J29" s="79"/>
      <c r="K29" s="79"/>
      <c r="L29" s="79"/>
      <c r="M29" s="79"/>
      <c r="N29" s="79"/>
      <c r="O29" s="37">
        <v>20</v>
      </c>
      <c r="P29" s="38">
        <v>1861</v>
      </c>
      <c r="Q29" s="37">
        <v>1316.6</v>
      </c>
      <c r="R29" s="37">
        <v>1929.6</v>
      </c>
      <c r="S29" s="37">
        <f t="shared" si="0"/>
        <v>1316.6</v>
      </c>
      <c r="T29" s="38">
        <v>0</v>
      </c>
      <c r="U29" s="37">
        <f t="shared" si="3"/>
        <v>613</v>
      </c>
      <c r="V29" s="18">
        <v>3.07</v>
      </c>
      <c r="X29"/>
      <c r="Z29"/>
    </row>
    <row r="30" spans="1:26" s="80" customFormat="1" x14ac:dyDescent="0.25">
      <c r="A30" s="68">
        <v>24</v>
      </c>
      <c r="B30" s="79" t="s">
        <v>14</v>
      </c>
      <c r="C30" s="79" t="s">
        <v>14</v>
      </c>
      <c r="D30" s="97" t="s">
        <v>77</v>
      </c>
      <c r="E30" s="79" t="s">
        <v>195</v>
      </c>
      <c r="F30" s="16" t="s">
        <v>72</v>
      </c>
      <c r="G30" s="83">
        <v>45302</v>
      </c>
      <c r="H30" s="36" t="s">
        <v>199</v>
      </c>
      <c r="I30" s="87"/>
      <c r="J30" s="79"/>
      <c r="K30" s="79"/>
      <c r="L30" s="79"/>
      <c r="M30" s="79"/>
      <c r="N30" s="79"/>
      <c r="O30" s="37">
        <v>50</v>
      </c>
      <c r="P30" s="38">
        <v>80</v>
      </c>
      <c r="Q30" s="37">
        <v>0</v>
      </c>
      <c r="R30" s="37">
        <v>40</v>
      </c>
      <c r="S30" s="37">
        <f t="shared" si="0"/>
        <v>0</v>
      </c>
      <c r="T30" s="38">
        <v>0</v>
      </c>
      <c r="U30" s="37">
        <f t="shared" si="3"/>
        <v>40</v>
      </c>
      <c r="V30" s="18">
        <v>3.07</v>
      </c>
      <c r="X30"/>
      <c r="Z30"/>
    </row>
    <row r="31" spans="1:26" s="80" customFormat="1" x14ac:dyDescent="0.25">
      <c r="A31" s="68">
        <v>25</v>
      </c>
      <c r="B31" s="79" t="s">
        <v>14</v>
      </c>
      <c r="C31" s="79" t="s">
        <v>14</v>
      </c>
      <c r="D31" s="97" t="s">
        <v>78</v>
      </c>
      <c r="E31" s="79" t="s">
        <v>195</v>
      </c>
      <c r="F31" s="16" t="s">
        <v>255</v>
      </c>
      <c r="G31" s="83">
        <v>45302</v>
      </c>
      <c r="H31" s="36" t="s">
        <v>79</v>
      </c>
      <c r="I31" s="87"/>
      <c r="J31" s="79"/>
      <c r="K31" s="79"/>
      <c r="L31" s="79"/>
      <c r="M31" s="79"/>
      <c r="N31" s="79"/>
      <c r="O31" s="37">
        <v>5</v>
      </c>
      <c r="P31" s="38">
        <v>0</v>
      </c>
      <c r="Q31" s="37">
        <v>0</v>
      </c>
      <c r="R31" s="37">
        <v>27</v>
      </c>
      <c r="S31" s="37">
        <f t="shared" si="0"/>
        <v>0</v>
      </c>
      <c r="T31" s="38">
        <v>0</v>
      </c>
      <c r="U31" s="37">
        <f t="shared" si="3"/>
        <v>27</v>
      </c>
      <c r="V31" s="18">
        <v>9.56</v>
      </c>
      <c r="X31"/>
      <c r="Z31"/>
    </row>
    <row r="32" spans="1:26" s="80" customFormat="1" x14ac:dyDescent="0.25">
      <c r="A32" s="68">
        <v>26</v>
      </c>
      <c r="B32" s="79" t="s">
        <v>14</v>
      </c>
      <c r="C32" s="79" t="s">
        <v>14</v>
      </c>
      <c r="D32" s="97" t="s">
        <v>80</v>
      </c>
      <c r="E32" s="79" t="s">
        <v>195</v>
      </c>
      <c r="F32" s="16" t="s">
        <v>38</v>
      </c>
      <c r="G32" s="83">
        <v>45302</v>
      </c>
      <c r="H32" s="36" t="s">
        <v>81</v>
      </c>
      <c r="I32" s="87"/>
      <c r="J32" s="79"/>
      <c r="K32" s="79"/>
      <c r="L32" s="79"/>
      <c r="M32" s="79"/>
      <c r="N32" s="79"/>
      <c r="O32" s="37">
        <v>29.97</v>
      </c>
      <c r="P32" s="38">
        <v>2535</v>
      </c>
      <c r="Q32" s="37">
        <v>1305</v>
      </c>
      <c r="R32" s="37">
        <v>2505</v>
      </c>
      <c r="S32" s="37">
        <f t="shared" si="0"/>
        <v>1305</v>
      </c>
      <c r="T32" s="38">
        <v>0</v>
      </c>
      <c r="U32" s="37">
        <f t="shared" si="3"/>
        <v>1200</v>
      </c>
      <c r="V32" s="18">
        <v>3.19</v>
      </c>
      <c r="X32"/>
      <c r="Z32"/>
    </row>
    <row r="33" spans="1:26" s="80" customFormat="1" x14ac:dyDescent="0.25">
      <c r="A33" s="68">
        <v>27</v>
      </c>
      <c r="B33" s="79" t="s">
        <v>14</v>
      </c>
      <c r="C33" s="79" t="s">
        <v>14</v>
      </c>
      <c r="D33" s="97" t="s">
        <v>82</v>
      </c>
      <c r="E33" s="79" t="s">
        <v>195</v>
      </c>
      <c r="F33" s="16" t="s">
        <v>72</v>
      </c>
      <c r="G33" s="83">
        <v>45302</v>
      </c>
      <c r="H33" s="36" t="s">
        <v>83</v>
      </c>
      <c r="I33" s="87"/>
      <c r="J33" s="79"/>
      <c r="K33" s="79"/>
      <c r="L33" s="79"/>
      <c r="M33" s="79"/>
      <c r="N33" s="79"/>
      <c r="O33" s="37">
        <v>7.0350000000000001</v>
      </c>
      <c r="P33" s="38">
        <v>0</v>
      </c>
      <c r="Q33" s="37">
        <v>0</v>
      </c>
      <c r="R33" s="37">
        <v>1098</v>
      </c>
      <c r="S33" s="37">
        <f t="shared" si="0"/>
        <v>0</v>
      </c>
      <c r="T33" s="38">
        <v>0</v>
      </c>
      <c r="U33" s="37">
        <f t="shared" si="3"/>
        <v>1098</v>
      </c>
      <c r="V33" s="18">
        <v>3.19</v>
      </c>
      <c r="X33"/>
      <c r="Z33"/>
    </row>
    <row r="34" spans="1:26" s="80" customFormat="1" x14ac:dyDescent="0.25">
      <c r="A34" s="68">
        <v>28</v>
      </c>
      <c r="B34" s="79" t="s">
        <v>14</v>
      </c>
      <c r="C34" s="79" t="s">
        <v>14</v>
      </c>
      <c r="D34" s="97" t="s">
        <v>84</v>
      </c>
      <c r="E34" s="79" t="s">
        <v>195</v>
      </c>
      <c r="F34" s="16" t="s">
        <v>255</v>
      </c>
      <c r="G34" s="83">
        <v>45302</v>
      </c>
      <c r="H34" s="36" t="s">
        <v>46</v>
      </c>
      <c r="I34" s="87"/>
      <c r="J34" s="79"/>
      <c r="K34" s="79"/>
      <c r="L34" s="79"/>
      <c r="M34" s="79"/>
      <c r="N34" s="79"/>
      <c r="O34" s="37">
        <v>10</v>
      </c>
      <c r="P34" s="38">
        <v>782</v>
      </c>
      <c r="Q34" s="37">
        <v>30541</v>
      </c>
      <c r="R34" s="37">
        <v>515.9</v>
      </c>
      <c r="S34" s="37">
        <f t="shared" si="0"/>
        <v>30541</v>
      </c>
      <c r="T34" s="38">
        <f t="shared" si="1"/>
        <v>30025.1</v>
      </c>
      <c r="U34" s="37">
        <v>0</v>
      </c>
      <c r="V34" s="18">
        <v>2.76</v>
      </c>
      <c r="X34"/>
      <c r="Z34"/>
    </row>
    <row r="35" spans="1:26" s="80" customFormat="1" x14ac:dyDescent="0.25">
      <c r="A35" s="68">
        <v>29</v>
      </c>
      <c r="B35" s="79" t="s">
        <v>14</v>
      </c>
      <c r="C35" s="79" t="s">
        <v>14</v>
      </c>
      <c r="D35" s="97" t="s">
        <v>85</v>
      </c>
      <c r="E35" s="79" t="s">
        <v>195</v>
      </c>
      <c r="F35" s="16" t="s">
        <v>86</v>
      </c>
      <c r="G35" s="83">
        <v>45302</v>
      </c>
      <c r="H35" s="36" t="s">
        <v>200</v>
      </c>
      <c r="I35" s="87"/>
      <c r="J35" s="79"/>
      <c r="K35" s="79"/>
      <c r="L35" s="79"/>
      <c r="M35" s="79"/>
      <c r="N35" s="79"/>
      <c r="O35" s="37">
        <v>49.05</v>
      </c>
      <c r="P35" s="38">
        <v>5370</v>
      </c>
      <c r="Q35" s="37">
        <v>2100</v>
      </c>
      <c r="R35" s="37">
        <v>3640</v>
      </c>
      <c r="S35" s="37">
        <f t="shared" si="0"/>
        <v>2100</v>
      </c>
      <c r="T35" s="38">
        <v>0</v>
      </c>
      <c r="U35" s="37">
        <f t="shared" si="3"/>
        <v>1540</v>
      </c>
      <c r="V35" s="18">
        <v>3.19</v>
      </c>
      <c r="X35"/>
      <c r="Z35"/>
    </row>
    <row r="36" spans="1:26" s="80" customFormat="1" x14ac:dyDescent="0.25">
      <c r="A36" s="68">
        <v>30</v>
      </c>
      <c r="B36" s="79" t="s">
        <v>14</v>
      </c>
      <c r="C36" s="79" t="s">
        <v>14</v>
      </c>
      <c r="D36" s="97" t="s">
        <v>87</v>
      </c>
      <c r="E36" s="79" t="s">
        <v>195</v>
      </c>
      <c r="F36" s="19" t="s">
        <v>38</v>
      </c>
      <c r="G36" s="83">
        <v>45302</v>
      </c>
      <c r="H36" s="43" t="s">
        <v>81</v>
      </c>
      <c r="I36" s="87"/>
      <c r="J36" s="79"/>
      <c r="K36" s="79"/>
      <c r="L36" s="79"/>
      <c r="M36" s="79"/>
      <c r="N36" s="79"/>
      <c r="O36" s="40">
        <v>45</v>
      </c>
      <c r="P36" s="38">
        <v>4410</v>
      </c>
      <c r="Q36" s="37">
        <v>1800</v>
      </c>
      <c r="R36" s="37">
        <v>4515</v>
      </c>
      <c r="S36" s="37">
        <f t="shared" si="0"/>
        <v>1800</v>
      </c>
      <c r="T36" s="38">
        <v>0</v>
      </c>
      <c r="U36" s="37">
        <f t="shared" si="3"/>
        <v>2715</v>
      </c>
      <c r="V36" s="18">
        <v>3.19</v>
      </c>
      <c r="X36"/>
      <c r="Z36"/>
    </row>
    <row r="37" spans="1:26" s="80" customFormat="1" x14ac:dyDescent="0.25">
      <c r="A37" s="68">
        <v>31</v>
      </c>
      <c r="B37" s="79" t="s">
        <v>14</v>
      </c>
      <c r="C37" s="79" t="s">
        <v>14</v>
      </c>
      <c r="D37" s="97" t="s">
        <v>88</v>
      </c>
      <c r="E37" s="79" t="s">
        <v>195</v>
      </c>
      <c r="F37" s="16" t="s">
        <v>255</v>
      </c>
      <c r="G37" s="83">
        <v>45302</v>
      </c>
      <c r="H37" s="43" t="s">
        <v>89</v>
      </c>
      <c r="I37" s="87"/>
      <c r="J37" s="79"/>
      <c r="K37" s="79"/>
      <c r="L37" s="79"/>
      <c r="M37" s="79"/>
      <c r="N37" s="79"/>
      <c r="O37" s="40">
        <v>5</v>
      </c>
      <c r="P37" s="38">
        <v>0</v>
      </c>
      <c r="Q37" s="37">
        <v>66</v>
      </c>
      <c r="R37" s="37">
        <v>105</v>
      </c>
      <c r="S37" s="37">
        <f t="shared" si="0"/>
        <v>66</v>
      </c>
      <c r="T37" s="38">
        <v>0</v>
      </c>
      <c r="U37" s="37">
        <f t="shared" si="3"/>
        <v>39</v>
      </c>
      <c r="V37" s="18">
        <v>4.0199999999999996</v>
      </c>
      <c r="X37"/>
      <c r="Z37"/>
    </row>
    <row r="38" spans="1:26" s="80" customFormat="1" x14ac:dyDescent="0.25">
      <c r="A38" s="68">
        <v>32</v>
      </c>
      <c r="B38" s="79" t="s">
        <v>14</v>
      </c>
      <c r="C38" s="79" t="s">
        <v>14</v>
      </c>
      <c r="D38" s="97" t="s">
        <v>90</v>
      </c>
      <c r="E38" s="79" t="s">
        <v>195</v>
      </c>
      <c r="F38" s="16" t="s">
        <v>255</v>
      </c>
      <c r="G38" s="83">
        <v>45302</v>
      </c>
      <c r="H38" s="43" t="s">
        <v>64</v>
      </c>
      <c r="I38" s="87"/>
      <c r="J38" s="79"/>
      <c r="K38" s="79"/>
      <c r="L38" s="79"/>
      <c r="M38" s="79"/>
      <c r="N38" s="79"/>
      <c r="O38" s="40">
        <v>4.95</v>
      </c>
      <c r="P38" s="38">
        <v>936</v>
      </c>
      <c r="Q38" s="37">
        <v>4</v>
      </c>
      <c r="R38" s="37">
        <v>1824</v>
      </c>
      <c r="S38" s="37">
        <f t="shared" si="0"/>
        <v>4</v>
      </c>
      <c r="T38" s="38">
        <v>0</v>
      </c>
      <c r="U38" s="37">
        <f t="shared" si="3"/>
        <v>1820</v>
      </c>
      <c r="V38" s="18">
        <v>3.19</v>
      </c>
      <c r="X38"/>
      <c r="Z38"/>
    </row>
    <row r="39" spans="1:26" s="80" customFormat="1" x14ac:dyDescent="0.25">
      <c r="A39" s="68">
        <v>33</v>
      </c>
      <c r="B39" s="79" t="s">
        <v>14</v>
      </c>
      <c r="C39" s="79" t="s">
        <v>14</v>
      </c>
      <c r="D39" s="97" t="s">
        <v>91</v>
      </c>
      <c r="E39" s="79" t="s">
        <v>195</v>
      </c>
      <c r="F39" s="16" t="s">
        <v>38</v>
      </c>
      <c r="G39" s="83">
        <v>45302</v>
      </c>
      <c r="H39" s="43">
        <v>18.89</v>
      </c>
      <c r="I39" s="87"/>
      <c r="J39" s="79"/>
      <c r="K39" s="79"/>
      <c r="L39" s="79"/>
      <c r="M39" s="79"/>
      <c r="N39" s="79"/>
      <c r="O39" s="40">
        <v>17</v>
      </c>
      <c r="P39" s="38">
        <v>783</v>
      </c>
      <c r="Q39" s="37">
        <v>490</v>
      </c>
      <c r="R39" s="37">
        <v>2010</v>
      </c>
      <c r="S39" s="37">
        <f t="shared" si="0"/>
        <v>490</v>
      </c>
      <c r="T39" s="38">
        <v>0</v>
      </c>
      <c r="U39" s="37">
        <f t="shared" si="3"/>
        <v>1520</v>
      </c>
      <c r="V39" s="18">
        <v>3.19</v>
      </c>
      <c r="X39"/>
      <c r="Z39"/>
    </row>
    <row r="40" spans="1:26" s="80" customFormat="1" x14ac:dyDescent="0.25">
      <c r="A40" s="68">
        <v>34</v>
      </c>
      <c r="B40" s="79" t="s">
        <v>14</v>
      </c>
      <c r="C40" s="79" t="s">
        <v>14</v>
      </c>
      <c r="D40" s="97" t="s">
        <v>92</v>
      </c>
      <c r="E40" s="79" t="s">
        <v>195</v>
      </c>
      <c r="F40" s="16" t="s">
        <v>93</v>
      </c>
      <c r="G40" s="83">
        <v>45302</v>
      </c>
      <c r="H40" s="36" t="s">
        <v>57</v>
      </c>
      <c r="I40" s="87"/>
      <c r="J40" s="79"/>
      <c r="K40" s="79"/>
      <c r="L40" s="79"/>
      <c r="M40" s="79"/>
      <c r="N40" s="79"/>
      <c r="O40" s="37">
        <v>15</v>
      </c>
      <c r="P40" s="38">
        <v>1557</v>
      </c>
      <c r="Q40" s="37">
        <v>1171</v>
      </c>
      <c r="R40" s="37">
        <v>1012</v>
      </c>
      <c r="S40" s="37">
        <f t="shared" si="0"/>
        <v>1171</v>
      </c>
      <c r="T40" s="38">
        <v>0</v>
      </c>
      <c r="U40" s="37">
        <f t="shared" si="3"/>
        <v>-159</v>
      </c>
      <c r="V40" s="18">
        <v>3.19</v>
      </c>
      <c r="X40"/>
      <c r="Z40"/>
    </row>
    <row r="41" spans="1:26" s="80" customFormat="1" x14ac:dyDescent="0.25">
      <c r="A41" s="68">
        <v>35</v>
      </c>
      <c r="B41" s="79" t="s">
        <v>14</v>
      </c>
      <c r="C41" s="79" t="s">
        <v>14</v>
      </c>
      <c r="D41" s="97" t="s">
        <v>94</v>
      </c>
      <c r="E41" s="79" t="s">
        <v>195</v>
      </c>
      <c r="F41" s="16" t="s">
        <v>95</v>
      </c>
      <c r="G41" s="83">
        <v>45302</v>
      </c>
      <c r="H41" s="36" t="s">
        <v>96</v>
      </c>
      <c r="I41" s="87"/>
      <c r="J41" s="79"/>
      <c r="K41" s="79"/>
      <c r="L41" s="79"/>
      <c r="M41" s="79"/>
      <c r="N41" s="79"/>
      <c r="O41" s="37">
        <v>10</v>
      </c>
      <c r="P41" s="38">
        <v>546.4</v>
      </c>
      <c r="Q41" s="37">
        <v>524.6</v>
      </c>
      <c r="R41" s="37">
        <v>13</v>
      </c>
      <c r="S41" s="37">
        <f t="shared" si="0"/>
        <v>524.6</v>
      </c>
      <c r="T41" s="38">
        <f t="shared" si="1"/>
        <v>511.6</v>
      </c>
      <c r="U41" s="37">
        <v>0</v>
      </c>
      <c r="V41" s="18">
        <v>7.08</v>
      </c>
      <c r="X41"/>
      <c r="Z41"/>
    </row>
    <row r="42" spans="1:26" s="80" customFormat="1" x14ac:dyDescent="0.25">
      <c r="A42" s="68">
        <v>36</v>
      </c>
      <c r="B42" s="79" t="s">
        <v>14</v>
      </c>
      <c r="C42" s="79" t="s">
        <v>14</v>
      </c>
      <c r="D42" s="97" t="s">
        <v>97</v>
      </c>
      <c r="E42" s="79" t="s">
        <v>195</v>
      </c>
      <c r="F42" s="16" t="s">
        <v>255</v>
      </c>
      <c r="G42" s="83">
        <v>45302</v>
      </c>
      <c r="H42" s="36" t="s">
        <v>49</v>
      </c>
      <c r="I42" s="87"/>
      <c r="J42" s="79"/>
      <c r="K42" s="79"/>
      <c r="L42" s="79"/>
      <c r="M42" s="79"/>
      <c r="N42" s="79"/>
      <c r="O42" s="37">
        <v>3</v>
      </c>
      <c r="P42" s="38">
        <v>275</v>
      </c>
      <c r="Q42" s="37">
        <v>176</v>
      </c>
      <c r="R42" s="37">
        <v>147</v>
      </c>
      <c r="S42" s="37">
        <f t="shared" si="0"/>
        <v>176</v>
      </c>
      <c r="T42" s="38">
        <v>0</v>
      </c>
      <c r="U42" s="37">
        <f t="shared" si="3"/>
        <v>-29</v>
      </c>
      <c r="V42" s="18">
        <v>4.0199999999999996</v>
      </c>
      <c r="X42"/>
      <c r="Z42"/>
    </row>
    <row r="43" spans="1:26" s="80" customFormat="1" x14ac:dyDescent="0.25">
      <c r="A43" s="68">
        <v>37</v>
      </c>
      <c r="B43" s="79" t="s">
        <v>14</v>
      </c>
      <c r="C43" s="79" t="s">
        <v>14</v>
      </c>
      <c r="D43" s="97" t="s">
        <v>98</v>
      </c>
      <c r="E43" s="79" t="s">
        <v>195</v>
      </c>
      <c r="F43" s="16" t="s">
        <v>99</v>
      </c>
      <c r="G43" s="83">
        <v>45302</v>
      </c>
      <c r="H43" s="36" t="s">
        <v>39</v>
      </c>
      <c r="I43" s="87"/>
      <c r="J43" s="79"/>
      <c r="K43" s="79"/>
      <c r="L43" s="79"/>
      <c r="M43" s="79"/>
      <c r="N43" s="79"/>
      <c r="O43" s="37">
        <v>4</v>
      </c>
      <c r="P43" s="38">
        <v>0</v>
      </c>
      <c r="Q43" s="37">
        <v>0</v>
      </c>
      <c r="R43" s="37">
        <v>132.19999999999999</v>
      </c>
      <c r="S43" s="37">
        <f t="shared" si="0"/>
        <v>0</v>
      </c>
      <c r="T43" s="38">
        <v>0</v>
      </c>
      <c r="U43" s="37">
        <f t="shared" si="3"/>
        <v>132.19999999999999</v>
      </c>
      <c r="V43" s="18">
        <v>3.19</v>
      </c>
      <c r="X43"/>
      <c r="Z43"/>
    </row>
    <row r="44" spans="1:26" s="80" customFormat="1" x14ac:dyDescent="0.25">
      <c r="A44" s="68">
        <v>38</v>
      </c>
      <c r="B44" s="79" t="s">
        <v>14</v>
      </c>
      <c r="C44" s="79" t="s">
        <v>14</v>
      </c>
      <c r="D44" s="97" t="s">
        <v>100</v>
      </c>
      <c r="E44" s="79" t="s">
        <v>195</v>
      </c>
      <c r="F44" s="16" t="s">
        <v>255</v>
      </c>
      <c r="G44" s="83">
        <v>45302</v>
      </c>
      <c r="H44" s="43" t="s">
        <v>49</v>
      </c>
      <c r="I44" s="87"/>
      <c r="J44" s="79"/>
      <c r="K44" s="79"/>
      <c r="L44" s="79"/>
      <c r="M44" s="79"/>
      <c r="N44" s="79"/>
      <c r="O44" s="37">
        <v>3</v>
      </c>
      <c r="P44" s="38">
        <v>249</v>
      </c>
      <c r="Q44" s="37">
        <v>173</v>
      </c>
      <c r="R44" s="37">
        <v>211</v>
      </c>
      <c r="S44" s="37">
        <f t="shared" si="0"/>
        <v>173</v>
      </c>
      <c r="T44" s="38">
        <v>0</v>
      </c>
      <c r="U44" s="37">
        <f t="shared" si="3"/>
        <v>38</v>
      </c>
      <c r="V44" s="18">
        <v>4.0199999999999996</v>
      </c>
      <c r="X44"/>
      <c r="Z44"/>
    </row>
    <row r="45" spans="1:26" s="80" customFormat="1" x14ac:dyDescent="0.25">
      <c r="A45" s="68">
        <v>39</v>
      </c>
      <c r="B45" s="79" t="s">
        <v>14</v>
      </c>
      <c r="C45" s="79" t="s">
        <v>14</v>
      </c>
      <c r="D45" s="97" t="s">
        <v>101</v>
      </c>
      <c r="E45" s="79" t="s">
        <v>195</v>
      </c>
      <c r="F45" s="16" t="s">
        <v>255</v>
      </c>
      <c r="G45" s="83">
        <v>45302</v>
      </c>
      <c r="H45" s="36" t="s">
        <v>64</v>
      </c>
      <c r="I45" s="87"/>
      <c r="J45" s="79"/>
      <c r="K45" s="79"/>
      <c r="L45" s="79"/>
      <c r="M45" s="79"/>
      <c r="N45" s="79"/>
      <c r="O45" s="37">
        <v>6.5</v>
      </c>
      <c r="P45" s="38">
        <v>689</v>
      </c>
      <c r="Q45" s="37">
        <v>507</v>
      </c>
      <c r="R45" s="37">
        <v>192</v>
      </c>
      <c r="S45" s="37">
        <f t="shared" si="0"/>
        <v>507</v>
      </c>
      <c r="T45" s="38">
        <f t="shared" si="1"/>
        <v>315</v>
      </c>
      <c r="U45" s="37">
        <v>0</v>
      </c>
      <c r="V45" s="18">
        <v>4.0199999999999996</v>
      </c>
      <c r="X45"/>
      <c r="Z45"/>
    </row>
    <row r="46" spans="1:26" s="80" customFormat="1" x14ac:dyDescent="0.25">
      <c r="A46" s="68">
        <v>40</v>
      </c>
      <c r="B46" s="79" t="s">
        <v>14</v>
      </c>
      <c r="C46" s="79" t="s">
        <v>14</v>
      </c>
      <c r="D46" s="97" t="s">
        <v>102</v>
      </c>
      <c r="E46" s="79" t="s">
        <v>195</v>
      </c>
      <c r="F46" s="16" t="s">
        <v>255</v>
      </c>
      <c r="G46" s="83">
        <v>45302</v>
      </c>
      <c r="H46" s="36" t="s">
        <v>39</v>
      </c>
      <c r="I46" s="87"/>
      <c r="J46" s="79"/>
      <c r="K46" s="79"/>
      <c r="L46" s="79"/>
      <c r="M46" s="79"/>
      <c r="N46" s="79"/>
      <c r="O46" s="37">
        <v>4.8899999999999997</v>
      </c>
      <c r="P46" s="38">
        <v>571</v>
      </c>
      <c r="Q46" s="37">
        <v>352</v>
      </c>
      <c r="R46" s="37">
        <v>297</v>
      </c>
      <c r="S46" s="37">
        <f t="shared" si="0"/>
        <v>352</v>
      </c>
      <c r="T46" s="38">
        <f t="shared" si="1"/>
        <v>55</v>
      </c>
      <c r="U46" s="37">
        <v>0</v>
      </c>
      <c r="V46" s="18">
        <v>4.0199999999999996</v>
      </c>
      <c r="X46"/>
      <c r="Z46"/>
    </row>
    <row r="47" spans="1:26" s="80" customFormat="1" x14ac:dyDescent="0.25">
      <c r="A47" s="68">
        <v>41</v>
      </c>
      <c r="B47" s="79" t="s">
        <v>14</v>
      </c>
      <c r="C47" s="79" t="s">
        <v>14</v>
      </c>
      <c r="D47" s="97" t="s">
        <v>103</v>
      </c>
      <c r="E47" s="79" t="s">
        <v>195</v>
      </c>
      <c r="F47" s="16" t="s">
        <v>255</v>
      </c>
      <c r="G47" s="83">
        <v>45302</v>
      </c>
      <c r="H47" s="36" t="s">
        <v>64</v>
      </c>
      <c r="I47" s="87"/>
      <c r="J47" s="79"/>
      <c r="K47" s="79"/>
      <c r="L47" s="79"/>
      <c r="M47" s="79"/>
      <c r="N47" s="79"/>
      <c r="O47" s="37">
        <v>3.82</v>
      </c>
      <c r="P47" s="38">
        <v>398</v>
      </c>
      <c r="Q47" s="37">
        <v>375</v>
      </c>
      <c r="R47" s="37">
        <v>322</v>
      </c>
      <c r="S47" s="37">
        <f t="shared" si="0"/>
        <v>375</v>
      </c>
      <c r="T47" s="38">
        <f t="shared" si="1"/>
        <v>53</v>
      </c>
      <c r="U47" s="37">
        <v>0</v>
      </c>
      <c r="V47" s="18">
        <v>4.0199999999999996</v>
      </c>
      <c r="X47"/>
      <c r="Z47"/>
    </row>
    <row r="48" spans="1:26" s="80" customFormat="1" x14ac:dyDescent="0.25">
      <c r="A48" s="68">
        <v>42</v>
      </c>
      <c r="B48" s="79" t="s">
        <v>14</v>
      </c>
      <c r="C48" s="79" t="s">
        <v>14</v>
      </c>
      <c r="D48" s="97" t="s">
        <v>104</v>
      </c>
      <c r="E48" s="79" t="s">
        <v>195</v>
      </c>
      <c r="F48" s="16" t="s">
        <v>255</v>
      </c>
      <c r="G48" s="83">
        <v>45302</v>
      </c>
      <c r="H48" s="36" t="s">
        <v>39</v>
      </c>
      <c r="I48" s="87"/>
      <c r="J48" s="79"/>
      <c r="K48" s="79"/>
      <c r="L48" s="79"/>
      <c r="M48" s="79"/>
      <c r="N48" s="79"/>
      <c r="O48" s="37">
        <v>5</v>
      </c>
      <c r="P48" s="38">
        <v>411</v>
      </c>
      <c r="Q48" s="37">
        <v>283</v>
      </c>
      <c r="R48" s="37">
        <v>358</v>
      </c>
      <c r="S48" s="37">
        <f t="shared" si="0"/>
        <v>283</v>
      </c>
      <c r="T48" s="38">
        <v>0</v>
      </c>
      <c r="U48" s="37">
        <f t="shared" si="3"/>
        <v>75</v>
      </c>
      <c r="V48" s="18">
        <v>4.0199999999999996</v>
      </c>
      <c r="X48"/>
      <c r="Z48"/>
    </row>
    <row r="49" spans="1:26" s="80" customFormat="1" x14ac:dyDescent="0.25">
      <c r="A49" s="68">
        <v>43</v>
      </c>
      <c r="B49" s="79" t="s">
        <v>14</v>
      </c>
      <c r="C49" s="79" t="s">
        <v>14</v>
      </c>
      <c r="D49" s="97" t="s">
        <v>105</v>
      </c>
      <c r="E49" s="79" t="s">
        <v>195</v>
      </c>
      <c r="F49" s="20" t="s">
        <v>106</v>
      </c>
      <c r="G49" s="83">
        <v>45302</v>
      </c>
      <c r="H49" s="36" t="s">
        <v>57</v>
      </c>
      <c r="I49" s="87"/>
      <c r="J49" s="79"/>
      <c r="K49" s="79"/>
      <c r="L49" s="79"/>
      <c r="M49" s="79"/>
      <c r="N49" s="79"/>
      <c r="O49" s="37">
        <v>15</v>
      </c>
      <c r="P49" s="38">
        <v>1714</v>
      </c>
      <c r="Q49" s="37">
        <v>786</v>
      </c>
      <c r="R49" s="37">
        <v>626</v>
      </c>
      <c r="S49" s="37">
        <f t="shared" si="0"/>
        <v>786</v>
      </c>
      <c r="T49" s="38">
        <f t="shared" si="1"/>
        <v>160</v>
      </c>
      <c r="U49" s="37">
        <v>0</v>
      </c>
      <c r="V49" s="18">
        <v>3.19</v>
      </c>
      <c r="X49"/>
      <c r="Z49"/>
    </row>
    <row r="50" spans="1:26" s="80" customFormat="1" x14ac:dyDescent="0.25">
      <c r="A50" s="68">
        <v>44</v>
      </c>
      <c r="B50" s="79" t="s">
        <v>14</v>
      </c>
      <c r="C50" s="79" t="s">
        <v>14</v>
      </c>
      <c r="D50" s="97" t="s">
        <v>107</v>
      </c>
      <c r="E50" s="79" t="s">
        <v>195</v>
      </c>
      <c r="F50" s="16" t="s">
        <v>255</v>
      </c>
      <c r="G50" s="83">
        <v>45302</v>
      </c>
      <c r="H50" s="36" t="s">
        <v>64</v>
      </c>
      <c r="I50" s="87"/>
      <c r="J50" s="79"/>
      <c r="K50" s="79"/>
      <c r="L50" s="79"/>
      <c r="M50" s="79"/>
      <c r="N50" s="79"/>
      <c r="O50" s="37">
        <v>5</v>
      </c>
      <c r="P50" s="38">
        <v>543</v>
      </c>
      <c r="Q50" s="37">
        <v>375</v>
      </c>
      <c r="R50" s="37">
        <v>480</v>
      </c>
      <c r="S50" s="37">
        <f t="shared" si="0"/>
        <v>375</v>
      </c>
      <c r="T50" s="38">
        <v>0</v>
      </c>
      <c r="U50" s="37">
        <f t="shared" si="3"/>
        <v>105</v>
      </c>
      <c r="V50" s="18">
        <v>4.0199999999999996</v>
      </c>
      <c r="X50"/>
      <c r="Z50"/>
    </row>
    <row r="51" spans="1:26" s="80" customFormat="1" x14ac:dyDescent="0.25">
      <c r="A51" s="68">
        <v>45</v>
      </c>
      <c r="B51" s="79" t="s">
        <v>14</v>
      </c>
      <c r="C51" s="79" t="s">
        <v>14</v>
      </c>
      <c r="D51" s="97" t="s">
        <v>108</v>
      </c>
      <c r="E51" s="79" t="s">
        <v>195</v>
      </c>
      <c r="F51" s="63" t="s">
        <v>106</v>
      </c>
      <c r="G51" s="83">
        <v>45302</v>
      </c>
      <c r="H51" s="36" t="s">
        <v>46</v>
      </c>
      <c r="I51" s="87"/>
      <c r="J51" s="79"/>
      <c r="K51" s="79"/>
      <c r="L51" s="79"/>
      <c r="M51" s="79"/>
      <c r="N51" s="79"/>
      <c r="O51" s="37">
        <v>9.9</v>
      </c>
      <c r="P51" s="38">
        <v>0</v>
      </c>
      <c r="Q51" s="37">
        <v>0</v>
      </c>
      <c r="R51" s="37">
        <v>207.5</v>
      </c>
      <c r="S51" s="37">
        <f t="shared" si="0"/>
        <v>0</v>
      </c>
      <c r="T51" s="38">
        <v>0</v>
      </c>
      <c r="U51" s="37">
        <f t="shared" si="3"/>
        <v>207.5</v>
      </c>
      <c r="V51" s="18">
        <v>3.19</v>
      </c>
      <c r="X51"/>
      <c r="Z51"/>
    </row>
    <row r="52" spans="1:26" s="80" customFormat="1" x14ac:dyDescent="0.25">
      <c r="A52" s="68">
        <v>46</v>
      </c>
      <c r="B52" s="79" t="s">
        <v>14</v>
      </c>
      <c r="C52" s="79" t="s">
        <v>14</v>
      </c>
      <c r="D52" s="97" t="s">
        <v>109</v>
      </c>
      <c r="E52" s="79" t="s">
        <v>195</v>
      </c>
      <c r="F52" s="16" t="s">
        <v>86</v>
      </c>
      <c r="G52" s="83">
        <v>45302</v>
      </c>
      <c r="H52" s="36" t="s">
        <v>110</v>
      </c>
      <c r="I52" s="87"/>
      <c r="J52" s="79"/>
      <c r="K52" s="79"/>
      <c r="L52" s="79"/>
      <c r="M52" s="79"/>
      <c r="N52" s="79"/>
      <c r="O52" s="37">
        <v>10</v>
      </c>
      <c r="P52" s="38">
        <v>0</v>
      </c>
      <c r="Q52" s="37">
        <v>0</v>
      </c>
      <c r="R52" s="37">
        <v>1444</v>
      </c>
      <c r="S52" s="37">
        <f t="shared" si="0"/>
        <v>0</v>
      </c>
      <c r="T52" s="38">
        <v>0</v>
      </c>
      <c r="U52" s="37">
        <f t="shared" si="3"/>
        <v>1444</v>
      </c>
      <c r="V52" s="18" t="s">
        <v>219</v>
      </c>
      <c r="X52"/>
      <c r="Z52"/>
    </row>
    <row r="53" spans="1:26" s="80" customFormat="1" x14ac:dyDescent="0.25">
      <c r="A53" s="68">
        <v>47</v>
      </c>
      <c r="B53" s="79" t="s">
        <v>14</v>
      </c>
      <c r="C53" s="79" t="s">
        <v>14</v>
      </c>
      <c r="D53" s="97" t="s">
        <v>111</v>
      </c>
      <c r="E53" s="79" t="s">
        <v>195</v>
      </c>
      <c r="F53" s="16" t="s">
        <v>86</v>
      </c>
      <c r="G53" s="83">
        <v>45302</v>
      </c>
      <c r="H53" s="43" t="s">
        <v>51</v>
      </c>
      <c r="I53" s="87"/>
      <c r="J53" s="79"/>
      <c r="K53" s="79"/>
      <c r="L53" s="79"/>
      <c r="M53" s="79"/>
      <c r="N53" s="79"/>
      <c r="O53" s="37">
        <v>10</v>
      </c>
      <c r="P53" s="38">
        <v>0</v>
      </c>
      <c r="Q53" s="37">
        <v>0</v>
      </c>
      <c r="R53" s="37">
        <v>971</v>
      </c>
      <c r="S53" s="37">
        <f t="shared" si="0"/>
        <v>0</v>
      </c>
      <c r="T53" s="38">
        <v>0</v>
      </c>
      <c r="U53" s="37">
        <f t="shared" si="3"/>
        <v>971</v>
      </c>
      <c r="V53" s="18" t="s">
        <v>219</v>
      </c>
      <c r="X53"/>
      <c r="Z53"/>
    </row>
    <row r="54" spans="1:26" s="80" customFormat="1" x14ac:dyDescent="0.25">
      <c r="A54" s="68">
        <v>48</v>
      </c>
      <c r="B54" s="79" t="s">
        <v>14</v>
      </c>
      <c r="C54" s="79" t="s">
        <v>14</v>
      </c>
      <c r="D54" s="97" t="s">
        <v>112</v>
      </c>
      <c r="E54" s="79" t="s">
        <v>195</v>
      </c>
      <c r="F54" s="16" t="s">
        <v>255</v>
      </c>
      <c r="G54" s="83">
        <v>45302</v>
      </c>
      <c r="H54" s="43" t="s">
        <v>113</v>
      </c>
      <c r="I54" s="87"/>
      <c r="J54" s="79"/>
      <c r="K54" s="79"/>
      <c r="L54" s="79"/>
      <c r="M54" s="79"/>
      <c r="N54" s="79"/>
      <c r="O54" s="37">
        <v>2.7</v>
      </c>
      <c r="P54" s="38">
        <v>303</v>
      </c>
      <c r="Q54" s="37">
        <v>219</v>
      </c>
      <c r="R54" s="37">
        <v>172</v>
      </c>
      <c r="S54" s="37">
        <f t="shared" si="0"/>
        <v>219</v>
      </c>
      <c r="T54" s="38">
        <f t="shared" si="1"/>
        <v>47</v>
      </c>
      <c r="U54" s="37">
        <v>0</v>
      </c>
      <c r="V54" s="18">
        <v>4.0199999999999996</v>
      </c>
      <c r="X54"/>
      <c r="Z54"/>
    </row>
    <row r="55" spans="1:26" s="80" customFormat="1" x14ac:dyDescent="0.25">
      <c r="A55" s="68">
        <v>49</v>
      </c>
      <c r="B55" s="79" t="s">
        <v>14</v>
      </c>
      <c r="C55" s="79" t="s">
        <v>14</v>
      </c>
      <c r="D55" s="97" t="s">
        <v>114</v>
      </c>
      <c r="E55" s="79" t="s">
        <v>195</v>
      </c>
      <c r="F55" s="16" t="s">
        <v>86</v>
      </c>
      <c r="G55" s="83">
        <v>45302</v>
      </c>
      <c r="H55" s="43" t="s">
        <v>115</v>
      </c>
      <c r="I55" s="87"/>
      <c r="J55" s="79"/>
      <c r="K55" s="79"/>
      <c r="L55" s="79"/>
      <c r="M55" s="79"/>
      <c r="N55" s="79"/>
      <c r="O55" s="37">
        <v>9.81</v>
      </c>
      <c r="P55" s="38">
        <v>843</v>
      </c>
      <c r="Q55" s="37">
        <v>479</v>
      </c>
      <c r="R55" s="37">
        <v>2058</v>
      </c>
      <c r="S55" s="37">
        <f t="shared" si="0"/>
        <v>479</v>
      </c>
      <c r="T55" s="38">
        <v>0</v>
      </c>
      <c r="U55" s="37">
        <f t="shared" si="3"/>
        <v>1579</v>
      </c>
      <c r="V55" s="18">
        <v>3.19</v>
      </c>
      <c r="X55"/>
      <c r="Z55"/>
    </row>
    <row r="56" spans="1:26" s="80" customFormat="1" x14ac:dyDescent="0.25">
      <c r="A56" s="68">
        <v>50</v>
      </c>
      <c r="B56" s="79" t="s">
        <v>14</v>
      </c>
      <c r="C56" s="79" t="s">
        <v>14</v>
      </c>
      <c r="D56" s="97" t="s">
        <v>116</v>
      </c>
      <c r="E56" s="79" t="s">
        <v>195</v>
      </c>
      <c r="F56" s="16" t="s">
        <v>255</v>
      </c>
      <c r="G56" s="83">
        <v>45302</v>
      </c>
      <c r="H56" s="43" t="s">
        <v>117</v>
      </c>
      <c r="I56" s="87"/>
      <c r="J56" s="79"/>
      <c r="K56" s="79"/>
      <c r="L56" s="79"/>
      <c r="M56" s="79"/>
      <c r="N56" s="79"/>
      <c r="O56" s="40">
        <v>10.39</v>
      </c>
      <c r="P56" s="38">
        <v>530</v>
      </c>
      <c r="Q56" s="37">
        <v>0</v>
      </c>
      <c r="R56" s="37">
        <v>15570</v>
      </c>
      <c r="S56" s="37">
        <f t="shared" si="0"/>
        <v>0</v>
      </c>
      <c r="T56" s="38">
        <v>0</v>
      </c>
      <c r="U56" s="37">
        <f t="shared" si="3"/>
        <v>15570</v>
      </c>
      <c r="V56" s="18">
        <v>2.58</v>
      </c>
      <c r="X56"/>
      <c r="Z56"/>
    </row>
    <row r="57" spans="1:26" s="80" customFormat="1" x14ac:dyDescent="0.25">
      <c r="A57" s="68">
        <v>51</v>
      </c>
      <c r="B57" s="79" t="s">
        <v>14</v>
      </c>
      <c r="C57" s="79" t="s">
        <v>14</v>
      </c>
      <c r="D57" s="97" t="s">
        <v>118</v>
      </c>
      <c r="E57" s="79" t="s">
        <v>195</v>
      </c>
      <c r="F57" s="16" t="s">
        <v>255</v>
      </c>
      <c r="G57" s="83">
        <v>45302</v>
      </c>
      <c r="H57" s="43" t="s">
        <v>119</v>
      </c>
      <c r="I57" s="87"/>
      <c r="J57" s="79"/>
      <c r="K57" s="79"/>
      <c r="L57" s="79"/>
      <c r="M57" s="79"/>
      <c r="N57" s="79"/>
      <c r="O57" s="40">
        <v>10.39</v>
      </c>
      <c r="P57" s="38">
        <v>790</v>
      </c>
      <c r="Q57" s="37">
        <v>0</v>
      </c>
      <c r="R57" s="37">
        <v>17460</v>
      </c>
      <c r="S57" s="37">
        <f t="shared" si="0"/>
        <v>0</v>
      </c>
      <c r="T57" s="38">
        <v>0</v>
      </c>
      <c r="U57" s="37">
        <f t="shared" si="3"/>
        <v>17460</v>
      </c>
      <c r="V57" s="18">
        <v>2.58</v>
      </c>
      <c r="X57"/>
      <c r="Z57"/>
    </row>
    <row r="58" spans="1:26" s="80" customFormat="1" x14ac:dyDescent="0.25">
      <c r="A58" s="68">
        <v>52</v>
      </c>
      <c r="B58" s="79" t="s">
        <v>14</v>
      </c>
      <c r="C58" s="79" t="s">
        <v>14</v>
      </c>
      <c r="D58" s="97" t="s">
        <v>120</v>
      </c>
      <c r="E58" s="79" t="s">
        <v>195</v>
      </c>
      <c r="F58" s="16" t="s">
        <v>255</v>
      </c>
      <c r="G58" s="83">
        <v>45302</v>
      </c>
      <c r="H58" s="43" t="s">
        <v>121</v>
      </c>
      <c r="I58" s="87"/>
      <c r="J58" s="79"/>
      <c r="K58" s="79"/>
      <c r="L58" s="79"/>
      <c r="M58" s="79"/>
      <c r="N58" s="79"/>
      <c r="O58" s="40">
        <v>10.39</v>
      </c>
      <c r="P58" s="38">
        <v>657</v>
      </c>
      <c r="Q58" s="37">
        <v>0</v>
      </c>
      <c r="R58" s="37">
        <v>13070</v>
      </c>
      <c r="S58" s="37">
        <f t="shared" si="0"/>
        <v>0</v>
      </c>
      <c r="T58" s="38">
        <v>0</v>
      </c>
      <c r="U58" s="37">
        <f t="shared" si="3"/>
        <v>13070</v>
      </c>
      <c r="V58" s="18">
        <v>2.58</v>
      </c>
      <c r="X58"/>
      <c r="Z58"/>
    </row>
    <row r="59" spans="1:26" s="80" customFormat="1" x14ac:dyDescent="0.25">
      <c r="A59" s="68">
        <v>53</v>
      </c>
      <c r="B59" s="79" t="s">
        <v>14</v>
      </c>
      <c r="C59" s="79" t="s">
        <v>14</v>
      </c>
      <c r="D59" s="97" t="s">
        <v>122</v>
      </c>
      <c r="E59" s="79" t="s">
        <v>195</v>
      </c>
      <c r="F59" s="16" t="s">
        <v>255</v>
      </c>
      <c r="G59" s="83">
        <v>45302</v>
      </c>
      <c r="H59" s="43" t="s">
        <v>123</v>
      </c>
      <c r="I59" s="87"/>
      <c r="J59" s="79"/>
      <c r="K59" s="79"/>
      <c r="L59" s="79"/>
      <c r="M59" s="79"/>
      <c r="N59" s="79"/>
      <c r="O59" s="40">
        <v>10.39</v>
      </c>
      <c r="P59" s="38">
        <v>862</v>
      </c>
      <c r="Q59" s="37">
        <v>0.15</v>
      </c>
      <c r="R59" s="37">
        <v>9270</v>
      </c>
      <c r="S59" s="37">
        <f t="shared" si="0"/>
        <v>0.15</v>
      </c>
      <c r="T59" s="38">
        <v>0</v>
      </c>
      <c r="U59" s="37">
        <f t="shared" si="3"/>
        <v>9269.85</v>
      </c>
      <c r="V59" s="18">
        <v>2.58</v>
      </c>
      <c r="X59"/>
      <c r="Z59"/>
    </row>
    <row r="60" spans="1:26" s="80" customFormat="1" x14ac:dyDescent="0.25">
      <c r="A60" s="68">
        <v>54</v>
      </c>
      <c r="B60" s="79" t="s">
        <v>14</v>
      </c>
      <c r="C60" s="79" t="s">
        <v>14</v>
      </c>
      <c r="D60" s="97" t="s">
        <v>124</v>
      </c>
      <c r="E60" s="79" t="s">
        <v>195</v>
      </c>
      <c r="F60" s="16" t="s">
        <v>255</v>
      </c>
      <c r="G60" s="83">
        <v>45302</v>
      </c>
      <c r="H60" s="43" t="s">
        <v>125</v>
      </c>
      <c r="I60" s="87"/>
      <c r="J60" s="79"/>
      <c r="K60" s="79"/>
      <c r="L60" s="79"/>
      <c r="M60" s="79"/>
      <c r="N60" s="79"/>
      <c r="O60" s="40">
        <v>10.39</v>
      </c>
      <c r="P60" s="38">
        <v>1007</v>
      </c>
      <c r="Q60" s="37">
        <v>1.3</v>
      </c>
      <c r="R60" s="37">
        <v>4190</v>
      </c>
      <c r="S60" s="37">
        <f t="shared" si="0"/>
        <v>1.3</v>
      </c>
      <c r="T60" s="38">
        <v>0</v>
      </c>
      <c r="U60" s="37">
        <f t="shared" si="3"/>
        <v>4188.7</v>
      </c>
      <c r="V60" s="18">
        <v>2.58</v>
      </c>
      <c r="X60"/>
      <c r="Z60"/>
    </row>
    <row r="61" spans="1:26" s="80" customFormat="1" x14ac:dyDescent="0.25">
      <c r="A61" s="68">
        <v>55</v>
      </c>
      <c r="B61" s="79" t="s">
        <v>14</v>
      </c>
      <c r="C61" s="79" t="s">
        <v>14</v>
      </c>
      <c r="D61" s="97" t="s">
        <v>126</v>
      </c>
      <c r="E61" s="79" t="s">
        <v>195</v>
      </c>
      <c r="F61" s="16" t="s">
        <v>255</v>
      </c>
      <c r="G61" s="83">
        <v>45302</v>
      </c>
      <c r="H61" s="43" t="s">
        <v>127</v>
      </c>
      <c r="I61" s="87"/>
      <c r="J61" s="79"/>
      <c r="K61" s="79"/>
      <c r="L61" s="79"/>
      <c r="M61" s="79"/>
      <c r="N61" s="79"/>
      <c r="O61" s="40">
        <v>10.39</v>
      </c>
      <c r="P61" s="38">
        <v>1122</v>
      </c>
      <c r="Q61" s="37">
        <v>0</v>
      </c>
      <c r="R61" s="37">
        <v>12270</v>
      </c>
      <c r="S61" s="37">
        <f t="shared" si="0"/>
        <v>0</v>
      </c>
      <c r="T61" s="38">
        <v>0</v>
      </c>
      <c r="U61" s="37">
        <f t="shared" si="3"/>
        <v>12270</v>
      </c>
      <c r="V61" s="18">
        <v>2.58</v>
      </c>
      <c r="X61"/>
      <c r="Z61"/>
    </row>
    <row r="62" spans="1:26" s="80" customFormat="1" x14ac:dyDescent="0.25">
      <c r="A62" s="68">
        <v>56</v>
      </c>
      <c r="B62" s="79" t="s">
        <v>14</v>
      </c>
      <c r="C62" s="79" t="s">
        <v>14</v>
      </c>
      <c r="D62" s="97" t="s">
        <v>128</v>
      </c>
      <c r="E62" s="79" t="s">
        <v>195</v>
      </c>
      <c r="F62" s="16" t="s">
        <v>255</v>
      </c>
      <c r="G62" s="83">
        <v>45302</v>
      </c>
      <c r="H62" s="43" t="s">
        <v>119</v>
      </c>
      <c r="I62" s="87"/>
      <c r="J62" s="79"/>
      <c r="K62" s="79"/>
      <c r="L62" s="79"/>
      <c r="M62" s="79"/>
      <c r="N62" s="79"/>
      <c r="O62" s="40">
        <v>10.39</v>
      </c>
      <c r="P62" s="38">
        <v>998</v>
      </c>
      <c r="Q62" s="37">
        <v>0</v>
      </c>
      <c r="R62" s="37">
        <v>10620</v>
      </c>
      <c r="S62" s="37">
        <f t="shared" si="0"/>
        <v>0</v>
      </c>
      <c r="T62" s="38">
        <v>0</v>
      </c>
      <c r="U62" s="37">
        <f t="shared" si="3"/>
        <v>10620</v>
      </c>
      <c r="V62" s="18">
        <v>2.58</v>
      </c>
      <c r="X62"/>
      <c r="Z62"/>
    </row>
    <row r="63" spans="1:26" s="80" customFormat="1" x14ac:dyDescent="0.25">
      <c r="A63" s="68">
        <v>57</v>
      </c>
      <c r="B63" s="79" t="s">
        <v>14</v>
      </c>
      <c r="C63" s="79" t="s">
        <v>14</v>
      </c>
      <c r="D63" s="97" t="s">
        <v>129</v>
      </c>
      <c r="E63" s="79" t="s">
        <v>195</v>
      </c>
      <c r="F63" s="16" t="s">
        <v>255</v>
      </c>
      <c r="G63" s="83">
        <v>45302</v>
      </c>
      <c r="H63" s="43" t="s">
        <v>130</v>
      </c>
      <c r="I63" s="87"/>
      <c r="J63" s="79"/>
      <c r="K63" s="79"/>
      <c r="L63" s="79"/>
      <c r="M63" s="79"/>
      <c r="N63" s="79"/>
      <c r="O63" s="40">
        <v>10.39</v>
      </c>
      <c r="P63" s="38">
        <v>1049</v>
      </c>
      <c r="Q63" s="37">
        <v>0.15</v>
      </c>
      <c r="R63" s="37">
        <v>12030</v>
      </c>
      <c r="S63" s="37">
        <f t="shared" si="0"/>
        <v>0.15</v>
      </c>
      <c r="T63" s="38">
        <v>0</v>
      </c>
      <c r="U63" s="37">
        <f t="shared" si="3"/>
        <v>12029.85</v>
      </c>
      <c r="V63" s="18">
        <v>2.58</v>
      </c>
      <c r="X63"/>
      <c r="Z63"/>
    </row>
    <row r="64" spans="1:26" s="80" customFormat="1" x14ac:dyDescent="0.25">
      <c r="A64" s="68">
        <v>58</v>
      </c>
      <c r="B64" s="79" t="s">
        <v>14</v>
      </c>
      <c r="C64" s="79" t="s">
        <v>14</v>
      </c>
      <c r="D64" s="97" t="s">
        <v>131</v>
      </c>
      <c r="E64" s="79" t="s">
        <v>195</v>
      </c>
      <c r="F64" s="16" t="s">
        <v>255</v>
      </c>
      <c r="G64" s="83">
        <v>45302</v>
      </c>
      <c r="H64" s="43" t="s">
        <v>117</v>
      </c>
      <c r="I64" s="87"/>
      <c r="J64" s="79"/>
      <c r="K64" s="79"/>
      <c r="L64" s="79"/>
      <c r="M64" s="79"/>
      <c r="N64" s="79"/>
      <c r="O64" s="40">
        <v>10.39</v>
      </c>
      <c r="P64" s="38">
        <v>1028</v>
      </c>
      <c r="Q64" s="37">
        <v>0.3</v>
      </c>
      <c r="R64" s="37">
        <v>10140</v>
      </c>
      <c r="S64" s="37">
        <f t="shared" si="0"/>
        <v>0.3</v>
      </c>
      <c r="T64" s="38">
        <v>0</v>
      </c>
      <c r="U64" s="37">
        <f t="shared" si="3"/>
        <v>10139.700000000001</v>
      </c>
      <c r="V64" s="18">
        <v>2.58</v>
      </c>
      <c r="X64"/>
      <c r="Z64"/>
    </row>
    <row r="65" spans="1:26" s="80" customFormat="1" x14ac:dyDescent="0.25">
      <c r="A65" s="68">
        <v>59</v>
      </c>
      <c r="B65" s="79" t="s">
        <v>14</v>
      </c>
      <c r="C65" s="79" t="s">
        <v>14</v>
      </c>
      <c r="D65" s="97" t="s">
        <v>132</v>
      </c>
      <c r="E65" s="79" t="s">
        <v>195</v>
      </c>
      <c r="F65" s="90" t="s">
        <v>133</v>
      </c>
      <c r="G65" s="83">
        <v>45302</v>
      </c>
      <c r="H65" s="43" t="s">
        <v>121</v>
      </c>
      <c r="I65" s="87"/>
      <c r="J65" s="79"/>
      <c r="K65" s="79"/>
      <c r="L65" s="79"/>
      <c r="M65" s="79"/>
      <c r="N65" s="79"/>
      <c r="O65" s="40">
        <v>25</v>
      </c>
      <c r="P65" s="38">
        <v>3048</v>
      </c>
      <c r="Q65" s="37">
        <v>2218</v>
      </c>
      <c r="R65" s="37">
        <v>2993</v>
      </c>
      <c r="S65" s="37">
        <f t="shared" si="0"/>
        <v>2218</v>
      </c>
      <c r="T65" s="38">
        <v>0</v>
      </c>
      <c r="U65" s="37">
        <f t="shared" si="3"/>
        <v>775</v>
      </c>
      <c r="V65" s="18">
        <v>3.19</v>
      </c>
      <c r="X65"/>
      <c r="Z65"/>
    </row>
    <row r="66" spans="1:26" s="80" customFormat="1" x14ac:dyDescent="0.25">
      <c r="A66" s="68">
        <v>60</v>
      </c>
      <c r="B66" s="79" t="s">
        <v>14</v>
      </c>
      <c r="C66" s="79" t="s">
        <v>14</v>
      </c>
      <c r="D66" s="97" t="s">
        <v>134</v>
      </c>
      <c r="E66" s="79" t="s">
        <v>195</v>
      </c>
      <c r="F66" s="16" t="s">
        <v>255</v>
      </c>
      <c r="G66" s="83">
        <v>45302</v>
      </c>
      <c r="H66" s="43" t="s">
        <v>135</v>
      </c>
      <c r="I66" s="87"/>
      <c r="J66" s="79"/>
      <c r="K66" s="79"/>
      <c r="L66" s="79"/>
      <c r="M66" s="79"/>
      <c r="N66" s="79"/>
      <c r="O66" s="40">
        <v>2.8</v>
      </c>
      <c r="P66" s="38">
        <v>220</v>
      </c>
      <c r="Q66" s="37">
        <v>145</v>
      </c>
      <c r="R66" s="37">
        <v>210</v>
      </c>
      <c r="S66" s="37">
        <f t="shared" si="0"/>
        <v>145</v>
      </c>
      <c r="T66" s="38">
        <v>2</v>
      </c>
      <c r="U66" s="37">
        <v>0</v>
      </c>
      <c r="V66" s="18">
        <v>4.0199999999999996</v>
      </c>
      <c r="X66"/>
      <c r="Z66"/>
    </row>
    <row r="67" spans="1:26" s="80" customFormat="1" x14ac:dyDescent="0.25">
      <c r="A67" s="68">
        <v>61</v>
      </c>
      <c r="B67" s="79" t="s">
        <v>14</v>
      </c>
      <c r="C67" s="79" t="s">
        <v>14</v>
      </c>
      <c r="D67" s="97" t="s">
        <v>136</v>
      </c>
      <c r="E67" s="79" t="s">
        <v>195</v>
      </c>
      <c r="F67" s="16" t="s">
        <v>255</v>
      </c>
      <c r="G67" s="83">
        <v>45302</v>
      </c>
      <c r="H67" s="43" t="s">
        <v>137</v>
      </c>
      <c r="I67" s="87"/>
      <c r="J67" s="79"/>
      <c r="K67" s="79"/>
      <c r="L67" s="79"/>
      <c r="M67" s="79"/>
      <c r="N67" s="79"/>
      <c r="O67" s="40">
        <v>5.35</v>
      </c>
      <c r="P67" s="38">
        <v>442</v>
      </c>
      <c r="Q67" s="37">
        <v>356</v>
      </c>
      <c r="R67" s="37">
        <v>314</v>
      </c>
      <c r="S67" s="37">
        <f t="shared" si="0"/>
        <v>356</v>
      </c>
      <c r="T67" s="38">
        <f t="shared" si="1"/>
        <v>42</v>
      </c>
      <c r="U67" s="37">
        <v>0</v>
      </c>
      <c r="V67" s="18">
        <v>4.0199999999999996</v>
      </c>
      <c r="X67"/>
      <c r="Z67"/>
    </row>
    <row r="68" spans="1:26" s="80" customFormat="1" x14ac:dyDescent="0.25">
      <c r="A68" s="68">
        <v>62</v>
      </c>
      <c r="B68" s="79" t="s">
        <v>14</v>
      </c>
      <c r="C68" s="79" t="s">
        <v>14</v>
      </c>
      <c r="D68" s="97" t="s">
        <v>138</v>
      </c>
      <c r="E68" s="79" t="s">
        <v>195</v>
      </c>
      <c r="F68" s="16" t="s">
        <v>255</v>
      </c>
      <c r="G68" s="83">
        <v>45302</v>
      </c>
      <c r="H68" s="43" t="s">
        <v>49</v>
      </c>
      <c r="I68" s="87"/>
      <c r="J68" s="79"/>
      <c r="K68" s="79"/>
      <c r="L68" s="79"/>
      <c r="M68" s="79"/>
      <c r="N68" s="79"/>
      <c r="O68" s="40">
        <v>3</v>
      </c>
      <c r="P68" s="38">
        <v>351</v>
      </c>
      <c r="Q68" s="37">
        <v>217</v>
      </c>
      <c r="R68" s="37">
        <v>227</v>
      </c>
      <c r="S68" s="37">
        <f t="shared" si="0"/>
        <v>217</v>
      </c>
      <c r="T68" s="38">
        <v>0</v>
      </c>
      <c r="U68" s="37">
        <f t="shared" si="3"/>
        <v>10</v>
      </c>
      <c r="V68" s="18">
        <v>2.97</v>
      </c>
      <c r="X68"/>
      <c r="Z68"/>
    </row>
    <row r="69" spans="1:26" s="80" customFormat="1" x14ac:dyDescent="0.25">
      <c r="A69" s="68">
        <v>63</v>
      </c>
      <c r="B69" s="79" t="s">
        <v>14</v>
      </c>
      <c r="C69" s="79" t="s">
        <v>14</v>
      </c>
      <c r="D69" s="97" t="s">
        <v>139</v>
      </c>
      <c r="E69" s="79" t="s">
        <v>195</v>
      </c>
      <c r="F69" s="16" t="s">
        <v>255</v>
      </c>
      <c r="G69" s="83">
        <v>45302</v>
      </c>
      <c r="H69" s="43" t="s">
        <v>49</v>
      </c>
      <c r="I69" s="87"/>
      <c r="J69" s="79"/>
      <c r="K69" s="79"/>
      <c r="L69" s="79"/>
      <c r="M69" s="79"/>
      <c r="N69" s="79"/>
      <c r="O69" s="40">
        <v>2.7</v>
      </c>
      <c r="P69" s="38">
        <v>289</v>
      </c>
      <c r="Q69" s="37">
        <v>200</v>
      </c>
      <c r="R69" s="37">
        <v>264</v>
      </c>
      <c r="S69" s="37">
        <f t="shared" si="0"/>
        <v>200</v>
      </c>
      <c r="T69" s="38">
        <v>0</v>
      </c>
      <c r="U69" s="37">
        <f t="shared" si="3"/>
        <v>64</v>
      </c>
      <c r="V69" s="18">
        <v>3.61</v>
      </c>
      <c r="X69"/>
      <c r="Z69"/>
    </row>
    <row r="70" spans="1:26" s="80" customFormat="1" x14ac:dyDescent="0.25">
      <c r="A70" s="68">
        <v>64</v>
      </c>
      <c r="B70" s="79" t="s">
        <v>14</v>
      </c>
      <c r="C70" s="79" t="s">
        <v>14</v>
      </c>
      <c r="D70" s="97" t="s">
        <v>140</v>
      </c>
      <c r="E70" s="79" t="s">
        <v>195</v>
      </c>
      <c r="F70" s="16" t="s">
        <v>255</v>
      </c>
      <c r="G70" s="83">
        <v>45302</v>
      </c>
      <c r="H70" s="43" t="s">
        <v>49</v>
      </c>
      <c r="I70" s="87"/>
      <c r="J70" s="79"/>
      <c r="K70" s="79"/>
      <c r="L70" s="79"/>
      <c r="M70" s="79"/>
      <c r="N70" s="79"/>
      <c r="O70" s="40">
        <v>3</v>
      </c>
      <c r="P70" s="38">
        <v>298</v>
      </c>
      <c r="Q70" s="37">
        <v>239</v>
      </c>
      <c r="R70" s="37">
        <v>193</v>
      </c>
      <c r="S70" s="37">
        <f t="shared" si="0"/>
        <v>239</v>
      </c>
      <c r="T70" s="38">
        <f t="shared" si="1"/>
        <v>46</v>
      </c>
      <c r="U70" s="37">
        <v>0</v>
      </c>
      <c r="V70" s="18">
        <v>4.5</v>
      </c>
      <c r="X70"/>
      <c r="Z70"/>
    </row>
    <row r="71" spans="1:26" s="80" customFormat="1" x14ac:dyDescent="0.25">
      <c r="A71" s="68">
        <v>65</v>
      </c>
      <c r="B71" s="79" t="s">
        <v>14</v>
      </c>
      <c r="C71" s="79" t="s">
        <v>14</v>
      </c>
      <c r="D71" s="97" t="s">
        <v>141</v>
      </c>
      <c r="E71" s="79" t="s">
        <v>195</v>
      </c>
      <c r="F71" s="16" t="s">
        <v>255</v>
      </c>
      <c r="G71" s="83">
        <v>45302</v>
      </c>
      <c r="H71" s="43" t="s">
        <v>89</v>
      </c>
      <c r="I71" s="87"/>
      <c r="J71" s="79"/>
      <c r="K71" s="79"/>
      <c r="L71" s="79"/>
      <c r="M71" s="79"/>
      <c r="N71" s="79"/>
      <c r="O71" s="40">
        <v>5.4</v>
      </c>
      <c r="P71" s="38">
        <v>471</v>
      </c>
      <c r="Q71" s="37">
        <v>422.6</v>
      </c>
      <c r="R71" s="37">
        <v>128.5</v>
      </c>
      <c r="S71" s="37">
        <f t="shared" si="0"/>
        <v>422.6</v>
      </c>
      <c r="T71" s="38">
        <f t="shared" si="1"/>
        <v>294.10000000000002</v>
      </c>
      <c r="U71" s="37">
        <v>0</v>
      </c>
      <c r="V71" s="18">
        <v>4.5</v>
      </c>
      <c r="X71"/>
      <c r="Z71"/>
    </row>
    <row r="72" spans="1:26" s="80" customFormat="1" x14ac:dyDescent="0.25">
      <c r="A72" s="68">
        <v>66</v>
      </c>
      <c r="B72" s="79" t="s">
        <v>14</v>
      </c>
      <c r="C72" s="79" t="s">
        <v>14</v>
      </c>
      <c r="D72" s="97" t="s">
        <v>142</v>
      </c>
      <c r="E72" s="79" t="s">
        <v>195</v>
      </c>
      <c r="F72" s="90" t="s">
        <v>133</v>
      </c>
      <c r="G72" s="83">
        <v>45302</v>
      </c>
      <c r="H72" s="43" t="s">
        <v>57</v>
      </c>
      <c r="I72" s="87"/>
      <c r="J72" s="79"/>
      <c r="K72" s="79"/>
      <c r="L72" s="79"/>
      <c r="M72" s="79"/>
      <c r="N72" s="79"/>
      <c r="O72" s="40">
        <v>4.9000000000000004</v>
      </c>
      <c r="P72" s="38">
        <v>521</v>
      </c>
      <c r="Q72" s="37">
        <v>278.7</v>
      </c>
      <c r="R72" s="37">
        <v>1357.1</v>
      </c>
      <c r="S72" s="37">
        <f t="shared" si="0"/>
        <v>278.7</v>
      </c>
      <c r="T72" s="38">
        <v>0</v>
      </c>
      <c r="U72" s="37">
        <f t="shared" si="3"/>
        <v>1078.3999999999999</v>
      </c>
      <c r="V72" s="18">
        <v>3.74</v>
      </c>
      <c r="X72"/>
      <c r="Z72"/>
    </row>
    <row r="73" spans="1:26" s="80" customFormat="1" x14ac:dyDescent="0.25">
      <c r="A73" s="68">
        <v>67</v>
      </c>
      <c r="B73" s="79" t="s">
        <v>14</v>
      </c>
      <c r="C73" s="79" t="s">
        <v>14</v>
      </c>
      <c r="D73" s="97" t="s">
        <v>201</v>
      </c>
      <c r="E73" s="79" t="s">
        <v>195</v>
      </c>
      <c r="F73" s="16" t="s">
        <v>255</v>
      </c>
      <c r="G73" s="83">
        <v>45302</v>
      </c>
      <c r="H73" s="43" t="s">
        <v>121</v>
      </c>
      <c r="I73" s="17"/>
      <c r="J73" s="79"/>
      <c r="K73" s="79"/>
      <c r="L73" s="79"/>
      <c r="M73" s="79"/>
      <c r="N73" s="79"/>
      <c r="O73" s="40">
        <v>10.39</v>
      </c>
      <c r="P73" s="38">
        <v>1001</v>
      </c>
      <c r="Q73" s="37">
        <v>0</v>
      </c>
      <c r="R73" s="37">
        <v>896</v>
      </c>
      <c r="S73" s="37">
        <f t="shared" ref="S73:S168" si="4">Q73</f>
        <v>0</v>
      </c>
      <c r="T73" s="38">
        <v>0</v>
      </c>
      <c r="U73" s="37">
        <f t="shared" si="3"/>
        <v>896</v>
      </c>
      <c r="V73" s="18">
        <v>3.37</v>
      </c>
      <c r="X73"/>
      <c r="Z73"/>
    </row>
    <row r="74" spans="1:26" s="80" customFormat="1" x14ac:dyDescent="0.25">
      <c r="A74" s="68">
        <v>68</v>
      </c>
      <c r="B74" s="79" t="s">
        <v>14</v>
      </c>
      <c r="C74" s="79" t="s">
        <v>14</v>
      </c>
      <c r="D74" s="97" t="s">
        <v>202</v>
      </c>
      <c r="E74" s="79" t="s">
        <v>195</v>
      </c>
      <c r="F74" s="16" t="s">
        <v>255</v>
      </c>
      <c r="G74" s="83">
        <v>45302</v>
      </c>
      <c r="H74" s="43" t="s">
        <v>203</v>
      </c>
      <c r="I74" s="17"/>
      <c r="J74" s="79"/>
      <c r="K74" s="79"/>
      <c r="L74" s="79"/>
      <c r="M74" s="79"/>
      <c r="N74" s="79"/>
      <c r="O74" s="40">
        <v>10.39</v>
      </c>
      <c r="P74" s="38">
        <v>983</v>
      </c>
      <c r="Q74" s="37">
        <v>0</v>
      </c>
      <c r="R74" s="37">
        <v>19095</v>
      </c>
      <c r="S74" s="37">
        <f t="shared" si="4"/>
        <v>0</v>
      </c>
      <c r="T74" s="38">
        <v>0</v>
      </c>
      <c r="U74" s="37">
        <f t="shared" si="3"/>
        <v>19095</v>
      </c>
      <c r="V74" s="18">
        <v>3.37</v>
      </c>
      <c r="X74"/>
      <c r="Z74"/>
    </row>
    <row r="75" spans="1:26" s="80" customFormat="1" x14ac:dyDescent="0.25">
      <c r="A75" s="68">
        <v>69</v>
      </c>
      <c r="B75" s="79" t="s">
        <v>14</v>
      </c>
      <c r="C75" s="79" t="s">
        <v>14</v>
      </c>
      <c r="D75" s="97" t="s">
        <v>204</v>
      </c>
      <c r="E75" s="79" t="s">
        <v>195</v>
      </c>
      <c r="F75" s="16" t="s">
        <v>255</v>
      </c>
      <c r="G75" s="83">
        <v>45302</v>
      </c>
      <c r="H75" s="43" t="s">
        <v>205</v>
      </c>
      <c r="I75" s="17"/>
      <c r="J75" s="79"/>
      <c r="K75" s="79"/>
      <c r="L75" s="79"/>
      <c r="M75" s="79"/>
      <c r="N75" s="79"/>
      <c r="O75" s="40">
        <v>10.39</v>
      </c>
      <c r="P75" s="38">
        <v>807</v>
      </c>
      <c r="Q75" s="37">
        <v>0</v>
      </c>
      <c r="R75" s="37">
        <v>17715</v>
      </c>
      <c r="S75" s="37">
        <f t="shared" si="4"/>
        <v>0</v>
      </c>
      <c r="T75" s="38">
        <v>0</v>
      </c>
      <c r="U75" s="37">
        <f t="shared" si="3"/>
        <v>17715</v>
      </c>
      <c r="V75" s="18">
        <v>3.37</v>
      </c>
      <c r="X75"/>
      <c r="Z75"/>
    </row>
    <row r="76" spans="1:26" s="80" customFormat="1" x14ac:dyDescent="0.25">
      <c r="A76" s="68">
        <v>70</v>
      </c>
      <c r="B76" s="79" t="s">
        <v>14</v>
      </c>
      <c r="C76" s="79" t="s">
        <v>14</v>
      </c>
      <c r="D76" s="97" t="s">
        <v>206</v>
      </c>
      <c r="E76" s="79" t="s">
        <v>195</v>
      </c>
      <c r="F76" s="16" t="s">
        <v>255</v>
      </c>
      <c r="G76" s="83">
        <v>45302</v>
      </c>
      <c r="H76" s="43" t="s">
        <v>55</v>
      </c>
      <c r="I76" s="22"/>
      <c r="J76" s="79"/>
      <c r="K76" s="79"/>
      <c r="L76" s="79"/>
      <c r="M76" s="79"/>
      <c r="N76" s="79"/>
      <c r="O76" s="40">
        <v>10.39</v>
      </c>
      <c r="P76" s="38">
        <v>1058</v>
      </c>
      <c r="Q76" s="37">
        <v>0</v>
      </c>
      <c r="R76" s="37">
        <v>14985</v>
      </c>
      <c r="S76" s="37">
        <f t="shared" si="4"/>
        <v>0</v>
      </c>
      <c r="T76" s="38">
        <v>0</v>
      </c>
      <c r="U76" s="37">
        <f t="shared" si="3"/>
        <v>14985</v>
      </c>
      <c r="V76" s="18">
        <v>3.37</v>
      </c>
      <c r="X76"/>
      <c r="Z76"/>
    </row>
    <row r="77" spans="1:26" s="80" customFormat="1" x14ac:dyDescent="0.25">
      <c r="A77" s="68">
        <v>71</v>
      </c>
      <c r="B77" s="79" t="s">
        <v>14</v>
      </c>
      <c r="C77" s="79" t="s">
        <v>14</v>
      </c>
      <c r="D77" s="97" t="s">
        <v>207</v>
      </c>
      <c r="E77" s="79" t="s">
        <v>195</v>
      </c>
      <c r="F77" s="16" t="s">
        <v>255</v>
      </c>
      <c r="G77" s="83">
        <v>45302</v>
      </c>
      <c r="H77" s="43" t="s">
        <v>55</v>
      </c>
      <c r="I77" s="17"/>
      <c r="J77" s="79"/>
      <c r="K77" s="79"/>
      <c r="L77" s="79"/>
      <c r="M77" s="79"/>
      <c r="N77" s="79"/>
      <c r="O77" s="40">
        <v>10.39</v>
      </c>
      <c r="P77" s="38">
        <v>1064</v>
      </c>
      <c r="Q77" s="37">
        <v>0</v>
      </c>
      <c r="R77" s="37">
        <v>14520</v>
      </c>
      <c r="S77" s="37">
        <f t="shared" si="4"/>
        <v>0</v>
      </c>
      <c r="T77" s="38">
        <v>0</v>
      </c>
      <c r="U77" s="37">
        <f t="shared" si="3"/>
        <v>14520</v>
      </c>
      <c r="V77" s="18">
        <v>3.37</v>
      </c>
      <c r="X77"/>
      <c r="Z77"/>
    </row>
    <row r="78" spans="1:26" s="80" customFormat="1" x14ac:dyDescent="0.25">
      <c r="A78" s="68">
        <v>72</v>
      </c>
      <c r="B78" s="79" t="s">
        <v>14</v>
      </c>
      <c r="C78" s="79" t="s">
        <v>14</v>
      </c>
      <c r="D78" s="97" t="s">
        <v>208</v>
      </c>
      <c r="E78" s="79" t="s">
        <v>195</v>
      </c>
      <c r="F78" s="16" t="s">
        <v>255</v>
      </c>
      <c r="G78" s="83">
        <v>45302</v>
      </c>
      <c r="H78" s="43" t="s">
        <v>209</v>
      </c>
      <c r="I78" s="17"/>
      <c r="J78" s="79"/>
      <c r="K78" s="79"/>
      <c r="L78" s="79"/>
      <c r="M78" s="79"/>
      <c r="N78" s="79"/>
      <c r="O78" s="40">
        <v>10.39</v>
      </c>
      <c r="P78" s="38">
        <v>1144</v>
      </c>
      <c r="Q78" s="37">
        <v>0</v>
      </c>
      <c r="R78" s="37">
        <v>15920</v>
      </c>
      <c r="S78" s="37">
        <f t="shared" si="4"/>
        <v>0</v>
      </c>
      <c r="T78" s="38">
        <v>0</v>
      </c>
      <c r="U78" s="37">
        <f t="shared" si="3"/>
        <v>15920</v>
      </c>
      <c r="V78" s="18">
        <v>3.37</v>
      </c>
      <c r="X78"/>
      <c r="Z78"/>
    </row>
    <row r="79" spans="1:26" s="80" customFormat="1" x14ac:dyDescent="0.25">
      <c r="A79" s="68">
        <v>73</v>
      </c>
      <c r="B79" s="79" t="s">
        <v>14</v>
      </c>
      <c r="C79" s="79" t="s">
        <v>14</v>
      </c>
      <c r="D79" s="97" t="s">
        <v>210</v>
      </c>
      <c r="E79" s="79" t="s">
        <v>195</v>
      </c>
      <c r="F79" s="90" t="s">
        <v>133</v>
      </c>
      <c r="G79" s="83">
        <v>45302</v>
      </c>
      <c r="H79" s="43" t="s">
        <v>211</v>
      </c>
      <c r="I79" s="17"/>
      <c r="J79" s="79"/>
      <c r="K79" s="79"/>
      <c r="L79" s="79"/>
      <c r="M79" s="79"/>
      <c r="N79" s="79"/>
      <c r="O79" s="40">
        <v>17</v>
      </c>
      <c r="P79" s="38">
        <v>1608</v>
      </c>
      <c r="Q79" s="37">
        <v>90</v>
      </c>
      <c r="R79" s="37">
        <v>14145</v>
      </c>
      <c r="S79" s="37">
        <f t="shared" si="4"/>
        <v>90</v>
      </c>
      <c r="T79" s="38">
        <v>0</v>
      </c>
      <c r="U79" s="37">
        <f t="shared" si="3"/>
        <v>14055</v>
      </c>
      <c r="V79" s="18">
        <v>3.19</v>
      </c>
      <c r="X79"/>
      <c r="Z79"/>
    </row>
    <row r="80" spans="1:26" s="80" customFormat="1" x14ac:dyDescent="0.25">
      <c r="A80" s="68">
        <v>74</v>
      </c>
      <c r="B80" s="79" t="s">
        <v>14</v>
      </c>
      <c r="C80" s="79" t="s">
        <v>14</v>
      </c>
      <c r="D80" s="97" t="s">
        <v>221</v>
      </c>
      <c r="E80" s="79" t="s">
        <v>195</v>
      </c>
      <c r="F80" s="16" t="s">
        <v>255</v>
      </c>
      <c r="G80" s="83">
        <v>45302</v>
      </c>
      <c r="H80" s="43" t="s">
        <v>39</v>
      </c>
      <c r="I80" s="17"/>
      <c r="J80" s="79"/>
      <c r="K80" s="79"/>
      <c r="L80" s="79"/>
      <c r="M80" s="79"/>
      <c r="N80" s="79"/>
      <c r="O80" s="40">
        <v>5</v>
      </c>
      <c r="P80" s="38">
        <v>229</v>
      </c>
      <c r="Q80" s="37">
        <v>223</v>
      </c>
      <c r="R80" s="37">
        <v>343</v>
      </c>
      <c r="S80" s="37">
        <f t="shared" si="4"/>
        <v>223</v>
      </c>
      <c r="T80" s="38">
        <v>0</v>
      </c>
      <c r="U80" s="37">
        <f t="shared" si="3"/>
        <v>120</v>
      </c>
      <c r="V80" s="18">
        <v>4.5</v>
      </c>
      <c r="X80"/>
      <c r="Z80"/>
    </row>
    <row r="81" spans="1:26" s="80" customFormat="1" x14ac:dyDescent="0.25">
      <c r="A81" s="68">
        <v>75</v>
      </c>
      <c r="B81" s="79" t="s">
        <v>14</v>
      </c>
      <c r="C81" s="79" t="s">
        <v>14</v>
      </c>
      <c r="D81" s="97" t="s">
        <v>223</v>
      </c>
      <c r="E81" s="79" t="s">
        <v>195</v>
      </c>
      <c r="F81" s="16" t="s">
        <v>255</v>
      </c>
      <c r="G81" s="83">
        <v>45302</v>
      </c>
      <c r="H81" s="43" t="s">
        <v>224</v>
      </c>
      <c r="I81" s="17"/>
      <c r="J81" s="79"/>
      <c r="K81" s="79"/>
      <c r="L81" s="79"/>
      <c r="M81" s="79"/>
      <c r="N81" s="79"/>
      <c r="O81" s="40">
        <v>13</v>
      </c>
      <c r="P81" s="38">
        <v>1327</v>
      </c>
      <c r="Q81" s="37">
        <v>1016</v>
      </c>
      <c r="R81" s="37">
        <v>581</v>
      </c>
      <c r="S81" s="37">
        <f t="shared" si="4"/>
        <v>1016</v>
      </c>
      <c r="T81" s="38">
        <f t="shared" ref="T81:T125" si="5">Q81-R81</f>
        <v>435</v>
      </c>
      <c r="U81" s="37">
        <v>0</v>
      </c>
      <c r="V81" s="18">
        <v>3.74</v>
      </c>
      <c r="X81"/>
      <c r="Z81"/>
    </row>
    <row r="82" spans="1:26" s="80" customFormat="1" x14ac:dyDescent="0.25">
      <c r="A82" s="68">
        <v>76</v>
      </c>
      <c r="B82" s="79" t="s">
        <v>14</v>
      </c>
      <c r="C82" s="79" t="s">
        <v>14</v>
      </c>
      <c r="D82" s="97" t="s">
        <v>222</v>
      </c>
      <c r="E82" s="79" t="s">
        <v>195</v>
      </c>
      <c r="F82" s="90" t="s">
        <v>133</v>
      </c>
      <c r="G82" s="83">
        <v>45302</v>
      </c>
      <c r="H82" s="43" t="s">
        <v>225</v>
      </c>
      <c r="I82" s="17"/>
      <c r="J82" s="79"/>
      <c r="K82" s="79"/>
      <c r="L82" s="79"/>
      <c r="M82" s="79"/>
      <c r="N82" s="79"/>
      <c r="O82" s="40">
        <v>5</v>
      </c>
      <c r="P82" s="38">
        <v>367</v>
      </c>
      <c r="Q82" s="37">
        <v>150</v>
      </c>
      <c r="R82" s="37">
        <v>1290</v>
      </c>
      <c r="S82" s="37">
        <f t="shared" si="4"/>
        <v>150</v>
      </c>
      <c r="T82" s="38">
        <v>0</v>
      </c>
      <c r="U82" s="37">
        <f t="shared" ref="U82:U167" si="6">R82-Q82</f>
        <v>1140</v>
      </c>
      <c r="V82" s="18">
        <v>3.19</v>
      </c>
      <c r="X82"/>
      <c r="Z82"/>
    </row>
    <row r="83" spans="1:26" s="80" customFormat="1" x14ac:dyDescent="0.25">
      <c r="A83" s="68">
        <v>77</v>
      </c>
      <c r="B83" s="79" t="s">
        <v>14</v>
      </c>
      <c r="C83" s="79" t="s">
        <v>14</v>
      </c>
      <c r="D83" s="97" t="s">
        <v>234</v>
      </c>
      <c r="E83" s="79" t="s">
        <v>195</v>
      </c>
      <c r="F83" s="16" t="s">
        <v>255</v>
      </c>
      <c r="G83" s="83">
        <v>45302</v>
      </c>
      <c r="H83" s="43" t="s">
        <v>64</v>
      </c>
      <c r="I83" s="17"/>
      <c r="J83" s="79"/>
      <c r="K83" s="79"/>
      <c r="L83" s="79"/>
      <c r="M83" s="79"/>
      <c r="N83" s="79"/>
      <c r="O83" s="40">
        <v>8</v>
      </c>
      <c r="P83" s="38">
        <v>3005</v>
      </c>
      <c r="Q83" s="37">
        <v>686</v>
      </c>
      <c r="R83" s="37">
        <v>484</v>
      </c>
      <c r="S83" s="37">
        <f t="shared" ref="S83:S123" si="7">Q83</f>
        <v>686</v>
      </c>
      <c r="T83" s="38">
        <f>Q83-R83</f>
        <v>202</v>
      </c>
      <c r="U83" s="37">
        <v>0</v>
      </c>
      <c r="V83" s="18">
        <v>4.5</v>
      </c>
      <c r="X83"/>
      <c r="Z83"/>
    </row>
    <row r="84" spans="1:26" s="80" customFormat="1" x14ac:dyDescent="0.25">
      <c r="A84" s="68">
        <v>78</v>
      </c>
      <c r="B84" s="79" t="s">
        <v>14</v>
      </c>
      <c r="C84" s="79" t="s">
        <v>14</v>
      </c>
      <c r="D84" s="97" t="s">
        <v>233</v>
      </c>
      <c r="E84" s="79" t="s">
        <v>195</v>
      </c>
      <c r="F84" s="16" t="s">
        <v>255</v>
      </c>
      <c r="G84" s="83">
        <v>45302</v>
      </c>
      <c r="H84" s="43" t="s">
        <v>46</v>
      </c>
      <c r="I84" s="17"/>
      <c r="J84" s="79"/>
      <c r="K84" s="79"/>
      <c r="L84" s="79"/>
      <c r="M84" s="79"/>
      <c r="N84" s="79"/>
      <c r="O84" s="40">
        <v>9.7200000000000006</v>
      </c>
      <c r="P84" s="38">
        <v>1038</v>
      </c>
      <c r="Q84" s="37">
        <v>816</v>
      </c>
      <c r="R84" s="37">
        <v>337</v>
      </c>
      <c r="S84" s="37">
        <f t="shared" si="7"/>
        <v>816</v>
      </c>
      <c r="T84" s="38">
        <f>Q84-R84</f>
        <v>479</v>
      </c>
      <c r="U84" s="37">
        <v>0</v>
      </c>
      <c r="V84" s="18">
        <v>4.5</v>
      </c>
      <c r="X84"/>
      <c r="Z84"/>
    </row>
    <row r="85" spans="1:26" s="80" customFormat="1" x14ac:dyDescent="0.25">
      <c r="A85" s="68">
        <v>79</v>
      </c>
      <c r="B85" s="79" t="s">
        <v>14</v>
      </c>
      <c r="C85" s="79" t="s">
        <v>14</v>
      </c>
      <c r="D85" s="97" t="s">
        <v>232</v>
      </c>
      <c r="E85" s="79" t="s">
        <v>195</v>
      </c>
      <c r="F85" s="16" t="s">
        <v>255</v>
      </c>
      <c r="G85" s="83">
        <v>45302</v>
      </c>
      <c r="H85" s="43" t="s">
        <v>49</v>
      </c>
      <c r="I85" s="17"/>
      <c r="J85" s="79"/>
      <c r="K85" s="79"/>
      <c r="L85" s="79"/>
      <c r="M85" s="79"/>
      <c r="N85" s="79"/>
      <c r="O85" s="40">
        <v>3</v>
      </c>
      <c r="P85" s="38">
        <v>331</v>
      </c>
      <c r="Q85" s="37">
        <v>216</v>
      </c>
      <c r="R85" s="37">
        <v>136</v>
      </c>
      <c r="S85" s="37">
        <f t="shared" si="7"/>
        <v>216</v>
      </c>
      <c r="T85" s="38">
        <f>Q85-R85</f>
        <v>80</v>
      </c>
      <c r="U85" s="37">
        <v>0</v>
      </c>
      <c r="V85" s="18">
        <v>2.97</v>
      </c>
      <c r="X85"/>
      <c r="Z85"/>
    </row>
    <row r="86" spans="1:26" s="80" customFormat="1" ht="21" customHeight="1" x14ac:dyDescent="0.25">
      <c r="A86" s="68">
        <v>80</v>
      </c>
      <c r="B86" s="79" t="s">
        <v>14</v>
      </c>
      <c r="C86" s="79" t="s">
        <v>14</v>
      </c>
      <c r="D86" s="97" t="s">
        <v>231</v>
      </c>
      <c r="E86" s="79" t="s">
        <v>195</v>
      </c>
      <c r="F86" s="90" t="s">
        <v>133</v>
      </c>
      <c r="G86" s="83">
        <v>45302</v>
      </c>
      <c r="H86" s="58" t="s">
        <v>238</v>
      </c>
      <c r="I86" s="17"/>
      <c r="J86" s="79"/>
      <c r="K86" s="79"/>
      <c r="L86" s="79"/>
      <c r="M86" s="79"/>
      <c r="N86" s="79"/>
      <c r="O86" s="40">
        <v>4.9000000000000004</v>
      </c>
      <c r="P86" s="38">
        <v>576</v>
      </c>
      <c r="Q86" s="37">
        <v>174</v>
      </c>
      <c r="R86" s="37">
        <v>1237</v>
      </c>
      <c r="S86" s="37">
        <f t="shared" si="7"/>
        <v>174</v>
      </c>
      <c r="T86" s="38">
        <v>0</v>
      </c>
      <c r="U86" s="37">
        <f>R86-Q86</f>
        <v>1063</v>
      </c>
      <c r="V86" s="18">
        <v>3.74</v>
      </c>
      <c r="X86"/>
      <c r="Z86"/>
    </row>
    <row r="87" spans="1:26" s="80" customFormat="1" x14ac:dyDescent="0.25">
      <c r="A87" s="68">
        <v>81</v>
      </c>
      <c r="B87" s="79" t="s">
        <v>14</v>
      </c>
      <c r="C87" s="79" t="s">
        <v>14</v>
      </c>
      <c r="D87" s="97" t="s">
        <v>235</v>
      </c>
      <c r="E87" s="79" t="s">
        <v>195</v>
      </c>
      <c r="F87" s="16" t="s">
        <v>255</v>
      </c>
      <c r="G87" s="83">
        <v>45302</v>
      </c>
      <c r="H87" s="43" t="s">
        <v>39</v>
      </c>
      <c r="I87" s="17"/>
      <c r="J87" s="79"/>
      <c r="K87" s="79"/>
      <c r="L87" s="79"/>
      <c r="M87" s="79"/>
      <c r="N87" s="79"/>
      <c r="O87" s="40">
        <v>4.05</v>
      </c>
      <c r="P87" s="38">
        <v>889</v>
      </c>
      <c r="Q87" s="37">
        <v>278</v>
      </c>
      <c r="R87" s="37">
        <v>240</v>
      </c>
      <c r="S87" s="37">
        <f t="shared" si="7"/>
        <v>278</v>
      </c>
      <c r="T87" s="38">
        <v>0</v>
      </c>
      <c r="U87" s="37">
        <f>R87-Q87</f>
        <v>-38</v>
      </c>
      <c r="V87" s="18">
        <v>4.5</v>
      </c>
      <c r="X87"/>
      <c r="Z87"/>
    </row>
    <row r="88" spans="1:26" s="80" customFormat="1" x14ac:dyDescent="0.25">
      <c r="A88" s="68">
        <v>82</v>
      </c>
      <c r="B88" s="79" t="s">
        <v>14</v>
      </c>
      <c r="C88" s="79" t="s">
        <v>14</v>
      </c>
      <c r="D88" s="97" t="s">
        <v>240</v>
      </c>
      <c r="E88" s="79" t="s">
        <v>195</v>
      </c>
      <c r="F88" s="16" t="s">
        <v>255</v>
      </c>
      <c r="G88" s="83">
        <v>45302</v>
      </c>
      <c r="H88" s="43" t="s">
        <v>46</v>
      </c>
      <c r="I88" s="17"/>
      <c r="J88" s="79"/>
      <c r="K88" s="79"/>
      <c r="L88" s="79"/>
      <c r="M88" s="79"/>
      <c r="N88" s="79"/>
      <c r="O88" s="40">
        <v>7.56</v>
      </c>
      <c r="P88" s="38">
        <v>842</v>
      </c>
      <c r="Q88" s="37">
        <v>615</v>
      </c>
      <c r="R88" s="37">
        <v>232</v>
      </c>
      <c r="S88" s="37">
        <f t="shared" si="7"/>
        <v>615</v>
      </c>
      <c r="T88" s="38">
        <f>Q88-R88</f>
        <v>383</v>
      </c>
      <c r="U88" s="37">
        <v>0</v>
      </c>
      <c r="V88" s="18">
        <v>2.97</v>
      </c>
      <c r="X88"/>
      <c r="Z88"/>
    </row>
    <row r="89" spans="1:26" s="80" customFormat="1" x14ac:dyDescent="0.25">
      <c r="A89" s="68">
        <v>83</v>
      </c>
      <c r="B89" s="79" t="s">
        <v>14</v>
      </c>
      <c r="C89" s="79" t="s">
        <v>14</v>
      </c>
      <c r="D89" s="97" t="s">
        <v>239</v>
      </c>
      <c r="E89" s="79" t="s">
        <v>195</v>
      </c>
      <c r="F89" s="16" t="s">
        <v>255</v>
      </c>
      <c r="G89" s="83">
        <v>45302</v>
      </c>
      <c r="H89" s="43" t="s">
        <v>49</v>
      </c>
      <c r="I89" s="17"/>
      <c r="J89" s="79"/>
      <c r="K89" s="79"/>
      <c r="L89" s="79"/>
      <c r="M89" s="79"/>
      <c r="N89" s="79"/>
      <c r="O89" s="40">
        <v>2.7250000000000001</v>
      </c>
      <c r="P89" s="38">
        <v>252</v>
      </c>
      <c r="Q89" s="37">
        <v>262</v>
      </c>
      <c r="R89" s="37">
        <v>285</v>
      </c>
      <c r="S89" s="37">
        <f t="shared" si="7"/>
        <v>262</v>
      </c>
      <c r="T89" s="38">
        <v>0</v>
      </c>
      <c r="U89" s="37">
        <f>R89-Q89</f>
        <v>23</v>
      </c>
      <c r="V89" s="18">
        <v>2.97</v>
      </c>
      <c r="X89"/>
      <c r="Z89"/>
    </row>
    <row r="90" spans="1:26" s="80" customFormat="1" x14ac:dyDescent="0.25">
      <c r="A90" s="68">
        <v>84</v>
      </c>
      <c r="B90" s="79" t="s">
        <v>14</v>
      </c>
      <c r="C90" s="79" t="s">
        <v>14</v>
      </c>
      <c r="D90" s="97" t="s">
        <v>243</v>
      </c>
      <c r="E90" s="79" t="s">
        <v>195</v>
      </c>
      <c r="F90" s="16" t="s">
        <v>255</v>
      </c>
      <c r="G90" s="83">
        <v>45302</v>
      </c>
      <c r="H90" s="43" t="s">
        <v>57</v>
      </c>
      <c r="I90" s="17"/>
      <c r="J90" s="79"/>
      <c r="K90" s="79"/>
      <c r="L90" s="79"/>
      <c r="M90" s="79"/>
      <c r="N90" s="79"/>
      <c r="O90" s="40">
        <v>15</v>
      </c>
      <c r="P90" s="38">
        <v>1562</v>
      </c>
      <c r="Q90" s="37">
        <v>1271</v>
      </c>
      <c r="R90" s="37">
        <v>371</v>
      </c>
      <c r="S90" s="37">
        <f t="shared" si="7"/>
        <v>1271</v>
      </c>
      <c r="T90" s="38">
        <f>Q90-R90</f>
        <v>900</v>
      </c>
      <c r="U90" s="37">
        <v>0</v>
      </c>
      <c r="V90" s="18">
        <v>3.74</v>
      </c>
      <c r="X90"/>
      <c r="Z90"/>
    </row>
    <row r="91" spans="1:26" s="80" customFormat="1" x14ac:dyDescent="0.25">
      <c r="A91" s="68">
        <v>85</v>
      </c>
      <c r="B91" s="79" t="s">
        <v>14</v>
      </c>
      <c r="C91" s="79" t="s">
        <v>14</v>
      </c>
      <c r="D91" s="97" t="s">
        <v>244</v>
      </c>
      <c r="E91" s="79" t="s">
        <v>195</v>
      </c>
      <c r="F91" s="90" t="s">
        <v>133</v>
      </c>
      <c r="G91" s="83">
        <v>45302</v>
      </c>
      <c r="H91" s="43" t="s">
        <v>49</v>
      </c>
      <c r="I91" s="17"/>
      <c r="J91" s="79"/>
      <c r="K91" s="79"/>
      <c r="L91" s="79"/>
      <c r="M91" s="79"/>
      <c r="N91" s="79"/>
      <c r="O91" s="40">
        <v>3</v>
      </c>
      <c r="P91" s="38">
        <v>372</v>
      </c>
      <c r="Q91" s="37">
        <v>251</v>
      </c>
      <c r="R91" s="37">
        <v>168</v>
      </c>
      <c r="S91" s="37">
        <f t="shared" si="7"/>
        <v>251</v>
      </c>
      <c r="T91" s="38">
        <f>Q91-R91</f>
        <v>83</v>
      </c>
      <c r="U91" s="37">
        <v>0</v>
      </c>
      <c r="V91" s="18">
        <v>3.74</v>
      </c>
      <c r="X91"/>
      <c r="Z91"/>
    </row>
    <row r="92" spans="1:26" s="80" customFormat="1" x14ac:dyDescent="0.25">
      <c r="A92" s="68">
        <v>86</v>
      </c>
      <c r="B92" s="79" t="s">
        <v>14</v>
      </c>
      <c r="C92" s="79" t="s">
        <v>14</v>
      </c>
      <c r="D92" s="97" t="s">
        <v>247</v>
      </c>
      <c r="E92" s="79" t="s">
        <v>195</v>
      </c>
      <c r="F92" s="16" t="s">
        <v>255</v>
      </c>
      <c r="G92" s="83">
        <v>45302</v>
      </c>
      <c r="H92" s="43" t="s">
        <v>39</v>
      </c>
      <c r="I92" s="17"/>
      <c r="J92" s="79"/>
      <c r="K92" s="79"/>
      <c r="L92" s="79"/>
      <c r="M92" s="79"/>
      <c r="N92" s="79"/>
      <c r="O92" s="40">
        <v>5</v>
      </c>
      <c r="P92" s="38">
        <v>611</v>
      </c>
      <c r="Q92" s="37">
        <v>399</v>
      </c>
      <c r="R92" s="37">
        <v>308</v>
      </c>
      <c r="S92" s="37">
        <f t="shared" si="7"/>
        <v>399</v>
      </c>
      <c r="T92" s="38">
        <f>Q92-R92</f>
        <v>91</v>
      </c>
      <c r="U92" s="37">
        <v>0</v>
      </c>
      <c r="V92" s="18">
        <v>4.5</v>
      </c>
      <c r="X92"/>
      <c r="Z92"/>
    </row>
    <row r="93" spans="1:26" s="80" customFormat="1" x14ac:dyDescent="0.25">
      <c r="A93" s="68">
        <v>87</v>
      </c>
      <c r="B93" s="79" t="s">
        <v>14</v>
      </c>
      <c r="C93" s="79" t="s">
        <v>14</v>
      </c>
      <c r="D93" s="97" t="s">
        <v>246</v>
      </c>
      <c r="E93" s="79" t="s">
        <v>195</v>
      </c>
      <c r="F93" s="16" t="s">
        <v>255</v>
      </c>
      <c r="G93" s="83">
        <v>45302</v>
      </c>
      <c r="H93" s="43" t="s">
        <v>49</v>
      </c>
      <c r="I93" s="17"/>
      <c r="J93" s="79"/>
      <c r="K93" s="79"/>
      <c r="L93" s="79"/>
      <c r="M93" s="79"/>
      <c r="N93" s="79"/>
      <c r="O93" s="40">
        <v>2.7</v>
      </c>
      <c r="P93" s="38">
        <v>225</v>
      </c>
      <c r="Q93" s="37">
        <v>207</v>
      </c>
      <c r="R93" s="37">
        <v>49</v>
      </c>
      <c r="S93" s="37">
        <f t="shared" si="7"/>
        <v>207</v>
      </c>
      <c r="T93" s="38">
        <f>Q93-R93</f>
        <v>158</v>
      </c>
      <c r="U93" s="37">
        <v>0</v>
      </c>
      <c r="V93" s="18">
        <v>2.97</v>
      </c>
      <c r="X93"/>
      <c r="Z93"/>
    </row>
    <row r="94" spans="1:26" s="80" customFormat="1" x14ac:dyDescent="0.25">
      <c r="A94" s="68">
        <v>88</v>
      </c>
      <c r="B94" s="79" t="s">
        <v>14</v>
      </c>
      <c r="C94" s="79" t="s">
        <v>14</v>
      </c>
      <c r="D94" s="97" t="s">
        <v>245</v>
      </c>
      <c r="E94" s="79" t="s">
        <v>195</v>
      </c>
      <c r="F94" s="16" t="s">
        <v>255</v>
      </c>
      <c r="G94" s="83">
        <v>45302</v>
      </c>
      <c r="H94" s="43" t="s">
        <v>39</v>
      </c>
      <c r="I94" s="17"/>
      <c r="J94" s="79"/>
      <c r="K94" s="79"/>
      <c r="L94" s="79"/>
      <c r="M94" s="79"/>
      <c r="N94" s="79"/>
      <c r="O94" s="40">
        <v>4.8600000000000003</v>
      </c>
      <c r="P94" s="38">
        <v>256</v>
      </c>
      <c r="Q94" s="37">
        <v>169</v>
      </c>
      <c r="R94" s="37">
        <v>381</v>
      </c>
      <c r="S94" s="37">
        <f t="shared" si="7"/>
        <v>169</v>
      </c>
      <c r="T94" s="38">
        <v>0</v>
      </c>
      <c r="U94" s="37">
        <f>R94-Q94</f>
        <v>212</v>
      </c>
      <c r="V94" s="18">
        <v>2.97</v>
      </c>
      <c r="X94"/>
      <c r="Z94"/>
    </row>
    <row r="95" spans="1:26" s="80" customFormat="1" x14ac:dyDescent="0.25">
      <c r="A95" s="68">
        <v>89</v>
      </c>
      <c r="B95" s="79" t="s">
        <v>14</v>
      </c>
      <c r="C95" s="79" t="s">
        <v>14</v>
      </c>
      <c r="D95" s="97" t="s">
        <v>249</v>
      </c>
      <c r="E95" s="79" t="s">
        <v>195</v>
      </c>
      <c r="F95" s="16" t="s">
        <v>255</v>
      </c>
      <c r="G95" s="83">
        <v>45302</v>
      </c>
      <c r="H95" s="43" t="s">
        <v>250</v>
      </c>
      <c r="I95" s="17"/>
      <c r="J95" s="79"/>
      <c r="K95" s="79"/>
      <c r="L95" s="79"/>
      <c r="M95" s="79"/>
      <c r="N95" s="79"/>
      <c r="O95" s="40">
        <v>2.1800000000000002</v>
      </c>
      <c r="P95" s="38">
        <v>218</v>
      </c>
      <c r="Q95" s="37">
        <v>146.5</v>
      </c>
      <c r="R95" s="37">
        <v>99.5</v>
      </c>
      <c r="S95" s="37">
        <f t="shared" si="7"/>
        <v>146.5</v>
      </c>
      <c r="T95" s="38">
        <f>Q95-R95</f>
        <v>47</v>
      </c>
      <c r="U95" s="37">
        <v>0</v>
      </c>
      <c r="V95" s="18">
        <v>2.97</v>
      </c>
      <c r="X95"/>
      <c r="Z95"/>
    </row>
    <row r="96" spans="1:26" s="80" customFormat="1" x14ac:dyDescent="0.25">
      <c r="A96" s="68">
        <v>90</v>
      </c>
      <c r="B96" s="79" t="s">
        <v>14</v>
      </c>
      <c r="C96" s="79" t="s">
        <v>14</v>
      </c>
      <c r="D96" s="97" t="s">
        <v>248</v>
      </c>
      <c r="E96" s="79" t="s">
        <v>195</v>
      </c>
      <c r="F96" s="16" t="s">
        <v>255</v>
      </c>
      <c r="G96" s="83">
        <v>45302</v>
      </c>
      <c r="H96" s="43" t="s">
        <v>46</v>
      </c>
      <c r="I96" s="17"/>
      <c r="J96" s="79"/>
      <c r="K96" s="79"/>
      <c r="L96" s="79"/>
      <c r="M96" s="79"/>
      <c r="N96" s="79"/>
      <c r="O96" s="40">
        <v>9.9</v>
      </c>
      <c r="P96" s="38">
        <v>970</v>
      </c>
      <c r="Q96" s="37">
        <v>730</v>
      </c>
      <c r="R96" s="37">
        <v>503</v>
      </c>
      <c r="S96" s="37">
        <f t="shared" si="7"/>
        <v>730</v>
      </c>
      <c r="T96" s="38">
        <f>Q96-R96</f>
        <v>227</v>
      </c>
      <c r="U96" s="37">
        <v>0</v>
      </c>
      <c r="V96" s="18">
        <v>4.5</v>
      </c>
      <c r="X96"/>
      <c r="Z96"/>
    </row>
    <row r="97" spans="1:26" s="80" customFormat="1" x14ac:dyDescent="0.25">
      <c r="A97" s="68">
        <v>91</v>
      </c>
      <c r="B97" s="79" t="s">
        <v>14</v>
      </c>
      <c r="C97" s="79" t="s">
        <v>14</v>
      </c>
      <c r="D97" s="97" t="s">
        <v>256</v>
      </c>
      <c r="E97" s="79" t="s">
        <v>195</v>
      </c>
      <c r="F97" s="16" t="s">
        <v>255</v>
      </c>
      <c r="G97" s="83">
        <v>45302</v>
      </c>
      <c r="H97" s="43" t="s">
        <v>39</v>
      </c>
      <c r="I97" s="17"/>
      <c r="J97" s="79"/>
      <c r="K97" s="79"/>
      <c r="L97" s="79"/>
      <c r="M97" s="79"/>
      <c r="N97" s="79"/>
      <c r="O97" s="40">
        <v>5</v>
      </c>
      <c r="P97" s="38">
        <v>420</v>
      </c>
      <c r="Q97" s="37">
        <v>387.3</v>
      </c>
      <c r="R97" s="37">
        <v>129.6</v>
      </c>
      <c r="S97" s="37">
        <f t="shared" si="7"/>
        <v>387.3</v>
      </c>
      <c r="T97" s="38">
        <f>Q97-R97</f>
        <v>257.70000000000005</v>
      </c>
      <c r="U97" s="37">
        <v>0</v>
      </c>
      <c r="V97" s="18">
        <v>4.5</v>
      </c>
      <c r="X97"/>
      <c r="Z97"/>
    </row>
    <row r="98" spans="1:26" s="80" customFormat="1" x14ac:dyDescent="0.25">
      <c r="A98" s="68">
        <v>92</v>
      </c>
      <c r="B98" s="79" t="s">
        <v>14</v>
      </c>
      <c r="C98" s="79" t="s">
        <v>14</v>
      </c>
      <c r="D98" s="97" t="s">
        <v>257</v>
      </c>
      <c r="E98" s="79" t="s">
        <v>195</v>
      </c>
      <c r="F98" s="16" t="s">
        <v>255</v>
      </c>
      <c r="G98" s="83">
        <v>45302</v>
      </c>
      <c r="H98" s="43" t="s">
        <v>49</v>
      </c>
      <c r="I98" s="17"/>
      <c r="J98" s="79"/>
      <c r="K98" s="79"/>
      <c r="L98" s="79"/>
      <c r="M98" s="79"/>
      <c r="N98" s="79"/>
      <c r="O98" s="40">
        <v>3</v>
      </c>
      <c r="P98" s="38">
        <v>313</v>
      </c>
      <c r="Q98" s="37">
        <v>243</v>
      </c>
      <c r="R98" s="37">
        <v>91</v>
      </c>
      <c r="S98" s="37">
        <f t="shared" si="7"/>
        <v>243</v>
      </c>
      <c r="T98" s="38">
        <f>Q98-R98</f>
        <v>152</v>
      </c>
      <c r="U98" s="37">
        <v>0</v>
      </c>
      <c r="V98" s="18">
        <v>2.97</v>
      </c>
      <c r="X98"/>
      <c r="Z98"/>
    </row>
    <row r="99" spans="1:26" s="80" customFormat="1" x14ac:dyDescent="0.25">
      <c r="A99" s="68">
        <v>93</v>
      </c>
      <c r="B99" s="79" t="s">
        <v>14</v>
      </c>
      <c r="C99" s="79" t="s">
        <v>14</v>
      </c>
      <c r="D99" s="97" t="s">
        <v>252</v>
      </c>
      <c r="E99" s="79" t="s">
        <v>195</v>
      </c>
      <c r="F99" s="90" t="s">
        <v>253</v>
      </c>
      <c r="G99" s="83">
        <v>45302</v>
      </c>
      <c r="H99" s="43" t="s">
        <v>254</v>
      </c>
      <c r="I99" s="17"/>
      <c r="J99" s="79"/>
      <c r="K99" s="79"/>
      <c r="L99" s="79"/>
      <c r="M99" s="79"/>
      <c r="N99" s="79"/>
      <c r="O99" s="40">
        <v>17</v>
      </c>
      <c r="P99" s="38">
        <v>1903</v>
      </c>
      <c r="Q99" s="37">
        <v>240</v>
      </c>
      <c r="R99" s="37">
        <v>8805</v>
      </c>
      <c r="S99" s="37">
        <f t="shared" si="7"/>
        <v>240</v>
      </c>
      <c r="T99" s="38">
        <v>0</v>
      </c>
      <c r="U99" s="37">
        <f>R99-Q99</f>
        <v>8565</v>
      </c>
      <c r="V99" s="18">
        <v>3.74</v>
      </c>
      <c r="X99"/>
      <c r="Z99"/>
    </row>
    <row r="100" spans="1:26" s="80" customFormat="1" x14ac:dyDescent="0.25">
      <c r="A100" s="68">
        <v>94</v>
      </c>
      <c r="B100" s="79" t="s">
        <v>14</v>
      </c>
      <c r="C100" s="79" t="s">
        <v>14</v>
      </c>
      <c r="D100" s="97" t="s">
        <v>260</v>
      </c>
      <c r="E100" s="79" t="s">
        <v>195</v>
      </c>
      <c r="F100" s="16" t="s">
        <v>261</v>
      </c>
      <c r="G100" s="83">
        <v>45302</v>
      </c>
      <c r="H100" s="43" t="s">
        <v>262</v>
      </c>
      <c r="I100" s="17"/>
      <c r="J100" s="79"/>
      <c r="K100" s="79"/>
      <c r="L100" s="79"/>
      <c r="M100" s="79"/>
      <c r="N100" s="79"/>
      <c r="O100" s="40">
        <v>12.96</v>
      </c>
      <c r="P100" s="38">
        <v>515</v>
      </c>
      <c r="Q100" s="37">
        <v>344</v>
      </c>
      <c r="R100" s="37">
        <v>3409.6</v>
      </c>
      <c r="S100" s="37">
        <f t="shared" si="7"/>
        <v>344</v>
      </c>
      <c r="T100" s="38">
        <v>0</v>
      </c>
      <c r="U100" s="37">
        <f>R100-Q100</f>
        <v>3065.6</v>
      </c>
      <c r="V100" s="18">
        <v>3.74</v>
      </c>
      <c r="X100"/>
      <c r="Z100"/>
    </row>
    <row r="101" spans="1:26" s="80" customFormat="1" x14ac:dyDescent="0.25">
      <c r="A101" s="68">
        <v>95</v>
      </c>
      <c r="B101" s="79" t="s">
        <v>14</v>
      </c>
      <c r="C101" s="79" t="s">
        <v>14</v>
      </c>
      <c r="D101" s="97" t="s">
        <v>264</v>
      </c>
      <c r="E101" s="79" t="s">
        <v>195</v>
      </c>
      <c r="F101" s="16" t="s">
        <v>253</v>
      </c>
      <c r="G101" s="83">
        <v>45302</v>
      </c>
      <c r="H101" s="43" t="s">
        <v>265</v>
      </c>
      <c r="I101" s="17"/>
      <c r="J101" s="79"/>
      <c r="K101" s="79"/>
      <c r="L101" s="79"/>
      <c r="M101" s="79"/>
      <c r="N101" s="79"/>
      <c r="O101" s="40">
        <v>18.36</v>
      </c>
      <c r="P101" s="38">
        <v>1900</v>
      </c>
      <c r="Q101" s="37">
        <v>650</v>
      </c>
      <c r="R101" s="37">
        <v>3800</v>
      </c>
      <c r="S101" s="37">
        <f t="shared" si="7"/>
        <v>650</v>
      </c>
      <c r="T101" s="38">
        <v>0</v>
      </c>
      <c r="U101" s="37">
        <f>R101-Q101</f>
        <v>3150</v>
      </c>
      <c r="V101" s="18">
        <v>3.74</v>
      </c>
      <c r="X101"/>
      <c r="Z101"/>
    </row>
    <row r="102" spans="1:26" s="80" customFormat="1" x14ac:dyDescent="0.25">
      <c r="A102" s="68">
        <v>96</v>
      </c>
      <c r="B102" s="79" t="s">
        <v>14</v>
      </c>
      <c r="C102" s="79" t="s">
        <v>14</v>
      </c>
      <c r="D102" s="97" t="s">
        <v>263</v>
      </c>
      <c r="E102" s="79" t="s">
        <v>195</v>
      </c>
      <c r="F102" s="16" t="s">
        <v>255</v>
      </c>
      <c r="G102" s="83">
        <v>45302</v>
      </c>
      <c r="H102" s="43" t="s">
        <v>39</v>
      </c>
      <c r="I102" s="17"/>
      <c r="J102" s="79"/>
      <c r="K102" s="79"/>
      <c r="L102" s="79"/>
      <c r="M102" s="79"/>
      <c r="N102" s="79"/>
      <c r="O102" s="40">
        <v>5</v>
      </c>
      <c r="P102" s="38">
        <v>565</v>
      </c>
      <c r="Q102" s="37">
        <v>498</v>
      </c>
      <c r="R102" s="37">
        <v>93</v>
      </c>
      <c r="S102" s="37">
        <f t="shared" si="7"/>
        <v>498</v>
      </c>
      <c r="T102" s="38">
        <f>Q102-R102</f>
        <v>405</v>
      </c>
      <c r="U102" s="37">
        <v>0</v>
      </c>
      <c r="V102" s="18">
        <v>4.5</v>
      </c>
      <c r="X102"/>
      <c r="Z102"/>
    </row>
    <row r="103" spans="1:26" s="80" customFormat="1" x14ac:dyDescent="0.25">
      <c r="A103" s="68">
        <v>97</v>
      </c>
      <c r="B103" s="79" t="s">
        <v>14</v>
      </c>
      <c r="C103" s="79" t="s">
        <v>14</v>
      </c>
      <c r="D103" s="97" t="s">
        <v>251</v>
      </c>
      <c r="E103" s="79" t="s">
        <v>195</v>
      </c>
      <c r="F103" s="16" t="s">
        <v>255</v>
      </c>
      <c r="G103" s="83">
        <v>45302</v>
      </c>
      <c r="H103" s="43" t="s">
        <v>64</v>
      </c>
      <c r="I103" s="17"/>
      <c r="J103" s="79"/>
      <c r="K103" s="79"/>
      <c r="L103" s="79"/>
      <c r="M103" s="79"/>
      <c r="N103" s="79"/>
      <c r="O103" s="40">
        <v>4.32</v>
      </c>
      <c r="P103" s="38">
        <v>364</v>
      </c>
      <c r="Q103" s="37">
        <v>155</v>
      </c>
      <c r="R103" s="37">
        <v>342.2</v>
      </c>
      <c r="S103" s="37">
        <f t="shared" si="7"/>
        <v>155</v>
      </c>
      <c r="T103" s="38">
        <v>0</v>
      </c>
      <c r="U103" s="37">
        <f>R103-Q103</f>
        <v>187.2</v>
      </c>
      <c r="V103" s="18">
        <v>2.97</v>
      </c>
      <c r="X103"/>
      <c r="Z103"/>
    </row>
    <row r="104" spans="1:26" s="80" customFormat="1" x14ac:dyDescent="0.25">
      <c r="A104" s="68">
        <v>98</v>
      </c>
      <c r="B104" s="79" t="s">
        <v>14</v>
      </c>
      <c r="C104" s="79" t="s">
        <v>14</v>
      </c>
      <c r="D104" s="97" t="s">
        <v>268</v>
      </c>
      <c r="E104" s="79" t="s">
        <v>195</v>
      </c>
      <c r="F104" s="16" t="s">
        <v>253</v>
      </c>
      <c r="G104" s="83">
        <v>45302</v>
      </c>
      <c r="H104" s="43" t="s">
        <v>269</v>
      </c>
      <c r="I104" s="17"/>
      <c r="J104" s="79"/>
      <c r="K104" s="79"/>
      <c r="L104" s="79"/>
      <c r="M104" s="79"/>
      <c r="N104" s="79"/>
      <c r="O104" s="40">
        <v>49</v>
      </c>
      <c r="P104" s="38">
        <v>1794</v>
      </c>
      <c r="Q104" s="37">
        <v>663.75</v>
      </c>
      <c r="R104" s="37">
        <v>6693.9</v>
      </c>
      <c r="S104" s="37">
        <f t="shared" si="7"/>
        <v>663.75</v>
      </c>
      <c r="T104" s="38">
        <v>0</v>
      </c>
      <c r="U104" s="37">
        <f>R104-Q104</f>
        <v>6030.15</v>
      </c>
      <c r="V104" s="18">
        <v>3.74</v>
      </c>
      <c r="X104"/>
      <c r="Z104"/>
    </row>
    <row r="105" spans="1:26" s="80" customFormat="1" x14ac:dyDescent="0.25">
      <c r="A105" s="68">
        <v>99</v>
      </c>
      <c r="B105" s="79" t="s">
        <v>14</v>
      </c>
      <c r="C105" s="79" t="s">
        <v>14</v>
      </c>
      <c r="D105" s="97" t="s">
        <v>270</v>
      </c>
      <c r="E105" s="79" t="s">
        <v>195</v>
      </c>
      <c r="F105" s="16" t="s">
        <v>271</v>
      </c>
      <c r="G105" s="83">
        <v>45302</v>
      </c>
      <c r="H105" s="43" t="s">
        <v>250</v>
      </c>
      <c r="I105" s="17"/>
      <c r="J105" s="79"/>
      <c r="K105" s="79"/>
      <c r="L105" s="79"/>
      <c r="M105" s="79"/>
      <c r="N105" s="79"/>
      <c r="O105" s="40">
        <v>3.45</v>
      </c>
      <c r="P105" s="38">
        <v>397</v>
      </c>
      <c r="Q105" s="37">
        <v>314</v>
      </c>
      <c r="R105" s="37">
        <v>198</v>
      </c>
      <c r="S105" s="37">
        <f t="shared" si="7"/>
        <v>314</v>
      </c>
      <c r="T105" s="38">
        <f>Q105-R105</f>
        <v>116</v>
      </c>
      <c r="U105" s="37">
        <v>0</v>
      </c>
      <c r="V105" s="18">
        <v>4.5</v>
      </c>
      <c r="X105"/>
      <c r="Z105"/>
    </row>
    <row r="106" spans="1:26" s="80" customFormat="1" x14ac:dyDescent="0.25">
      <c r="A106" s="68">
        <v>100</v>
      </c>
      <c r="B106" s="79" t="s">
        <v>14</v>
      </c>
      <c r="C106" s="79" t="s">
        <v>14</v>
      </c>
      <c r="D106" s="97" t="s">
        <v>273</v>
      </c>
      <c r="E106" s="79" t="s">
        <v>195</v>
      </c>
      <c r="F106" s="16" t="s">
        <v>271</v>
      </c>
      <c r="G106" s="83">
        <v>45302</v>
      </c>
      <c r="H106" s="43" t="s">
        <v>46</v>
      </c>
      <c r="I106" s="17"/>
      <c r="J106" s="79"/>
      <c r="K106" s="79"/>
      <c r="L106" s="79"/>
      <c r="M106" s="79"/>
      <c r="N106" s="79"/>
      <c r="O106" s="40">
        <v>5.3</v>
      </c>
      <c r="P106" s="38">
        <v>612</v>
      </c>
      <c r="Q106" s="37">
        <v>367</v>
      </c>
      <c r="R106" s="37">
        <v>467</v>
      </c>
      <c r="S106" s="37">
        <f t="shared" si="7"/>
        <v>367</v>
      </c>
      <c r="T106" s="38">
        <v>0</v>
      </c>
      <c r="U106" s="37">
        <f>R106-Q106</f>
        <v>100</v>
      </c>
      <c r="V106" s="18">
        <v>2.97</v>
      </c>
      <c r="X106"/>
      <c r="Z106"/>
    </row>
    <row r="107" spans="1:26" s="80" customFormat="1" x14ac:dyDescent="0.25">
      <c r="A107" s="68">
        <v>101</v>
      </c>
      <c r="B107" s="79" t="s">
        <v>14</v>
      </c>
      <c r="C107" s="79" t="s">
        <v>14</v>
      </c>
      <c r="D107" s="97" t="s">
        <v>274</v>
      </c>
      <c r="E107" s="79" t="s">
        <v>195</v>
      </c>
      <c r="F107" s="16" t="s">
        <v>271</v>
      </c>
      <c r="G107" s="83">
        <v>45302</v>
      </c>
      <c r="H107" s="43" t="s">
        <v>64</v>
      </c>
      <c r="I107" s="17"/>
      <c r="J107" s="79"/>
      <c r="K107" s="79"/>
      <c r="L107" s="79"/>
      <c r="M107" s="79"/>
      <c r="N107" s="79"/>
      <c r="O107" s="40">
        <v>5.35</v>
      </c>
      <c r="P107" s="38">
        <v>593</v>
      </c>
      <c r="Q107" s="37">
        <v>475</v>
      </c>
      <c r="R107" s="37">
        <v>131</v>
      </c>
      <c r="S107" s="37">
        <f t="shared" si="7"/>
        <v>475</v>
      </c>
      <c r="T107" s="38">
        <f>Q107-R107</f>
        <v>344</v>
      </c>
      <c r="U107" s="37">
        <v>0</v>
      </c>
      <c r="V107" s="18">
        <v>4.5</v>
      </c>
      <c r="X107"/>
      <c r="Z107"/>
    </row>
    <row r="108" spans="1:26" s="80" customFormat="1" x14ac:dyDescent="0.25">
      <c r="A108" s="68">
        <v>102</v>
      </c>
      <c r="B108" s="79" t="s">
        <v>14</v>
      </c>
      <c r="C108" s="79" t="s">
        <v>14</v>
      </c>
      <c r="D108" s="97" t="s">
        <v>275</v>
      </c>
      <c r="E108" s="79" t="s">
        <v>195</v>
      </c>
      <c r="F108" s="16" t="s">
        <v>276</v>
      </c>
      <c r="G108" s="83">
        <v>45302</v>
      </c>
      <c r="H108" s="43" t="s">
        <v>49</v>
      </c>
      <c r="I108" s="17"/>
      <c r="J108" s="79"/>
      <c r="K108" s="79"/>
      <c r="L108" s="79"/>
      <c r="M108" s="79"/>
      <c r="N108" s="79"/>
      <c r="O108" s="40">
        <v>3</v>
      </c>
      <c r="P108" s="38">
        <v>104</v>
      </c>
      <c r="Q108" s="37">
        <v>87.3</v>
      </c>
      <c r="R108" s="37">
        <v>27.3</v>
      </c>
      <c r="S108" s="37">
        <f t="shared" si="7"/>
        <v>87.3</v>
      </c>
      <c r="T108" s="38">
        <f>Q108-R108</f>
        <v>60</v>
      </c>
      <c r="U108" s="37">
        <v>0</v>
      </c>
      <c r="V108" s="18">
        <v>2.97</v>
      </c>
      <c r="X108"/>
      <c r="Z108"/>
    </row>
    <row r="109" spans="1:26" s="80" customFormat="1" x14ac:dyDescent="0.25">
      <c r="A109" s="68">
        <v>103</v>
      </c>
      <c r="B109" s="79" t="s">
        <v>14</v>
      </c>
      <c r="C109" s="79" t="s">
        <v>14</v>
      </c>
      <c r="D109" s="97" t="s">
        <v>283</v>
      </c>
      <c r="E109" s="79" t="s">
        <v>195</v>
      </c>
      <c r="F109" s="16" t="s">
        <v>255</v>
      </c>
      <c r="G109" s="83">
        <v>45302</v>
      </c>
      <c r="H109" s="43" t="s">
        <v>36</v>
      </c>
      <c r="I109" s="17"/>
      <c r="J109" s="79"/>
      <c r="K109" s="79"/>
      <c r="L109" s="79"/>
      <c r="M109" s="79"/>
      <c r="N109" s="79"/>
      <c r="O109" s="40">
        <v>24</v>
      </c>
      <c r="P109" s="38">
        <v>1890</v>
      </c>
      <c r="Q109" s="37">
        <v>1170</v>
      </c>
      <c r="R109" s="37">
        <v>2630</v>
      </c>
      <c r="S109" s="37">
        <f t="shared" si="7"/>
        <v>1170</v>
      </c>
      <c r="T109" s="38">
        <v>0</v>
      </c>
      <c r="U109" s="37">
        <f>R109-Q109</f>
        <v>1460</v>
      </c>
      <c r="V109" s="18">
        <v>3.2</v>
      </c>
      <c r="X109"/>
      <c r="Z109"/>
    </row>
    <row r="110" spans="1:26" s="80" customFormat="1" x14ac:dyDescent="0.25">
      <c r="A110" s="68">
        <v>104</v>
      </c>
      <c r="B110" s="79" t="s">
        <v>14</v>
      </c>
      <c r="C110" s="79" t="s">
        <v>14</v>
      </c>
      <c r="D110" s="97" t="s">
        <v>284</v>
      </c>
      <c r="E110" s="79" t="s">
        <v>195</v>
      </c>
      <c r="F110" s="16" t="s">
        <v>276</v>
      </c>
      <c r="G110" s="83">
        <v>45302</v>
      </c>
      <c r="H110" s="43" t="s">
        <v>285</v>
      </c>
      <c r="I110" s="17"/>
      <c r="J110" s="79"/>
      <c r="K110" s="79"/>
      <c r="L110" s="79"/>
      <c r="M110" s="79"/>
      <c r="N110" s="79"/>
      <c r="O110" s="40">
        <v>74.8</v>
      </c>
      <c r="P110" s="38">
        <v>6559</v>
      </c>
      <c r="Q110" s="37">
        <v>2736</v>
      </c>
      <c r="R110" s="37">
        <v>6151</v>
      </c>
      <c r="S110" s="37">
        <f t="shared" si="7"/>
        <v>2736</v>
      </c>
      <c r="T110" s="38">
        <v>0</v>
      </c>
      <c r="U110" s="37">
        <f>R110-Q110</f>
        <v>3415</v>
      </c>
      <c r="V110" s="18">
        <v>3.2</v>
      </c>
      <c r="X110"/>
      <c r="Z110"/>
    </row>
    <row r="111" spans="1:26" s="80" customFormat="1" x14ac:dyDescent="0.25">
      <c r="A111" s="68">
        <v>105</v>
      </c>
      <c r="B111" s="79" t="s">
        <v>14</v>
      </c>
      <c r="C111" s="79" t="s">
        <v>14</v>
      </c>
      <c r="D111" s="97" t="s">
        <v>286</v>
      </c>
      <c r="E111" s="79" t="s">
        <v>195</v>
      </c>
      <c r="F111" s="16" t="s">
        <v>255</v>
      </c>
      <c r="G111" s="83">
        <v>45302</v>
      </c>
      <c r="H111" s="43" t="s">
        <v>49</v>
      </c>
      <c r="I111" s="17"/>
      <c r="J111" s="79"/>
      <c r="K111" s="79"/>
      <c r="L111" s="79"/>
      <c r="M111" s="79"/>
      <c r="N111" s="79"/>
      <c r="O111" s="40">
        <v>3</v>
      </c>
      <c r="P111" s="38">
        <v>755</v>
      </c>
      <c r="Q111" s="37">
        <v>619</v>
      </c>
      <c r="R111" s="37">
        <v>231</v>
      </c>
      <c r="S111" s="37">
        <f t="shared" si="7"/>
        <v>619</v>
      </c>
      <c r="T111" s="38">
        <f>Q111-R111</f>
        <v>388</v>
      </c>
      <c r="U111" s="37">
        <v>0</v>
      </c>
      <c r="V111" s="18">
        <v>2.4300000000000002</v>
      </c>
      <c r="X111"/>
      <c r="Z111"/>
    </row>
    <row r="112" spans="1:26" s="80" customFormat="1" x14ac:dyDescent="0.25">
      <c r="A112" s="68">
        <v>106</v>
      </c>
      <c r="B112" s="79" t="s">
        <v>14</v>
      </c>
      <c r="C112" s="79" t="s">
        <v>14</v>
      </c>
      <c r="D112" s="97" t="s">
        <v>287</v>
      </c>
      <c r="E112" s="79" t="s">
        <v>195</v>
      </c>
      <c r="F112" s="16" t="s">
        <v>255</v>
      </c>
      <c r="G112" s="83">
        <v>45302</v>
      </c>
      <c r="H112" s="43" t="s">
        <v>49</v>
      </c>
      <c r="I112" s="17"/>
      <c r="J112" s="79"/>
      <c r="K112" s="79"/>
      <c r="L112" s="79"/>
      <c r="M112" s="79"/>
      <c r="N112" s="79"/>
      <c r="O112" s="40">
        <v>2.7</v>
      </c>
      <c r="P112" s="38">
        <v>190</v>
      </c>
      <c r="Q112" s="37">
        <v>183</v>
      </c>
      <c r="R112" s="37">
        <v>130</v>
      </c>
      <c r="S112" s="37">
        <f t="shared" si="7"/>
        <v>183</v>
      </c>
      <c r="T112" s="38">
        <f>Q112-R112</f>
        <v>53</v>
      </c>
      <c r="U112" s="37">
        <v>0</v>
      </c>
      <c r="V112" s="18">
        <v>2.97</v>
      </c>
      <c r="X112"/>
      <c r="Z112"/>
    </row>
    <row r="113" spans="1:26" s="80" customFormat="1" x14ac:dyDescent="0.25">
      <c r="A113" s="68">
        <v>107</v>
      </c>
      <c r="B113" s="79" t="s">
        <v>14</v>
      </c>
      <c r="C113" s="79" t="s">
        <v>14</v>
      </c>
      <c r="D113" s="97" t="s">
        <v>278</v>
      </c>
      <c r="E113" s="79" t="s">
        <v>195</v>
      </c>
      <c r="F113" s="16" t="s">
        <v>255</v>
      </c>
      <c r="G113" s="83">
        <v>45302</v>
      </c>
      <c r="H113" s="43" t="s">
        <v>39</v>
      </c>
      <c r="I113" s="17"/>
      <c r="J113" s="79"/>
      <c r="K113" s="79"/>
      <c r="L113" s="79"/>
      <c r="M113" s="79"/>
      <c r="N113" s="79"/>
      <c r="O113" s="40">
        <v>5</v>
      </c>
      <c r="P113" s="38">
        <v>406</v>
      </c>
      <c r="Q113" s="37">
        <v>288.2</v>
      </c>
      <c r="R113" s="37">
        <v>313.60000000000002</v>
      </c>
      <c r="S113" s="37">
        <f t="shared" si="7"/>
        <v>288.2</v>
      </c>
      <c r="T113" s="38">
        <v>0</v>
      </c>
      <c r="U113" s="37">
        <f>R113-Q113</f>
        <v>25.400000000000034</v>
      </c>
      <c r="V113" s="18">
        <v>3.79</v>
      </c>
      <c r="X113"/>
      <c r="Z113"/>
    </row>
    <row r="114" spans="1:26" s="80" customFormat="1" x14ac:dyDescent="0.25">
      <c r="A114" s="68">
        <v>108</v>
      </c>
      <c r="B114" s="79" t="s">
        <v>14</v>
      </c>
      <c r="C114" s="79" t="s">
        <v>14</v>
      </c>
      <c r="D114" s="97" t="s">
        <v>279</v>
      </c>
      <c r="E114" s="79" t="s">
        <v>195</v>
      </c>
      <c r="F114" s="16" t="s">
        <v>255</v>
      </c>
      <c r="G114" s="83">
        <v>45302</v>
      </c>
      <c r="H114" s="43" t="s">
        <v>49</v>
      </c>
      <c r="I114" s="17"/>
      <c r="J114" s="79"/>
      <c r="K114" s="79"/>
      <c r="L114" s="79"/>
      <c r="M114" s="79"/>
      <c r="N114" s="79"/>
      <c r="O114" s="40">
        <v>2.75</v>
      </c>
      <c r="P114" s="38">
        <v>208</v>
      </c>
      <c r="Q114" s="37">
        <v>129</v>
      </c>
      <c r="R114" s="37">
        <v>203</v>
      </c>
      <c r="S114" s="37">
        <f t="shared" si="7"/>
        <v>129</v>
      </c>
      <c r="T114" s="38">
        <v>0</v>
      </c>
      <c r="U114" s="37">
        <f>R114-Q114</f>
        <v>74</v>
      </c>
      <c r="V114" s="18">
        <v>3.79</v>
      </c>
      <c r="X114"/>
      <c r="Z114"/>
    </row>
    <row r="115" spans="1:26" s="80" customFormat="1" x14ac:dyDescent="0.25">
      <c r="A115" s="68">
        <v>109</v>
      </c>
      <c r="B115" s="79" t="s">
        <v>14</v>
      </c>
      <c r="C115" s="79" t="s">
        <v>14</v>
      </c>
      <c r="D115" s="97" t="s">
        <v>280</v>
      </c>
      <c r="E115" s="79" t="s">
        <v>195</v>
      </c>
      <c r="F115" s="16" t="s">
        <v>255</v>
      </c>
      <c r="G115" s="83">
        <v>45302</v>
      </c>
      <c r="H115" s="43" t="s">
        <v>250</v>
      </c>
      <c r="I115" s="17"/>
      <c r="J115" s="79"/>
      <c r="K115" s="79"/>
      <c r="L115" s="79"/>
      <c r="M115" s="79"/>
      <c r="N115" s="79"/>
      <c r="O115" s="40">
        <v>3.71</v>
      </c>
      <c r="P115" s="38">
        <v>388</v>
      </c>
      <c r="Q115" s="37">
        <v>321</v>
      </c>
      <c r="R115" s="37">
        <v>134.4</v>
      </c>
      <c r="S115" s="37">
        <f t="shared" si="7"/>
        <v>321</v>
      </c>
      <c r="T115" s="38">
        <f>Q115-R115</f>
        <v>186.6</v>
      </c>
      <c r="U115" s="37">
        <v>0</v>
      </c>
      <c r="V115" s="18">
        <v>2.97</v>
      </c>
      <c r="X115"/>
      <c r="Z115"/>
    </row>
    <row r="116" spans="1:26" s="80" customFormat="1" x14ac:dyDescent="0.25">
      <c r="A116" s="68">
        <v>110</v>
      </c>
      <c r="B116" s="79" t="s">
        <v>14</v>
      </c>
      <c r="C116" s="79" t="s">
        <v>14</v>
      </c>
      <c r="D116" s="97" t="s">
        <v>281</v>
      </c>
      <c r="E116" s="79" t="s">
        <v>195</v>
      </c>
      <c r="F116" s="16" t="s">
        <v>255</v>
      </c>
      <c r="G116" s="83">
        <v>45302</v>
      </c>
      <c r="H116" s="43" t="s">
        <v>46</v>
      </c>
      <c r="I116" s="17"/>
      <c r="J116" s="79"/>
      <c r="K116" s="79"/>
      <c r="L116" s="79"/>
      <c r="M116" s="79"/>
      <c r="N116" s="79"/>
      <c r="O116" s="40">
        <v>9.8000000000000007</v>
      </c>
      <c r="P116" s="38">
        <v>0</v>
      </c>
      <c r="Q116" s="37">
        <v>680</v>
      </c>
      <c r="R116" s="37">
        <v>836</v>
      </c>
      <c r="S116" s="37">
        <f t="shared" si="7"/>
        <v>680</v>
      </c>
      <c r="T116" s="38">
        <v>0</v>
      </c>
      <c r="U116" s="37">
        <f>R116-Q116</f>
        <v>156</v>
      </c>
      <c r="V116" s="18">
        <v>3.79</v>
      </c>
      <c r="X116"/>
      <c r="Z116"/>
    </row>
    <row r="117" spans="1:26" s="80" customFormat="1" x14ac:dyDescent="0.25">
      <c r="A117" s="68">
        <v>111</v>
      </c>
      <c r="B117" s="79" t="s">
        <v>14</v>
      </c>
      <c r="C117" s="79" t="s">
        <v>14</v>
      </c>
      <c r="D117" s="97" t="s">
        <v>282</v>
      </c>
      <c r="E117" s="79" t="s">
        <v>195</v>
      </c>
      <c r="F117" s="16" t="s">
        <v>255</v>
      </c>
      <c r="G117" s="83">
        <v>45302</v>
      </c>
      <c r="H117" s="43" t="s">
        <v>250</v>
      </c>
      <c r="I117" s="17"/>
      <c r="J117" s="79"/>
      <c r="K117" s="79"/>
      <c r="L117" s="79"/>
      <c r="M117" s="79"/>
      <c r="N117" s="79"/>
      <c r="O117" s="40">
        <v>4</v>
      </c>
      <c r="P117" s="38">
        <v>319</v>
      </c>
      <c r="Q117" s="37">
        <v>137</v>
      </c>
      <c r="R117" s="37">
        <v>76</v>
      </c>
      <c r="S117" s="37">
        <f t="shared" si="7"/>
        <v>137</v>
      </c>
      <c r="T117" s="38">
        <f>Q117-R117</f>
        <v>61</v>
      </c>
      <c r="U117" s="37">
        <v>0</v>
      </c>
      <c r="V117" s="18">
        <v>2.62</v>
      </c>
      <c r="X117"/>
      <c r="Z117"/>
    </row>
    <row r="118" spans="1:26" s="80" customFormat="1" x14ac:dyDescent="0.25">
      <c r="A118" s="68">
        <v>112</v>
      </c>
      <c r="B118" s="79" t="s">
        <v>14</v>
      </c>
      <c r="C118" s="79" t="s">
        <v>14</v>
      </c>
      <c r="D118" s="97" t="s">
        <v>277</v>
      </c>
      <c r="E118" s="79" t="s">
        <v>195</v>
      </c>
      <c r="F118" s="16" t="s">
        <v>255</v>
      </c>
      <c r="G118" s="83">
        <v>45302</v>
      </c>
      <c r="H118" s="43" t="s">
        <v>64</v>
      </c>
      <c r="I118" s="17"/>
      <c r="J118" s="79"/>
      <c r="K118" s="79"/>
      <c r="L118" s="79"/>
      <c r="M118" s="79"/>
      <c r="N118" s="79"/>
      <c r="O118" s="40">
        <v>7.63</v>
      </c>
      <c r="P118" s="38">
        <v>424</v>
      </c>
      <c r="Q118" s="37">
        <v>237</v>
      </c>
      <c r="R118" s="37">
        <v>1044</v>
      </c>
      <c r="S118" s="37">
        <f t="shared" si="7"/>
        <v>237</v>
      </c>
      <c r="T118" s="38">
        <v>0</v>
      </c>
      <c r="U118" s="37">
        <f>R118-Q118</f>
        <v>807</v>
      </c>
      <c r="V118" s="18">
        <v>3.79</v>
      </c>
      <c r="X118"/>
      <c r="Z118"/>
    </row>
    <row r="119" spans="1:26" s="80" customFormat="1" x14ac:dyDescent="0.25">
      <c r="A119" s="68">
        <v>113</v>
      </c>
      <c r="B119" s="79" t="s">
        <v>14</v>
      </c>
      <c r="C119" s="79" t="s">
        <v>14</v>
      </c>
      <c r="D119" s="97" t="s">
        <v>290</v>
      </c>
      <c r="E119" s="79" t="s">
        <v>195</v>
      </c>
      <c r="F119" s="16" t="s">
        <v>255</v>
      </c>
      <c r="G119" s="83">
        <v>45302</v>
      </c>
      <c r="H119" s="43" t="s">
        <v>51</v>
      </c>
      <c r="I119" s="17"/>
      <c r="J119" s="79"/>
      <c r="K119" s="79"/>
      <c r="L119" s="79"/>
      <c r="M119" s="79"/>
      <c r="N119" s="79"/>
      <c r="O119" s="40">
        <v>2</v>
      </c>
      <c r="P119" s="38">
        <v>0</v>
      </c>
      <c r="Q119" s="37">
        <v>183</v>
      </c>
      <c r="R119" s="37">
        <v>115</v>
      </c>
      <c r="S119" s="37">
        <f t="shared" si="7"/>
        <v>183</v>
      </c>
      <c r="T119" s="38">
        <f>Q119-R119</f>
        <v>68</v>
      </c>
      <c r="U119" s="37">
        <v>0</v>
      </c>
      <c r="V119" s="18">
        <v>2.25</v>
      </c>
      <c r="X119"/>
      <c r="Z119"/>
    </row>
    <row r="120" spans="1:26" s="80" customFormat="1" x14ac:dyDescent="0.25">
      <c r="A120" s="68">
        <v>114</v>
      </c>
      <c r="B120" s="79" t="s">
        <v>14</v>
      </c>
      <c r="C120" s="79" t="s">
        <v>14</v>
      </c>
      <c r="D120" s="97" t="s">
        <v>289</v>
      </c>
      <c r="E120" s="79" t="s">
        <v>195</v>
      </c>
      <c r="F120" s="16" t="s">
        <v>255</v>
      </c>
      <c r="G120" s="83">
        <v>45302</v>
      </c>
      <c r="H120" s="43" t="s">
        <v>51</v>
      </c>
      <c r="I120" s="17"/>
      <c r="J120" s="79"/>
      <c r="K120" s="79"/>
      <c r="L120" s="79"/>
      <c r="M120" s="79"/>
      <c r="N120" s="79"/>
      <c r="O120" s="40">
        <v>2</v>
      </c>
      <c r="P120" s="38">
        <v>184</v>
      </c>
      <c r="Q120" s="37">
        <v>155</v>
      </c>
      <c r="R120" s="37">
        <v>59</v>
      </c>
      <c r="S120" s="37">
        <f t="shared" si="7"/>
        <v>155</v>
      </c>
      <c r="T120" s="38">
        <f>Q120-R120</f>
        <v>96</v>
      </c>
      <c r="U120" s="37">
        <v>0</v>
      </c>
      <c r="V120" s="18">
        <v>2.25</v>
      </c>
      <c r="X120"/>
      <c r="Z120"/>
    </row>
    <row r="121" spans="1:26" s="80" customFormat="1" x14ac:dyDescent="0.25">
      <c r="A121" s="68">
        <v>115</v>
      </c>
      <c r="B121" s="79" t="s">
        <v>14</v>
      </c>
      <c r="C121" s="79" t="s">
        <v>14</v>
      </c>
      <c r="D121" s="97" t="s">
        <v>288</v>
      </c>
      <c r="E121" s="79" t="s">
        <v>195</v>
      </c>
      <c r="F121" s="16" t="s">
        <v>255</v>
      </c>
      <c r="G121" s="83">
        <v>45302</v>
      </c>
      <c r="H121" s="43" t="s">
        <v>89</v>
      </c>
      <c r="I121" s="17"/>
      <c r="J121" s="79"/>
      <c r="K121" s="79"/>
      <c r="L121" s="79"/>
      <c r="M121" s="79"/>
      <c r="N121" s="79"/>
      <c r="O121" s="40">
        <v>4.9050000000000002</v>
      </c>
      <c r="P121" s="38">
        <v>439</v>
      </c>
      <c r="Q121" s="37">
        <v>280</v>
      </c>
      <c r="R121" s="37">
        <v>510</v>
      </c>
      <c r="S121" s="37">
        <f t="shared" si="7"/>
        <v>280</v>
      </c>
      <c r="T121" s="38">
        <v>0</v>
      </c>
      <c r="U121" s="37">
        <f>R121-Q121</f>
        <v>230</v>
      </c>
      <c r="V121" s="18">
        <v>3.79</v>
      </c>
      <c r="X121"/>
      <c r="Z121"/>
    </row>
    <row r="122" spans="1:26" s="80" customFormat="1" x14ac:dyDescent="0.25">
      <c r="A122" s="68">
        <v>116</v>
      </c>
      <c r="B122" s="79" t="s">
        <v>14</v>
      </c>
      <c r="C122" s="79" t="s">
        <v>14</v>
      </c>
      <c r="D122" s="97" t="s">
        <v>302</v>
      </c>
      <c r="E122" s="79" t="s">
        <v>195</v>
      </c>
      <c r="F122" s="16" t="s">
        <v>271</v>
      </c>
      <c r="G122" s="83">
        <v>45302</v>
      </c>
      <c r="H122" s="43" t="s">
        <v>250</v>
      </c>
      <c r="I122" s="17"/>
      <c r="J122" s="79"/>
      <c r="K122" s="79"/>
      <c r="L122" s="79"/>
      <c r="M122" s="79"/>
      <c r="N122" s="79"/>
      <c r="O122" s="40">
        <v>2.5</v>
      </c>
      <c r="P122" s="38">
        <v>79</v>
      </c>
      <c r="Q122" s="37">
        <v>117.6</v>
      </c>
      <c r="R122" s="37">
        <v>138.4</v>
      </c>
      <c r="S122" s="37">
        <f t="shared" si="7"/>
        <v>117.6</v>
      </c>
      <c r="T122" s="38">
        <v>0</v>
      </c>
      <c r="U122" s="37">
        <f>R122-Q122</f>
        <v>20.800000000000011</v>
      </c>
      <c r="V122" s="18">
        <v>4.05</v>
      </c>
      <c r="X122"/>
      <c r="Z122"/>
    </row>
    <row r="123" spans="1:26" s="80" customFormat="1" x14ac:dyDescent="0.25">
      <c r="A123" s="68">
        <v>117</v>
      </c>
      <c r="B123" s="79" t="s">
        <v>14</v>
      </c>
      <c r="C123" s="79" t="s">
        <v>14</v>
      </c>
      <c r="D123" s="97" t="s">
        <v>239</v>
      </c>
      <c r="E123" s="79" t="s">
        <v>195</v>
      </c>
      <c r="F123" s="16" t="s">
        <v>303</v>
      </c>
      <c r="G123" s="83">
        <v>45302</v>
      </c>
      <c r="H123" s="43" t="s">
        <v>49</v>
      </c>
      <c r="I123" s="17"/>
      <c r="J123" s="79"/>
      <c r="K123" s="79"/>
      <c r="L123" s="79"/>
      <c r="M123" s="79"/>
      <c r="N123" s="79"/>
      <c r="O123" s="40">
        <v>2.7250000000000001</v>
      </c>
      <c r="P123" s="38">
        <v>252</v>
      </c>
      <c r="Q123" s="37">
        <v>162</v>
      </c>
      <c r="R123" s="37">
        <v>285</v>
      </c>
      <c r="S123" s="37">
        <f t="shared" si="7"/>
        <v>162</v>
      </c>
      <c r="T123" s="38">
        <v>0</v>
      </c>
      <c r="U123" s="37">
        <f>R123-Q123</f>
        <v>123</v>
      </c>
      <c r="V123" s="18">
        <v>2.97</v>
      </c>
      <c r="X123"/>
      <c r="Z123"/>
    </row>
    <row r="124" spans="1:26" s="80" customFormat="1" x14ac:dyDescent="0.25">
      <c r="A124" s="68">
        <v>118</v>
      </c>
      <c r="B124" s="79" t="s">
        <v>14</v>
      </c>
      <c r="C124" s="79" t="s">
        <v>14</v>
      </c>
      <c r="D124" s="97" t="s">
        <v>298</v>
      </c>
      <c r="E124" s="79" t="s">
        <v>195</v>
      </c>
      <c r="F124" s="16" t="s">
        <v>271</v>
      </c>
      <c r="G124" s="83">
        <v>45302</v>
      </c>
      <c r="H124" s="43" t="s">
        <v>64</v>
      </c>
      <c r="I124" s="17"/>
      <c r="J124" s="79"/>
      <c r="K124" s="79"/>
      <c r="L124" s="79"/>
      <c r="M124" s="79"/>
      <c r="N124" s="79"/>
      <c r="O124" s="40">
        <v>5.25</v>
      </c>
      <c r="P124" s="38">
        <v>317</v>
      </c>
      <c r="Q124" s="37">
        <v>254</v>
      </c>
      <c r="R124" s="37">
        <v>351</v>
      </c>
      <c r="S124" s="37">
        <f t="shared" ref="S124:S125" si="8">Q124</f>
        <v>254</v>
      </c>
      <c r="T124" s="38">
        <v>0</v>
      </c>
      <c r="U124" s="37">
        <f>R124-Q124</f>
        <v>97</v>
      </c>
      <c r="V124" s="18">
        <v>2.62</v>
      </c>
      <c r="X124"/>
      <c r="Z124"/>
    </row>
    <row r="125" spans="1:26" s="80" customFormat="1" x14ac:dyDescent="0.25">
      <c r="A125" s="68">
        <v>119</v>
      </c>
      <c r="B125" s="79" t="s">
        <v>14</v>
      </c>
      <c r="C125" s="79" t="s">
        <v>14</v>
      </c>
      <c r="D125" s="97" t="s">
        <v>301</v>
      </c>
      <c r="E125" s="79" t="s">
        <v>195</v>
      </c>
      <c r="F125" s="16" t="s">
        <v>271</v>
      </c>
      <c r="G125" s="83">
        <v>45302</v>
      </c>
      <c r="H125" s="43" t="s">
        <v>51</v>
      </c>
      <c r="I125" s="17"/>
      <c r="J125" s="79"/>
      <c r="K125" s="79"/>
      <c r="L125" s="79"/>
      <c r="M125" s="79"/>
      <c r="N125" s="79"/>
      <c r="O125" s="40">
        <v>2</v>
      </c>
      <c r="P125" s="38">
        <v>0</v>
      </c>
      <c r="Q125" s="37">
        <v>140</v>
      </c>
      <c r="R125" s="37">
        <v>132</v>
      </c>
      <c r="S125" s="37">
        <f t="shared" si="8"/>
        <v>140</v>
      </c>
      <c r="T125" s="38">
        <f t="shared" si="5"/>
        <v>8</v>
      </c>
      <c r="U125" s="37">
        <v>0</v>
      </c>
      <c r="V125" s="18">
        <v>2.25</v>
      </c>
      <c r="X125"/>
      <c r="Z125"/>
    </row>
    <row r="126" spans="1:26" s="80" customFormat="1" x14ac:dyDescent="0.25">
      <c r="A126" s="68">
        <v>120</v>
      </c>
      <c r="B126" s="79" t="s">
        <v>14</v>
      </c>
      <c r="C126" s="79" t="s">
        <v>14</v>
      </c>
      <c r="D126" s="70" t="s">
        <v>143</v>
      </c>
      <c r="E126" s="79" t="s">
        <v>195</v>
      </c>
      <c r="F126" s="16" t="s">
        <v>144</v>
      </c>
      <c r="G126" s="83">
        <v>45302</v>
      </c>
      <c r="H126" s="43"/>
      <c r="I126" s="17"/>
      <c r="J126" s="79"/>
      <c r="K126" s="79"/>
      <c r="L126" s="79"/>
      <c r="M126" s="79"/>
      <c r="N126" s="79"/>
      <c r="O126" s="37">
        <v>170</v>
      </c>
      <c r="P126" s="38">
        <v>15526</v>
      </c>
      <c r="Q126" s="37">
        <v>4800</v>
      </c>
      <c r="R126" s="37">
        <v>14000</v>
      </c>
      <c r="S126" s="37">
        <f t="shared" ref="S126:S166" si="9">Q126</f>
        <v>4800</v>
      </c>
      <c r="T126" s="38">
        <v>0</v>
      </c>
      <c r="U126" s="37">
        <f>R126-Q126</f>
        <v>9200</v>
      </c>
      <c r="V126" s="18">
        <v>3.07</v>
      </c>
      <c r="X126"/>
      <c r="Z126"/>
    </row>
    <row r="127" spans="1:26" s="80" customFormat="1" x14ac:dyDescent="0.25">
      <c r="A127" s="68">
        <v>121</v>
      </c>
      <c r="B127" s="79" t="s">
        <v>14</v>
      </c>
      <c r="C127" s="79" t="s">
        <v>14</v>
      </c>
      <c r="D127" s="70" t="s">
        <v>146</v>
      </c>
      <c r="E127" s="79" t="s">
        <v>195</v>
      </c>
      <c r="F127" s="16" t="s">
        <v>147</v>
      </c>
      <c r="G127" s="83">
        <v>45302</v>
      </c>
      <c r="H127" s="43"/>
      <c r="I127" s="17" t="s">
        <v>148</v>
      </c>
      <c r="J127" s="79"/>
      <c r="K127" s="79"/>
      <c r="L127" s="79"/>
      <c r="M127" s="79"/>
      <c r="N127" s="79"/>
      <c r="O127" s="37">
        <v>490</v>
      </c>
      <c r="P127" s="38">
        <v>48224</v>
      </c>
      <c r="Q127" s="37">
        <v>38850</v>
      </c>
      <c r="R127" s="37">
        <v>10360</v>
      </c>
      <c r="S127" s="37">
        <f t="shared" si="9"/>
        <v>38850</v>
      </c>
      <c r="T127" s="38">
        <f>Q127-R127</f>
        <v>28490</v>
      </c>
      <c r="U127" s="37">
        <v>0</v>
      </c>
      <c r="V127" s="18">
        <v>9.56</v>
      </c>
      <c r="X127"/>
      <c r="Z127"/>
    </row>
    <row r="128" spans="1:26" s="80" customFormat="1" x14ac:dyDescent="0.25">
      <c r="A128" s="68">
        <v>122</v>
      </c>
      <c r="B128" s="79" t="s">
        <v>14</v>
      </c>
      <c r="C128" s="79" t="s">
        <v>14</v>
      </c>
      <c r="D128" s="70" t="s">
        <v>149</v>
      </c>
      <c r="E128" s="79" t="s">
        <v>195</v>
      </c>
      <c r="F128" s="16" t="s">
        <v>147</v>
      </c>
      <c r="G128" s="83">
        <v>45302</v>
      </c>
      <c r="H128" s="43"/>
      <c r="I128" s="17" t="s">
        <v>150</v>
      </c>
      <c r="J128" s="79"/>
      <c r="K128" s="79"/>
      <c r="L128" s="79"/>
      <c r="M128" s="79"/>
      <c r="N128" s="79"/>
      <c r="O128" s="37">
        <v>1000</v>
      </c>
      <c r="P128" s="38">
        <v>95520</v>
      </c>
      <c r="Q128" s="37">
        <v>81500</v>
      </c>
      <c r="R128" s="37">
        <v>4000</v>
      </c>
      <c r="S128" s="37">
        <f t="shared" si="9"/>
        <v>81500</v>
      </c>
      <c r="T128" s="38">
        <f>Q128-R128</f>
        <v>77500</v>
      </c>
      <c r="U128" s="37">
        <v>0</v>
      </c>
      <c r="V128" s="18">
        <v>5.2</v>
      </c>
      <c r="X128"/>
      <c r="Z128"/>
    </row>
    <row r="129" spans="1:26" s="80" customFormat="1" x14ac:dyDescent="0.25">
      <c r="A129" s="68">
        <v>123</v>
      </c>
      <c r="B129" s="79" t="s">
        <v>14</v>
      </c>
      <c r="C129" s="79" t="s">
        <v>14</v>
      </c>
      <c r="D129" s="70" t="s">
        <v>151</v>
      </c>
      <c r="E129" s="79" t="s">
        <v>195</v>
      </c>
      <c r="F129" s="16" t="s">
        <v>144</v>
      </c>
      <c r="G129" s="83">
        <v>45302</v>
      </c>
      <c r="H129" s="43"/>
      <c r="I129" s="56" t="s">
        <v>152</v>
      </c>
      <c r="J129" s="57"/>
      <c r="K129" s="57"/>
      <c r="L129" s="57"/>
      <c r="M129" s="57"/>
      <c r="N129" s="57"/>
      <c r="O129" s="38">
        <v>500</v>
      </c>
      <c r="P129" s="38">
        <v>39424</v>
      </c>
      <c r="Q129" s="41">
        <v>6840</v>
      </c>
      <c r="R129" s="37">
        <v>107970</v>
      </c>
      <c r="S129" s="37">
        <f t="shared" si="9"/>
        <v>6840</v>
      </c>
      <c r="T129" s="38">
        <v>0</v>
      </c>
      <c r="U129" s="37">
        <f>R129-Q129</f>
        <v>101130</v>
      </c>
      <c r="V129" s="18">
        <v>5.67</v>
      </c>
      <c r="X129"/>
      <c r="Z129"/>
    </row>
    <row r="130" spans="1:26" s="80" customFormat="1" x14ac:dyDescent="0.25">
      <c r="A130" s="68">
        <v>124</v>
      </c>
      <c r="B130" s="79" t="s">
        <v>14</v>
      </c>
      <c r="C130" s="79" t="s">
        <v>14</v>
      </c>
      <c r="D130" s="70" t="s">
        <v>153</v>
      </c>
      <c r="E130" s="79" t="s">
        <v>195</v>
      </c>
      <c r="F130" s="16" t="s">
        <v>144</v>
      </c>
      <c r="G130" s="83">
        <v>45302</v>
      </c>
      <c r="H130" s="43"/>
      <c r="I130" s="17" t="s">
        <v>212</v>
      </c>
      <c r="J130" s="79"/>
      <c r="K130" s="79"/>
      <c r="L130" s="79"/>
      <c r="M130" s="79"/>
      <c r="N130" s="79"/>
      <c r="O130" s="37">
        <v>817.4</v>
      </c>
      <c r="P130" s="38">
        <v>66474</v>
      </c>
      <c r="Q130" s="37">
        <v>4875</v>
      </c>
      <c r="R130" s="37">
        <v>869375</v>
      </c>
      <c r="S130" s="37">
        <f t="shared" si="9"/>
        <v>4875</v>
      </c>
      <c r="T130" s="38">
        <v>0</v>
      </c>
      <c r="U130" s="37">
        <f>R130-Q130</f>
        <v>864500</v>
      </c>
      <c r="V130" s="18">
        <v>2.48</v>
      </c>
      <c r="X130"/>
      <c r="Z130"/>
    </row>
    <row r="131" spans="1:26" s="80" customFormat="1" x14ac:dyDescent="0.25">
      <c r="A131" s="68">
        <v>125</v>
      </c>
      <c r="B131" s="79" t="s">
        <v>14</v>
      </c>
      <c r="C131" s="79" t="s">
        <v>14</v>
      </c>
      <c r="D131" s="70" t="s">
        <v>154</v>
      </c>
      <c r="E131" s="79" t="s">
        <v>195</v>
      </c>
      <c r="F131" s="16" t="s">
        <v>144</v>
      </c>
      <c r="G131" s="83">
        <v>45302</v>
      </c>
      <c r="H131" s="43"/>
      <c r="I131" s="17" t="s">
        <v>155</v>
      </c>
      <c r="J131" s="79"/>
      <c r="K131" s="79"/>
      <c r="L131" s="79"/>
      <c r="M131" s="79"/>
      <c r="N131" s="79"/>
      <c r="O131" s="37">
        <v>325</v>
      </c>
      <c r="P131" s="38">
        <v>25320</v>
      </c>
      <c r="Q131" s="37">
        <v>7880</v>
      </c>
      <c r="R131" s="37">
        <v>27440</v>
      </c>
      <c r="S131" s="37">
        <f t="shared" si="9"/>
        <v>7880</v>
      </c>
      <c r="T131" s="38">
        <v>0</v>
      </c>
      <c r="U131" s="37">
        <f>R131-Q131</f>
        <v>19560</v>
      </c>
      <c r="V131" s="18">
        <v>3.56</v>
      </c>
      <c r="X131"/>
      <c r="Z131"/>
    </row>
    <row r="132" spans="1:26" s="80" customFormat="1" x14ac:dyDescent="0.25">
      <c r="A132" s="68">
        <v>126</v>
      </c>
      <c r="B132" s="79" t="s">
        <v>14</v>
      </c>
      <c r="C132" s="79" t="s">
        <v>14</v>
      </c>
      <c r="D132" s="70" t="s">
        <v>156</v>
      </c>
      <c r="E132" s="79" t="s">
        <v>195</v>
      </c>
      <c r="F132" s="91" t="s">
        <v>213</v>
      </c>
      <c r="G132" s="83">
        <v>45302</v>
      </c>
      <c r="H132" s="43"/>
      <c r="I132" s="17" t="s">
        <v>214</v>
      </c>
      <c r="J132" s="79"/>
      <c r="K132" s="79"/>
      <c r="L132" s="79"/>
      <c r="M132" s="79"/>
      <c r="N132" s="79"/>
      <c r="O132" s="37">
        <v>600</v>
      </c>
      <c r="P132" s="38">
        <v>31456</v>
      </c>
      <c r="Q132" s="37">
        <v>30080</v>
      </c>
      <c r="R132" s="37">
        <v>1200</v>
      </c>
      <c r="S132" s="37">
        <f t="shared" si="9"/>
        <v>30080</v>
      </c>
      <c r="T132" s="38">
        <f>Q132-R132</f>
        <v>28880</v>
      </c>
      <c r="U132" s="37">
        <v>0</v>
      </c>
      <c r="V132" s="18">
        <v>2.76</v>
      </c>
      <c r="X132"/>
      <c r="Z132"/>
    </row>
    <row r="133" spans="1:26" s="80" customFormat="1" x14ac:dyDescent="0.25">
      <c r="A133" s="68">
        <v>127</v>
      </c>
      <c r="B133" s="79" t="s">
        <v>14</v>
      </c>
      <c r="C133" s="79" t="s">
        <v>14</v>
      </c>
      <c r="D133" s="70" t="s">
        <v>157</v>
      </c>
      <c r="E133" s="79" t="s">
        <v>195</v>
      </c>
      <c r="F133" s="16" t="s">
        <v>158</v>
      </c>
      <c r="G133" s="83">
        <v>45302</v>
      </c>
      <c r="H133" s="43"/>
      <c r="I133" s="17" t="s">
        <v>159</v>
      </c>
      <c r="J133" s="79"/>
      <c r="K133" s="79"/>
      <c r="L133" s="79"/>
      <c r="M133" s="79"/>
      <c r="N133" s="79"/>
      <c r="O133" s="37">
        <v>50</v>
      </c>
      <c r="P133" s="38">
        <v>3363</v>
      </c>
      <c r="Q133" s="37">
        <v>1628.5</v>
      </c>
      <c r="R133" s="37">
        <v>10313.5</v>
      </c>
      <c r="S133" s="37">
        <f t="shared" si="9"/>
        <v>1628.5</v>
      </c>
      <c r="T133" s="38">
        <v>0</v>
      </c>
      <c r="U133" s="37">
        <f>R133-Q133</f>
        <v>8685</v>
      </c>
      <c r="V133" s="18">
        <v>2.76</v>
      </c>
      <c r="X133"/>
      <c r="Z133"/>
    </row>
    <row r="134" spans="1:26" s="80" customFormat="1" x14ac:dyDescent="0.25">
      <c r="A134" s="68">
        <v>128</v>
      </c>
      <c r="B134" s="79" t="s">
        <v>14</v>
      </c>
      <c r="C134" s="79" t="s">
        <v>14</v>
      </c>
      <c r="D134" s="70" t="s">
        <v>160</v>
      </c>
      <c r="E134" s="79" t="s">
        <v>195</v>
      </c>
      <c r="F134" s="16" t="s">
        <v>147</v>
      </c>
      <c r="G134" s="83">
        <v>45302</v>
      </c>
      <c r="H134" s="43"/>
      <c r="I134" s="17" t="s">
        <v>161</v>
      </c>
      <c r="J134" s="79"/>
      <c r="K134" s="79"/>
      <c r="L134" s="79"/>
      <c r="M134" s="79"/>
      <c r="N134" s="79"/>
      <c r="O134" s="37">
        <v>255</v>
      </c>
      <c r="P134" s="38">
        <v>25672</v>
      </c>
      <c r="Q134" s="37">
        <v>4333.5</v>
      </c>
      <c r="R134" s="37">
        <v>72126</v>
      </c>
      <c r="S134" s="37">
        <f t="shared" si="9"/>
        <v>4333.5</v>
      </c>
      <c r="T134" s="38">
        <v>0</v>
      </c>
      <c r="U134" s="37">
        <f>R134-Q134</f>
        <v>67792.5</v>
      </c>
      <c r="V134" s="18">
        <v>3.07</v>
      </c>
      <c r="X134"/>
      <c r="Z134"/>
    </row>
    <row r="135" spans="1:26" s="80" customFormat="1" x14ac:dyDescent="0.25">
      <c r="A135" s="68">
        <v>129</v>
      </c>
      <c r="B135" s="79" t="s">
        <v>14</v>
      </c>
      <c r="C135" s="79" t="s">
        <v>14</v>
      </c>
      <c r="D135" s="70" t="s">
        <v>162</v>
      </c>
      <c r="E135" s="79" t="s">
        <v>195</v>
      </c>
      <c r="F135" s="16" t="s">
        <v>147</v>
      </c>
      <c r="G135" s="83">
        <v>45302</v>
      </c>
      <c r="H135" s="43"/>
      <c r="I135" s="17" t="s">
        <v>163</v>
      </c>
      <c r="J135" s="79"/>
      <c r="K135" s="79"/>
      <c r="L135" s="79"/>
      <c r="M135" s="79"/>
      <c r="N135" s="79"/>
      <c r="O135" s="37">
        <v>298</v>
      </c>
      <c r="P135" s="38">
        <v>23820</v>
      </c>
      <c r="Q135" s="37">
        <v>15396</v>
      </c>
      <c r="R135" s="37">
        <v>19462</v>
      </c>
      <c r="S135" s="37">
        <f t="shared" si="9"/>
        <v>15396</v>
      </c>
      <c r="T135" s="38">
        <v>0</v>
      </c>
      <c r="U135" s="37">
        <f>R135-Q135</f>
        <v>4066</v>
      </c>
      <c r="V135" s="18">
        <v>3.07</v>
      </c>
      <c r="X135"/>
      <c r="Z135"/>
    </row>
    <row r="136" spans="1:26" s="80" customFormat="1" x14ac:dyDescent="0.25">
      <c r="A136" s="68">
        <v>130</v>
      </c>
      <c r="B136" s="79" t="s">
        <v>14</v>
      </c>
      <c r="C136" s="79" t="s">
        <v>14</v>
      </c>
      <c r="D136" s="70" t="s">
        <v>164</v>
      </c>
      <c r="E136" s="79" t="s">
        <v>195</v>
      </c>
      <c r="F136" s="16" t="s">
        <v>147</v>
      </c>
      <c r="G136" s="83">
        <v>45302</v>
      </c>
      <c r="H136" s="43"/>
      <c r="I136" s="17" t="s">
        <v>165</v>
      </c>
      <c r="J136" s="79"/>
      <c r="K136" s="79"/>
      <c r="L136" s="79"/>
      <c r="M136" s="79"/>
      <c r="N136" s="79"/>
      <c r="O136" s="37">
        <v>85</v>
      </c>
      <c r="P136" s="38">
        <v>7904</v>
      </c>
      <c r="Q136" s="37">
        <v>8433</v>
      </c>
      <c r="R136" s="37">
        <v>9240.5</v>
      </c>
      <c r="S136" s="37">
        <f t="shared" si="9"/>
        <v>8433</v>
      </c>
      <c r="T136" s="38">
        <v>0</v>
      </c>
      <c r="U136" s="37">
        <f>R136-Q136</f>
        <v>807.5</v>
      </c>
      <c r="V136" s="18">
        <v>3.07</v>
      </c>
      <c r="X136"/>
      <c r="Z136"/>
    </row>
    <row r="137" spans="1:26" s="80" customFormat="1" x14ac:dyDescent="0.25">
      <c r="A137" s="68">
        <v>131</v>
      </c>
      <c r="B137" s="79" t="s">
        <v>14</v>
      </c>
      <c r="C137" s="79" t="s">
        <v>14</v>
      </c>
      <c r="D137" s="70" t="s">
        <v>166</v>
      </c>
      <c r="E137" s="79" t="s">
        <v>195</v>
      </c>
      <c r="F137" s="16" t="s">
        <v>144</v>
      </c>
      <c r="G137" s="83">
        <v>45302</v>
      </c>
      <c r="H137" s="43"/>
      <c r="I137" s="17" t="s">
        <v>145</v>
      </c>
      <c r="J137" s="79"/>
      <c r="K137" s="79"/>
      <c r="L137" s="79"/>
      <c r="M137" s="79"/>
      <c r="N137" s="79"/>
      <c r="O137" s="37">
        <v>170</v>
      </c>
      <c r="P137" s="38">
        <v>14736</v>
      </c>
      <c r="Q137" s="37">
        <v>8664</v>
      </c>
      <c r="R137" s="37">
        <v>2669</v>
      </c>
      <c r="S137" s="37">
        <f t="shared" si="9"/>
        <v>8664</v>
      </c>
      <c r="T137" s="38">
        <f>Q137-R137</f>
        <v>5995</v>
      </c>
      <c r="U137" s="37">
        <v>0</v>
      </c>
      <c r="V137" s="18">
        <v>2.76</v>
      </c>
      <c r="X137"/>
      <c r="Z137"/>
    </row>
    <row r="138" spans="1:26" s="80" customFormat="1" x14ac:dyDescent="0.25">
      <c r="A138" s="68">
        <v>132</v>
      </c>
      <c r="B138" s="79" t="s">
        <v>14</v>
      </c>
      <c r="C138" s="79" t="s">
        <v>14</v>
      </c>
      <c r="D138" s="70" t="s">
        <v>167</v>
      </c>
      <c r="E138" s="79" t="s">
        <v>195</v>
      </c>
      <c r="F138" s="16" t="s">
        <v>147</v>
      </c>
      <c r="G138" s="83">
        <v>45302</v>
      </c>
      <c r="H138" s="92"/>
      <c r="I138" s="17" t="s">
        <v>145</v>
      </c>
      <c r="J138" s="79"/>
      <c r="K138" s="79"/>
      <c r="L138" s="79"/>
      <c r="M138" s="79"/>
      <c r="N138" s="79"/>
      <c r="O138" s="37">
        <v>170</v>
      </c>
      <c r="P138" s="38">
        <v>12192</v>
      </c>
      <c r="Q138" s="37">
        <v>9272</v>
      </c>
      <c r="R138" s="37">
        <v>389</v>
      </c>
      <c r="S138" s="37">
        <f t="shared" si="9"/>
        <v>9272</v>
      </c>
      <c r="T138" s="38">
        <f>Q138-R138</f>
        <v>8883</v>
      </c>
      <c r="U138" s="37">
        <v>0</v>
      </c>
      <c r="V138" s="18">
        <v>2.76</v>
      </c>
      <c r="X138"/>
      <c r="Z138"/>
    </row>
    <row r="139" spans="1:26" s="80" customFormat="1" x14ac:dyDescent="0.25">
      <c r="A139" s="68">
        <v>133</v>
      </c>
      <c r="B139" s="79" t="s">
        <v>14</v>
      </c>
      <c r="C139" s="79" t="s">
        <v>14</v>
      </c>
      <c r="D139" s="70" t="s">
        <v>168</v>
      </c>
      <c r="E139" s="79" t="s">
        <v>195</v>
      </c>
      <c r="F139" s="16" t="s">
        <v>144</v>
      </c>
      <c r="G139" s="83">
        <v>45302</v>
      </c>
      <c r="H139" s="92"/>
      <c r="I139" s="17" t="s">
        <v>214</v>
      </c>
      <c r="J139" s="79"/>
      <c r="K139" s="79"/>
      <c r="L139" s="79"/>
      <c r="M139" s="79"/>
      <c r="N139" s="79"/>
      <c r="O139" s="37">
        <v>599.6</v>
      </c>
      <c r="P139" s="38">
        <v>52180</v>
      </c>
      <c r="Q139" s="37">
        <v>19722.5</v>
      </c>
      <c r="R139" s="37">
        <v>62366.5</v>
      </c>
      <c r="S139" s="37">
        <f t="shared" si="9"/>
        <v>19722.5</v>
      </c>
      <c r="T139" s="38">
        <v>0</v>
      </c>
      <c r="U139" s="37">
        <f>R139-Q139</f>
        <v>42644</v>
      </c>
      <c r="V139" s="18">
        <v>2.76</v>
      </c>
      <c r="X139"/>
      <c r="Z139"/>
    </row>
    <row r="140" spans="1:26" s="80" customFormat="1" x14ac:dyDescent="0.25">
      <c r="A140" s="68">
        <v>134</v>
      </c>
      <c r="B140" s="79" t="s">
        <v>14</v>
      </c>
      <c r="C140" s="79" t="s">
        <v>14</v>
      </c>
      <c r="D140" s="70" t="s">
        <v>169</v>
      </c>
      <c r="E140" s="79" t="s">
        <v>195</v>
      </c>
      <c r="F140" s="16" t="s">
        <v>144</v>
      </c>
      <c r="G140" s="83">
        <v>45302</v>
      </c>
      <c r="H140" s="92"/>
      <c r="I140" s="17" t="s">
        <v>215</v>
      </c>
      <c r="J140" s="79"/>
      <c r="K140" s="79"/>
      <c r="L140" s="79"/>
      <c r="M140" s="79"/>
      <c r="N140" s="79"/>
      <c r="O140" s="37">
        <v>414.745</v>
      </c>
      <c r="P140" s="38">
        <v>25860</v>
      </c>
      <c r="Q140" s="37">
        <v>2565</v>
      </c>
      <c r="R140" s="37">
        <v>340350</v>
      </c>
      <c r="S140" s="37">
        <f t="shared" si="9"/>
        <v>2565</v>
      </c>
      <c r="T140" s="38">
        <v>0</v>
      </c>
      <c r="U140" s="37">
        <f>R140-Q140</f>
        <v>337785</v>
      </c>
      <c r="V140" s="18">
        <v>2.76</v>
      </c>
      <c r="X140"/>
      <c r="Z140"/>
    </row>
    <row r="141" spans="1:26" s="80" customFormat="1" x14ac:dyDescent="0.25">
      <c r="A141" s="68">
        <v>135</v>
      </c>
      <c r="B141" s="79" t="s">
        <v>14</v>
      </c>
      <c r="C141" s="79" t="s">
        <v>14</v>
      </c>
      <c r="D141" s="70" t="s">
        <v>170</v>
      </c>
      <c r="E141" s="79" t="s">
        <v>195</v>
      </c>
      <c r="F141" s="16" t="s">
        <v>144</v>
      </c>
      <c r="G141" s="83">
        <v>45302</v>
      </c>
      <c r="H141" s="92"/>
      <c r="I141" s="17" t="s">
        <v>171</v>
      </c>
      <c r="J141" s="79"/>
      <c r="K141" s="79"/>
      <c r="L141" s="79"/>
      <c r="M141" s="79"/>
      <c r="N141" s="79"/>
      <c r="O141" s="37">
        <v>997.92</v>
      </c>
      <c r="P141" s="38">
        <v>83100</v>
      </c>
      <c r="Q141" s="37">
        <v>38124</v>
      </c>
      <c r="R141" s="37">
        <v>126480</v>
      </c>
      <c r="S141" s="37">
        <f t="shared" si="9"/>
        <v>38124</v>
      </c>
      <c r="T141" s="38">
        <v>0</v>
      </c>
      <c r="U141" s="37">
        <f>R141-Q141</f>
        <v>88356</v>
      </c>
      <c r="V141" s="18">
        <v>3.19</v>
      </c>
      <c r="X141"/>
      <c r="Z141"/>
    </row>
    <row r="142" spans="1:26" s="80" customFormat="1" x14ac:dyDescent="0.25">
      <c r="A142" s="68">
        <v>136</v>
      </c>
      <c r="B142" s="79" t="s">
        <v>14</v>
      </c>
      <c r="C142" s="79" t="s">
        <v>14</v>
      </c>
      <c r="D142" s="71" t="s">
        <v>172</v>
      </c>
      <c r="E142" s="79" t="s">
        <v>195</v>
      </c>
      <c r="F142" s="16" t="s">
        <v>147</v>
      </c>
      <c r="G142" s="83">
        <v>45302</v>
      </c>
      <c r="H142" s="92"/>
      <c r="I142" s="17" t="s">
        <v>173</v>
      </c>
      <c r="J142" s="79"/>
      <c r="K142" s="79"/>
      <c r="L142" s="79"/>
      <c r="M142" s="79"/>
      <c r="N142" s="79"/>
      <c r="O142" s="37">
        <v>30.15</v>
      </c>
      <c r="P142" s="38">
        <v>3512</v>
      </c>
      <c r="Q142" s="37">
        <v>2337</v>
      </c>
      <c r="R142" s="37">
        <v>2446</v>
      </c>
      <c r="S142" s="37">
        <f t="shared" si="9"/>
        <v>2337</v>
      </c>
      <c r="T142" s="38">
        <v>0</v>
      </c>
      <c r="U142" s="37">
        <f>R142-Q142</f>
        <v>109</v>
      </c>
      <c r="V142" s="18">
        <v>3.19</v>
      </c>
      <c r="X142"/>
      <c r="Z142"/>
    </row>
    <row r="143" spans="1:26" s="80" customFormat="1" x14ac:dyDescent="0.25">
      <c r="A143" s="68">
        <v>137</v>
      </c>
      <c r="B143" s="79" t="s">
        <v>14</v>
      </c>
      <c r="C143" s="79" t="s">
        <v>14</v>
      </c>
      <c r="D143" s="71" t="s">
        <v>174</v>
      </c>
      <c r="E143" s="79" t="s">
        <v>195</v>
      </c>
      <c r="F143" s="16" t="s">
        <v>144</v>
      </c>
      <c r="G143" s="83">
        <v>45302</v>
      </c>
      <c r="H143" s="92"/>
      <c r="I143" s="17" t="s">
        <v>165</v>
      </c>
      <c r="J143" s="79"/>
      <c r="K143" s="79"/>
      <c r="L143" s="79"/>
      <c r="M143" s="79"/>
      <c r="N143" s="79"/>
      <c r="O143" s="37">
        <v>170</v>
      </c>
      <c r="P143" s="38">
        <v>8028</v>
      </c>
      <c r="Q143" s="37">
        <v>4272</v>
      </c>
      <c r="R143" s="37">
        <v>3511</v>
      </c>
      <c r="S143" s="37">
        <f t="shared" si="9"/>
        <v>4272</v>
      </c>
      <c r="T143" s="38">
        <f>Q143-R143</f>
        <v>761</v>
      </c>
      <c r="U143" s="37">
        <v>0</v>
      </c>
      <c r="V143" s="18" t="s">
        <v>219</v>
      </c>
      <c r="X143"/>
      <c r="Z143"/>
    </row>
    <row r="144" spans="1:26" s="80" customFormat="1" x14ac:dyDescent="0.25">
      <c r="A144" s="68">
        <v>138</v>
      </c>
      <c r="B144" s="79" t="s">
        <v>14</v>
      </c>
      <c r="C144" s="79" t="s">
        <v>14</v>
      </c>
      <c r="D144" s="71" t="s">
        <v>175</v>
      </c>
      <c r="E144" s="79" t="s">
        <v>195</v>
      </c>
      <c r="F144" s="16" t="s">
        <v>144</v>
      </c>
      <c r="G144" s="83">
        <v>45302</v>
      </c>
      <c r="H144" s="92"/>
      <c r="I144" s="17" t="s">
        <v>161</v>
      </c>
      <c r="J144" s="79"/>
      <c r="K144" s="79"/>
      <c r="L144" s="79"/>
      <c r="M144" s="79"/>
      <c r="N144" s="79"/>
      <c r="O144" s="37">
        <v>249.92</v>
      </c>
      <c r="P144" s="38">
        <v>21288</v>
      </c>
      <c r="Q144" s="37">
        <v>14775</v>
      </c>
      <c r="R144" s="37">
        <v>4767</v>
      </c>
      <c r="S144" s="37">
        <f t="shared" si="9"/>
        <v>14775</v>
      </c>
      <c r="T144" s="38">
        <f>Q144-R144</f>
        <v>10008</v>
      </c>
      <c r="U144" s="37">
        <v>0</v>
      </c>
      <c r="V144" s="18">
        <v>3.19</v>
      </c>
      <c r="X144"/>
      <c r="Z144"/>
    </row>
    <row r="145" spans="1:26" s="80" customFormat="1" x14ac:dyDescent="0.25">
      <c r="A145" s="68">
        <v>139</v>
      </c>
      <c r="B145" s="79" t="s">
        <v>14</v>
      </c>
      <c r="C145" s="79" t="s">
        <v>14</v>
      </c>
      <c r="D145" s="70" t="s">
        <v>176</v>
      </c>
      <c r="E145" s="79" t="s">
        <v>195</v>
      </c>
      <c r="F145" s="16" t="s">
        <v>144</v>
      </c>
      <c r="G145" s="83">
        <v>45302</v>
      </c>
      <c r="H145" s="92"/>
      <c r="I145" s="17" t="s">
        <v>161</v>
      </c>
      <c r="J145" s="79"/>
      <c r="K145" s="79"/>
      <c r="L145" s="79"/>
      <c r="M145" s="79"/>
      <c r="N145" s="79"/>
      <c r="O145" s="37">
        <v>100.32</v>
      </c>
      <c r="P145" s="38">
        <v>9189</v>
      </c>
      <c r="Q145" s="37">
        <v>1012.5</v>
      </c>
      <c r="R145" s="37">
        <v>26259</v>
      </c>
      <c r="S145" s="37">
        <f t="shared" si="9"/>
        <v>1012.5</v>
      </c>
      <c r="T145" s="38">
        <v>0</v>
      </c>
      <c r="U145" s="37">
        <f t="shared" ref="U145:U154" si="10">R145-Q145</f>
        <v>25246.5</v>
      </c>
      <c r="V145" s="18">
        <v>3.19</v>
      </c>
      <c r="X145"/>
      <c r="Z145"/>
    </row>
    <row r="146" spans="1:26" s="80" customFormat="1" x14ac:dyDescent="0.25">
      <c r="A146" s="68">
        <v>140</v>
      </c>
      <c r="B146" s="79" t="s">
        <v>14</v>
      </c>
      <c r="C146" s="79" t="s">
        <v>14</v>
      </c>
      <c r="D146" s="70" t="s">
        <v>177</v>
      </c>
      <c r="E146" s="79" t="s">
        <v>195</v>
      </c>
      <c r="F146" s="16" t="s">
        <v>144</v>
      </c>
      <c r="G146" s="83">
        <v>45302</v>
      </c>
      <c r="H146" s="92"/>
      <c r="I146" s="17" t="s">
        <v>178</v>
      </c>
      <c r="J146" s="79"/>
      <c r="K146" s="79"/>
      <c r="L146" s="79"/>
      <c r="M146" s="79"/>
      <c r="N146" s="79"/>
      <c r="O146" s="37">
        <v>692</v>
      </c>
      <c r="P146" s="38">
        <v>65640</v>
      </c>
      <c r="Q146" s="37">
        <v>15195</v>
      </c>
      <c r="R146" s="37">
        <v>81985</v>
      </c>
      <c r="S146" s="37">
        <f t="shared" si="9"/>
        <v>15195</v>
      </c>
      <c r="T146" s="38">
        <v>0</v>
      </c>
      <c r="U146" s="37">
        <f t="shared" si="10"/>
        <v>66790</v>
      </c>
      <c r="V146" s="18">
        <v>3.19</v>
      </c>
      <c r="X146"/>
      <c r="Z146"/>
    </row>
    <row r="147" spans="1:26" s="80" customFormat="1" x14ac:dyDescent="0.25">
      <c r="A147" s="68">
        <v>141</v>
      </c>
      <c r="B147" s="79" t="s">
        <v>14</v>
      </c>
      <c r="C147" s="79" t="s">
        <v>14</v>
      </c>
      <c r="D147" s="70" t="s">
        <v>179</v>
      </c>
      <c r="E147" s="79" t="s">
        <v>195</v>
      </c>
      <c r="F147" s="16" t="s">
        <v>144</v>
      </c>
      <c r="G147" s="83">
        <v>45302</v>
      </c>
      <c r="H147" s="92"/>
      <c r="I147" s="17" t="s">
        <v>180</v>
      </c>
      <c r="J147" s="79"/>
      <c r="K147" s="79"/>
      <c r="L147" s="79"/>
      <c r="M147" s="79"/>
      <c r="N147" s="79"/>
      <c r="O147" s="37">
        <v>807</v>
      </c>
      <c r="P147" s="38">
        <v>77904</v>
      </c>
      <c r="Q147" s="37">
        <v>10785</v>
      </c>
      <c r="R147" s="37">
        <v>240290</v>
      </c>
      <c r="S147" s="37">
        <f t="shared" si="9"/>
        <v>10785</v>
      </c>
      <c r="T147" s="38">
        <v>0</v>
      </c>
      <c r="U147" s="37">
        <f t="shared" si="10"/>
        <v>229505</v>
      </c>
      <c r="V147" s="18">
        <v>3.19</v>
      </c>
      <c r="X147"/>
      <c r="Z147"/>
    </row>
    <row r="148" spans="1:26" s="80" customFormat="1" x14ac:dyDescent="0.25">
      <c r="A148" s="68">
        <v>142</v>
      </c>
      <c r="B148" s="79" t="s">
        <v>14</v>
      </c>
      <c r="C148" s="79" t="s">
        <v>14</v>
      </c>
      <c r="D148" s="70" t="s">
        <v>181</v>
      </c>
      <c r="E148" s="79" t="s">
        <v>195</v>
      </c>
      <c r="F148" s="16" t="s">
        <v>144</v>
      </c>
      <c r="G148" s="83">
        <v>45302</v>
      </c>
      <c r="H148" s="92"/>
      <c r="I148" s="17" t="s">
        <v>182</v>
      </c>
      <c r="J148" s="79"/>
      <c r="K148" s="79"/>
      <c r="L148" s="79"/>
      <c r="M148" s="79"/>
      <c r="N148" s="79"/>
      <c r="O148" s="37">
        <v>50.2</v>
      </c>
      <c r="P148" s="38">
        <v>4990</v>
      </c>
      <c r="Q148" s="37">
        <v>457.5</v>
      </c>
      <c r="R148" s="37">
        <v>34942.5</v>
      </c>
      <c r="S148" s="37">
        <f t="shared" si="9"/>
        <v>457.5</v>
      </c>
      <c r="T148" s="38">
        <v>0</v>
      </c>
      <c r="U148" s="37">
        <f t="shared" si="10"/>
        <v>34485</v>
      </c>
      <c r="V148" s="18">
        <v>3.19</v>
      </c>
      <c r="X148"/>
      <c r="Z148"/>
    </row>
    <row r="149" spans="1:26" s="80" customFormat="1" x14ac:dyDescent="0.25">
      <c r="A149" s="68">
        <v>143</v>
      </c>
      <c r="B149" s="79" t="s">
        <v>14</v>
      </c>
      <c r="C149" s="79" t="s">
        <v>14</v>
      </c>
      <c r="D149" s="70" t="s">
        <v>183</v>
      </c>
      <c r="E149" s="79" t="s">
        <v>195</v>
      </c>
      <c r="F149" s="16" t="s">
        <v>216</v>
      </c>
      <c r="G149" s="83">
        <v>45302</v>
      </c>
      <c r="H149" s="92"/>
      <c r="I149" s="17" t="s">
        <v>145</v>
      </c>
      <c r="J149" s="79"/>
      <c r="K149" s="79"/>
      <c r="L149" s="79"/>
      <c r="M149" s="79"/>
      <c r="N149" s="79"/>
      <c r="O149" s="37">
        <v>170</v>
      </c>
      <c r="P149" s="38">
        <v>10005</v>
      </c>
      <c r="Q149" s="37">
        <v>7830</v>
      </c>
      <c r="R149" s="37">
        <v>19443</v>
      </c>
      <c r="S149" s="37">
        <f t="shared" si="9"/>
        <v>7830</v>
      </c>
      <c r="T149" s="38">
        <v>0</v>
      </c>
      <c r="U149" s="37">
        <f t="shared" si="10"/>
        <v>11613</v>
      </c>
      <c r="V149" s="18">
        <v>2.87</v>
      </c>
      <c r="X149"/>
      <c r="Z149"/>
    </row>
    <row r="150" spans="1:26" s="95" customFormat="1" x14ac:dyDescent="0.3">
      <c r="A150" s="68">
        <v>144</v>
      </c>
      <c r="B150" s="79" t="s">
        <v>14</v>
      </c>
      <c r="C150" s="79" t="s">
        <v>14</v>
      </c>
      <c r="D150" s="70" t="s">
        <v>184</v>
      </c>
      <c r="E150" s="79" t="s">
        <v>195</v>
      </c>
      <c r="F150" s="16" t="s">
        <v>144</v>
      </c>
      <c r="G150" s="83">
        <v>45302</v>
      </c>
      <c r="H150" s="93"/>
      <c r="I150" s="17" t="s">
        <v>185</v>
      </c>
      <c r="J150" s="94"/>
      <c r="K150" s="94"/>
      <c r="L150" s="94"/>
      <c r="M150" s="94"/>
      <c r="N150" s="94"/>
      <c r="O150" s="37">
        <v>145</v>
      </c>
      <c r="P150" s="38">
        <v>3208</v>
      </c>
      <c r="Q150" s="37">
        <v>1350</v>
      </c>
      <c r="R150" s="37">
        <v>4000</v>
      </c>
      <c r="S150" s="37">
        <f t="shared" si="9"/>
        <v>1350</v>
      </c>
      <c r="T150" s="38">
        <v>0</v>
      </c>
      <c r="U150" s="37">
        <f t="shared" si="10"/>
        <v>2650</v>
      </c>
      <c r="V150" s="18">
        <v>2.76</v>
      </c>
      <c r="W150" s="80"/>
      <c r="X150"/>
      <c r="Z150"/>
    </row>
    <row r="151" spans="1:26" s="95" customFormat="1" x14ac:dyDescent="0.3">
      <c r="A151" s="68">
        <v>145</v>
      </c>
      <c r="B151" s="79" t="s">
        <v>14</v>
      </c>
      <c r="C151" s="79" t="s">
        <v>14</v>
      </c>
      <c r="D151" s="70" t="s">
        <v>186</v>
      </c>
      <c r="E151" s="79" t="s">
        <v>195</v>
      </c>
      <c r="F151" s="16" t="s">
        <v>187</v>
      </c>
      <c r="G151" s="83">
        <v>45302</v>
      </c>
      <c r="H151" s="93"/>
      <c r="I151" s="17" t="s">
        <v>180</v>
      </c>
      <c r="J151" s="94"/>
      <c r="K151" s="94"/>
      <c r="L151" s="94"/>
      <c r="M151" s="94"/>
      <c r="N151" s="94"/>
      <c r="O151" s="37">
        <v>469.8</v>
      </c>
      <c r="P151" s="38">
        <v>46214</v>
      </c>
      <c r="Q151" s="37">
        <v>5885</v>
      </c>
      <c r="R151" s="37">
        <v>83585</v>
      </c>
      <c r="S151" s="37">
        <f t="shared" si="9"/>
        <v>5885</v>
      </c>
      <c r="T151" s="38">
        <v>0</v>
      </c>
      <c r="U151" s="37">
        <f t="shared" si="10"/>
        <v>77700</v>
      </c>
      <c r="V151" s="18">
        <v>3.19</v>
      </c>
      <c r="W151" s="80"/>
      <c r="X151"/>
      <c r="Z151"/>
    </row>
    <row r="152" spans="1:26" s="95" customFormat="1" x14ac:dyDescent="0.3">
      <c r="A152" s="68">
        <v>146</v>
      </c>
      <c r="B152" s="79" t="s">
        <v>14</v>
      </c>
      <c r="C152" s="79" t="s">
        <v>14</v>
      </c>
      <c r="D152" s="70" t="s">
        <v>188</v>
      </c>
      <c r="E152" s="79" t="s">
        <v>195</v>
      </c>
      <c r="F152" s="16" t="s">
        <v>144</v>
      </c>
      <c r="G152" s="83">
        <v>45302</v>
      </c>
      <c r="H152" s="93"/>
      <c r="I152" s="17" t="s">
        <v>161</v>
      </c>
      <c r="J152" s="94"/>
      <c r="K152" s="94"/>
      <c r="L152" s="94"/>
      <c r="M152" s="94"/>
      <c r="N152" s="94"/>
      <c r="O152" s="37">
        <v>109.12</v>
      </c>
      <c r="P152" s="38">
        <v>10440</v>
      </c>
      <c r="Q152" s="37">
        <v>1999.5</v>
      </c>
      <c r="R152" s="37">
        <v>52978.5</v>
      </c>
      <c r="S152" s="37">
        <f t="shared" si="9"/>
        <v>1999.5</v>
      </c>
      <c r="T152" s="38">
        <v>0</v>
      </c>
      <c r="U152" s="37">
        <f t="shared" si="10"/>
        <v>50979</v>
      </c>
      <c r="V152" s="18">
        <v>3.19</v>
      </c>
      <c r="W152" s="80"/>
      <c r="X152"/>
      <c r="Z152"/>
    </row>
    <row r="153" spans="1:26" s="95" customFormat="1" x14ac:dyDescent="0.3">
      <c r="A153" s="68">
        <v>147</v>
      </c>
      <c r="B153" s="79" t="s">
        <v>14</v>
      </c>
      <c r="C153" s="79" t="s">
        <v>14</v>
      </c>
      <c r="D153" s="70" t="s">
        <v>189</v>
      </c>
      <c r="E153" s="79" t="s">
        <v>195</v>
      </c>
      <c r="F153" s="16" t="s">
        <v>147</v>
      </c>
      <c r="G153" s="83">
        <v>45302</v>
      </c>
      <c r="H153" s="93"/>
      <c r="I153" s="17" t="s">
        <v>145</v>
      </c>
      <c r="J153" s="94"/>
      <c r="K153" s="94"/>
      <c r="L153" s="94"/>
      <c r="M153" s="94"/>
      <c r="N153" s="94"/>
      <c r="O153" s="37">
        <v>124.9</v>
      </c>
      <c r="P153" s="38">
        <v>9592</v>
      </c>
      <c r="Q153" s="37">
        <v>3640</v>
      </c>
      <c r="R153" s="37">
        <v>15060</v>
      </c>
      <c r="S153" s="37">
        <f t="shared" si="9"/>
        <v>3640</v>
      </c>
      <c r="T153" s="38">
        <v>0</v>
      </c>
      <c r="U153" s="37">
        <f t="shared" si="10"/>
        <v>11420</v>
      </c>
      <c r="V153" s="18">
        <v>2.76</v>
      </c>
      <c r="W153" s="80"/>
      <c r="X153"/>
      <c r="Z153"/>
    </row>
    <row r="154" spans="1:26" s="95" customFormat="1" x14ac:dyDescent="0.3">
      <c r="A154" s="68">
        <v>148</v>
      </c>
      <c r="B154" s="79" t="s">
        <v>14</v>
      </c>
      <c r="C154" s="79" t="s">
        <v>14</v>
      </c>
      <c r="D154" s="70" t="s">
        <v>190</v>
      </c>
      <c r="E154" s="79" t="s">
        <v>195</v>
      </c>
      <c r="F154" s="16" t="s">
        <v>144</v>
      </c>
      <c r="G154" s="83">
        <v>45302</v>
      </c>
      <c r="H154" s="93"/>
      <c r="I154" s="17" t="s">
        <v>145</v>
      </c>
      <c r="J154" s="94"/>
      <c r="K154" s="94"/>
      <c r="L154" s="94"/>
      <c r="M154" s="94"/>
      <c r="N154" s="94"/>
      <c r="O154" s="37">
        <v>150.04</v>
      </c>
      <c r="P154" s="38">
        <v>14212</v>
      </c>
      <c r="Q154" s="37">
        <v>5350</v>
      </c>
      <c r="R154" s="37">
        <v>12662</v>
      </c>
      <c r="S154" s="37">
        <f t="shared" si="9"/>
        <v>5350</v>
      </c>
      <c r="T154" s="38">
        <v>0</v>
      </c>
      <c r="U154" s="37">
        <f t="shared" si="10"/>
        <v>7312</v>
      </c>
      <c r="V154" s="18">
        <v>3.19</v>
      </c>
      <c r="W154" s="80"/>
      <c r="X154"/>
      <c r="Z154"/>
    </row>
    <row r="155" spans="1:26" s="27" customFormat="1" x14ac:dyDescent="0.3">
      <c r="A155" s="68">
        <v>149</v>
      </c>
      <c r="B155" s="24" t="s">
        <v>14</v>
      </c>
      <c r="C155" s="24" t="s">
        <v>14</v>
      </c>
      <c r="D155" s="70" t="s">
        <v>191</v>
      </c>
      <c r="E155" s="24" t="s">
        <v>195</v>
      </c>
      <c r="F155" s="16" t="s">
        <v>144</v>
      </c>
      <c r="G155" s="25">
        <v>45302</v>
      </c>
      <c r="H155" s="45"/>
      <c r="I155" s="17" t="s">
        <v>192</v>
      </c>
      <c r="J155" s="28"/>
      <c r="K155" s="28"/>
      <c r="L155" s="28"/>
      <c r="M155" s="28"/>
      <c r="N155" s="28"/>
      <c r="O155" s="37">
        <v>424.98</v>
      </c>
      <c r="P155" s="38">
        <v>38092</v>
      </c>
      <c r="Q155" s="37">
        <v>26297.5</v>
      </c>
      <c r="R155" s="37">
        <v>15110</v>
      </c>
      <c r="S155" s="37">
        <f t="shared" si="9"/>
        <v>26297.5</v>
      </c>
      <c r="T155" s="39">
        <f>Q155-R155</f>
        <v>11187.5</v>
      </c>
      <c r="U155" s="37">
        <v>0</v>
      </c>
      <c r="V155" s="18">
        <v>3.19</v>
      </c>
      <c r="W155"/>
      <c r="X155"/>
      <c r="Z155"/>
    </row>
    <row r="156" spans="1:26" s="27" customFormat="1" ht="24" thickBot="1" x14ac:dyDescent="0.35">
      <c r="A156" s="68">
        <v>150</v>
      </c>
      <c r="B156" s="24" t="s">
        <v>14</v>
      </c>
      <c r="C156" s="24" t="s">
        <v>14</v>
      </c>
      <c r="D156" s="70" t="s">
        <v>193</v>
      </c>
      <c r="E156" s="24" t="s">
        <v>195</v>
      </c>
      <c r="F156" s="16" t="s">
        <v>144</v>
      </c>
      <c r="G156" s="25">
        <v>45302</v>
      </c>
      <c r="H156" s="45"/>
      <c r="I156" s="17" t="s">
        <v>194</v>
      </c>
      <c r="J156" s="28"/>
      <c r="K156" s="28"/>
      <c r="L156" s="28"/>
      <c r="M156" s="28"/>
      <c r="N156" s="28"/>
      <c r="O156" s="37">
        <v>999.54</v>
      </c>
      <c r="P156" s="38">
        <v>96243</v>
      </c>
      <c r="Q156" s="37">
        <v>8880</v>
      </c>
      <c r="R156" s="37">
        <v>399440</v>
      </c>
      <c r="S156" s="37">
        <f t="shared" si="9"/>
        <v>8880</v>
      </c>
      <c r="T156" s="39">
        <v>0</v>
      </c>
      <c r="U156" s="37">
        <f>R156-Q156</f>
        <v>390560</v>
      </c>
      <c r="V156" s="18">
        <v>3.19</v>
      </c>
      <c r="W156"/>
      <c r="X156"/>
      <c r="Z156"/>
    </row>
    <row r="157" spans="1:26" s="27" customFormat="1" x14ac:dyDescent="0.3">
      <c r="A157" s="68">
        <v>151</v>
      </c>
      <c r="B157" s="46" t="s">
        <v>14</v>
      </c>
      <c r="C157" s="46" t="s">
        <v>14</v>
      </c>
      <c r="D157" s="72" t="s">
        <v>217</v>
      </c>
      <c r="E157" s="46" t="s">
        <v>195</v>
      </c>
      <c r="F157" s="47" t="s">
        <v>213</v>
      </c>
      <c r="G157" s="25">
        <v>45302</v>
      </c>
      <c r="H157" s="48"/>
      <c r="I157" s="49" t="s">
        <v>218</v>
      </c>
      <c r="J157" s="50"/>
      <c r="K157" s="50"/>
      <c r="L157" s="50"/>
      <c r="M157" s="50"/>
      <c r="N157" s="50"/>
      <c r="O157" s="51">
        <v>55</v>
      </c>
      <c r="P157" s="52">
        <v>0</v>
      </c>
      <c r="Q157" s="51">
        <v>0</v>
      </c>
      <c r="R157" s="51">
        <v>1270.5</v>
      </c>
      <c r="S157" s="37">
        <f t="shared" si="9"/>
        <v>0</v>
      </c>
      <c r="T157" s="39">
        <v>0</v>
      </c>
      <c r="U157" s="37">
        <f>R157-Q157</f>
        <v>1270.5</v>
      </c>
      <c r="V157" s="53">
        <v>3.07</v>
      </c>
      <c r="W157"/>
      <c r="X157"/>
      <c r="Z157"/>
    </row>
    <row r="158" spans="1:26" s="27" customFormat="1" x14ac:dyDescent="0.3">
      <c r="A158" s="68">
        <v>152</v>
      </c>
      <c r="B158" s="24" t="s">
        <v>14</v>
      </c>
      <c r="C158" s="24" t="s">
        <v>14</v>
      </c>
      <c r="D158" s="70" t="s">
        <v>220</v>
      </c>
      <c r="E158" s="24" t="s">
        <v>195</v>
      </c>
      <c r="F158" s="54" t="s">
        <v>213</v>
      </c>
      <c r="G158" s="25">
        <v>45302</v>
      </c>
      <c r="H158" s="45"/>
      <c r="I158" s="17" t="s">
        <v>192</v>
      </c>
      <c r="J158" s="28"/>
      <c r="K158" s="28"/>
      <c r="L158" s="28"/>
      <c r="M158" s="28"/>
      <c r="N158" s="28"/>
      <c r="O158" s="37">
        <v>425.25</v>
      </c>
      <c r="P158" s="38">
        <v>42869</v>
      </c>
      <c r="Q158" s="37">
        <v>15055</v>
      </c>
      <c r="R158" s="37">
        <v>130940</v>
      </c>
      <c r="S158" s="37">
        <f t="shared" si="9"/>
        <v>15055</v>
      </c>
      <c r="T158" s="39">
        <v>0</v>
      </c>
      <c r="U158" s="37">
        <f>R158-Q158</f>
        <v>115885</v>
      </c>
      <c r="V158" s="18">
        <v>3.74</v>
      </c>
      <c r="W158"/>
      <c r="X158"/>
      <c r="Z158"/>
    </row>
    <row r="159" spans="1:26" s="27" customFormat="1" x14ac:dyDescent="0.3">
      <c r="A159" s="68">
        <v>153</v>
      </c>
      <c r="B159" s="24" t="s">
        <v>14</v>
      </c>
      <c r="C159" s="24" t="s">
        <v>14</v>
      </c>
      <c r="D159" s="70" t="s">
        <v>228</v>
      </c>
      <c r="E159" s="24" t="s">
        <v>195</v>
      </c>
      <c r="F159" s="54" t="s">
        <v>213</v>
      </c>
      <c r="G159" s="25">
        <v>45302</v>
      </c>
      <c r="H159" s="45"/>
      <c r="I159" s="17" t="s">
        <v>182</v>
      </c>
      <c r="J159" s="28"/>
      <c r="K159" s="28"/>
      <c r="L159" s="28"/>
      <c r="M159" s="28"/>
      <c r="N159" s="28"/>
      <c r="O159" s="37">
        <v>39</v>
      </c>
      <c r="P159" s="38">
        <v>2886</v>
      </c>
      <c r="Q159" s="37">
        <v>375.75</v>
      </c>
      <c r="R159" s="37">
        <v>24984</v>
      </c>
      <c r="S159" s="37">
        <f t="shared" si="9"/>
        <v>375.75</v>
      </c>
      <c r="T159" s="39">
        <v>0</v>
      </c>
      <c r="U159" s="37">
        <f>R159-Q159</f>
        <v>24608.25</v>
      </c>
      <c r="V159" s="18">
        <v>3.74</v>
      </c>
      <c r="W159"/>
      <c r="X159"/>
      <c r="Z159"/>
    </row>
    <row r="160" spans="1:26" s="27" customFormat="1" x14ac:dyDescent="0.3">
      <c r="A160" s="68">
        <v>154</v>
      </c>
      <c r="B160" s="24" t="s">
        <v>14</v>
      </c>
      <c r="C160" s="24" t="s">
        <v>14</v>
      </c>
      <c r="D160" s="70" t="s">
        <v>230</v>
      </c>
      <c r="E160" s="24" t="s">
        <v>195</v>
      </c>
      <c r="F160" s="54" t="s">
        <v>213</v>
      </c>
      <c r="G160" s="25">
        <v>45302</v>
      </c>
      <c r="H160" s="45"/>
      <c r="I160" s="17" t="s">
        <v>165</v>
      </c>
      <c r="J160" s="28"/>
      <c r="K160" s="28"/>
      <c r="L160" s="28"/>
      <c r="M160" s="28"/>
      <c r="N160" s="28"/>
      <c r="O160" s="37">
        <v>80</v>
      </c>
      <c r="P160" s="38">
        <v>8416</v>
      </c>
      <c r="Q160" s="37">
        <v>5959.5</v>
      </c>
      <c r="R160" s="37">
        <v>6235.5</v>
      </c>
      <c r="S160" s="37">
        <f t="shared" si="9"/>
        <v>5959.5</v>
      </c>
      <c r="T160" s="39">
        <v>0</v>
      </c>
      <c r="U160" s="37">
        <f>R160-Q160</f>
        <v>276</v>
      </c>
      <c r="V160" s="18">
        <v>3.74</v>
      </c>
      <c r="W160"/>
      <c r="X160"/>
      <c r="Z160"/>
    </row>
    <row r="161" spans="1:26" s="27" customFormat="1" x14ac:dyDescent="0.3">
      <c r="A161" s="68">
        <v>155</v>
      </c>
      <c r="B161" s="24" t="s">
        <v>14</v>
      </c>
      <c r="C161" s="24" t="s">
        <v>14</v>
      </c>
      <c r="D161" s="70" t="s">
        <v>229</v>
      </c>
      <c r="E161" s="24" t="s">
        <v>195</v>
      </c>
      <c r="F161" s="54" t="s">
        <v>236</v>
      </c>
      <c r="G161" s="25">
        <v>45302</v>
      </c>
      <c r="H161" s="45"/>
      <c r="I161" s="17" t="s">
        <v>237</v>
      </c>
      <c r="J161" s="28"/>
      <c r="K161" s="28"/>
      <c r="L161" s="28"/>
      <c r="M161" s="28"/>
      <c r="N161" s="28"/>
      <c r="O161" s="37">
        <v>110</v>
      </c>
      <c r="P161" s="38">
        <v>10120</v>
      </c>
      <c r="Q161" s="37">
        <v>9270</v>
      </c>
      <c r="R161" s="37">
        <v>1710</v>
      </c>
      <c r="S161" s="37">
        <f t="shared" si="9"/>
        <v>9270</v>
      </c>
      <c r="T161" s="39">
        <f>Q161-R161</f>
        <v>7560</v>
      </c>
      <c r="U161" s="37">
        <v>0</v>
      </c>
      <c r="V161" s="18">
        <v>3.74</v>
      </c>
      <c r="W161"/>
      <c r="X161"/>
      <c r="Z161"/>
    </row>
    <row r="162" spans="1:26" s="27" customFormat="1" x14ac:dyDescent="0.3">
      <c r="A162" s="68">
        <v>156</v>
      </c>
      <c r="B162" s="24" t="s">
        <v>14</v>
      </c>
      <c r="C162" s="24" t="s">
        <v>14</v>
      </c>
      <c r="D162" s="70" t="s">
        <v>241</v>
      </c>
      <c r="E162" s="24" t="s">
        <v>195</v>
      </c>
      <c r="F162" s="54" t="s">
        <v>213</v>
      </c>
      <c r="G162" s="25">
        <v>45302</v>
      </c>
      <c r="H162" s="45"/>
      <c r="I162" s="17" t="s">
        <v>242</v>
      </c>
      <c r="J162" s="28"/>
      <c r="K162" s="28"/>
      <c r="L162" s="28"/>
      <c r="M162" s="28"/>
      <c r="N162" s="28"/>
      <c r="O162" s="37">
        <v>272</v>
      </c>
      <c r="P162" s="38">
        <v>29604</v>
      </c>
      <c r="Q162" s="37">
        <v>5528</v>
      </c>
      <c r="R162" s="37">
        <v>66736</v>
      </c>
      <c r="S162" s="37">
        <f t="shared" si="9"/>
        <v>5528</v>
      </c>
      <c r="T162" s="39">
        <v>0</v>
      </c>
      <c r="U162" s="37">
        <f>R162-Q162</f>
        <v>61208</v>
      </c>
      <c r="V162" s="18">
        <v>3.74</v>
      </c>
      <c r="W162"/>
      <c r="X162"/>
      <c r="Z162"/>
    </row>
    <row r="163" spans="1:26" s="27" customFormat="1" x14ac:dyDescent="0.3">
      <c r="A163" s="68">
        <v>157</v>
      </c>
      <c r="B163" s="24" t="s">
        <v>14</v>
      </c>
      <c r="C163" s="24" t="s">
        <v>14</v>
      </c>
      <c r="D163" s="70" t="s">
        <v>258</v>
      </c>
      <c r="E163" s="24" t="s">
        <v>195</v>
      </c>
      <c r="F163" s="54" t="s">
        <v>213</v>
      </c>
      <c r="G163" s="25">
        <v>45302</v>
      </c>
      <c r="H163" s="45"/>
      <c r="I163" s="17" t="s">
        <v>259</v>
      </c>
      <c r="J163" s="28"/>
      <c r="K163" s="28"/>
      <c r="L163" s="28"/>
      <c r="M163" s="28"/>
      <c r="N163" s="28"/>
      <c r="O163" s="37">
        <v>382.5</v>
      </c>
      <c r="P163" s="38">
        <v>34440</v>
      </c>
      <c r="Q163" s="37">
        <v>8525</v>
      </c>
      <c r="R163" s="37">
        <v>49400</v>
      </c>
      <c r="S163" s="37">
        <f t="shared" si="9"/>
        <v>8525</v>
      </c>
      <c r="T163" s="39">
        <v>0</v>
      </c>
      <c r="U163" s="37">
        <f>R163-Q163</f>
        <v>40875</v>
      </c>
      <c r="V163" s="18">
        <v>3.37</v>
      </c>
      <c r="W163"/>
      <c r="X163"/>
      <c r="Z163"/>
    </row>
    <row r="164" spans="1:26" s="27" customFormat="1" x14ac:dyDescent="0.3">
      <c r="A164" s="68">
        <v>158</v>
      </c>
      <c r="B164" s="24" t="s">
        <v>14</v>
      </c>
      <c r="C164" s="24" t="s">
        <v>14</v>
      </c>
      <c r="D164" s="70" t="s">
        <v>266</v>
      </c>
      <c r="E164" s="24" t="s">
        <v>195</v>
      </c>
      <c r="F164" s="54" t="s">
        <v>236</v>
      </c>
      <c r="G164" s="25">
        <v>45302</v>
      </c>
      <c r="H164" s="45"/>
      <c r="I164" s="17" t="s">
        <v>267</v>
      </c>
      <c r="J164" s="28"/>
      <c r="K164" s="28"/>
      <c r="L164" s="28"/>
      <c r="M164" s="28"/>
      <c r="N164" s="28"/>
      <c r="O164" s="37">
        <v>127.5</v>
      </c>
      <c r="P164" s="38">
        <v>12332</v>
      </c>
      <c r="Q164" s="37">
        <v>5865</v>
      </c>
      <c r="R164" s="37">
        <v>9637.5</v>
      </c>
      <c r="S164" s="37">
        <f t="shared" si="9"/>
        <v>5865</v>
      </c>
      <c r="T164" s="39">
        <v>0</v>
      </c>
      <c r="U164" s="37">
        <f>R164-Q164</f>
        <v>3772.5</v>
      </c>
      <c r="V164" s="18">
        <v>3.37</v>
      </c>
      <c r="W164"/>
      <c r="X164"/>
      <c r="Z164"/>
    </row>
    <row r="165" spans="1:26" s="27" customFormat="1" x14ac:dyDescent="0.3">
      <c r="A165" s="68">
        <v>159</v>
      </c>
      <c r="B165" s="24" t="s">
        <v>14</v>
      </c>
      <c r="C165" s="24" t="s">
        <v>14</v>
      </c>
      <c r="D165" s="70" t="s">
        <v>272</v>
      </c>
      <c r="E165" s="24" t="s">
        <v>195</v>
      </c>
      <c r="F165" s="54" t="s">
        <v>236</v>
      </c>
      <c r="G165" s="25">
        <v>45302</v>
      </c>
      <c r="H165" s="45"/>
      <c r="I165" s="17" t="s">
        <v>180</v>
      </c>
      <c r="J165" s="28"/>
      <c r="K165" s="28"/>
      <c r="L165" s="28"/>
      <c r="M165" s="28"/>
      <c r="N165" s="28"/>
      <c r="O165" s="37">
        <v>498.6</v>
      </c>
      <c r="P165" s="38">
        <v>46549</v>
      </c>
      <c r="Q165" s="37">
        <v>2855</v>
      </c>
      <c r="R165" s="37">
        <v>142935</v>
      </c>
      <c r="S165" s="37">
        <f t="shared" si="9"/>
        <v>2855</v>
      </c>
      <c r="T165" s="39">
        <v>0</v>
      </c>
      <c r="U165" s="37">
        <f>R165-Q165</f>
        <v>140080</v>
      </c>
      <c r="V165" s="18">
        <v>3.74</v>
      </c>
      <c r="W165"/>
      <c r="X165"/>
      <c r="Z165"/>
    </row>
    <row r="166" spans="1:26" s="27" customFormat="1" ht="30.75" customHeight="1" x14ac:dyDescent="0.3">
      <c r="A166" s="68">
        <v>160</v>
      </c>
      <c r="B166" s="24" t="s">
        <v>14</v>
      </c>
      <c r="C166" s="24" t="s">
        <v>14</v>
      </c>
      <c r="D166" s="70" t="s">
        <v>294</v>
      </c>
      <c r="E166" s="24" t="s">
        <v>195</v>
      </c>
      <c r="F166" s="54" t="s">
        <v>293</v>
      </c>
      <c r="G166" s="25">
        <v>45302</v>
      </c>
      <c r="H166" s="45"/>
      <c r="I166" s="17" t="s">
        <v>295</v>
      </c>
      <c r="J166" s="28"/>
      <c r="K166" s="28"/>
      <c r="L166" s="28"/>
      <c r="M166" s="28"/>
      <c r="N166" s="28"/>
      <c r="O166" s="37">
        <v>500</v>
      </c>
      <c r="P166" s="38">
        <v>37360</v>
      </c>
      <c r="Q166" s="37">
        <v>7500</v>
      </c>
      <c r="R166" s="37">
        <v>53100</v>
      </c>
      <c r="S166" s="37">
        <f t="shared" si="9"/>
        <v>7500</v>
      </c>
      <c r="T166" s="39">
        <v>0</v>
      </c>
      <c r="U166" s="37">
        <f>R166-Q166</f>
        <v>45600</v>
      </c>
      <c r="V166" s="18">
        <v>3.2</v>
      </c>
      <c r="W166"/>
      <c r="X166"/>
      <c r="Z166"/>
    </row>
    <row r="167" spans="1:26" s="27" customFormat="1" ht="30.75" customHeight="1" x14ac:dyDescent="0.3">
      <c r="A167" s="68">
        <v>161</v>
      </c>
      <c r="B167" s="24" t="s">
        <v>14</v>
      </c>
      <c r="C167" s="24" t="s">
        <v>14</v>
      </c>
      <c r="D167" s="70" t="s">
        <v>296</v>
      </c>
      <c r="E167" s="24" t="s">
        <v>195</v>
      </c>
      <c r="F167" s="54" t="s">
        <v>293</v>
      </c>
      <c r="G167" s="25">
        <v>45302</v>
      </c>
      <c r="H167" s="45"/>
      <c r="I167" s="17" t="s">
        <v>161</v>
      </c>
      <c r="J167" s="28"/>
      <c r="K167" s="28"/>
      <c r="L167" s="28"/>
      <c r="M167" s="28"/>
      <c r="N167" s="28"/>
      <c r="O167" s="37">
        <v>200.5</v>
      </c>
      <c r="P167" s="38">
        <v>18145</v>
      </c>
      <c r="Q167" s="37">
        <v>8355</v>
      </c>
      <c r="R167" s="37">
        <v>9696.5</v>
      </c>
      <c r="S167" s="37">
        <f t="shared" si="4"/>
        <v>8355</v>
      </c>
      <c r="T167" s="39">
        <v>0</v>
      </c>
      <c r="U167" s="37">
        <f t="shared" si="6"/>
        <v>1341.5</v>
      </c>
      <c r="V167" s="18">
        <v>3.2</v>
      </c>
      <c r="W167"/>
      <c r="X167"/>
      <c r="Z167"/>
    </row>
    <row r="168" spans="1:26" s="27" customFormat="1" ht="30.75" customHeight="1" x14ac:dyDescent="0.3">
      <c r="A168" s="68">
        <v>162</v>
      </c>
      <c r="B168" s="24" t="s">
        <v>14</v>
      </c>
      <c r="C168" s="24" t="s">
        <v>14</v>
      </c>
      <c r="D168" s="70" t="s">
        <v>297</v>
      </c>
      <c r="E168" s="24" t="s">
        <v>195</v>
      </c>
      <c r="F168" s="54" t="s">
        <v>293</v>
      </c>
      <c r="G168" s="25">
        <v>45302</v>
      </c>
      <c r="H168" s="45"/>
      <c r="I168" s="17" t="s">
        <v>192</v>
      </c>
      <c r="J168" s="28"/>
      <c r="K168" s="28"/>
      <c r="L168" s="28"/>
      <c r="M168" s="28"/>
      <c r="N168" s="28"/>
      <c r="O168" s="37">
        <v>200.5</v>
      </c>
      <c r="P168" s="38">
        <v>49226</v>
      </c>
      <c r="Q168" s="37">
        <v>11824.5</v>
      </c>
      <c r="R168" s="37">
        <v>9822</v>
      </c>
      <c r="S168" s="37">
        <f t="shared" si="4"/>
        <v>11824.5</v>
      </c>
      <c r="T168" s="39">
        <f t="shared" ref="T168" si="11">Q168-R168</f>
        <v>2002.5</v>
      </c>
      <c r="U168" s="37">
        <v>0</v>
      </c>
      <c r="V168" s="18">
        <v>3.74</v>
      </c>
      <c r="W168"/>
      <c r="X168"/>
      <c r="Z168"/>
    </row>
    <row r="169" spans="1:26" s="33" customFormat="1" ht="34.5" customHeight="1" x14ac:dyDescent="0.35">
      <c r="A169" s="67"/>
      <c r="B169" s="75"/>
      <c r="C169" s="75"/>
      <c r="D169" s="76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96">
        <f>SUM(O7:O168)</f>
        <v>20620.295000000006</v>
      </c>
      <c r="P169" s="62">
        <f t="shared" ref="P169:S169" si="12">SUM(P7:P168)</f>
        <v>1795579.9</v>
      </c>
      <c r="Q169" s="62">
        <f t="shared" si="12"/>
        <v>1278012.45</v>
      </c>
      <c r="R169" s="62">
        <f t="shared" si="12"/>
        <v>3489836.65</v>
      </c>
      <c r="S169" s="62">
        <f t="shared" si="12"/>
        <v>1278012.45</v>
      </c>
      <c r="T169" s="62">
        <f>SUM(T7:T168)</f>
        <v>933257.99999999988</v>
      </c>
      <c r="U169" s="62">
        <f>SUM(U7:U168)</f>
        <v>3145015.2</v>
      </c>
      <c r="V169" s="75"/>
      <c r="W169"/>
      <c r="X169"/>
      <c r="Y169"/>
      <c r="Z169"/>
    </row>
    <row r="170" spans="1:26" s="27" customFormat="1" x14ac:dyDescent="0.35">
      <c r="A170" s="69"/>
      <c r="D170" s="59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42"/>
      <c r="P170" s="42"/>
      <c r="Q170" s="42"/>
      <c r="R170" s="42"/>
      <c r="S170" s="42"/>
      <c r="T170" s="42"/>
      <c r="U170" s="42"/>
      <c r="V170" s="32"/>
      <c r="X170"/>
    </row>
    <row r="171" spans="1:26" s="27" customFormat="1" x14ac:dyDescent="0.35">
      <c r="A171" s="69"/>
      <c r="D171" s="59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42"/>
      <c r="P171" s="42"/>
      <c r="Q171" s="42"/>
      <c r="R171" s="42"/>
      <c r="S171" s="42"/>
      <c r="T171" s="42"/>
      <c r="U171" s="42"/>
      <c r="V171" s="32"/>
      <c r="X171"/>
    </row>
    <row r="172" spans="1:26" s="27" customFormat="1" x14ac:dyDescent="0.35">
      <c r="A172" s="69"/>
      <c r="D172" s="59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42"/>
      <c r="P172" s="42"/>
      <c r="Q172" s="42"/>
      <c r="R172" s="42"/>
      <c r="S172" s="42"/>
      <c r="T172" s="42"/>
      <c r="U172" s="42"/>
      <c r="V172" s="32"/>
      <c r="X172"/>
    </row>
    <row r="173" spans="1:26" s="27" customFormat="1" x14ac:dyDescent="0.35">
      <c r="A173" s="69"/>
      <c r="D173" s="59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42"/>
      <c r="P173" s="42"/>
      <c r="Q173" s="42"/>
      <c r="R173" s="42"/>
      <c r="S173" s="42"/>
      <c r="T173" s="42"/>
      <c r="U173" s="42"/>
      <c r="V173" s="32"/>
      <c r="X173"/>
    </row>
    <row r="174" spans="1:26" s="27" customFormat="1" x14ac:dyDescent="0.35">
      <c r="A174" s="69"/>
      <c r="D174" s="59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42"/>
      <c r="P174" s="42"/>
      <c r="Q174" s="42"/>
      <c r="R174" s="42"/>
      <c r="S174" s="42"/>
      <c r="T174" s="42"/>
      <c r="U174" s="42"/>
      <c r="V174" s="32"/>
      <c r="X174"/>
    </row>
    <row r="175" spans="1:26" s="27" customFormat="1" x14ac:dyDescent="0.35">
      <c r="A175" s="69"/>
      <c r="D175" s="59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42"/>
      <c r="P175" s="42"/>
      <c r="Q175" s="42"/>
      <c r="R175" s="42"/>
      <c r="S175" s="42"/>
      <c r="T175" s="42"/>
      <c r="U175" s="42"/>
      <c r="V175" s="32"/>
      <c r="X175"/>
    </row>
    <row r="176" spans="1:26" s="27" customFormat="1" x14ac:dyDescent="0.35">
      <c r="A176" s="69"/>
      <c r="D176" s="59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42"/>
      <c r="P176" s="42"/>
      <c r="Q176" s="42"/>
      <c r="R176" s="42"/>
      <c r="S176" s="42"/>
      <c r="T176" s="42"/>
      <c r="U176" s="42"/>
      <c r="V176" s="32"/>
    </row>
    <row r="177" spans="3:4" s="55" customFormat="1" x14ac:dyDescent="0.35">
      <c r="C177" s="55" t="s">
        <v>31</v>
      </c>
      <c r="D177" s="59"/>
    </row>
    <row r="178" spans="3:4" s="55" customFormat="1" x14ac:dyDescent="0.35">
      <c r="C178" s="55" t="s">
        <v>226</v>
      </c>
      <c r="D178" s="59"/>
    </row>
    <row r="179" spans="3:4" s="55" customFormat="1" x14ac:dyDescent="0.35">
      <c r="C179" s="55" t="s">
        <v>227</v>
      </c>
      <c r="D179" s="59"/>
    </row>
  </sheetData>
  <autoFilter ref="T6:T169"/>
  <mergeCells count="5">
    <mergeCell ref="A2:B2"/>
    <mergeCell ref="F2:S2"/>
    <mergeCell ref="J3:N3"/>
    <mergeCell ref="O3:S3"/>
    <mergeCell ref="T3:V3"/>
  </mergeCells>
  <printOptions horizontalCentered="1" verticalCentered="1"/>
  <pageMargins left="0" right="0" top="0" bottom="0" header="0" footer="0"/>
  <pageSetup paperSize="9" scale="37" orientation="portrait" r:id="rId1"/>
  <rowBreaks count="1" manualBreakCount="1">
    <brk id="94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198"/>
  <sheetViews>
    <sheetView view="pageBreakPreview" zoomScale="70" zoomScaleNormal="73" zoomScaleSheetLayoutView="70" workbookViewId="0">
      <pane ySplit="5" topLeftCell="A169" activePane="bottomLeft" state="frozen"/>
      <selection activeCell="O7" sqref="O7:O187"/>
      <selection pane="bottomLeft" activeCell="O7" sqref="O7:O187"/>
    </sheetView>
  </sheetViews>
  <sheetFormatPr defaultRowHeight="23.25" x14ac:dyDescent="0.35"/>
  <cols>
    <col min="1" max="1" width="9.140625" style="55"/>
    <col min="2" max="2" width="16.7109375" customWidth="1"/>
    <col min="3" max="3" width="18" customWidth="1"/>
    <col min="4" max="4" width="29" style="102" customWidth="1"/>
    <col min="5" max="5" width="14.140625" customWidth="1"/>
    <col min="6" max="6" width="12.85546875" customWidth="1"/>
    <col min="7" max="7" width="13.7109375" customWidth="1"/>
    <col min="8" max="8" width="13.7109375" hidden="1" customWidth="1"/>
    <col min="9" max="9" width="10.7109375" customWidth="1"/>
    <col min="10" max="10" width="11.42578125" hidden="1" customWidth="1"/>
    <col min="11" max="11" width="14.85546875" hidden="1" customWidth="1"/>
    <col min="12" max="12" width="12.140625" hidden="1" customWidth="1"/>
    <col min="13" max="13" width="13" hidden="1" customWidth="1"/>
    <col min="14" max="14" width="9.140625" hidden="1" customWidth="1"/>
    <col min="15" max="15" width="15.5703125" style="34" customWidth="1"/>
    <col min="16" max="16" width="21.28515625" style="34" customWidth="1"/>
    <col min="17" max="17" width="19.5703125" style="34" customWidth="1"/>
    <col min="18" max="18" width="23.5703125" style="34" customWidth="1"/>
    <col min="19" max="19" width="21" style="34" customWidth="1"/>
    <col min="20" max="20" width="18.85546875" style="34" customWidth="1"/>
    <col min="21" max="21" width="20" style="34" customWidth="1"/>
    <col min="22" max="22" width="14.7109375" customWidth="1"/>
    <col min="23" max="23" width="11" customWidth="1"/>
    <col min="24" max="24" width="18.140625" customWidth="1"/>
    <col min="25" max="25" width="19.7109375" customWidth="1"/>
    <col min="26" max="26" width="27" customWidth="1"/>
  </cols>
  <sheetData>
    <row r="1" spans="1:26" ht="3.75" customHeight="1" x14ac:dyDescent="0.35"/>
    <row r="2" spans="1:26" x14ac:dyDescent="0.35">
      <c r="A2" s="277" t="s">
        <v>29</v>
      </c>
      <c r="B2" s="277"/>
      <c r="F2" s="278" t="s">
        <v>538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</row>
    <row r="3" spans="1:26" s="1" customFormat="1" ht="30.75" customHeight="1" x14ac:dyDescent="0.25">
      <c r="A3" s="65"/>
      <c r="C3" s="10"/>
      <c r="D3" s="60"/>
      <c r="E3" s="10"/>
      <c r="F3" s="10"/>
      <c r="G3" s="10"/>
      <c r="H3" s="10"/>
      <c r="I3" s="10"/>
      <c r="J3" s="279" t="s">
        <v>196</v>
      </c>
      <c r="K3" s="279"/>
      <c r="L3" s="279"/>
      <c r="M3" s="279"/>
      <c r="N3" s="279"/>
      <c r="O3" s="279" t="s">
        <v>197</v>
      </c>
      <c r="P3" s="279"/>
      <c r="Q3" s="279"/>
      <c r="R3" s="279"/>
      <c r="S3" s="279"/>
      <c r="T3" s="279" t="s">
        <v>198</v>
      </c>
      <c r="U3" s="279"/>
      <c r="V3" s="279"/>
    </row>
    <row r="4" spans="1:26" s="5" customFormat="1" ht="60" x14ac:dyDescent="0.25">
      <c r="A4" s="64" t="s">
        <v>0</v>
      </c>
      <c r="B4" s="98" t="s">
        <v>3</v>
      </c>
      <c r="C4" s="98" t="s">
        <v>19</v>
      </c>
      <c r="D4" s="61" t="s">
        <v>18</v>
      </c>
      <c r="E4" s="98" t="s">
        <v>33</v>
      </c>
      <c r="F4" s="98" t="s">
        <v>27</v>
      </c>
      <c r="G4" s="98" t="s">
        <v>23</v>
      </c>
      <c r="H4" s="98" t="s">
        <v>20</v>
      </c>
      <c r="I4" s="98" t="s">
        <v>21</v>
      </c>
      <c r="J4" s="98" t="s">
        <v>22</v>
      </c>
      <c r="K4" s="98" t="s">
        <v>7</v>
      </c>
      <c r="L4" s="98" t="s">
        <v>8</v>
      </c>
      <c r="M4" s="98" t="s">
        <v>9</v>
      </c>
      <c r="N4" s="98" t="s">
        <v>10</v>
      </c>
      <c r="O4" s="98" t="s">
        <v>6</v>
      </c>
      <c r="P4" s="66" t="s">
        <v>11</v>
      </c>
      <c r="Q4" s="66" t="s">
        <v>8</v>
      </c>
      <c r="R4" s="66" t="s">
        <v>9</v>
      </c>
      <c r="S4" s="66" t="s">
        <v>28</v>
      </c>
      <c r="T4" s="66" t="s">
        <v>24</v>
      </c>
      <c r="U4" s="66" t="s">
        <v>25</v>
      </c>
      <c r="V4" s="73" t="s">
        <v>26</v>
      </c>
    </row>
    <row r="5" spans="1:26" x14ac:dyDescent="0.25">
      <c r="A5" s="67">
        <v>1</v>
      </c>
      <c r="B5" s="23">
        <v>2</v>
      </c>
      <c r="C5" s="23">
        <v>3</v>
      </c>
      <c r="D5" s="10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23">
        <v>22</v>
      </c>
    </row>
    <row r="6" spans="1:26" ht="9.75" customHeight="1" x14ac:dyDescent="0.25">
      <c r="A6" s="67"/>
      <c r="B6" s="23"/>
      <c r="C6" s="23"/>
      <c r="D6" s="103"/>
      <c r="E6" s="23"/>
      <c r="F6" s="23"/>
      <c r="G6" s="23"/>
      <c r="H6" s="23"/>
      <c r="I6" s="23"/>
      <c r="J6" s="23"/>
      <c r="K6" s="23"/>
      <c r="L6" s="23"/>
      <c r="M6" s="23"/>
      <c r="N6" s="23"/>
      <c r="O6" s="35"/>
      <c r="P6" s="35"/>
      <c r="Q6" s="35"/>
      <c r="R6" s="35"/>
      <c r="S6" s="35"/>
      <c r="T6" s="35"/>
      <c r="U6" s="35"/>
      <c r="V6" s="23"/>
    </row>
    <row r="7" spans="1:26" x14ac:dyDescent="0.25">
      <c r="A7" s="68">
        <v>1</v>
      </c>
      <c r="B7" s="24" t="s">
        <v>14</v>
      </c>
      <c r="C7" s="24" t="s">
        <v>14</v>
      </c>
      <c r="D7" s="104" t="s">
        <v>34</v>
      </c>
      <c r="E7" s="24" t="s">
        <v>195</v>
      </c>
      <c r="F7" s="16" t="s">
        <v>35</v>
      </c>
      <c r="G7" s="25">
        <v>45659</v>
      </c>
      <c r="H7" s="18" t="s">
        <v>36</v>
      </c>
      <c r="I7" s="26"/>
      <c r="J7" s="24"/>
      <c r="K7" s="24"/>
      <c r="L7" s="24"/>
      <c r="M7" s="24"/>
      <c r="N7" s="24"/>
      <c r="O7" s="37">
        <v>450</v>
      </c>
      <c r="P7" s="38">
        <v>44112</v>
      </c>
      <c r="Q7" s="37">
        <v>42700</v>
      </c>
      <c r="R7" s="37">
        <v>1400</v>
      </c>
      <c r="S7" s="37">
        <f>Q7</f>
        <v>42700</v>
      </c>
      <c r="T7" s="39">
        <f>Q7-R7</f>
        <v>41300</v>
      </c>
      <c r="U7" s="37">
        <v>0</v>
      </c>
      <c r="V7" s="37">
        <v>9.56</v>
      </c>
    </row>
    <row r="8" spans="1:26" x14ac:dyDescent="0.25">
      <c r="A8" s="68">
        <v>2</v>
      </c>
      <c r="B8" s="24" t="s">
        <v>14</v>
      </c>
      <c r="C8" s="24" t="s">
        <v>14</v>
      </c>
      <c r="D8" s="104" t="s">
        <v>37</v>
      </c>
      <c r="E8" s="24" t="s">
        <v>195</v>
      </c>
      <c r="F8" s="16" t="s">
        <v>38</v>
      </c>
      <c r="G8" s="25">
        <v>45659</v>
      </c>
      <c r="H8" s="18" t="s">
        <v>39</v>
      </c>
      <c r="I8" s="26"/>
      <c r="J8" s="24"/>
      <c r="K8" s="24"/>
      <c r="L8" s="24"/>
      <c r="M8" s="24"/>
      <c r="N8" s="24"/>
      <c r="O8" s="37">
        <v>500</v>
      </c>
      <c r="P8" s="38">
        <v>42656</v>
      </c>
      <c r="Q8" s="37">
        <v>42000</v>
      </c>
      <c r="R8" s="37">
        <v>750</v>
      </c>
      <c r="S8" s="37">
        <f t="shared" ref="S8:S72" si="0">Q8</f>
        <v>42000</v>
      </c>
      <c r="T8" s="39">
        <f t="shared" ref="T8:T71" si="1">Q8-R8</f>
        <v>41250</v>
      </c>
      <c r="U8" s="37">
        <v>0</v>
      </c>
      <c r="V8" s="37">
        <v>9.56</v>
      </c>
    </row>
    <row r="9" spans="1:26" x14ac:dyDescent="0.25">
      <c r="A9" s="68">
        <v>3</v>
      </c>
      <c r="B9" s="24" t="s">
        <v>14</v>
      </c>
      <c r="C9" s="24" t="s">
        <v>14</v>
      </c>
      <c r="D9" s="104" t="s">
        <v>40</v>
      </c>
      <c r="E9" s="24" t="s">
        <v>195</v>
      </c>
      <c r="F9" s="16" t="s">
        <v>38</v>
      </c>
      <c r="G9" s="25">
        <v>45659</v>
      </c>
      <c r="H9" s="127" t="s">
        <v>39</v>
      </c>
      <c r="I9" s="26"/>
      <c r="J9" s="24"/>
      <c r="K9" s="24"/>
      <c r="L9" s="24"/>
      <c r="M9" s="24"/>
      <c r="N9" s="24"/>
      <c r="O9" s="37">
        <v>500</v>
      </c>
      <c r="P9" s="38">
        <v>43008</v>
      </c>
      <c r="Q9" s="37">
        <v>42500</v>
      </c>
      <c r="R9" s="37">
        <v>500</v>
      </c>
      <c r="S9" s="37">
        <f t="shared" si="0"/>
        <v>42500</v>
      </c>
      <c r="T9" s="39">
        <f t="shared" si="1"/>
        <v>42000</v>
      </c>
      <c r="U9" s="37">
        <v>0</v>
      </c>
      <c r="V9" s="37">
        <v>9.56</v>
      </c>
    </row>
    <row r="10" spans="1:26" x14ac:dyDescent="0.25">
      <c r="A10" s="68">
        <v>4</v>
      </c>
      <c r="B10" s="24" t="s">
        <v>14</v>
      </c>
      <c r="C10" s="24" t="s">
        <v>14</v>
      </c>
      <c r="D10" s="104" t="s">
        <v>41</v>
      </c>
      <c r="E10" s="24" t="s">
        <v>195</v>
      </c>
      <c r="F10" s="16" t="s">
        <v>35</v>
      </c>
      <c r="G10" s="25">
        <v>45659</v>
      </c>
      <c r="H10" s="127" t="s">
        <v>42</v>
      </c>
      <c r="I10" s="26"/>
      <c r="J10" s="24"/>
      <c r="K10" s="24"/>
      <c r="L10" s="24"/>
      <c r="M10" s="24"/>
      <c r="N10" s="24"/>
      <c r="O10" s="37">
        <v>495</v>
      </c>
      <c r="P10" s="38">
        <v>54048</v>
      </c>
      <c r="Q10" s="37">
        <v>53100</v>
      </c>
      <c r="R10" s="37">
        <v>1200</v>
      </c>
      <c r="S10" s="37">
        <f t="shared" si="0"/>
        <v>53100</v>
      </c>
      <c r="T10" s="39">
        <f t="shared" si="1"/>
        <v>51900</v>
      </c>
      <c r="U10" s="37">
        <v>0</v>
      </c>
      <c r="V10" s="37">
        <v>9.56</v>
      </c>
    </row>
    <row r="11" spans="1:26" x14ac:dyDescent="0.25">
      <c r="A11" s="68">
        <v>5</v>
      </c>
      <c r="B11" s="24" t="s">
        <v>14</v>
      </c>
      <c r="C11" s="24" t="s">
        <v>14</v>
      </c>
      <c r="D11" s="104" t="s">
        <v>43</v>
      </c>
      <c r="E11" s="24" t="s">
        <v>195</v>
      </c>
      <c r="F11" s="16" t="s">
        <v>38</v>
      </c>
      <c r="G11" s="25">
        <v>45659</v>
      </c>
      <c r="H11" s="127" t="s">
        <v>44</v>
      </c>
      <c r="I11" s="26"/>
      <c r="J11" s="24"/>
      <c r="K11" s="24"/>
      <c r="L11" s="24"/>
      <c r="M11" s="24"/>
      <c r="N11" s="24"/>
      <c r="O11" s="37">
        <v>1000</v>
      </c>
      <c r="P11" s="38">
        <v>108608</v>
      </c>
      <c r="Q11" s="37">
        <v>107500</v>
      </c>
      <c r="R11" s="37">
        <v>1500</v>
      </c>
      <c r="S11" s="37">
        <f t="shared" si="0"/>
        <v>107500</v>
      </c>
      <c r="T11" s="39">
        <f t="shared" si="1"/>
        <v>106000</v>
      </c>
      <c r="U11" s="37">
        <v>0</v>
      </c>
      <c r="V11" s="37">
        <v>5.2</v>
      </c>
    </row>
    <row r="12" spans="1:26" x14ac:dyDescent="0.25">
      <c r="A12" s="68">
        <v>6</v>
      </c>
      <c r="B12" s="24" t="s">
        <v>14</v>
      </c>
      <c r="C12" s="24" t="s">
        <v>14</v>
      </c>
      <c r="D12" s="104" t="s">
        <v>45</v>
      </c>
      <c r="E12" s="24" t="s">
        <v>195</v>
      </c>
      <c r="F12" s="16" t="s">
        <v>38</v>
      </c>
      <c r="G12" s="25">
        <v>45659</v>
      </c>
      <c r="H12" s="18" t="s">
        <v>46</v>
      </c>
      <c r="I12" s="26"/>
      <c r="J12" s="24"/>
      <c r="K12" s="24"/>
      <c r="L12" s="24"/>
      <c r="M12" s="24"/>
      <c r="N12" s="24"/>
      <c r="O12" s="38">
        <v>1000</v>
      </c>
      <c r="P12" s="38">
        <v>94122</v>
      </c>
      <c r="Q12" s="37">
        <v>89400</v>
      </c>
      <c r="R12" s="37">
        <v>4200</v>
      </c>
      <c r="S12" s="37">
        <f t="shared" si="0"/>
        <v>89400</v>
      </c>
      <c r="T12" s="39">
        <f t="shared" si="1"/>
        <v>85200</v>
      </c>
      <c r="U12" s="37">
        <v>0</v>
      </c>
      <c r="V12" s="37">
        <v>5.2</v>
      </c>
    </row>
    <row r="13" spans="1:26" x14ac:dyDescent="0.25">
      <c r="A13" s="68">
        <v>7</v>
      </c>
      <c r="B13" s="24" t="s">
        <v>14</v>
      </c>
      <c r="C13" s="24" t="s">
        <v>14</v>
      </c>
      <c r="D13" s="104" t="s">
        <v>47</v>
      </c>
      <c r="E13" s="24" t="s">
        <v>195</v>
      </c>
      <c r="F13" s="16" t="s">
        <v>38</v>
      </c>
      <c r="G13" s="25">
        <v>45659</v>
      </c>
      <c r="H13" s="127" t="s">
        <v>46</v>
      </c>
      <c r="I13" s="26"/>
      <c r="J13" s="24"/>
      <c r="K13" s="24"/>
      <c r="L13" s="24"/>
      <c r="M13" s="24"/>
      <c r="N13" s="24"/>
      <c r="O13" s="37">
        <v>1000</v>
      </c>
      <c r="P13" s="38">
        <v>93408</v>
      </c>
      <c r="Q13" s="37">
        <v>88800</v>
      </c>
      <c r="R13" s="37">
        <v>4200</v>
      </c>
      <c r="S13" s="37">
        <f t="shared" si="0"/>
        <v>88800</v>
      </c>
      <c r="T13" s="39">
        <f t="shared" si="1"/>
        <v>84600</v>
      </c>
      <c r="U13" s="37">
        <v>0</v>
      </c>
      <c r="V13" s="37">
        <v>5.2</v>
      </c>
    </row>
    <row r="14" spans="1:26" s="80" customFormat="1" x14ac:dyDescent="0.25">
      <c r="A14" s="68">
        <v>8</v>
      </c>
      <c r="B14" s="79" t="s">
        <v>14</v>
      </c>
      <c r="C14" s="79" t="s">
        <v>14</v>
      </c>
      <c r="D14" s="104" t="s">
        <v>48</v>
      </c>
      <c r="E14" s="79" t="s">
        <v>195</v>
      </c>
      <c r="F14" s="16" t="s">
        <v>35</v>
      </c>
      <c r="G14" s="25">
        <v>45659</v>
      </c>
      <c r="H14" s="18" t="s">
        <v>49</v>
      </c>
      <c r="I14" s="87"/>
      <c r="J14" s="79"/>
      <c r="K14" s="79"/>
      <c r="L14" s="79"/>
      <c r="M14" s="79"/>
      <c r="N14" s="79"/>
      <c r="O14" s="37">
        <v>4</v>
      </c>
      <c r="P14" s="38">
        <v>211</v>
      </c>
      <c r="Q14" s="37">
        <v>134</v>
      </c>
      <c r="R14" s="37">
        <v>120</v>
      </c>
      <c r="S14" s="37">
        <f t="shared" si="0"/>
        <v>134</v>
      </c>
      <c r="T14" s="38">
        <f t="shared" si="1"/>
        <v>14</v>
      </c>
      <c r="U14" s="37">
        <v>0</v>
      </c>
      <c r="V14" s="37">
        <v>9.56</v>
      </c>
      <c r="X14"/>
      <c r="Z14"/>
    </row>
    <row r="15" spans="1:26" s="80" customFormat="1" x14ac:dyDescent="0.25">
      <c r="A15" s="68">
        <v>9</v>
      </c>
      <c r="B15" s="79" t="s">
        <v>14</v>
      </c>
      <c r="C15" s="79" t="s">
        <v>14</v>
      </c>
      <c r="D15" s="104" t="s">
        <v>50</v>
      </c>
      <c r="E15" s="79" t="s">
        <v>195</v>
      </c>
      <c r="F15" s="16" t="s">
        <v>35</v>
      </c>
      <c r="G15" s="25">
        <v>45659</v>
      </c>
      <c r="H15" s="127" t="s">
        <v>51</v>
      </c>
      <c r="I15" s="87"/>
      <c r="J15" s="79"/>
      <c r="K15" s="79"/>
      <c r="L15" s="79"/>
      <c r="M15" s="79"/>
      <c r="N15" s="79"/>
      <c r="O15" s="37">
        <v>4</v>
      </c>
      <c r="P15" s="38">
        <v>464</v>
      </c>
      <c r="Q15" s="37">
        <v>378</v>
      </c>
      <c r="R15" s="37">
        <v>91</v>
      </c>
      <c r="S15" s="37">
        <f t="shared" si="0"/>
        <v>378</v>
      </c>
      <c r="T15" s="38">
        <f t="shared" si="1"/>
        <v>287</v>
      </c>
      <c r="U15" s="37">
        <v>0</v>
      </c>
      <c r="V15" s="37">
        <v>9.56</v>
      </c>
      <c r="X15"/>
      <c r="Z15"/>
    </row>
    <row r="16" spans="1:26" s="80" customFormat="1" x14ac:dyDescent="0.25">
      <c r="A16" s="68">
        <v>10</v>
      </c>
      <c r="B16" s="79" t="s">
        <v>14</v>
      </c>
      <c r="C16" s="79" t="s">
        <v>14</v>
      </c>
      <c r="D16" s="104" t="s">
        <v>52</v>
      </c>
      <c r="E16" s="79" t="s">
        <v>195</v>
      </c>
      <c r="F16" s="16" t="s">
        <v>255</v>
      </c>
      <c r="G16" s="25">
        <v>45659</v>
      </c>
      <c r="H16" s="18" t="s">
        <v>46</v>
      </c>
      <c r="I16" s="87"/>
      <c r="J16" s="79"/>
      <c r="K16" s="79"/>
      <c r="L16" s="79"/>
      <c r="M16" s="79"/>
      <c r="N16" s="79"/>
      <c r="O16" s="37">
        <v>10</v>
      </c>
      <c r="P16" s="38">
        <v>1102</v>
      </c>
      <c r="Q16" s="37">
        <v>1063</v>
      </c>
      <c r="R16" s="37">
        <v>37</v>
      </c>
      <c r="S16" s="37">
        <f t="shared" si="0"/>
        <v>1063</v>
      </c>
      <c r="T16" s="38">
        <f t="shared" si="1"/>
        <v>1026</v>
      </c>
      <c r="U16" s="37">
        <v>0</v>
      </c>
      <c r="V16" s="37">
        <v>7.08</v>
      </c>
      <c r="X16"/>
      <c r="Z16"/>
    </row>
    <row r="17" spans="1:26" s="80" customFormat="1" x14ac:dyDescent="0.25">
      <c r="A17" s="68">
        <v>11</v>
      </c>
      <c r="B17" s="79" t="s">
        <v>14</v>
      </c>
      <c r="C17" s="79" t="s">
        <v>14</v>
      </c>
      <c r="D17" s="104" t="s">
        <v>53</v>
      </c>
      <c r="E17" s="79" t="s">
        <v>195</v>
      </c>
      <c r="F17" s="16" t="s">
        <v>255</v>
      </c>
      <c r="G17" s="25">
        <v>45659</v>
      </c>
      <c r="H17" s="18" t="s">
        <v>51</v>
      </c>
      <c r="I17" s="87"/>
      <c r="J17" s="79"/>
      <c r="K17" s="79"/>
      <c r="L17" s="79"/>
      <c r="M17" s="79"/>
      <c r="N17" s="79"/>
      <c r="O17" s="37">
        <v>5</v>
      </c>
      <c r="P17" s="38">
        <v>0</v>
      </c>
      <c r="Q17" s="37">
        <v>0</v>
      </c>
      <c r="R17" s="37">
        <v>9</v>
      </c>
      <c r="S17" s="37">
        <f t="shared" si="0"/>
        <v>0</v>
      </c>
      <c r="T17" s="38">
        <v>0</v>
      </c>
      <c r="U17" s="37">
        <f t="shared" ref="U17:U79" si="2">R17-Q17</f>
        <v>9</v>
      </c>
      <c r="V17" s="37">
        <v>9.56</v>
      </c>
      <c r="X17"/>
      <c r="Z17"/>
    </row>
    <row r="18" spans="1:26" s="80" customFormat="1" x14ac:dyDescent="0.25">
      <c r="A18" s="68">
        <v>12</v>
      </c>
      <c r="B18" s="79" t="s">
        <v>14</v>
      </c>
      <c r="C18" s="79" t="s">
        <v>14</v>
      </c>
      <c r="D18" s="104" t="s">
        <v>54</v>
      </c>
      <c r="E18" s="79" t="s">
        <v>195</v>
      </c>
      <c r="F18" s="16" t="s">
        <v>35</v>
      </c>
      <c r="G18" s="25">
        <v>45659</v>
      </c>
      <c r="H18" s="18" t="s">
        <v>55</v>
      </c>
      <c r="I18" s="87"/>
      <c r="J18" s="79"/>
      <c r="K18" s="79"/>
      <c r="L18" s="79"/>
      <c r="M18" s="79"/>
      <c r="N18" s="79"/>
      <c r="O18" s="37">
        <v>35.1</v>
      </c>
      <c r="P18" s="38">
        <v>3760</v>
      </c>
      <c r="Q18" s="37">
        <v>2950</v>
      </c>
      <c r="R18" s="37">
        <v>2530</v>
      </c>
      <c r="S18" s="37">
        <f t="shared" si="0"/>
        <v>2950</v>
      </c>
      <c r="T18" s="38">
        <f t="shared" si="1"/>
        <v>420</v>
      </c>
      <c r="U18" s="37">
        <v>0</v>
      </c>
      <c r="V18" s="37">
        <v>3.56</v>
      </c>
      <c r="X18"/>
      <c r="Z18"/>
    </row>
    <row r="19" spans="1:26" s="80" customFormat="1" x14ac:dyDescent="0.25">
      <c r="A19" s="68">
        <v>13</v>
      </c>
      <c r="B19" s="79" t="s">
        <v>14</v>
      </c>
      <c r="C19" s="79" t="s">
        <v>14</v>
      </c>
      <c r="D19" s="104" t="s">
        <v>56</v>
      </c>
      <c r="E19" s="79" t="s">
        <v>195</v>
      </c>
      <c r="F19" s="16" t="s">
        <v>38</v>
      </c>
      <c r="G19" s="25">
        <v>45659</v>
      </c>
      <c r="H19" s="18" t="s">
        <v>57</v>
      </c>
      <c r="I19" s="87"/>
      <c r="J19" s="79"/>
      <c r="K19" s="79"/>
      <c r="L19" s="79"/>
      <c r="M19" s="79"/>
      <c r="N19" s="79"/>
      <c r="O19" s="37">
        <v>15</v>
      </c>
      <c r="P19" s="38">
        <v>1720</v>
      </c>
      <c r="Q19" s="37">
        <v>171.5</v>
      </c>
      <c r="R19" s="37">
        <v>2475.4</v>
      </c>
      <c r="S19" s="37">
        <f t="shared" si="0"/>
        <v>171.5</v>
      </c>
      <c r="T19" s="38">
        <v>0</v>
      </c>
      <c r="U19" s="37">
        <f t="shared" si="2"/>
        <v>2303.9</v>
      </c>
      <c r="V19" s="37">
        <v>6.61</v>
      </c>
      <c r="X19"/>
      <c r="Z19"/>
    </row>
    <row r="20" spans="1:26" s="80" customFormat="1" x14ac:dyDescent="0.25">
      <c r="A20" s="68">
        <v>14</v>
      </c>
      <c r="B20" s="79" t="s">
        <v>14</v>
      </c>
      <c r="C20" s="79" t="s">
        <v>14</v>
      </c>
      <c r="D20" s="104" t="s">
        <v>58</v>
      </c>
      <c r="E20" s="79" t="s">
        <v>195</v>
      </c>
      <c r="F20" s="16" t="s">
        <v>255</v>
      </c>
      <c r="G20" s="25">
        <v>45659</v>
      </c>
      <c r="H20" s="18" t="s">
        <v>51</v>
      </c>
      <c r="I20" s="87"/>
      <c r="J20" s="79"/>
      <c r="K20" s="79"/>
      <c r="L20" s="79"/>
      <c r="M20" s="79"/>
      <c r="N20" s="79"/>
      <c r="O20" s="37">
        <v>2</v>
      </c>
      <c r="P20" s="38">
        <v>163</v>
      </c>
      <c r="Q20" s="37">
        <v>138</v>
      </c>
      <c r="R20" s="37">
        <v>65</v>
      </c>
      <c r="S20" s="37">
        <f t="shared" si="0"/>
        <v>138</v>
      </c>
      <c r="T20" s="38">
        <f t="shared" si="1"/>
        <v>73</v>
      </c>
      <c r="U20" s="37">
        <v>0</v>
      </c>
      <c r="V20" s="37">
        <v>3.99</v>
      </c>
      <c r="X20"/>
      <c r="Z20"/>
    </row>
    <row r="21" spans="1:26" s="80" customFormat="1" x14ac:dyDescent="0.25">
      <c r="A21" s="68">
        <v>15</v>
      </c>
      <c r="B21" s="79" t="s">
        <v>14</v>
      </c>
      <c r="C21" s="79" t="s">
        <v>14</v>
      </c>
      <c r="D21" s="104" t="s">
        <v>59</v>
      </c>
      <c r="E21" s="79" t="s">
        <v>195</v>
      </c>
      <c r="F21" s="16" t="s">
        <v>255</v>
      </c>
      <c r="G21" s="25">
        <v>45659</v>
      </c>
      <c r="H21" s="18" t="s">
        <v>60</v>
      </c>
      <c r="I21" s="87"/>
      <c r="J21" s="79"/>
      <c r="K21" s="79"/>
      <c r="L21" s="79"/>
      <c r="M21" s="79"/>
      <c r="N21" s="79"/>
      <c r="O21" s="37">
        <v>4</v>
      </c>
      <c r="P21" s="38">
        <v>0</v>
      </c>
      <c r="Q21" s="37">
        <v>0</v>
      </c>
      <c r="R21" s="37">
        <v>399</v>
      </c>
      <c r="S21" s="37">
        <f t="shared" si="0"/>
        <v>0</v>
      </c>
      <c r="T21" s="38">
        <v>0</v>
      </c>
      <c r="U21" s="37">
        <f t="shared" si="2"/>
        <v>399</v>
      </c>
      <c r="V21" s="37">
        <v>3.56</v>
      </c>
      <c r="X21"/>
      <c r="Z21"/>
    </row>
    <row r="22" spans="1:26" s="80" customFormat="1" x14ac:dyDescent="0.25">
      <c r="A22" s="68">
        <v>16</v>
      </c>
      <c r="B22" s="79" t="s">
        <v>14</v>
      </c>
      <c r="C22" s="79" t="s">
        <v>14</v>
      </c>
      <c r="D22" s="104" t="s">
        <v>61</v>
      </c>
      <c r="E22" s="79" t="s">
        <v>195</v>
      </c>
      <c r="F22" s="16" t="s">
        <v>35</v>
      </c>
      <c r="G22" s="25">
        <v>45659</v>
      </c>
      <c r="H22" s="18" t="s">
        <v>62</v>
      </c>
      <c r="I22" s="87"/>
      <c r="J22" s="79"/>
      <c r="K22" s="79"/>
      <c r="L22" s="79"/>
      <c r="M22" s="79"/>
      <c r="N22" s="79"/>
      <c r="O22" s="37">
        <v>12</v>
      </c>
      <c r="P22" s="38">
        <v>1208</v>
      </c>
      <c r="Q22" s="37">
        <v>225</v>
      </c>
      <c r="R22" s="37">
        <v>1710</v>
      </c>
      <c r="S22" s="37">
        <f t="shared" si="0"/>
        <v>225</v>
      </c>
      <c r="T22" s="38">
        <v>0</v>
      </c>
      <c r="U22" s="37">
        <f t="shared" si="2"/>
        <v>1485</v>
      </c>
      <c r="V22" s="37">
        <v>3.56</v>
      </c>
      <c r="X22"/>
      <c r="Z22"/>
    </row>
    <row r="23" spans="1:26" s="80" customFormat="1" x14ac:dyDescent="0.25">
      <c r="A23" s="68">
        <v>17</v>
      </c>
      <c r="B23" s="79" t="s">
        <v>14</v>
      </c>
      <c r="C23" s="79" t="s">
        <v>14</v>
      </c>
      <c r="D23" s="104" t="s">
        <v>63</v>
      </c>
      <c r="E23" s="79" t="s">
        <v>195</v>
      </c>
      <c r="F23" s="16" t="s">
        <v>255</v>
      </c>
      <c r="G23" s="25">
        <v>45659</v>
      </c>
      <c r="H23" s="18" t="s">
        <v>64</v>
      </c>
      <c r="I23" s="87"/>
      <c r="J23" s="79"/>
      <c r="K23" s="79"/>
      <c r="L23" s="79"/>
      <c r="M23" s="79"/>
      <c r="N23" s="79"/>
      <c r="O23" s="37">
        <v>4.18</v>
      </c>
      <c r="P23" s="38">
        <v>278</v>
      </c>
      <c r="Q23" s="37">
        <v>169</v>
      </c>
      <c r="R23" s="37">
        <v>244</v>
      </c>
      <c r="S23" s="37">
        <f t="shared" si="0"/>
        <v>169</v>
      </c>
      <c r="T23" s="38">
        <v>0</v>
      </c>
      <c r="U23" s="37">
        <f t="shared" si="2"/>
        <v>75</v>
      </c>
      <c r="V23" s="37">
        <v>3.99</v>
      </c>
      <c r="X23"/>
      <c r="Z23"/>
    </row>
    <row r="24" spans="1:26" s="80" customFormat="1" x14ac:dyDescent="0.25">
      <c r="A24" s="68">
        <v>18</v>
      </c>
      <c r="B24" s="79" t="s">
        <v>14</v>
      </c>
      <c r="C24" s="79" t="s">
        <v>14</v>
      </c>
      <c r="D24" s="104" t="s">
        <v>65</v>
      </c>
      <c r="E24" s="79" t="s">
        <v>195</v>
      </c>
      <c r="F24" s="16" t="s">
        <v>66</v>
      </c>
      <c r="G24" s="25">
        <v>45659</v>
      </c>
      <c r="H24" s="18" t="s">
        <v>67</v>
      </c>
      <c r="I24" s="87"/>
      <c r="J24" s="79"/>
      <c r="K24" s="79"/>
      <c r="L24" s="79"/>
      <c r="M24" s="79"/>
      <c r="N24" s="79"/>
      <c r="O24" s="37">
        <v>11.1</v>
      </c>
      <c r="P24" s="38">
        <v>0</v>
      </c>
      <c r="Q24" s="37">
        <v>0</v>
      </c>
      <c r="R24" s="37">
        <v>1360</v>
      </c>
      <c r="S24" s="37">
        <f t="shared" si="0"/>
        <v>0</v>
      </c>
      <c r="T24" s="38">
        <v>0</v>
      </c>
      <c r="U24" s="37">
        <f t="shared" si="2"/>
        <v>1360</v>
      </c>
      <c r="V24" s="37">
        <v>3.07</v>
      </c>
      <c r="X24"/>
      <c r="Z24"/>
    </row>
    <row r="25" spans="1:26" s="80" customFormat="1" x14ac:dyDescent="0.25">
      <c r="A25" s="68">
        <v>19</v>
      </c>
      <c r="B25" s="79" t="s">
        <v>14</v>
      </c>
      <c r="C25" s="79" t="s">
        <v>14</v>
      </c>
      <c r="D25" s="104" t="s">
        <v>68</v>
      </c>
      <c r="E25" s="79" t="s">
        <v>195</v>
      </c>
      <c r="F25" s="16" t="s">
        <v>255</v>
      </c>
      <c r="G25" s="25">
        <v>45659</v>
      </c>
      <c r="H25" s="18" t="s">
        <v>69</v>
      </c>
      <c r="I25" s="87"/>
      <c r="J25" s="79"/>
      <c r="K25" s="79"/>
      <c r="L25" s="79"/>
      <c r="M25" s="79"/>
      <c r="N25" s="79"/>
      <c r="O25" s="37">
        <v>3</v>
      </c>
      <c r="P25" s="38">
        <v>194</v>
      </c>
      <c r="Q25" s="37">
        <v>179</v>
      </c>
      <c r="R25" s="37">
        <v>18</v>
      </c>
      <c r="S25" s="37">
        <f t="shared" si="0"/>
        <v>179</v>
      </c>
      <c r="T25" s="38">
        <f t="shared" si="1"/>
        <v>161</v>
      </c>
      <c r="U25" s="37">
        <v>0</v>
      </c>
      <c r="V25" s="37">
        <v>3.07</v>
      </c>
      <c r="X25"/>
      <c r="Z25"/>
    </row>
    <row r="26" spans="1:26" s="80" customFormat="1" x14ac:dyDescent="0.25">
      <c r="A26" s="68">
        <v>20</v>
      </c>
      <c r="B26" s="79" t="s">
        <v>14</v>
      </c>
      <c r="C26" s="79" t="s">
        <v>14</v>
      </c>
      <c r="D26" s="104" t="s">
        <v>70</v>
      </c>
      <c r="E26" s="79" t="s">
        <v>195</v>
      </c>
      <c r="F26" s="16" t="s">
        <v>35</v>
      </c>
      <c r="G26" s="25">
        <v>45659</v>
      </c>
      <c r="H26" s="18" t="s">
        <v>49</v>
      </c>
      <c r="I26" s="87"/>
      <c r="J26" s="79"/>
      <c r="K26" s="79"/>
      <c r="L26" s="79"/>
      <c r="M26" s="79"/>
      <c r="N26" s="79"/>
      <c r="O26" s="37">
        <v>3</v>
      </c>
      <c r="P26" s="38">
        <v>9917</v>
      </c>
      <c r="Q26" s="37">
        <v>203</v>
      </c>
      <c r="R26" s="37">
        <v>122</v>
      </c>
      <c r="S26" s="37">
        <f t="shared" si="0"/>
        <v>203</v>
      </c>
      <c r="T26" s="38">
        <f t="shared" si="1"/>
        <v>81</v>
      </c>
      <c r="U26" s="37">
        <v>0</v>
      </c>
      <c r="V26" s="37">
        <v>3.07</v>
      </c>
      <c r="X26"/>
      <c r="Z26"/>
    </row>
    <row r="27" spans="1:26" s="80" customFormat="1" x14ac:dyDescent="0.25">
      <c r="A27" s="68">
        <v>21</v>
      </c>
      <c r="B27" s="79" t="s">
        <v>14</v>
      </c>
      <c r="C27" s="79" t="s">
        <v>14</v>
      </c>
      <c r="D27" s="104" t="s">
        <v>71</v>
      </c>
      <c r="E27" s="79" t="s">
        <v>195</v>
      </c>
      <c r="F27" s="16" t="s">
        <v>72</v>
      </c>
      <c r="G27" s="25">
        <v>45659</v>
      </c>
      <c r="H27" s="18" t="s">
        <v>73</v>
      </c>
      <c r="I27" s="87"/>
      <c r="J27" s="79"/>
      <c r="K27" s="79"/>
      <c r="L27" s="79"/>
      <c r="M27" s="79"/>
      <c r="N27" s="79"/>
      <c r="O27" s="37">
        <v>10.7</v>
      </c>
      <c r="P27" s="38">
        <v>1011</v>
      </c>
      <c r="Q27" s="37">
        <v>584.79999999999995</v>
      </c>
      <c r="R27" s="37">
        <v>1331</v>
      </c>
      <c r="S27" s="37">
        <f t="shared" si="0"/>
        <v>584.79999999999995</v>
      </c>
      <c r="T27" s="38">
        <v>0</v>
      </c>
      <c r="U27" s="37">
        <f t="shared" si="2"/>
        <v>746.2</v>
      </c>
      <c r="V27" s="37">
        <v>3.07</v>
      </c>
      <c r="X27"/>
      <c r="Z27"/>
    </row>
    <row r="28" spans="1:26" s="80" customFormat="1" x14ac:dyDescent="0.25">
      <c r="A28" s="68">
        <v>22</v>
      </c>
      <c r="B28" s="79" t="s">
        <v>14</v>
      </c>
      <c r="C28" s="79" t="s">
        <v>14</v>
      </c>
      <c r="D28" s="104" t="s">
        <v>74</v>
      </c>
      <c r="E28" s="79" t="s">
        <v>195</v>
      </c>
      <c r="F28" s="16" t="s">
        <v>35</v>
      </c>
      <c r="G28" s="25">
        <v>45659</v>
      </c>
      <c r="H28" s="18" t="s">
        <v>75</v>
      </c>
      <c r="I28" s="87"/>
      <c r="J28" s="79"/>
      <c r="K28" s="79"/>
      <c r="L28" s="79"/>
      <c r="M28" s="79"/>
      <c r="N28" s="79"/>
      <c r="O28" s="37">
        <v>44</v>
      </c>
      <c r="P28" s="38">
        <v>2841</v>
      </c>
      <c r="Q28" s="37">
        <v>3132.15</v>
      </c>
      <c r="R28" s="37">
        <v>1075.2</v>
      </c>
      <c r="S28" s="37">
        <f t="shared" si="0"/>
        <v>3132.15</v>
      </c>
      <c r="T28" s="38">
        <f t="shared" si="1"/>
        <v>2056.9499999999998</v>
      </c>
      <c r="U28" s="37">
        <v>0</v>
      </c>
      <c r="V28" s="37">
        <v>3.07</v>
      </c>
      <c r="X28"/>
      <c r="Z28"/>
    </row>
    <row r="29" spans="1:26" s="80" customFormat="1" x14ac:dyDescent="0.25">
      <c r="A29" s="68">
        <v>23</v>
      </c>
      <c r="B29" s="79" t="s">
        <v>14</v>
      </c>
      <c r="C29" s="79" t="s">
        <v>14</v>
      </c>
      <c r="D29" s="104" t="s">
        <v>76</v>
      </c>
      <c r="E29" s="79" t="s">
        <v>195</v>
      </c>
      <c r="F29" s="16" t="s">
        <v>38</v>
      </c>
      <c r="G29" s="25">
        <v>45659</v>
      </c>
      <c r="H29" s="18" t="s">
        <v>44</v>
      </c>
      <c r="I29" s="87"/>
      <c r="J29" s="79"/>
      <c r="K29" s="79"/>
      <c r="L29" s="79"/>
      <c r="M29" s="79"/>
      <c r="N29" s="79"/>
      <c r="O29" s="37">
        <v>20</v>
      </c>
      <c r="P29" s="38">
        <v>2925</v>
      </c>
      <c r="Q29" s="37">
        <v>2017.1</v>
      </c>
      <c r="R29" s="37">
        <v>1425.5</v>
      </c>
      <c r="S29" s="37">
        <f t="shared" si="0"/>
        <v>2017.1</v>
      </c>
      <c r="T29" s="38">
        <f t="shared" si="1"/>
        <v>591.59999999999991</v>
      </c>
      <c r="U29" s="37">
        <v>0</v>
      </c>
      <c r="V29" s="37">
        <v>3.07</v>
      </c>
      <c r="X29"/>
      <c r="Z29"/>
    </row>
    <row r="30" spans="1:26" s="80" customFormat="1" x14ac:dyDescent="0.25">
      <c r="A30" s="68">
        <v>24</v>
      </c>
      <c r="B30" s="79" t="s">
        <v>14</v>
      </c>
      <c r="C30" s="79" t="s">
        <v>14</v>
      </c>
      <c r="D30" s="104" t="s">
        <v>77</v>
      </c>
      <c r="E30" s="79" t="s">
        <v>195</v>
      </c>
      <c r="F30" s="16" t="s">
        <v>72</v>
      </c>
      <c r="G30" s="25">
        <v>45659</v>
      </c>
      <c r="H30" s="18" t="s">
        <v>199</v>
      </c>
      <c r="I30" s="87"/>
      <c r="J30" s="79"/>
      <c r="K30" s="79"/>
      <c r="L30" s="79"/>
      <c r="M30" s="79"/>
      <c r="N30" s="79"/>
      <c r="O30" s="37">
        <v>50</v>
      </c>
      <c r="P30" s="38">
        <v>0</v>
      </c>
      <c r="Q30" s="37">
        <v>0</v>
      </c>
      <c r="R30" s="37">
        <v>0</v>
      </c>
      <c r="S30" s="37">
        <f t="shared" si="0"/>
        <v>0</v>
      </c>
      <c r="T30" s="38">
        <v>0</v>
      </c>
      <c r="U30" s="37">
        <f t="shared" si="2"/>
        <v>0</v>
      </c>
      <c r="V30" s="37">
        <v>3.07</v>
      </c>
      <c r="X30"/>
      <c r="Z30"/>
    </row>
    <row r="31" spans="1:26" s="80" customFormat="1" x14ac:dyDescent="0.25">
      <c r="A31" s="68">
        <v>25</v>
      </c>
      <c r="B31" s="79" t="s">
        <v>14</v>
      </c>
      <c r="C31" s="79" t="s">
        <v>14</v>
      </c>
      <c r="D31" s="104" t="s">
        <v>78</v>
      </c>
      <c r="E31" s="79" t="s">
        <v>195</v>
      </c>
      <c r="F31" s="16" t="s">
        <v>255</v>
      </c>
      <c r="G31" s="25">
        <v>45659</v>
      </c>
      <c r="H31" s="18" t="s">
        <v>79</v>
      </c>
      <c r="I31" s="87"/>
      <c r="J31" s="79"/>
      <c r="K31" s="79"/>
      <c r="L31" s="79"/>
      <c r="M31" s="79"/>
      <c r="N31" s="79"/>
      <c r="O31" s="37">
        <v>5</v>
      </c>
      <c r="P31" s="38">
        <v>13</v>
      </c>
      <c r="Q31" s="37">
        <v>0</v>
      </c>
      <c r="R31" s="37">
        <v>28</v>
      </c>
      <c r="S31" s="37">
        <f t="shared" si="0"/>
        <v>0</v>
      </c>
      <c r="T31" s="38">
        <v>0</v>
      </c>
      <c r="U31" s="37">
        <f t="shared" si="2"/>
        <v>28</v>
      </c>
      <c r="V31" s="37">
        <v>9.56</v>
      </c>
      <c r="X31"/>
      <c r="Z31"/>
    </row>
    <row r="32" spans="1:26" s="80" customFormat="1" x14ac:dyDescent="0.25">
      <c r="A32" s="68">
        <v>26</v>
      </c>
      <c r="B32" s="79" t="s">
        <v>14</v>
      </c>
      <c r="C32" s="79" t="s">
        <v>14</v>
      </c>
      <c r="D32" s="104" t="s">
        <v>80</v>
      </c>
      <c r="E32" s="79" t="s">
        <v>195</v>
      </c>
      <c r="F32" s="16" t="s">
        <v>38</v>
      </c>
      <c r="G32" s="25">
        <v>45659</v>
      </c>
      <c r="H32" s="18" t="s">
        <v>81</v>
      </c>
      <c r="I32" s="87"/>
      <c r="J32" s="79"/>
      <c r="K32" s="79"/>
      <c r="L32" s="79"/>
      <c r="M32" s="79"/>
      <c r="N32" s="79"/>
      <c r="O32" s="37">
        <v>29.97</v>
      </c>
      <c r="P32" s="38">
        <v>3705</v>
      </c>
      <c r="Q32" s="37">
        <v>2160</v>
      </c>
      <c r="R32" s="37">
        <v>1785</v>
      </c>
      <c r="S32" s="37">
        <f t="shared" si="0"/>
        <v>2160</v>
      </c>
      <c r="T32" s="38">
        <f t="shared" si="1"/>
        <v>375</v>
      </c>
      <c r="U32" s="37">
        <v>0</v>
      </c>
      <c r="V32" s="37">
        <v>3.19</v>
      </c>
      <c r="X32"/>
      <c r="Z32"/>
    </row>
    <row r="33" spans="1:26" s="80" customFormat="1" x14ac:dyDescent="0.25">
      <c r="A33" s="68">
        <v>27</v>
      </c>
      <c r="B33" s="79" t="s">
        <v>14</v>
      </c>
      <c r="C33" s="79" t="s">
        <v>14</v>
      </c>
      <c r="D33" s="104" t="s">
        <v>82</v>
      </c>
      <c r="E33" s="79" t="s">
        <v>195</v>
      </c>
      <c r="F33" s="16" t="s">
        <v>72</v>
      </c>
      <c r="G33" s="25">
        <v>45659</v>
      </c>
      <c r="H33" s="18" t="s">
        <v>83</v>
      </c>
      <c r="I33" s="87"/>
      <c r="J33" s="79"/>
      <c r="K33" s="79"/>
      <c r="L33" s="79"/>
      <c r="M33" s="79"/>
      <c r="N33" s="79"/>
      <c r="O33" s="37">
        <v>7.0350000000000001</v>
      </c>
      <c r="P33" s="38">
        <v>503</v>
      </c>
      <c r="Q33" s="37">
        <v>44</v>
      </c>
      <c r="R33" s="37">
        <v>784</v>
      </c>
      <c r="S33" s="37">
        <f t="shared" si="0"/>
        <v>44</v>
      </c>
      <c r="T33" s="38">
        <v>0</v>
      </c>
      <c r="U33" s="37">
        <f t="shared" si="2"/>
        <v>740</v>
      </c>
      <c r="V33" s="37">
        <v>3.19</v>
      </c>
      <c r="X33"/>
      <c r="Z33"/>
    </row>
    <row r="34" spans="1:26" s="80" customFormat="1" x14ac:dyDescent="0.25">
      <c r="A34" s="68">
        <v>28</v>
      </c>
      <c r="B34" s="79" t="s">
        <v>14</v>
      </c>
      <c r="C34" s="79" t="s">
        <v>14</v>
      </c>
      <c r="D34" s="104" t="s">
        <v>84</v>
      </c>
      <c r="E34" s="79" t="s">
        <v>195</v>
      </c>
      <c r="F34" s="16" t="s">
        <v>255</v>
      </c>
      <c r="G34" s="25">
        <v>45659</v>
      </c>
      <c r="H34" s="18" t="s">
        <v>46</v>
      </c>
      <c r="I34" s="87"/>
      <c r="J34" s="79"/>
      <c r="K34" s="79"/>
      <c r="L34" s="79"/>
      <c r="M34" s="79"/>
      <c r="N34" s="79"/>
      <c r="O34" s="37" t="s">
        <v>540</v>
      </c>
      <c r="P34" s="38">
        <v>953</v>
      </c>
      <c r="Q34" s="37">
        <v>686.8</v>
      </c>
      <c r="R34" s="37">
        <v>418.6</v>
      </c>
      <c r="S34" s="37">
        <f t="shared" si="0"/>
        <v>686.8</v>
      </c>
      <c r="T34" s="38">
        <f t="shared" si="1"/>
        <v>268.19999999999993</v>
      </c>
      <c r="U34" s="37">
        <v>0</v>
      </c>
      <c r="V34" s="37">
        <v>2.76</v>
      </c>
      <c r="X34"/>
      <c r="Z34"/>
    </row>
    <row r="35" spans="1:26" s="80" customFormat="1" ht="22.5" customHeight="1" x14ac:dyDescent="0.25">
      <c r="A35" s="68">
        <v>29</v>
      </c>
      <c r="B35" s="79" t="s">
        <v>14</v>
      </c>
      <c r="C35" s="79" t="s">
        <v>14</v>
      </c>
      <c r="D35" s="104" t="s">
        <v>85</v>
      </c>
      <c r="E35" s="79" t="s">
        <v>195</v>
      </c>
      <c r="F35" s="16" t="s">
        <v>86</v>
      </c>
      <c r="G35" s="25">
        <v>45659</v>
      </c>
      <c r="H35" s="18" t="s">
        <v>200</v>
      </c>
      <c r="I35" s="87"/>
      <c r="J35" s="79"/>
      <c r="K35" s="79"/>
      <c r="L35" s="79"/>
      <c r="M35" s="79"/>
      <c r="N35" s="79"/>
      <c r="O35" s="37">
        <v>49.05</v>
      </c>
      <c r="P35" s="38">
        <v>7200</v>
      </c>
      <c r="Q35" s="37">
        <v>2660</v>
      </c>
      <c r="R35" s="37">
        <v>2440</v>
      </c>
      <c r="S35" s="37">
        <f t="shared" si="0"/>
        <v>2660</v>
      </c>
      <c r="T35" s="38">
        <f t="shared" si="1"/>
        <v>220</v>
      </c>
      <c r="U35" s="37">
        <v>0</v>
      </c>
      <c r="V35" s="37">
        <v>3.19</v>
      </c>
      <c r="X35"/>
      <c r="Z35"/>
    </row>
    <row r="36" spans="1:26" s="80" customFormat="1" x14ac:dyDescent="0.25">
      <c r="A36" s="68">
        <v>30</v>
      </c>
      <c r="B36" s="79" t="s">
        <v>14</v>
      </c>
      <c r="C36" s="79" t="s">
        <v>14</v>
      </c>
      <c r="D36" s="104" t="s">
        <v>87</v>
      </c>
      <c r="E36" s="79" t="s">
        <v>195</v>
      </c>
      <c r="F36" s="19" t="s">
        <v>38</v>
      </c>
      <c r="G36" s="25">
        <v>45659</v>
      </c>
      <c r="H36" s="127" t="s">
        <v>81</v>
      </c>
      <c r="I36" s="87"/>
      <c r="J36" s="79"/>
      <c r="K36" s="79"/>
      <c r="L36" s="79"/>
      <c r="M36" s="79"/>
      <c r="N36" s="79"/>
      <c r="O36" s="40">
        <v>45</v>
      </c>
      <c r="P36" s="38">
        <v>5655</v>
      </c>
      <c r="Q36" s="37">
        <v>2445</v>
      </c>
      <c r="R36" s="37">
        <v>4065</v>
      </c>
      <c r="S36" s="37">
        <f t="shared" si="0"/>
        <v>2445</v>
      </c>
      <c r="T36" s="38">
        <v>0</v>
      </c>
      <c r="U36" s="37">
        <f t="shared" si="2"/>
        <v>1620</v>
      </c>
      <c r="V36" s="37">
        <v>3.19</v>
      </c>
      <c r="X36"/>
      <c r="Z36"/>
    </row>
    <row r="37" spans="1:26" s="80" customFormat="1" x14ac:dyDescent="0.25">
      <c r="A37" s="68">
        <v>31</v>
      </c>
      <c r="B37" s="79" t="s">
        <v>14</v>
      </c>
      <c r="C37" s="79" t="s">
        <v>14</v>
      </c>
      <c r="D37" s="104" t="s">
        <v>88</v>
      </c>
      <c r="E37" s="79" t="s">
        <v>195</v>
      </c>
      <c r="F37" s="16" t="s">
        <v>255</v>
      </c>
      <c r="G37" s="25">
        <v>45659</v>
      </c>
      <c r="H37" s="127" t="s">
        <v>89</v>
      </c>
      <c r="I37" s="87"/>
      <c r="J37" s="79"/>
      <c r="K37" s="79"/>
      <c r="L37" s="79"/>
      <c r="M37" s="79"/>
      <c r="N37" s="79"/>
      <c r="O37" s="40">
        <v>5</v>
      </c>
      <c r="P37" s="38">
        <v>257</v>
      </c>
      <c r="Q37" s="37">
        <v>60</v>
      </c>
      <c r="R37" s="37">
        <v>85</v>
      </c>
      <c r="S37" s="37">
        <f t="shared" si="0"/>
        <v>60</v>
      </c>
      <c r="T37" s="38">
        <v>0</v>
      </c>
      <c r="U37" s="37">
        <f t="shared" si="2"/>
        <v>25</v>
      </c>
      <c r="V37" s="37">
        <v>4.0199999999999996</v>
      </c>
      <c r="X37"/>
      <c r="Z37"/>
    </row>
    <row r="38" spans="1:26" s="80" customFormat="1" x14ac:dyDescent="0.25">
      <c r="A38" s="68">
        <v>32</v>
      </c>
      <c r="B38" s="79" t="s">
        <v>14</v>
      </c>
      <c r="C38" s="79" t="s">
        <v>14</v>
      </c>
      <c r="D38" s="104" t="s">
        <v>90</v>
      </c>
      <c r="E38" s="79" t="s">
        <v>195</v>
      </c>
      <c r="F38" s="16" t="s">
        <v>255</v>
      </c>
      <c r="G38" s="25">
        <v>45659</v>
      </c>
      <c r="H38" s="127" t="s">
        <v>64</v>
      </c>
      <c r="I38" s="87"/>
      <c r="J38" s="79"/>
      <c r="K38" s="79"/>
      <c r="L38" s="79"/>
      <c r="M38" s="79"/>
      <c r="N38" s="79"/>
      <c r="O38" s="40">
        <v>4.95</v>
      </c>
      <c r="P38" s="38">
        <v>646</v>
      </c>
      <c r="Q38" s="37">
        <v>8</v>
      </c>
      <c r="R38" s="37">
        <v>1426</v>
      </c>
      <c r="S38" s="37">
        <f t="shared" si="0"/>
        <v>8</v>
      </c>
      <c r="T38" s="38">
        <v>0</v>
      </c>
      <c r="U38" s="37">
        <f t="shared" si="2"/>
        <v>1418</v>
      </c>
      <c r="V38" s="37">
        <v>3.19</v>
      </c>
      <c r="X38"/>
      <c r="Z38"/>
    </row>
    <row r="39" spans="1:26" s="80" customFormat="1" x14ac:dyDescent="0.25">
      <c r="A39" s="68">
        <v>33</v>
      </c>
      <c r="B39" s="79" t="s">
        <v>14</v>
      </c>
      <c r="C39" s="79" t="s">
        <v>14</v>
      </c>
      <c r="D39" s="104" t="s">
        <v>91</v>
      </c>
      <c r="E39" s="79" t="s">
        <v>195</v>
      </c>
      <c r="F39" s="16" t="s">
        <v>38</v>
      </c>
      <c r="G39" s="25">
        <v>45659</v>
      </c>
      <c r="H39" s="127">
        <v>18.89</v>
      </c>
      <c r="I39" s="87"/>
      <c r="J39" s="79"/>
      <c r="K39" s="79"/>
      <c r="L39" s="79"/>
      <c r="M39" s="79"/>
      <c r="N39" s="79"/>
      <c r="O39" s="40">
        <v>17</v>
      </c>
      <c r="P39" s="38">
        <v>763</v>
      </c>
      <c r="Q39" s="37">
        <v>470</v>
      </c>
      <c r="R39" s="37">
        <v>2000</v>
      </c>
      <c r="S39" s="37">
        <f t="shared" si="0"/>
        <v>470</v>
      </c>
      <c r="T39" s="38">
        <v>0</v>
      </c>
      <c r="U39" s="37">
        <f t="shared" si="2"/>
        <v>1530</v>
      </c>
      <c r="V39" s="37">
        <v>3.19</v>
      </c>
      <c r="X39"/>
      <c r="Z39"/>
    </row>
    <row r="40" spans="1:26" s="80" customFormat="1" x14ac:dyDescent="0.25">
      <c r="A40" s="68">
        <v>34</v>
      </c>
      <c r="B40" s="79" t="s">
        <v>14</v>
      </c>
      <c r="C40" s="79" t="s">
        <v>14</v>
      </c>
      <c r="D40" s="104" t="s">
        <v>92</v>
      </c>
      <c r="E40" s="79" t="s">
        <v>195</v>
      </c>
      <c r="F40" s="16" t="s">
        <v>93</v>
      </c>
      <c r="G40" s="25">
        <v>45659</v>
      </c>
      <c r="H40" s="18" t="s">
        <v>57</v>
      </c>
      <c r="I40" s="87"/>
      <c r="J40" s="79"/>
      <c r="K40" s="79"/>
      <c r="L40" s="79"/>
      <c r="M40" s="79"/>
      <c r="N40" s="79"/>
      <c r="O40" s="37">
        <v>15</v>
      </c>
      <c r="P40" s="38">
        <v>1287</v>
      </c>
      <c r="Q40" s="37">
        <v>1509</v>
      </c>
      <c r="R40" s="37">
        <v>724</v>
      </c>
      <c r="S40" s="37">
        <f t="shared" si="0"/>
        <v>1509</v>
      </c>
      <c r="T40" s="38">
        <f t="shared" si="1"/>
        <v>785</v>
      </c>
      <c r="U40" s="37">
        <v>0</v>
      </c>
      <c r="V40" s="37">
        <v>3.19</v>
      </c>
      <c r="X40"/>
      <c r="Z40"/>
    </row>
    <row r="41" spans="1:26" s="80" customFormat="1" x14ac:dyDescent="0.25">
      <c r="A41" s="68">
        <v>35</v>
      </c>
      <c r="B41" s="79" t="s">
        <v>14</v>
      </c>
      <c r="C41" s="79" t="s">
        <v>14</v>
      </c>
      <c r="D41" s="104" t="s">
        <v>94</v>
      </c>
      <c r="E41" s="79" t="s">
        <v>195</v>
      </c>
      <c r="F41" s="16" t="s">
        <v>95</v>
      </c>
      <c r="G41" s="25">
        <v>45659</v>
      </c>
      <c r="H41" s="118" t="s">
        <v>96</v>
      </c>
      <c r="I41" s="87"/>
      <c r="J41" s="79"/>
      <c r="K41" s="79"/>
      <c r="L41" s="79"/>
      <c r="M41" s="79"/>
      <c r="N41" s="79"/>
      <c r="O41" s="37">
        <v>10</v>
      </c>
      <c r="P41" s="38">
        <v>839</v>
      </c>
      <c r="Q41" s="37">
        <v>841.2</v>
      </c>
      <c r="R41" s="37">
        <v>29.5</v>
      </c>
      <c r="S41" s="37">
        <f t="shared" si="0"/>
        <v>841.2</v>
      </c>
      <c r="T41" s="38">
        <f t="shared" si="1"/>
        <v>811.7</v>
      </c>
      <c r="U41" s="37">
        <v>0</v>
      </c>
      <c r="V41" s="37">
        <v>7.08</v>
      </c>
      <c r="X41"/>
      <c r="Z41"/>
    </row>
    <row r="42" spans="1:26" s="80" customFormat="1" x14ac:dyDescent="0.25">
      <c r="A42" s="68">
        <v>36</v>
      </c>
      <c r="B42" s="79" t="s">
        <v>14</v>
      </c>
      <c r="C42" s="79" t="s">
        <v>14</v>
      </c>
      <c r="D42" s="104" t="s">
        <v>97</v>
      </c>
      <c r="E42" s="79" t="s">
        <v>195</v>
      </c>
      <c r="F42" s="16" t="s">
        <v>255</v>
      </c>
      <c r="G42" s="25">
        <v>45659</v>
      </c>
      <c r="H42" s="18" t="s">
        <v>49</v>
      </c>
      <c r="I42" s="87"/>
      <c r="J42" s="79"/>
      <c r="K42" s="79"/>
      <c r="L42" s="79"/>
      <c r="M42" s="79"/>
      <c r="N42" s="79"/>
      <c r="O42" s="37">
        <v>3</v>
      </c>
      <c r="P42" s="38">
        <v>286</v>
      </c>
      <c r="Q42" s="37">
        <v>221</v>
      </c>
      <c r="R42" s="37">
        <v>109</v>
      </c>
      <c r="S42" s="37">
        <f t="shared" si="0"/>
        <v>221</v>
      </c>
      <c r="T42" s="38">
        <v>0</v>
      </c>
      <c r="U42" s="37">
        <v>0</v>
      </c>
      <c r="V42" s="37">
        <v>4.0199999999999996</v>
      </c>
      <c r="X42"/>
      <c r="Z42"/>
    </row>
    <row r="43" spans="1:26" s="80" customFormat="1" x14ac:dyDescent="0.25">
      <c r="A43" s="68">
        <v>37</v>
      </c>
      <c r="B43" s="79" t="s">
        <v>14</v>
      </c>
      <c r="C43" s="79" t="s">
        <v>14</v>
      </c>
      <c r="D43" s="104" t="s">
        <v>98</v>
      </c>
      <c r="E43" s="79" t="s">
        <v>195</v>
      </c>
      <c r="F43" s="16" t="s">
        <v>99</v>
      </c>
      <c r="G43" s="25">
        <v>45659</v>
      </c>
      <c r="H43" s="18" t="s">
        <v>39</v>
      </c>
      <c r="I43" s="87"/>
      <c r="J43" s="79"/>
      <c r="K43" s="79"/>
      <c r="L43" s="79"/>
      <c r="M43" s="79"/>
      <c r="N43" s="79"/>
      <c r="O43" s="37">
        <v>4</v>
      </c>
      <c r="P43" s="38">
        <v>0</v>
      </c>
      <c r="Q43" s="37">
        <v>95.7</v>
      </c>
      <c r="R43" s="37">
        <v>66.5</v>
      </c>
      <c r="S43" s="37">
        <f t="shared" si="0"/>
        <v>95.7</v>
      </c>
      <c r="T43" s="38">
        <f t="shared" si="1"/>
        <v>29.200000000000003</v>
      </c>
      <c r="U43" s="37">
        <v>0</v>
      </c>
      <c r="V43" s="37">
        <v>3.19</v>
      </c>
      <c r="X43"/>
      <c r="Z43"/>
    </row>
    <row r="44" spans="1:26" s="113" customFormat="1" x14ac:dyDescent="0.25">
      <c r="A44" s="68">
        <v>38</v>
      </c>
      <c r="B44" s="109" t="s">
        <v>14</v>
      </c>
      <c r="C44" s="109" t="s">
        <v>14</v>
      </c>
      <c r="D44" s="97" t="s">
        <v>100</v>
      </c>
      <c r="E44" s="109" t="s">
        <v>195</v>
      </c>
      <c r="F44" s="110" t="s">
        <v>255</v>
      </c>
      <c r="G44" s="25">
        <v>45659</v>
      </c>
      <c r="H44" s="127" t="s">
        <v>49</v>
      </c>
      <c r="I44" s="111"/>
      <c r="J44" s="109"/>
      <c r="K44" s="109"/>
      <c r="L44" s="109"/>
      <c r="M44" s="109"/>
      <c r="N44" s="109"/>
      <c r="O44" s="112">
        <v>3</v>
      </c>
      <c r="P44" s="108">
        <v>106</v>
      </c>
      <c r="Q44" s="112">
        <v>52</v>
      </c>
      <c r="R44" s="112">
        <v>214</v>
      </c>
      <c r="S44" s="112">
        <f t="shared" si="0"/>
        <v>52</v>
      </c>
      <c r="T44" s="38">
        <v>0</v>
      </c>
      <c r="U44" s="112">
        <f t="shared" si="2"/>
        <v>162</v>
      </c>
      <c r="V44" s="112">
        <v>4.0199999999999996</v>
      </c>
    </row>
    <row r="45" spans="1:26" s="80" customFormat="1" x14ac:dyDescent="0.25">
      <c r="A45" s="68">
        <v>39</v>
      </c>
      <c r="B45" s="79" t="s">
        <v>14</v>
      </c>
      <c r="C45" s="79" t="s">
        <v>14</v>
      </c>
      <c r="D45" s="104" t="s">
        <v>101</v>
      </c>
      <c r="E45" s="79" t="s">
        <v>195</v>
      </c>
      <c r="F45" s="16" t="s">
        <v>255</v>
      </c>
      <c r="G45" s="25">
        <v>45659</v>
      </c>
      <c r="H45" s="18" t="s">
        <v>64</v>
      </c>
      <c r="I45" s="87"/>
      <c r="J45" s="79"/>
      <c r="K45" s="79"/>
      <c r="L45" s="79"/>
      <c r="M45" s="79"/>
      <c r="N45" s="79"/>
      <c r="O45" s="37">
        <v>6.5</v>
      </c>
      <c r="P45" s="38">
        <v>791</v>
      </c>
      <c r="Q45" s="37">
        <v>712</v>
      </c>
      <c r="R45" s="37">
        <v>150</v>
      </c>
      <c r="S45" s="37">
        <f t="shared" si="0"/>
        <v>712</v>
      </c>
      <c r="T45" s="38">
        <f t="shared" si="1"/>
        <v>562</v>
      </c>
      <c r="U45" s="37">
        <v>0</v>
      </c>
      <c r="V45" s="37">
        <v>4.0199999999999996</v>
      </c>
      <c r="X45"/>
      <c r="Z45"/>
    </row>
    <row r="46" spans="1:26" s="80" customFormat="1" x14ac:dyDescent="0.25">
      <c r="A46" s="68">
        <v>40</v>
      </c>
      <c r="B46" s="79" t="s">
        <v>14</v>
      </c>
      <c r="C46" s="79" t="s">
        <v>14</v>
      </c>
      <c r="D46" s="104" t="s">
        <v>102</v>
      </c>
      <c r="E46" s="79" t="s">
        <v>195</v>
      </c>
      <c r="F46" s="16" t="s">
        <v>255</v>
      </c>
      <c r="G46" s="25">
        <v>45659</v>
      </c>
      <c r="H46" s="18" t="s">
        <v>39</v>
      </c>
      <c r="I46" s="87"/>
      <c r="J46" s="79"/>
      <c r="K46" s="79"/>
      <c r="L46" s="79"/>
      <c r="M46" s="79"/>
      <c r="N46" s="79"/>
      <c r="O46" s="37">
        <v>4.8899999999999997</v>
      </c>
      <c r="P46" s="38">
        <v>545</v>
      </c>
      <c r="Q46" s="37">
        <v>488</v>
      </c>
      <c r="R46" s="37">
        <v>157</v>
      </c>
      <c r="S46" s="37">
        <f t="shared" si="0"/>
        <v>488</v>
      </c>
      <c r="T46" s="38">
        <f t="shared" si="1"/>
        <v>331</v>
      </c>
      <c r="U46" s="37">
        <v>0</v>
      </c>
      <c r="V46" s="37">
        <v>4.0199999999999996</v>
      </c>
      <c r="X46"/>
      <c r="Z46"/>
    </row>
    <row r="47" spans="1:26" s="80" customFormat="1" x14ac:dyDescent="0.25">
      <c r="A47" s="68">
        <v>41</v>
      </c>
      <c r="B47" s="79" t="s">
        <v>14</v>
      </c>
      <c r="C47" s="79" t="s">
        <v>14</v>
      </c>
      <c r="D47" s="104" t="s">
        <v>103</v>
      </c>
      <c r="E47" s="79" t="s">
        <v>195</v>
      </c>
      <c r="F47" s="16" t="s">
        <v>255</v>
      </c>
      <c r="G47" s="25">
        <v>45659</v>
      </c>
      <c r="H47" s="18" t="s">
        <v>64</v>
      </c>
      <c r="I47" s="87"/>
      <c r="J47" s="79"/>
      <c r="K47" s="79"/>
      <c r="L47" s="79"/>
      <c r="M47" s="79"/>
      <c r="N47" s="79"/>
      <c r="O47" s="37">
        <v>3.82</v>
      </c>
      <c r="P47" s="38">
        <v>465</v>
      </c>
      <c r="Q47" s="37">
        <v>450</v>
      </c>
      <c r="R47" s="37">
        <v>215</v>
      </c>
      <c r="S47" s="37">
        <f t="shared" si="0"/>
        <v>450</v>
      </c>
      <c r="T47" s="38">
        <f t="shared" si="1"/>
        <v>235</v>
      </c>
      <c r="U47" s="37">
        <v>0</v>
      </c>
      <c r="V47" s="37">
        <v>4.0199999999999996</v>
      </c>
      <c r="X47"/>
      <c r="Z47"/>
    </row>
    <row r="48" spans="1:26" s="80" customFormat="1" x14ac:dyDescent="0.25">
      <c r="A48" s="68">
        <v>42</v>
      </c>
      <c r="B48" s="79" t="s">
        <v>14</v>
      </c>
      <c r="C48" s="79" t="s">
        <v>14</v>
      </c>
      <c r="D48" s="104" t="s">
        <v>104</v>
      </c>
      <c r="E48" s="79" t="s">
        <v>195</v>
      </c>
      <c r="F48" s="16" t="s">
        <v>255</v>
      </c>
      <c r="G48" s="25">
        <v>45659</v>
      </c>
      <c r="H48" s="18" t="s">
        <v>39</v>
      </c>
      <c r="I48" s="87"/>
      <c r="J48" s="79"/>
      <c r="K48" s="79"/>
      <c r="L48" s="79"/>
      <c r="M48" s="79"/>
      <c r="N48" s="79"/>
      <c r="O48" s="37">
        <v>5</v>
      </c>
      <c r="P48" s="38">
        <v>373</v>
      </c>
      <c r="Q48" s="37">
        <v>280</v>
      </c>
      <c r="R48" s="37">
        <v>282</v>
      </c>
      <c r="S48" s="37">
        <f t="shared" si="0"/>
        <v>280</v>
      </c>
      <c r="T48" s="38">
        <v>0</v>
      </c>
      <c r="U48" s="112">
        <f t="shared" si="2"/>
        <v>2</v>
      </c>
      <c r="V48" s="37">
        <v>4.0199999999999996</v>
      </c>
      <c r="X48"/>
      <c r="Z48"/>
    </row>
    <row r="49" spans="1:26" s="80" customFormat="1" x14ac:dyDescent="0.25">
      <c r="A49" s="68">
        <v>43</v>
      </c>
      <c r="B49" s="79" t="s">
        <v>14</v>
      </c>
      <c r="C49" s="79" t="s">
        <v>14</v>
      </c>
      <c r="D49" s="104" t="s">
        <v>105</v>
      </c>
      <c r="E49" s="79" t="s">
        <v>195</v>
      </c>
      <c r="F49" s="20" t="s">
        <v>106</v>
      </c>
      <c r="G49" s="25">
        <v>45659</v>
      </c>
      <c r="H49" s="18" t="s">
        <v>57</v>
      </c>
      <c r="I49" s="87"/>
      <c r="J49" s="79"/>
      <c r="K49" s="79"/>
      <c r="L49" s="79"/>
      <c r="M49" s="79"/>
      <c r="N49" s="79"/>
      <c r="O49" s="37">
        <v>15</v>
      </c>
      <c r="P49" s="38">
        <v>1624</v>
      </c>
      <c r="Q49" s="37">
        <v>1066</v>
      </c>
      <c r="R49" s="37">
        <v>374</v>
      </c>
      <c r="S49" s="37">
        <f t="shared" si="0"/>
        <v>1066</v>
      </c>
      <c r="T49" s="38">
        <f t="shared" si="1"/>
        <v>692</v>
      </c>
      <c r="U49" s="37">
        <v>0</v>
      </c>
      <c r="V49" s="37">
        <v>3.19</v>
      </c>
      <c r="X49"/>
      <c r="Z49"/>
    </row>
    <row r="50" spans="1:26" s="80" customFormat="1" x14ac:dyDescent="0.25">
      <c r="A50" s="68">
        <v>44</v>
      </c>
      <c r="B50" s="79" t="s">
        <v>14</v>
      </c>
      <c r="C50" s="79" t="s">
        <v>14</v>
      </c>
      <c r="D50" s="104" t="s">
        <v>107</v>
      </c>
      <c r="E50" s="79" t="s">
        <v>195</v>
      </c>
      <c r="F50" s="16" t="s">
        <v>255</v>
      </c>
      <c r="G50" s="25">
        <v>45659</v>
      </c>
      <c r="H50" s="18" t="s">
        <v>64</v>
      </c>
      <c r="I50" s="87"/>
      <c r="J50" s="79"/>
      <c r="K50" s="79"/>
      <c r="L50" s="79"/>
      <c r="M50" s="79"/>
      <c r="N50" s="79"/>
      <c r="O50" s="37">
        <v>5</v>
      </c>
      <c r="P50" s="38">
        <v>536</v>
      </c>
      <c r="Q50" s="37">
        <v>375</v>
      </c>
      <c r="R50" s="37">
        <v>439</v>
      </c>
      <c r="S50" s="37">
        <f t="shared" si="0"/>
        <v>375</v>
      </c>
      <c r="T50" s="38">
        <v>0</v>
      </c>
      <c r="U50" s="112">
        <f t="shared" si="2"/>
        <v>64</v>
      </c>
      <c r="V50" s="37">
        <v>4.0199999999999996</v>
      </c>
      <c r="X50"/>
      <c r="Z50"/>
    </row>
    <row r="51" spans="1:26" s="80" customFormat="1" x14ac:dyDescent="0.25">
      <c r="A51" s="68">
        <v>45</v>
      </c>
      <c r="B51" s="79" t="s">
        <v>14</v>
      </c>
      <c r="C51" s="79" t="s">
        <v>14</v>
      </c>
      <c r="D51" s="104" t="s">
        <v>108</v>
      </c>
      <c r="E51" s="79" t="s">
        <v>195</v>
      </c>
      <c r="F51" s="63" t="s">
        <v>106</v>
      </c>
      <c r="G51" s="25">
        <v>45659</v>
      </c>
      <c r="H51" s="18" t="s">
        <v>46</v>
      </c>
      <c r="I51" s="87"/>
      <c r="J51" s="79"/>
      <c r="K51" s="79"/>
      <c r="L51" s="79"/>
      <c r="M51" s="79"/>
      <c r="N51" s="79"/>
      <c r="O51" s="37">
        <v>9.9</v>
      </c>
      <c r="P51" s="38">
        <v>0</v>
      </c>
      <c r="Q51" s="37">
        <v>0</v>
      </c>
      <c r="R51" s="37">
        <v>220.8</v>
      </c>
      <c r="S51" s="37">
        <f t="shared" si="0"/>
        <v>0</v>
      </c>
      <c r="T51" s="38">
        <v>0</v>
      </c>
      <c r="U51" s="37">
        <f t="shared" si="2"/>
        <v>220.8</v>
      </c>
      <c r="V51" s="37">
        <v>3.19</v>
      </c>
      <c r="X51"/>
      <c r="Z51"/>
    </row>
    <row r="52" spans="1:26" s="80" customFormat="1" x14ac:dyDescent="0.25">
      <c r="A52" s="68">
        <v>46</v>
      </c>
      <c r="B52" s="79" t="s">
        <v>14</v>
      </c>
      <c r="C52" s="79" t="s">
        <v>14</v>
      </c>
      <c r="D52" s="104" t="s">
        <v>109</v>
      </c>
      <c r="E52" s="79" t="s">
        <v>195</v>
      </c>
      <c r="F52" s="16" t="s">
        <v>86</v>
      </c>
      <c r="G52" s="25">
        <v>45659</v>
      </c>
      <c r="H52" s="18" t="s">
        <v>110</v>
      </c>
      <c r="I52" s="87"/>
      <c r="J52" s="79"/>
      <c r="K52" s="79"/>
      <c r="L52" s="79"/>
      <c r="M52" s="79"/>
      <c r="N52" s="79"/>
      <c r="O52" s="37">
        <v>10</v>
      </c>
      <c r="P52" s="38">
        <v>864</v>
      </c>
      <c r="Q52" s="37">
        <v>320</v>
      </c>
      <c r="R52" s="37">
        <v>903</v>
      </c>
      <c r="S52" s="37">
        <f t="shared" si="0"/>
        <v>320</v>
      </c>
      <c r="T52" s="38">
        <v>0</v>
      </c>
      <c r="U52" s="37">
        <f t="shared" si="2"/>
        <v>583</v>
      </c>
      <c r="V52" s="37" t="s">
        <v>219</v>
      </c>
      <c r="X52"/>
      <c r="Z52"/>
    </row>
    <row r="53" spans="1:26" s="80" customFormat="1" x14ac:dyDescent="0.25">
      <c r="A53" s="68">
        <v>47</v>
      </c>
      <c r="B53" s="79" t="s">
        <v>14</v>
      </c>
      <c r="C53" s="79" t="s">
        <v>14</v>
      </c>
      <c r="D53" s="104" t="s">
        <v>111</v>
      </c>
      <c r="E53" s="79" t="s">
        <v>195</v>
      </c>
      <c r="F53" s="16" t="s">
        <v>86</v>
      </c>
      <c r="G53" s="25">
        <v>45659</v>
      </c>
      <c r="H53" s="127" t="s">
        <v>51</v>
      </c>
      <c r="I53" s="87"/>
      <c r="J53" s="79"/>
      <c r="K53" s="79"/>
      <c r="L53" s="79"/>
      <c r="M53" s="79"/>
      <c r="N53" s="79"/>
      <c r="O53" s="37">
        <v>10</v>
      </c>
      <c r="P53" s="38">
        <v>1</v>
      </c>
      <c r="Q53" s="37">
        <v>0</v>
      </c>
      <c r="R53" s="37">
        <v>695</v>
      </c>
      <c r="S53" s="37">
        <f t="shared" si="0"/>
        <v>0</v>
      </c>
      <c r="T53" s="38">
        <v>0</v>
      </c>
      <c r="U53" s="37">
        <f t="shared" si="2"/>
        <v>695</v>
      </c>
      <c r="V53" s="37" t="s">
        <v>219</v>
      </c>
      <c r="X53"/>
      <c r="Z53"/>
    </row>
    <row r="54" spans="1:26" s="80" customFormat="1" x14ac:dyDescent="0.25">
      <c r="A54" s="68">
        <v>48</v>
      </c>
      <c r="B54" s="79" t="s">
        <v>14</v>
      </c>
      <c r="C54" s="79" t="s">
        <v>14</v>
      </c>
      <c r="D54" s="104" t="s">
        <v>112</v>
      </c>
      <c r="E54" s="79" t="s">
        <v>195</v>
      </c>
      <c r="F54" s="16" t="s">
        <v>255</v>
      </c>
      <c r="G54" s="25">
        <v>45659</v>
      </c>
      <c r="H54" s="127" t="s">
        <v>113</v>
      </c>
      <c r="I54" s="87"/>
      <c r="J54" s="79"/>
      <c r="K54" s="79"/>
      <c r="L54" s="79"/>
      <c r="M54" s="79"/>
      <c r="N54" s="79"/>
      <c r="O54" s="37">
        <v>2.7</v>
      </c>
      <c r="P54" s="38">
        <v>353</v>
      </c>
      <c r="Q54" s="37">
        <v>298</v>
      </c>
      <c r="R54" s="37">
        <v>128</v>
      </c>
      <c r="S54" s="37">
        <f t="shared" si="0"/>
        <v>298</v>
      </c>
      <c r="T54" s="38">
        <f t="shared" si="1"/>
        <v>170</v>
      </c>
      <c r="U54" s="37">
        <v>0</v>
      </c>
      <c r="V54" s="37">
        <v>4.0199999999999996</v>
      </c>
      <c r="X54"/>
      <c r="Z54"/>
    </row>
    <row r="55" spans="1:26" s="80" customFormat="1" x14ac:dyDescent="0.25">
      <c r="A55" s="68">
        <v>49</v>
      </c>
      <c r="B55" s="79" t="s">
        <v>14</v>
      </c>
      <c r="C55" s="79" t="s">
        <v>14</v>
      </c>
      <c r="D55" s="104" t="s">
        <v>114</v>
      </c>
      <c r="E55" s="79" t="s">
        <v>195</v>
      </c>
      <c r="F55" s="16" t="s">
        <v>86</v>
      </c>
      <c r="G55" s="25">
        <v>45659</v>
      </c>
      <c r="H55" s="127" t="s">
        <v>115</v>
      </c>
      <c r="I55" s="87"/>
      <c r="J55" s="79"/>
      <c r="K55" s="79"/>
      <c r="L55" s="79"/>
      <c r="M55" s="79"/>
      <c r="N55" s="79"/>
      <c r="O55" s="37">
        <v>9.81</v>
      </c>
      <c r="P55" s="38">
        <v>0</v>
      </c>
      <c r="Q55" s="37">
        <v>0</v>
      </c>
      <c r="R55" s="37">
        <v>2289</v>
      </c>
      <c r="S55" s="37">
        <f t="shared" si="0"/>
        <v>0</v>
      </c>
      <c r="T55" s="38">
        <v>0</v>
      </c>
      <c r="U55" s="37">
        <f t="shared" si="2"/>
        <v>2289</v>
      </c>
      <c r="V55" s="37">
        <v>3.19</v>
      </c>
      <c r="X55"/>
      <c r="Z55"/>
    </row>
    <row r="56" spans="1:26" s="80" customFormat="1" ht="22.5" customHeight="1" x14ac:dyDescent="0.25">
      <c r="A56" s="68">
        <v>50</v>
      </c>
      <c r="B56" s="79" t="s">
        <v>14</v>
      </c>
      <c r="C56" s="79" t="s">
        <v>14</v>
      </c>
      <c r="D56" s="104" t="s">
        <v>116</v>
      </c>
      <c r="E56" s="79" t="s">
        <v>195</v>
      </c>
      <c r="F56" s="16" t="s">
        <v>255</v>
      </c>
      <c r="G56" s="25">
        <v>45659</v>
      </c>
      <c r="H56" s="127" t="s">
        <v>117</v>
      </c>
      <c r="I56" s="87"/>
      <c r="J56" s="79"/>
      <c r="K56" s="79"/>
      <c r="L56" s="79"/>
      <c r="M56" s="79"/>
      <c r="N56" s="79"/>
      <c r="O56" s="40">
        <v>10.39</v>
      </c>
      <c r="P56" s="38">
        <v>714</v>
      </c>
      <c r="Q56" s="37">
        <v>0</v>
      </c>
      <c r="R56" s="37">
        <v>19800</v>
      </c>
      <c r="S56" s="37">
        <f t="shared" si="0"/>
        <v>0</v>
      </c>
      <c r="T56" s="38">
        <v>0</v>
      </c>
      <c r="U56" s="37">
        <f t="shared" si="2"/>
        <v>19800</v>
      </c>
      <c r="V56" s="37">
        <v>2.58</v>
      </c>
      <c r="X56"/>
      <c r="Z56"/>
    </row>
    <row r="57" spans="1:26" s="80" customFormat="1" x14ac:dyDescent="0.25">
      <c r="A57" s="68">
        <v>51</v>
      </c>
      <c r="B57" s="79" t="s">
        <v>14</v>
      </c>
      <c r="C57" s="79" t="s">
        <v>14</v>
      </c>
      <c r="D57" s="104" t="s">
        <v>118</v>
      </c>
      <c r="E57" s="79" t="s">
        <v>195</v>
      </c>
      <c r="F57" s="16" t="s">
        <v>255</v>
      </c>
      <c r="G57" s="25">
        <v>45659</v>
      </c>
      <c r="H57" s="127" t="s">
        <v>119</v>
      </c>
      <c r="I57" s="87"/>
      <c r="J57" s="79"/>
      <c r="K57" s="79"/>
      <c r="L57" s="79"/>
      <c r="M57" s="79"/>
      <c r="N57" s="79"/>
      <c r="O57" s="40">
        <v>10.39</v>
      </c>
      <c r="P57" s="38">
        <v>668</v>
      </c>
      <c r="Q57" s="37">
        <v>0</v>
      </c>
      <c r="R57" s="37">
        <v>17040</v>
      </c>
      <c r="S57" s="37">
        <f t="shared" si="0"/>
        <v>0</v>
      </c>
      <c r="T57" s="38">
        <v>0</v>
      </c>
      <c r="U57" s="37">
        <f t="shared" si="2"/>
        <v>17040</v>
      </c>
      <c r="V57" s="37">
        <v>2.58</v>
      </c>
      <c r="X57"/>
      <c r="Z57"/>
    </row>
    <row r="58" spans="1:26" s="80" customFormat="1" x14ac:dyDescent="0.25">
      <c r="A58" s="68">
        <v>52</v>
      </c>
      <c r="B58" s="79" t="s">
        <v>14</v>
      </c>
      <c r="C58" s="79" t="s">
        <v>14</v>
      </c>
      <c r="D58" s="104" t="s">
        <v>120</v>
      </c>
      <c r="E58" s="79" t="s">
        <v>195</v>
      </c>
      <c r="F58" s="16" t="s">
        <v>255</v>
      </c>
      <c r="G58" s="25">
        <v>45659</v>
      </c>
      <c r="H58" s="127" t="s">
        <v>121</v>
      </c>
      <c r="I58" s="87"/>
      <c r="J58" s="79"/>
      <c r="K58" s="79"/>
      <c r="L58" s="79"/>
      <c r="M58" s="79"/>
      <c r="N58" s="79"/>
      <c r="O58" s="40">
        <v>10.39</v>
      </c>
      <c r="P58" s="38">
        <v>741</v>
      </c>
      <c r="Q58" s="37">
        <v>0</v>
      </c>
      <c r="R58" s="37">
        <v>14430</v>
      </c>
      <c r="S58" s="37">
        <f t="shared" si="0"/>
        <v>0</v>
      </c>
      <c r="T58" s="38">
        <v>0</v>
      </c>
      <c r="U58" s="37">
        <f t="shared" si="2"/>
        <v>14430</v>
      </c>
      <c r="V58" s="37">
        <v>2.58</v>
      </c>
      <c r="X58"/>
      <c r="Z58"/>
    </row>
    <row r="59" spans="1:26" s="80" customFormat="1" x14ac:dyDescent="0.25">
      <c r="A59" s="68">
        <v>53</v>
      </c>
      <c r="B59" s="79" t="s">
        <v>14</v>
      </c>
      <c r="C59" s="79" t="s">
        <v>14</v>
      </c>
      <c r="D59" s="104" t="s">
        <v>122</v>
      </c>
      <c r="E59" s="79" t="s">
        <v>195</v>
      </c>
      <c r="F59" s="16" t="s">
        <v>255</v>
      </c>
      <c r="G59" s="25">
        <v>45659</v>
      </c>
      <c r="H59" s="127" t="s">
        <v>123</v>
      </c>
      <c r="I59" s="87"/>
      <c r="J59" s="79"/>
      <c r="K59" s="79"/>
      <c r="L59" s="79"/>
      <c r="M59" s="79"/>
      <c r="N59" s="79"/>
      <c r="O59" s="40">
        <v>10.39</v>
      </c>
      <c r="P59" s="38">
        <v>612</v>
      </c>
      <c r="Q59" s="37">
        <v>0</v>
      </c>
      <c r="R59" s="37">
        <v>8565</v>
      </c>
      <c r="S59" s="37">
        <f t="shared" si="0"/>
        <v>0</v>
      </c>
      <c r="T59" s="38">
        <v>0</v>
      </c>
      <c r="U59" s="37">
        <f t="shared" si="2"/>
        <v>8565</v>
      </c>
      <c r="V59" s="37">
        <v>2.58</v>
      </c>
      <c r="X59"/>
      <c r="Z59"/>
    </row>
    <row r="60" spans="1:26" s="80" customFormat="1" x14ac:dyDescent="0.25">
      <c r="A60" s="68">
        <v>54</v>
      </c>
      <c r="B60" s="79" t="s">
        <v>14</v>
      </c>
      <c r="C60" s="79" t="s">
        <v>14</v>
      </c>
      <c r="D60" s="104" t="s">
        <v>124</v>
      </c>
      <c r="E60" s="79" t="s">
        <v>195</v>
      </c>
      <c r="F60" s="16" t="s">
        <v>255</v>
      </c>
      <c r="G60" s="25">
        <v>45659</v>
      </c>
      <c r="H60" s="127" t="s">
        <v>125</v>
      </c>
      <c r="I60" s="87"/>
      <c r="J60" s="79"/>
      <c r="K60" s="79"/>
      <c r="L60" s="79"/>
      <c r="M60" s="79"/>
      <c r="N60" s="79"/>
      <c r="O60" s="40">
        <v>10.39</v>
      </c>
      <c r="P60" s="38">
        <v>952</v>
      </c>
      <c r="Q60" s="37">
        <v>1.7</v>
      </c>
      <c r="R60" s="37">
        <v>3720</v>
      </c>
      <c r="S60" s="37">
        <f t="shared" si="0"/>
        <v>1.7</v>
      </c>
      <c r="T60" s="38">
        <v>0</v>
      </c>
      <c r="U60" s="37">
        <f t="shared" si="2"/>
        <v>3718.3</v>
      </c>
      <c r="V60" s="37">
        <v>2.58</v>
      </c>
      <c r="X60"/>
      <c r="Z60"/>
    </row>
    <row r="61" spans="1:26" s="80" customFormat="1" x14ac:dyDescent="0.25">
      <c r="A61" s="68">
        <v>55</v>
      </c>
      <c r="B61" s="79" t="s">
        <v>14</v>
      </c>
      <c r="C61" s="79" t="s">
        <v>14</v>
      </c>
      <c r="D61" s="104" t="s">
        <v>126</v>
      </c>
      <c r="E61" s="79" t="s">
        <v>195</v>
      </c>
      <c r="F61" s="16" t="s">
        <v>255</v>
      </c>
      <c r="G61" s="25">
        <v>45659</v>
      </c>
      <c r="H61" s="127" t="s">
        <v>127</v>
      </c>
      <c r="I61" s="87"/>
      <c r="J61" s="79"/>
      <c r="K61" s="79"/>
      <c r="L61" s="79"/>
      <c r="M61" s="79"/>
      <c r="N61" s="79"/>
      <c r="O61" s="40">
        <v>10.39</v>
      </c>
      <c r="P61" s="38">
        <v>1111</v>
      </c>
      <c r="Q61" s="37">
        <v>0</v>
      </c>
      <c r="R61" s="37">
        <v>11880</v>
      </c>
      <c r="S61" s="37">
        <f t="shared" si="0"/>
        <v>0</v>
      </c>
      <c r="T61" s="38">
        <v>0</v>
      </c>
      <c r="U61" s="37">
        <f t="shared" si="2"/>
        <v>11880</v>
      </c>
      <c r="V61" s="37">
        <v>2.58</v>
      </c>
      <c r="X61"/>
      <c r="Z61"/>
    </row>
    <row r="62" spans="1:26" s="80" customFormat="1" x14ac:dyDescent="0.25">
      <c r="A62" s="68">
        <v>56</v>
      </c>
      <c r="B62" s="79" t="s">
        <v>14</v>
      </c>
      <c r="C62" s="79" t="s">
        <v>14</v>
      </c>
      <c r="D62" s="104" t="s">
        <v>128</v>
      </c>
      <c r="E62" s="79" t="s">
        <v>195</v>
      </c>
      <c r="F62" s="16" t="s">
        <v>255</v>
      </c>
      <c r="G62" s="25">
        <v>45659</v>
      </c>
      <c r="H62" s="127" t="s">
        <v>119</v>
      </c>
      <c r="I62" s="87"/>
      <c r="J62" s="79"/>
      <c r="K62" s="79"/>
      <c r="L62" s="79"/>
      <c r="M62" s="79"/>
      <c r="N62" s="79"/>
      <c r="O62" s="40">
        <v>10.39</v>
      </c>
      <c r="P62" s="38">
        <v>922</v>
      </c>
      <c r="Q62" s="37">
        <v>0</v>
      </c>
      <c r="R62" s="37">
        <v>10420</v>
      </c>
      <c r="S62" s="37">
        <f t="shared" si="0"/>
        <v>0</v>
      </c>
      <c r="T62" s="38">
        <v>0</v>
      </c>
      <c r="U62" s="37">
        <f t="shared" si="2"/>
        <v>10420</v>
      </c>
      <c r="V62" s="37">
        <v>2.58</v>
      </c>
      <c r="X62"/>
      <c r="Z62"/>
    </row>
    <row r="63" spans="1:26" s="80" customFormat="1" x14ac:dyDescent="0.25">
      <c r="A63" s="68">
        <v>57</v>
      </c>
      <c r="B63" s="79" t="s">
        <v>14</v>
      </c>
      <c r="C63" s="79" t="s">
        <v>14</v>
      </c>
      <c r="D63" s="104" t="s">
        <v>129</v>
      </c>
      <c r="E63" s="79" t="s">
        <v>195</v>
      </c>
      <c r="F63" s="16" t="s">
        <v>255</v>
      </c>
      <c r="G63" s="25">
        <v>45659</v>
      </c>
      <c r="H63" s="127" t="s">
        <v>130</v>
      </c>
      <c r="I63" s="87"/>
      <c r="J63" s="79"/>
      <c r="K63" s="79"/>
      <c r="L63" s="79"/>
      <c r="M63" s="79"/>
      <c r="N63" s="79"/>
      <c r="O63" s="40">
        <v>10.39</v>
      </c>
      <c r="P63" s="38">
        <v>1001</v>
      </c>
      <c r="Q63" s="37">
        <v>0</v>
      </c>
      <c r="R63" s="37">
        <v>11295</v>
      </c>
      <c r="S63" s="37">
        <f t="shared" si="0"/>
        <v>0</v>
      </c>
      <c r="T63" s="38">
        <v>0</v>
      </c>
      <c r="U63" s="37">
        <f t="shared" si="2"/>
        <v>11295</v>
      </c>
      <c r="V63" s="37">
        <v>2.58</v>
      </c>
      <c r="X63"/>
      <c r="Z63"/>
    </row>
    <row r="64" spans="1:26" s="80" customFormat="1" x14ac:dyDescent="0.25">
      <c r="A64" s="68">
        <v>58</v>
      </c>
      <c r="B64" s="79" t="s">
        <v>14</v>
      </c>
      <c r="C64" s="79" t="s">
        <v>14</v>
      </c>
      <c r="D64" s="104" t="s">
        <v>131</v>
      </c>
      <c r="E64" s="79" t="s">
        <v>195</v>
      </c>
      <c r="F64" s="16" t="s">
        <v>255</v>
      </c>
      <c r="G64" s="25">
        <v>45659</v>
      </c>
      <c r="H64" s="127" t="s">
        <v>117</v>
      </c>
      <c r="I64" s="87"/>
      <c r="J64" s="79"/>
      <c r="K64" s="79"/>
      <c r="L64" s="79"/>
      <c r="M64" s="79"/>
      <c r="N64" s="79"/>
      <c r="O64" s="40">
        <v>10.39</v>
      </c>
      <c r="P64" s="38">
        <v>967</v>
      </c>
      <c r="Q64" s="37">
        <v>0</v>
      </c>
      <c r="R64" s="37">
        <v>9030</v>
      </c>
      <c r="S64" s="37">
        <f t="shared" si="0"/>
        <v>0</v>
      </c>
      <c r="T64" s="38">
        <v>0</v>
      </c>
      <c r="U64" s="37">
        <f t="shared" si="2"/>
        <v>9030</v>
      </c>
      <c r="V64" s="37">
        <v>2.58</v>
      </c>
      <c r="X64"/>
      <c r="Z64"/>
    </row>
    <row r="65" spans="1:26" s="80" customFormat="1" x14ac:dyDescent="0.25">
      <c r="A65" s="68">
        <v>59</v>
      </c>
      <c r="B65" s="79" t="s">
        <v>14</v>
      </c>
      <c r="C65" s="79" t="s">
        <v>14</v>
      </c>
      <c r="D65" s="104" t="s">
        <v>132</v>
      </c>
      <c r="E65" s="79" t="s">
        <v>195</v>
      </c>
      <c r="F65" s="90" t="s">
        <v>133</v>
      </c>
      <c r="G65" s="25">
        <v>45659</v>
      </c>
      <c r="H65" s="127" t="s">
        <v>121</v>
      </c>
      <c r="I65" s="87"/>
      <c r="J65" s="79"/>
      <c r="K65" s="79"/>
      <c r="L65" s="79"/>
      <c r="M65" s="79"/>
      <c r="N65" s="79"/>
      <c r="O65" s="40">
        <v>25</v>
      </c>
      <c r="P65" s="38">
        <v>2721</v>
      </c>
      <c r="Q65" s="37">
        <v>1922</v>
      </c>
      <c r="R65" s="37">
        <v>2861</v>
      </c>
      <c r="S65" s="37">
        <f t="shared" si="0"/>
        <v>1922</v>
      </c>
      <c r="T65" s="38">
        <v>0</v>
      </c>
      <c r="U65" s="37">
        <f t="shared" si="2"/>
        <v>939</v>
      </c>
      <c r="V65" s="37">
        <v>3.19</v>
      </c>
      <c r="X65"/>
      <c r="Z65"/>
    </row>
    <row r="66" spans="1:26" s="80" customFormat="1" x14ac:dyDescent="0.25">
      <c r="A66" s="68">
        <v>60</v>
      </c>
      <c r="B66" s="79" t="s">
        <v>14</v>
      </c>
      <c r="C66" s="79" t="s">
        <v>14</v>
      </c>
      <c r="D66" s="104" t="s">
        <v>134</v>
      </c>
      <c r="E66" s="79" t="s">
        <v>195</v>
      </c>
      <c r="F66" s="16" t="s">
        <v>255</v>
      </c>
      <c r="G66" s="25">
        <v>45659</v>
      </c>
      <c r="H66" s="127" t="s">
        <v>135</v>
      </c>
      <c r="I66" s="87"/>
      <c r="J66" s="79"/>
      <c r="K66" s="79"/>
      <c r="L66" s="79"/>
      <c r="M66" s="79"/>
      <c r="N66" s="79"/>
      <c r="O66" s="40">
        <v>2.8</v>
      </c>
      <c r="P66" s="38">
        <v>294</v>
      </c>
      <c r="Q66" s="37">
        <v>209</v>
      </c>
      <c r="R66" s="37">
        <v>206</v>
      </c>
      <c r="S66" s="37">
        <f t="shared" si="0"/>
        <v>209</v>
      </c>
      <c r="T66" s="38">
        <v>2</v>
      </c>
      <c r="U66" s="37">
        <v>0</v>
      </c>
      <c r="V66" s="37">
        <v>4.0199999999999996</v>
      </c>
      <c r="X66"/>
      <c r="Z66"/>
    </row>
    <row r="67" spans="1:26" s="80" customFormat="1" x14ac:dyDescent="0.25">
      <c r="A67" s="68">
        <v>61</v>
      </c>
      <c r="B67" s="79" t="s">
        <v>14</v>
      </c>
      <c r="C67" s="79" t="s">
        <v>14</v>
      </c>
      <c r="D67" s="104" t="s">
        <v>136</v>
      </c>
      <c r="E67" s="79" t="s">
        <v>195</v>
      </c>
      <c r="F67" s="16" t="s">
        <v>255</v>
      </c>
      <c r="G67" s="25">
        <v>45659</v>
      </c>
      <c r="H67" s="127" t="s">
        <v>137</v>
      </c>
      <c r="I67" s="87"/>
      <c r="J67" s="79"/>
      <c r="K67" s="79"/>
      <c r="L67" s="79"/>
      <c r="M67" s="79"/>
      <c r="N67" s="79"/>
      <c r="O67" s="40">
        <v>5.35</v>
      </c>
      <c r="P67" s="38">
        <v>476</v>
      </c>
      <c r="Q67" s="37">
        <v>440</v>
      </c>
      <c r="R67" s="37">
        <v>268</v>
      </c>
      <c r="S67" s="37">
        <f t="shared" si="0"/>
        <v>440</v>
      </c>
      <c r="T67" s="38">
        <f t="shared" si="1"/>
        <v>172</v>
      </c>
      <c r="U67" s="37">
        <v>0</v>
      </c>
      <c r="V67" s="37">
        <v>4.0199999999999996</v>
      </c>
      <c r="X67"/>
      <c r="Z67"/>
    </row>
    <row r="68" spans="1:26" s="80" customFormat="1" x14ac:dyDescent="0.25">
      <c r="A68" s="68">
        <v>62</v>
      </c>
      <c r="B68" s="79" t="s">
        <v>14</v>
      </c>
      <c r="C68" s="79" t="s">
        <v>14</v>
      </c>
      <c r="D68" s="104" t="s">
        <v>138</v>
      </c>
      <c r="E68" s="79" t="s">
        <v>195</v>
      </c>
      <c r="F68" s="16" t="s">
        <v>255</v>
      </c>
      <c r="G68" s="25">
        <v>45659</v>
      </c>
      <c r="H68" s="127" t="s">
        <v>49</v>
      </c>
      <c r="I68" s="87"/>
      <c r="J68" s="79"/>
      <c r="K68" s="79"/>
      <c r="L68" s="79"/>
      <c r="M68" s="79"/>
      <c r="N68" s="79"/>
      <c r="O68" s="40">
        <v>3</v>
      </c>
      <c r="P68" s="38">
        <v>294</v>
      </c>
      <c r="Q68" s="37">
        <v>209</v>
      </c>
      <c r="R68" s="37">
        <v>214</v>
      </c>
      <c r="S68" s="37">
        <f t="shared" si="0"/>
        <v>209</v>
      </c>
      <c r="T68" s="38">
        <v>0</v>
      </c>
      <c r="U68" s="37">
        <f t="shared" si="2"/>
        <v>5</v>
      </c>
      <c r="V68" s="37">
        <v>2.97</v>
      </c>
      <c r="X68"/>
      <c r="Z68"/>
    </row>
    <row r="69" spans="1:26" s="80" customFormat="1" x14ac:dyDescent="0.25">
      <c r="A69" s="68">
        <v>63</v>
      </c>
      <c r="B69" s="79" t="s">
        <v>14</v>
      </c>
      <c r="C69" s="79" t="s">
        <v>14</v>
      </c>
      <c r="D69" s="104" t="s">
        <v>139</v>
      </c>
      <c r="E69" s="79" t="s">
        <v>195</v>
      </c>
      <c r="F69" s="16" t="s">
        <v>255</v>
      </c>
      <c r="G69" s="25">
        <v>45659</v>
      </c>
      <c r="H69" s="127" t="s">
        <v>49</v>
      </c>
      <c r="I69" s="87"/>
      <c r="J69" s="79"/>
      <c r="K69" s="79"/>
      <c r="L69" s="79"/>
      <c r="M69" s="79"/>
      <c r="N69" s="79"/>
      <c r="O69" s="40">
        <v>2.7</v>
      </c>
      <c r="P69" s="38">
        <v>335</v>
      </c>
      <c r="Q69" s="37">
        <v>265</v>
      </c>
      <c r="R69" s="37">
        <v>150</v>
      </c>
      <c r="S69" s="37">
        <f t="shared" si="0"/>
        <v>265</v>
      </c>
      <c r="T69" s="38">
        <f t="shared" si="1"/>
        <v>115</v>
      </c>
      <c r="U69" s="37">
        <v>0</v>
      </c>
      <c r="V69" s="37">
        <v>3.61</v>
      </c>
      <c r="X69"/>
      <c r="Z69"/>
    </row>
    <row r="70" spans="1:26" s="80" customFormat="1" x14ac:dyDescent="0.25">
      <c r="A70" s="68">
        <v>64</v>
      </c>
      <c r="B70" s="79" t="s">
        <v>14</v>
      </c>
      <c r="C70" s="79" t="s">
        <v>14</v>
      </c>
      <c r="D70" s="104" t="s">
        <v>140</v>
      </c>
      <c r="E70" s="79" t="s">
        <v>195</v>
      </c>
      <c r="F70" s="16" t="s">
        <v>255</v>
      </c>
      <c r="G70" s="25">
        <v>45659</v>
      </c>
      <c r="H70" s="127" t="s">
        <v>49</v>
      </c>
      <c r="I70" s="87"/>
      <c r="J70" s="79"/>
      <c r="K70" s="79"/>
      <c r="L70" s="79"/>
      <c r="M70" s="79"/>
      <c r="N70" s="79"/>
      <c r="O70" s="40">
        <v>3</v>
      </c>
      <c r="P70" s="38">
        <v>290</v>
      </c>
      <c r="Q70" s="37">
        <v>247</v>
      </c>
      <c r="R70" s="37">
        <v>205</v>
      </c>
      <c r="S70" s="37">
        <f t="shared" si="0"/>
        <v>247</v>
      </c>
      <c r="T70" s="38">
        <v>0</v>
      </c>
      <c r="U70" s="37">
        <v>0</v>
      </c>
      <c r="V70" s="37">
        <v>4.5</v>
      </c>
      <c r="X70"/>
      <c r="Z70"/>
    </row>
    <row r="71" spans="1:26" s="80" customFormat="1" x14ac:dyDescent="0.25">
      <c r="A71" s="68">
        <v>65</v>
      </c>
      <c r="B71" s="79" t="s">
        <v>14</v>
      </c>
      <c r="C71" s="79" t="s">
        <v>14</v>
      </c>
      <c r="D71" s="104" t="s">
        <v>141</v>
      </c>
      <c r="E71" s="79" t="s">
        <v>195</v>
      </c>
      <c r="F71" s="16" t="s">
        <v>255</v>
      </c>
      <c r="G71" s="25">
        <v>45659</v>
      </c>
      <c r="H71" s="127" t="s">
        <v>89</v>
      </c>
      <c r="I71" s="87"/>
      <c r="J71" s="79"/>
      <c r="K71" s="79"/>
      <c r="L71" s="79"/>
      <c r="M71" s="79"/>
      <c r="N71" s="79"/>
      <c r="O71" s="40">
        <v>5.4</v>
      </c>
      <c r="P71" s="38">
        <v>520</v>
      </c>
      <c r="Q71" s="37">
        <v>470.8</v>
      </c>
      <c r="R71" s="37">
        <v>79.900000000000006</v>
      </c>
      <c r="S71" s="37">
        <f t="shared" si="0"/>
        <v>470.8</v>
      </c>
      <c r="T71" s="38">
        <f t="shared" si="1"/>
        <v>390.9</v>
      </c>
      <c r="U71" s="37">
        <v>0</v>
      </c>
      <c r="V71" s="37">
        <v>4.5</v>
      </c>
      <c r="X71"/>
      <c r="Z71"/>
    </row>
    <row r="72" spans="1:26" s="80" customFormat="1" x14ac:dyDescent="0.25">
      <c r="A72" s="68">
        <v>66</v>
      </c>
      <c r="B72" s="79" t="s">
        <v>14</v>
      </c>
      <c r="C72" s="79" t="s">
        <v>14</v>
      </c>
      <c r="D72" s="104" t="s">
        <v>142</v>
      </c>
      <c r="E72" s="79" t="s">
        <v>195</v>
      </c>
      <c r="F72" s="90" t="s">
        <v>133</v>
      </c>
      <c r="G72" s="25">
        <v>45659</v>
      </c>
      <c r="H72" s="127" t="s">
        <v>57</v>
      </c>
      <c r="I72" s="87"/>
      <c r="J72" s="79"/>
      <c r="K72" s="79"/>
      <c r="L72" s="79"/>
      <c r="M72" s="79"/>
      <c r="N72" s="79"/>
      <c r="O72" s="40">
        <v>4.9000000000000004</v>
      </c>
      <c r="P72" s="38">
        <v>577</v>
      </c>
      <c r="Q72" s="37">
        <v>293.8</v>
      </c>
      <c r="R72" s="37">
        <v>2439</v>
      </c>
      <c r="S72" s="37">
        <f t="shared" si="0"/>
        <v>293.8</v>
      </c>
      <c r="T72" s="38">
        <v>0</v>
      </c>
      <c r="U72" s="37">
        <f t="shared" si="2"/>
        <v>2145.1999999999998</v>
      </c>
      <c r="V72" s="37">
        <v>3.74</v>
      </c>
      <c r="X72"/>
      <c r="Z72"/>
    </row>
    <row r="73" spans="1:26" s="80" customFormat="1" x14ac:dyDescent="0.25">
      <c r="A73" s="68">
        <v>67</v>
      </c>
      <c r="B73" s="79" t="s">
        <v>14</v>
      </c>
      <c r="C73" s="79" t="s">
        <v>14</v>
      </c>
      <c r="D73" s="104" t="s">
        <v>201</v>
      </c>
      <c r="E73" s="79" t="s">
        <v>195</v>
      </c>
      <c r="F73" s="16" t="s">
        <v>255</v>
      </c>
      <c r="G73" s="25">
        <v>45659</v>
      </c>
      <c r="H73" s="127" t="s">
        <v>121</v>
      </c>
      <c r="I73" s="17"/>
      <c r="J73" s="79"/>
      <c r="K73" s="79"/>
      <c r="L73" s="79"/>
      <c r="M73" s="79"/>
      <c r="N73" s="79"/>
      <c r="O73" s="40">
        <v>10.39</v>
      </c>
      <c r="P73" s="38">
        <v>957</v>
      </c>
      <c r="Q73" s="37">
        <v>0</v>
      </c>
      <c r="R73" s="37">
        <v>13140</v>
      </c>
      <c r="S73" s="37">
        <f t="shared" ref="S73:S187" si="3">Q73</f>
        <v>0</v>
      </c>
      <c r="T73" s="38">
        <v>0</v>
      </c>
      <c r="U73" s="37">
        <f t="shared" si="2"/>
        <v>13140</v>
      </c>
      <c r="V73" s="37">
        <v>3.37</v>
      </c>
      <c r="X73"/>
      <c r="Z73"/>
    </row>
    <row r="74" spans="1:26" s="80" customFormat="1" x14ac:dyDescent="0.25">
      <c r="A74" s="68">
        <v>68</v>
      </c>
      <c r="B74" s="79" t="s">
        <v>14</v>
      </c>
      <c r="C74" s="79" t="s">
        <v>14</v>
      </c>
      <c r="D74" s="104" t="s">
        <v>202</v>
      </c>
      <c r="E74" s="79" t="s">
        <v>195</v>
      </c>
      <c r="F74" s="16" t="s">
        <v>255</v>
      </c>
      <c r="G74" s="25">
        <v>45659</v>
      </c>
      <c r="H74" s="127" t="s">
        <v>203</v>
      </c>
      <c r="I74" s="17"/>
      <c r="J74" s="79"/>
      <c r="K74" s="79"/>
      <c r="L74" s="79"/>
      <c r="M74" s="79"/>
      <c r="N74" s="79"/>
      <c r="O74" s="40">
        <v>10.39</v>
      </c>
      <c r="P74" s="38">
        <v>1237</v>
      </c>
      <c r="Q74" s="37">
        <v>0</v>
      </c>
      <c r="R74" s="37">
        <v>15420</v>
      </c>
      <c r="S74" s="37">
        <f t="shared" si="3"/>
        <v>0</v>
      </c>
      <c r="T74" s="38">
        <v>0</v>
      </c>
      <c r="U74" s="37">
        <f t="shared" si="2"/>
        <v>15420</v>
      </c>
      <c r="V74" s="37">
        <v>3.37</v>
      </c>
      <c r="X74"/>
      <c r="Z74"/>
    </row>
    <row r="75" spans="1:26" s="80" customFormat="1" x14ac:dyDescent="0.25">
      <c r="A75" s="68">
        <v>69</v>
      </c>
      <c r="B75" s="79" t="s">
        <v>14</v>
      </c>
      <c r="C75" s="79" t="s">
        <v>14</v>
      </c>
      <c r="D75" s="104" t="s">
        <v>204</v>
      </c>
      <c r="E75" s="79" t="s">
        <v>195</v>
      </c>
      <c r="F75" s="16" t="s">
        <v>255</v>
      </c>
      <c r="G75" s="25">
        <v>45659</v>
      </c>
      <c r="H75" s="127" t="s">
        <v>205</v>
      </c>
      <c r="I75" s="17"/>
      <c r="J75" s="79"/>
      <c r="K75" s="79"/>
      <c r="L75" s="79"/>
      <c r="M75" s="79"/>
      <c r="N75" s="79"/>
      <c r="O75" s="40">
        <v>10.39</v>
      </c>
      <c r="P75" s="38">
        <v>1003</v>
      </c>
      <c r="Q75" s="37">
        <v>0</v>
      </c>
      <c r="R75" s="37">
        <v>13485</v>
      </c>
      <c r="S75" s="37">
        <f t="shared" si="3"/>
        <v>0</v>
      </c>
      <c r="T75" s="38">
        <v>0</v>
      </c>
      <c r="U75" s="37">
        <f t="shared" si="2"/>
        <v>13485</v>
      </c>
      <c r="V75" s="37">
        <v>3.37</v>
      </c>
      <c r="X75"/>
      <c r="Z75"/>
    </row>
    <row r="76" spans="1:26" s="80" customFormat="1" x14ac:dyDescent="0.25">
      <c r="A76" s="68">
        <v>70</v>
      </c>
      <c r="B76" s="79" t="s">
        <v>14</v>
      </c>
      <c r="C76" s="79" t="s">
        <v>14</v>
      </c>
      <c r="D76" s="104" t="s">
        <v>206</v>
      </c>
      <c r="E76" s="79" t="s">
        <v>195</v>
      </c>
      <c r="F76" s="16" t="s">
        <v>255</v>
      </c>
      <c r="G76" s="25">
        <v>45659</v>
      </c>
      <c r="H76" s="127" t="s">
        <v>55</v>
      </c>
      <c r="I76" s="22"/>
      <c r="J76" s="79"/>
      <c r="K76" s="79"/>
      <c r="L76" s="79"/>
      <c r="M76" s="79"/>
      <c r="N76" s="79"/>
      <c r="O76" s="40">
        <v>10.39</v>
      </c>
      <c r="P76" s="38">
        <v>1058</v>
      </c>
      <c r="Q76" s="37">
        <v>0</v>
      </c>
      <c r="R76" s="37">
        <v>14475</v>
      </c>
      <c r="S76" s="37">
        <f t="shared" si="3"/>
        <v>0</v>
      </c>
      <c r="T76" s="38">
        <v>0</v>
      </c>
      <c r="U76" s="37">
        <f t="shared" si="2"/>
        <v>14475</v>
      </c>
      <c r="V76" s="37">
        <v>3.37</v>
      </c>
      <c r="X76"/>
      <c r="Z76"/>
    </row>
    <row r="77" spans="1:26" s="80" customFormat="1" x14ac:dyDescent="0.25">
      <c r="A77" s="68">
        <v>71</v>
      </c>
      <c r="B77" s="79" t="s">
        <v>14</v>
      </c>
      <c r="C77" s="79" t="s">
        <v>14</v>
      </c>
      <c r="D77" s="104" t="s">
        <v>207</v>
      </c>
      <c r="E77" s="79" t="s">
        <v>195</v>
      </c>
      <c r="F77" s="16" t="s">
        <v>255</v>
      </c>
      <c r="G77" s="25">
        <v>45659</v>
      </c>
      <c r="H77" s="127" t="s">
        <v>55</v>
      </c>
      <c r="I77" s="17"/>
      <c r="J77" s="79"/>
      <c r="K77" s="79"/>
      <c r="L77" s="79"/>
      <c r="M77" s="79"/>
      <c r="N77" s="79"/>
      <c r="O77" s="40">
        <v>10.39</v>
      </c>
      <c r="P77" s="38">
        <v>1053</v>
      </c>
      <c r="Q77" s="37">
        <v>0</v>
      </c>
      <c r="R77" s="37">
        <v>12990</v>
      </c>
      <c r="S77" s="37">
        <f t="shared" si="3"/>
        <v>0</v>
      </c>
      <c r="T77" s="38">
        <v>0</v>
      </c>
      <c r="U77" s="37">
        <f t="shared" si="2"/>
        <v>12990</v>
      </c>
      <c r="V77" s="37">
        <v>3.37</v>
      </c>
      <c r="X77"/>
      <c r="Z77"/>
    </row>
    <row r="78" spans="1:26" s="80" customFormat="1" x14ac:dyDescent="0.25">
      <c r="A78" s="68">
        <v>72</v>
      </c>
      <c r="B78" s="79" t="s">
        <v>14</v>
      </c>
      <c r="C78" s="79" t="s">
        <v>14</v>
      </c>
      <c r="D78" s="104" t="s">
        <v>208</v>
      </c>
      <c r="E78" s="79" t="s">
        <v>195</v>
      </c>
      <c r="F78" s="16" t="s">
        <v>255</v>
      </c>
      <c r="G78" s="25">
        <v>45659</v>
      </c>
      <c r="H78" s="127" t="s">
        <v>209</v>
      </c>
      <c r="I78" s="17"/>
      <c r="J78" s="79"/>
      <c r="K78" s="79"/>
      <c r="L78" s="79"/>
      <c r="M78" s="79"/>
      <c r="N78" s="79"/>
      <c r="O78" s="40">
        <v>10.39</v>
      </c>
      <c r="P78" s="38">
        <v>1094</v>
      </c>
      <c r="Q78" s="37">
        <v>0</v>
      </c>
      <c r="R78" s="37">
        <v>16780</v>
      </c>
      <c r="S78" s="37">
        <f t="shared" si="3"/>
        <v>0</v>
      </c>
      <c r="T78" s="38">
        <v>0</v>
      </c>
      <c r="U78" s="37">
        <f t="shared" si="2"/>
        <v>16780</v>
      </c>
      <c r="V78" s="37">
        <v>3.37</v>
      </c>
      <c r="X78"/>
      <c r="Z78"/>
    </row>
    <row r="79" spans="1:26" s="80" customFormat="1" x14ac:dyDescent="0.25">
      <c r="A79" s="68">
        <v>73</v>
      </c>
      <c r="B79" s="79" t="s">
        <v>14</v>
      </c>
      <c r="C79" s="79" t="s">
        <v>14</v>
      </c>
      <c r="D79" s="104" t="s">
        <v>210</v>
      </c>
      <c r="E79" s="79" t="s">
        <v>195</v>
      </c>
      <c r="F79" s="90" t="s">
        <v>133</v>
      </c>
      <c r="G79" s="25">
        <v>45659</v>
      </c>
      <c r="H79" s="127" t="s">
        <v>211</v>
      </c>
      <c r="I79" s="17"/>
      <c r="J79" s="79"/>
      <c r="K79" s="79"/>
      <c r="L79" s="79"/>
      <c r="M79" s="79"/>
      <c r="N79" s="79"/>
      <c r="O79" s="40">
        <v>17</v>
      </c>
      <c r="P79" s="38">
        <v>1726</v>
      </c>
      <c r="Q79" s="37">
        <v>105</v>
      </c>
      <c r="R79" s="37">
        <v>11790</v>
      </c>
      <c r="S79" s="37">
        <f t="shared" si="3"/>
        <v>105</v>
      </c>
      <c r="T79" s="38">
        <v>0</v>
      </c>
      <c r="U79" s="37">
        <f t="shared" si="2"/>
        <v>11685</v>
      </c>
      <c r="V79" s="37">
        <v>3.19</v>
      </c>
      <c r="X79"/>
      <c r="Z79"/>
    </row>
    <row r="80" spans="1:26" s="80" customFormat="1" x14ac:dyDescent="0.25">
      <c r="A80" s="68">
        <v>74</v>
      </c>
      <c r="B80" s="79" t="s">
        <v>14</v>
      </c>
      <c r="C80" s="79" t="s">
        <v>14</v>
      </c>
      <c r="D80" s="104" t="s">
        <v>221</v>
      </c>
      <c r="E80" s="79" t="s">
        <v>195</v>
      </c>
      <c r="F80" s="16" t="s">
        <v>255</v>
      </c>
      <c r="G80" s="25">
        <v>45659</v>
      </c>
      <c r="H80" s="127" t="s">
        <v>39</v>
      </c>
      <c r="I80" s="17"/>
      <c r="J80" s="79"/>
      <c r="K80" s="79"/>
      <c r="L80" s="79"/>
      <c r="M80" s="79"/>
      <c r="N80" s="79"/>
      <c r="O80" s="40">
        <v>5</v>
      </c>
      <c r="P80" s="38">
        <v>484</v>
      </c>
      <c r="Q80" s="37">
        <v>411</v>
      </c>
      <c r="R80" s="37">
        <v>277</v>
      </c>
      <c r="S80" s="37">
        <f t="shared" si="3"/>
        <v>411</v>
      </c>
      <c r="T80" s="38">
        <f>Q80-R80</f>
        <v>134</v>
      </c>
      <c r="U80" s="37">
        <v>0</v>
      </c>
      <c r="V80" s="37">
        <v>4.5</v>
      </c>
      <c r="X80"/>
      <c r="Z80"/>
    </row>
    <row r="81" spans="1:26" s="80" customFormat="1" x14ac:dyDescent="0.25">
      <c r="A81" s="68">
        <v>75</v>
      </c>
      <c r="B81" s="79" t="s">
        <v>14</v>
      </c>
      <c r="C81" s="79" t="s">
        <v>14</v>
      </c>
      <c r="D81" s="104" t="s">
        <v>223</v>
      </c>
      <c r="E81" s="79" t="s">
        <v>195</v>
      </c>
      <c r="F81" s="16" t="s">
        <v>255</v>
      </c>
      <c r="G81" s="25">
        <v>45659</v>
      </c>
      <c r="H81" s="127" t="s">
        <v>307</v>
      </c>
      <c r="I81" s="17"/>
      <c r="J81" s="79"/>
      <c r="K81" s="79"/>
      <c r="L81" s="79"/>
      <c r="M81" s="79"/>
      <c r="N81" s="79"/>
      <c r="O81" s="40">
        <v>13</v>
      </c>
      <c r="P81" s="38">
        <v>1503</v>
      </c>
      <c r="Q81" s="37">
        <v>1174</v>
      </c>
      <c r="R81" s="37">
        <v>477</v>
      </c>
      <c r="S81" s="37">
        <f t="shared" si="3"/>
        <v>1174</v>
      </c>
      <c r="T81" s="38">
        <f t="shared" ref="T81" si="4">Q81-R81</f>
        <v>697</v>
      </c>
      <c r="U81" s="37">
        <v>0</v>
      </c>
      <c r="V81" s="37">
        <v>3.74</v>
      </c>
      <c r="X81"/>
      <c r="Z81"/>
    </row>
    <row r="82" spans="1:26" s="80" customFormat="1" x14ac:dyDescent="0.25">
      <c r="A82" s="68">
        <v>76</v>
      </c>
      <c r="B82" s="79" t="s">
        <v>14</v>
      </c>
      <c r="C82" s="79" t="s">
        <v>14</v>
      </c>
      <c r="D82" s="104" t="s">
        <v>222</v>
      </c>
      <c r="E82" s="79" t="s">
        <v>195</v>
      </c>
      <c r="F82" s="90" t="s">
        <v>133</v>
      </c>
      <c r="G82" s="25">
        <v>45659</v>
      </c>
      <c r="H82" s="127" t="s">
        <v>437</v>
      </c>
      <c r="I82" s="17"/>
      <c r="J82" s="79"/>
      <c r="K82" s="79"/>
      <c r="L82" s="79"/>
      <c r="M82" s="79"/>
      <c r="N82" s="79"/>
      <c r="O82" s="40">
        <v>5</v>
      </c>
      <c r="P82" s="38">
        <v>0</v>
      </c>
      <c r="Q82" s="37">
        <v>0</v>
      </c>
      <c r="R82" s="37">
        <v>1490</v>
      </c>
      <c r="S82" s="37">
        <f t="shared" si="3"/>
        <v>0</v>
      </c>
      <c r="T82" s="38">
        <v>0</v>
      </c>
      <c r="U82" s="37">
        <f t="shared" ref="U82" si="5">R82-Q82</f>
        <v>1490</v>
      </c>
      <c r="V82" s="37">
        <v>3.19</v>
      </c>
      <c r="X82"/>
      <c r="Z82"/>
    </row>
    <row r="83" spans="1:26" s="80" customFormat="1" x14ac:dyDescent="0.25">
      <c r="A83" s="68">
        <v>77</v>
      </c>
      <c r="B83" s="79" t="s">
        <v>14</v>
      </c>
      <c r="C83" s="79" t="s">
        <v>14</v>
      </c>
      <c r="D83" s="104" t="s">
        <v>234</v>
      </c>
      <c r="E83" s="79" t="s">
        <v>195</v>
      </c>
      <c r="F83" s="16" t="s">
        <v>255</v>
      </c>
      <c r="G83" s="25">
        <v>45659</v>
      </c>
      <c r="H83" s="127" t="s">
        <v>439</v>
      </c>
      <c r="I83" s="17"/>
      <c r="J83" s="79"/>
      <c r="K83" s="79"/>
      <c r="L83" s="79"/>
      <c r="M83" s="79"/>
      <c r="N83" s="79"/>
      <c r="O83" s="40">
        <v>8</v>
      </c>
      <c r="P83" s="38">
        <v>1053</v>
      </c>
      <c r="Q83" s="37">
        <v>898</v>
      </c>
      <c r="R83" s="37">
        <v>504</v>
      </c>
      <c r="S83" s="37">
        <f t="shared" si="3"/>
        <v>898</v>
      </c>
      <c r="T83" s="38">
        <f>Q83-R83</f>
        <v>394</v>
      </c>
      <c r="U83" s="37">
        <v>0</v>
      </c>
      <c r="V83" s="37">
        <v>4.5</v>
      </c>
      <c r="X83"/>
      <c r="Z83"/>
    </row>
    <row r="84" spans="1:26" s="80" customFormat="1" x14ac:dyDescent="0.25">
      <c r="A84" s="68">
        <v>78</v>
      </c>
      <c r="B84" s="79" t="s">
        <v>14</v>
      </c>
      <c r="C84" s="79" t="s">
        <v>14</v>
      </c>
      <c r="D84" s="104" t="s">
        <v>233</v>
      </c>
      <c r="E84" s="79" t="s">
        <v>195</v>
      </c>
      <c r="F84" s="16" t="s">
        <v>255</v>
      </c>
      <c r="G84" s="25">
        <v>45659</v>
      </c>
      <c r="H84" s="127" t="s">
        <v>441</v>
      </c>
      <c r="I84" s="17"/>
      <c r="J84" s="79"/>
      <c r="K84" s="79"/>
      <c r="L84" s="79"/>
      <c r="M84" s="79"/>
      <c r="N84" s="79"/>
      <c r="O84" s="40">
        <v>9.7200000000000006</v>
      </c>
      <c r="P84" s="38">
        <v>800</v>
      </c>
      <c r="Q84" s="37">
        <v>745</v>
      </c>
      <c r="R84" s="37">
        <v>420</v>
      </c>
      <c r="S84" s="37">
        <f t="shared" si="3"/>
        <v>745</v>
      </c>
      <c r="T84" s="38">
        <f>Q84-R84</f>
        <v>325</v>
      </c>
      <c r="U84" s="37">
        <v>0</v>
      </c>
      <c r="V84" s="37">
        <v>4.5</v>
      </c>
      <c r="X84"/>
      <c r="Z84"/>
    </row>
    <row r="85" spans="1:26" s="80" customFormat="1" x14ac:dyDescent="0.25">
      <c r="A85" s="68">
        <v>79</v>
      </c>
      <c r="B85" s="79" t="s">
        <v>14</v>
      </c>
      <c r="C85" s="79" t="s">
        <v>14</v>
      </c>
      <c r="D85" s="104" t="s">
        <v>232</v>
      </c>
      <c r="E85" s="79" t="s">
        <v>195</v>
      </c>
      <c r="F85" s="16" t="s">
        <v>255</v>
      </c>
      <c r="G85" s="25">
        <v>45659</v>
      </c>
      <c r="H85" s="127" t="s">
        <v>443</v>
      </c>
      <c r="I85" s="17"/>
      <c r="J85" s="79"/>
      <c r="K85" s="79"/>
      <c r="L85" s="79"/>
      <c r="M85" s="79"/>
      <c r="N85" s="79"/>
      <c r="O85" s="40">
        <v>3</v>
      </c>
      <c r="P85" s="38">
        <v>304</v>
      </c>
      <c r="Q85" s="37">
        <v>240</v>
      </c>
      <c r="R85" s="37">
        <v>104</v>
      </c>
      <c r="S85" s="37">
        <f t="shared" si="3"/>
        <v>240</v>
      </c>
      <c r="T85" s="38">
        <f>Q85-R85</f>
        <v>136</v>
      </c>
      <c r="U85" s="37">
        <v>0</v>
      </c>
      <c r="V85" s="37">
        <v>2.97</v>
      </c>
      <c r="X85"/>
      <c r="Z85"/>
    </row>
    <row r="86" spans="1:26" s="80" customFormat="1" ht="21" customHeight="1" x14ac:dyDescent="0.25">
      <c r="A86" s="68">
        <v>80</v>
      </c>
      <c r="B86" s="79" t="s">
        <v>14</v>
      </c>
      <c r="C86" s="79" t="s">
        <v>14</v>
      </c>
      <c r="D86" s="104" t="s">
        <v>231</v>
      </c>
      <c r="E86" s="79" t="s">
        <v>195</v>
      </c>
      <c r="F86" s="90" t="s">
        <v>133</v>
      </c>
      <c r="G86" s="25">
        <v>45659</v>
      </c>
      <c r="H86" s="127" t="s">
        <v>445</v>
      </c>
      <c r="I86" s="17"/>
      <c r="J86" s="79"/>
      <c r="K86" s="79"/>
      <c r="L86" s="79"/>
      <c r="M86" s="79"/>
      <c r="N86" s="79"/>
      <c r="O86" s="40">
        <v>4.9000000000000004</v>
      </c>
      <c r="P86" s="38">
        <v>495</v>
      </c>
      <c r="Q86" s="37">
        <v>143</v>
      </c>
      <c r="R86" s="37">
        <v>1080</v>
      </c>
      <c r="S86" s="37">
        <f t="shared" si="3"/>
        <v>143</v>
      </c>
      <c r="T86" s="38">
        <v>0</v>
      </c>
      <c r="U86" s="37">
        <f>R86-Q86</f>
        <v>937</v>
      </c>
      <c r="V86" s="37">
        <v>3.74</v>
      </c>
      <c r="X86"/>
      <c r="Z86"/>
    </row>
    <row r="87" spans="1:26" s="80" customFormat="1" x14ac:dyDescent="0.25">
      <c r="A87" s="68">
        <v>81</v>
      </c>
      <c r="B87" s="79" t="s">
        <v>14</v>
      </c>
      <c r="C87" s="79" t="s">
        <v>14</v>
      </c>
      <c r="D87" s="104" t="s">
        <v>235</v>
      </c>
      <c r="E87" s="79" t="s">
        <v>195</v>
      </c>
      <c r="F87" s="16" t="s">
        <v>255</v>
      </c>
      <c r="G87" s="25">
        <v>45659</v>
      </c>
      <c r="H87" s="127" t="s">
        <v>447</v>
      </c>
      <c r="I87" s="17"/>
      <c r="J87" s="79"/>
      <c r="K87" s="79"/>
      <c r="L87" s="79"/>
      <c r="M87" s="79"/>
      <c r="N87" s="79"/>
      <c r="O87" s="40">
        <v>4.05</v>
      </c>
      <c r="P87" s="38">
        <v>423</v>
      </c>
      <c r="Q87" s="37">
        <v>414</v>
      </c>
      <c r="R87" s="37">
        <v>191</v>
      </c>
      <c r="S87" s="37">
        <f t="shared" si="3"/>
        <v>414</v>
      </c>
      <c r="T87" s="38">
        <f t="shared" ref="T87:T92" si="6">Q87-R87</f>
        <v>223</v>
      </c>
      <c r="U87" s="37">
        <v>0</v>
      </c>
      <c r="V87" s="37">
        <v>4.5</v>
      </c>
      <c r="X87"/>
      <c r="Z87"/>
    </row>
    <row r="88" spans="1:26" s="80" customFormat="1" x14ac:dyDescent="0.25">
      <c r="A88" s="68">
        <v>82</v>
      </c>
      <c r="B88" s="79" t="s">
        <v>14</v>
      </c>
      <c r="C88" s="79" t="s">
        <v>14</v>
      </c>
      <c r="D88" s="104" t="s">
        <v>240</v>
      </c>
      <c r="E88" s="79" t="s">
        <v>195</v>
      </c>
      <c r="F88" s="16" t="s">
        <v>255</v>
      </c>
      <c r="G88" s="25">
        <v>45659</v>
      </c>
      <c r="H88" s="127" t="s">
        <v>441</v>
      </c>
      <c r="I88" s="17"/>
      <c r="J88" s="79"/>
      <c r="K88" s="79"/>
      <c r="L88" s="79"/>
      <c r="M88" s="79"/>
      <c r="N88" s="79"/>
      <c r="O88" s="40">
        <v>7.56</v>
      </c>
      <c r="P88" s="38">
        <v>890</v>
      </c>
      <c r="Q88" s="37">
        <v>764</v>
      </c>
      <c r="R88" s="37">
        <v>169</v>
      </c>
      <c r="S88" s="37">
        <f t="shared" si="3"/>
        <v>764</v>
      </c>
      <c r="T88" s="38">
        <f t="shared" si="6"/>
        <v>595</v>
      </c>
      <c r="U88" s="37">
        <v>0</v>
      </c>
      <c r="V88" s="37">
        <v>2.97</v>
      </c>
      <c r="X88"/>
      <c r="Z88"/>
    </row>
    <row r="89" spans="1:26" s="80" customFormat="1" x14ac:dyDescent="0.25">
      <c r="A89" s="68">
        <v>83</v>
      </c>
      <c r="B89" s="79" t="s">
        <v>14</v>
      </c>
      <c r="C89" s="79" t="s">
        <v>14</v>
      </c>
      <c r="D89" s="104" t="s">
        <v>243</v>
      </c>
      <c r="E89" s="79" t="s">
        <v>195</v>
      </c>
      <c r="F89" s="16" t="s">
        <v>255</v>
      </c>
      <c r="G89" s="25">
        <v>45659</v>
      </c>
      <c r="H89" s="127" t="s">
        <v>450</v>
      </c>
      <c r="I89" s="17"/>
      <c r="J89" s="79"/>
      <c r="K89" s="79"/>
      <c r="L89" s="79"/>
      <c r="M89" s="79"/>
      <c r="N89" s="79"/>
      <c r="O89" s="40">
        <v>15</v>
      </c>
      <c r="P89" s="38">
        <v>1713</v>
      </c>
      <c r="Q89" s="37">
        <v>1421</v>
      </c>
      <c r="R89" s="37">
        <v>303</v>
      </c>
      <c r="S89" s="37">
        <f t="shared" si="3"/>
        <v>1421</v>
      </c>
      <c r="T89" s="38">
        <f t="shared" si="6"/>
        <v>1118</v>
      </c>
      <c r="U89" s="37">
        <v>0</v>
      </c>
      <c r="V89" s="37">
        <v>3.74</v>
      </c>
      <c r="X89"/>
      <c r="Z89"/>
    </row>
    <row r="90" spans="1:26" s="80" customFormat="1" x14ac:dyDescent="0.25">
      <c r="A90" s="68">
        <v>84</v>
      </c>
      <c r="B90" s="79" t="s">
        <v>14</v>
      </c>
      <c r="C90" s="79" t="s">
        <v>14</v>
      </c>
      <c r="D90" s="104" t="s">
        <v>244</v>
      </c>
      <c r="E90" s="79" t="s">
        <v>195</v>
      </c>
      <c r="F90" s="90" t="s">
        <v>133</v>
      </c>
      <c r="G90" s="25">
        <v>45659</v>
      </c>
      <c r="H90" s="127" t="s">
        <v>443</v>
      </c>
      <c r="I90" s="17"/>
      <c r="J90" s="79"/>
      <c r="K90" s="79"/>
      <c r="L90" s="79"/>
      <c r="M90" s="79"/>
      <c r="N90" s="79"/>
      <c r="O90" s="40">
        <v>3</v>
      </c>
      <c r="P90" s="38">
        <v>395</v>
      </c>
      <c r="Q90" s="37">
        <v>315</v>
      </c>
      <c r="R90" s="37">
        <v>116</v>
      </c>
      <c r="S90" s="37">
        <f t="shared" si="3"/>
        <v>315</v>
      </c>
      <c r="T90" s="38">
        <f t="shared" si="6"/>
        <v>199</v>
      </c>
      <c r="U90" s="37">
        <v>0</v>
      </c>
      <c r="V90" s="37">
        <v>3.74</v>
      </c>
      <c r="X90"/>
      <c r="Z90"/>
    </row>
    <row r="91" spans="1:26" s="80" customFormat="1" x14ac:dyDescent="0.25">
      <c r="A91" s="68">
        <v>85</v>
      </c>
      <c r="B91" s="79" t="s">
        <v>14</v>
      </c>
      <c r="C91" s="79" t="s">
        <v>14</v>
      </c>
      <c r="D91" s="104" t="s">
        <v>247</v>
      </c>
      <c r="E91" s="79" t="s">
        <v>195</v>
      </c>
      <c r="F91" s="16" t="s">
        <v>255</v>
      </c>
      <c r="G91" s="25">
        <v>45659</v>
      </c>
      <c r="H91" s="127" t="s">
        <v>447</v>
      </c>
      <c r="I91" s="17"/>
      <c r="J91" s="79"/>
      <c r="K91" s="79"/>
      <c r="L91" s="79"/>
      <c r="M91" s="79"/>
      <c r="N91" s="79"/>
      <c r="O91" s="40">
        <v>5</v>
      </c>
      <c r="P91" s="38">
        <v>739</v>
      </c>
      <c r="Q91" s="37">
        <v>520</v>
      </c>
      <c r="R91" s="37">
        <v>293</v>
      </c>
      <c r="S91" s="37">
        <f t="shared" si="3"/>
        <v>520</v>
      </c>
      <c r="T91" s="38">
        <f t="shared" si="6"/>
        <v>227</v>
      </c>
      <c r="U91" s="37">
        <v>0</v>
      </c>
      <c r="V91" s="37">
        <v>4.5</v>
      </c>
      <c r="X91"/>
      <c r="Z91"/>
    </row>
    <row r="92" spans="1:26" s="80" customFormat="1" x14ac:dyDescent="0.25">
      <c r="A92" s="68">
        <v>86</v>
      </c>
      <c r="B92" s="79" t="s">
        <v>14</v>
      </c>
      <c r="C92" s="79" t="s">
        <v>14</v>
      </c>
      <c r="D92" s="104" t="s">
        <v>246</v>
      </c>
      <c r="E92" s="79" t="s">
        <v>195</v>
      </c>
      <c r="F92" s="16" t="s">
        <v>255</v>
      </c>
      <c r="G92" s="25">
        <v>45659</v>
      </c>
      <c r="H92" s="127" t="s">
        <v>443</v>
      </c>
      <c r="I92" s="17"/>
      <c r="J92" s="79"/>
      <c r="K92" s="79"/>
      <c r="L92" s="79"/>
      <c r="M92" s="79"/>
      <c r="N92" s="79"/>
      <c r="O92" s="40">
        <v>2.7</v>
      </c>
      <c r="P92" s="38">
        <v>301</v>
      </c>
      <c r="Q92" s="37">
        <v>272</v>
      </c>
      <c r="R92" s="37">
        <v>9</v>
      </c>
      <c r="S92" s="37">
        <f t="shared" si="3"/>
        <v>272</v>
      </c>
      <c r="T92" s="38">
        <f t="shared" si="6"/>
        <v>263</v>
      </c>
      <c r="U92" s="37">
        <v>0</v>
      </c>
      <c r="V92" s="37">
        <v>2.97</v>
      </c>
      <c r="X92"/>
      <c r="Z92"/>
    </row>
    <row r="93" spans="1:26" s="80" customFormat="1" x14ac:dyDescent="0.25">
      <c r="A93" s="68">
        <v>87</v>
      </c>
      <c r="B93" s="79" t="s">
        <v>14</v>
      </c>
      <c r="C93" s="79" t="s">
        <v>14</v>
      </c>
      <c r="D93" s="104" t="s">
        <v>245</v>
      </c>
      <c r="E93" s="79" t="s">
        <v>195</v>
      </c>
      <c r="F93" s="16" t="s">
        <v>255</v>
      </c>
      <c r="G93" s="25">
        <v>45659</v>
      </c>
      <c r="H93" s="127" t="s">
        <v>447</v>
      </c>
      <c r="I93" s="17"/>
      <c r="J93" s="79"/>
      <c r="K93" s="79"/>
      <c r="L93" s="79"/>
      <c r="M93" s="79"/>
      <c r="N93" s="79"/>
      <c r="O93" s="40">
        <v>4.8600000000000003</v>
      </c>
      <c r="P93" s="38">
        <v>0</v>
      </c>
      <c r="Q93" s="37">
        <v>0</v>
      </c>
      <c r="R93" s="37">
        <v>333</v>
      </c>
      <c r="S93" s="37">
        <f t="shared" si="3"/>
        <v>0</v>
      </c>
      <c r="T93" s="38">
        <v>0</v>
      </c>
      <c r="U93" s="37">
        <f>R93-Q93</f>
        <v>333</v>
      </c>
      <c r="V93" s="37">
        <v>2.97</v>
      </c>
      <c r="X93"/>
      <c r="Z93"/>
    </row>
    <row r="94" spans="1:26" s="80" customFormat="1" x14ac:dyDescent="0.25">
      <c r="A94" s="68">
        <v>88</v>
      </c>
      <c r="B94" s="79" t="s">
        <v>14</v>
      </c>
      <c r="C94" s="79" t="s">
        <v>14</v>
      </c>
      <c r="D94" s="104" t="s">
        <v>249</v>
      </c>
      <c r="E94" s="79" t="s">
        <v>195</v>
      </c>
      <c r="F94" s="16" t="s">
        <v>255</v>
      </c>
      <c r="G94" s="25">
        <v>45659</v>
      </c>
      <c r="H94" s="127" t="s">
        <v>454</v>
      </c>
      <c r="I94" s="17"/>
      <c r="J94" s="79"/>
      <c r="K94" s="79"/>
      <c r="L94" s="79"/>
      <c r="M94" s="79"/>
      <c r="N94" s="79"/>
      <c r="O94" s="40">
        <v>2.1800000000000002</v>
      </c>
      <c r="P94" s="38">
        <v>258</v>
      </c>
      <c r="Q94" s="37">
        <v>185.4</v>
      </c>
      <c r="R94" s="37">
        <v>97.1</v>
      </c>
      <c r="S94" s="37">
        <f t="shared" si="3"/>
        <v>185.4</v>
      </c>
      <c r="T94" s="38">
        <f>Q94-R94</f>
        <v>88.300000000000011</v>
      </c>
      <c r="U94" s="37">
        <v>0</v>
      </c>
      <c r="V94" s="37">
        <v>2.97</v>
      </c>
      <c r="X94"/>
      <c r="Z94"/>
    </row>
    <row r="95" spans="1:26" s="80" customFormat="1" x14ac:dyDescent="0.25">
      <c r="A95" s="68">
        <v>89</v>
      </c>
      <c r="B95" s="79" t="s">
        <v>14</v>
      </c>
      <c r="C95" s="79" t="s">
        <v>14</v>
      </c>
      <c r="D95" s="104" t="s">
        <v>248</v>
      </c>
      <c r="E95" s="79" t="s">
        <v>195</v>
      </c>
      <c r="F95" s="16" t="s">
        <v>255</v>
      </c>
      <c r="G95" s="25">
        <v>45659</v>
      </c>
      <c r="H95" s="127" t="s">
        <v>441</v>
      </c>
      <c r="I95" s="17"/>
      <c r="J95" s="79"/>
      <c r="K95" s="79"/>
      <c r="L95" s="79"/>
      <c r="M95" s="79"/>
      <c r="N95" s="79"/>
      <c r="O95" s="40">
        <v>9.9</v>
      </c>
      <c r="P95" s="38">
        <v>891</v>
      </c>
      <c r="Q95" s="38">
        <v>748</v>
      </c>
      <c r="R95" s="37">
        <v>740</v>
      </c>
      <c r="S95" s="37">
        <f t="shared" si="3"/>
        <v>748</v>
      </c>
      <c r="T95" s="38">
        <f>Q95-R95</f>
        <v>8</v>
      </c>
      <c r="U95" s="37">
        <v>0</v>
      </c>
      <c r="V95" s="37">
        <v>4.5</v>
      </c>
      <c r="X95"/>
      <c r="Z95"/>
    </row>
    <row r="96" spans="1:26" s="80" customFormat="1" x14ac:dyDescent="0.25">
      <c r="A96" s="68">
        <v>90</v>
      </c>
      <c r="B96" s="79" t="s">
        <v>14</v>
      </c>
      <c r="C96" s="79" t="s">
        <v>14</v>
      </c>
      <c r="D96" s="104" t="s">
        <v>256</v>
      </c>
      <c r="E96" s="79" t="s">
        <v>195</v>
      </c>
      <c r="F96" s="16" t="s">
        <v>255</v>
      </c>
      <c r="G96" s="25">
        <v>45659</v>
      </c>
      <c r="H96" s="127" t="s">
        <v>447</v>
      </c>
      <c r="I96" s="17"/>
      <c r="J96" s="79"/>
      <c r="K96" s="79"/>
      <c r="L96" s="79"/>
      <c r="M96" s="79"/>
      <c r="N96" s="79"/>
      <c r="O96" s="40">
        <v>5</v>
      </c>
      <c r="P96" s="38">
        <v>454</v>
      </c>
      <c r="Q96" s="37">
        <v>335</v>
      </c>
      <c r="R96" s="37">
        <v>145.30000000000001</v>
      </c>
      <c r="S96" s="37">
        <f t="shared" si="3"/>
        <v>335</v>
      </c>
      <c r="T96" s="38">
        <f>Q96-R96</f>
        <v>189.7</v>
      </c>
      <c r="U96" s="37">
        <v>0</v>
      </c>
      <c r="V96" s="37">
        <v>4.5</v>
      </c>
      <c r="X96"/>
      <c r="Z96"/>
    </row>
    <row r="97" spans="1:26" s="80" customFormat="1" x14ac:dyDescent="0.25">
      <c r="A97" s="68">
        <v>91</v>
      </c>
      <c r="B97" s="79" t="s">
        <v>14</v>
      </c>
      <c r="C97" s="79" t="s">
        <v>14</v>
      </c>
      <c r="D97" s="104" t="s">
        <v>257</v>
      </c>
      <c r="E97" s="79" t="s">
        <v>195</v>
      </c>
      <c r="F97" s="16" t="s">
        <v>255</v>
      </c>
      <c r="G97" s="25">
        <v>45659</v>
      </c>
      <c r="H97" s="127" t="s">
        <v>443</v>
      </c>
      <c r="I97" s="17"/>
      <c r="J97" s="79"/>
      <c r="K97" s="79"/>
      <c r="L97" s="79"/>
      <c r="M97" s="79"/>
      <c r="N97" s="79"/>
      <c r="O97" s="40">
        <v>3</v>
      </c>
      <c r="P97" s="38">
        <v>422</v>
      </c>
      <c r="Q97" s="37">
        <v>360</v>
      </c>
      <c r="R97" s="37">
        <v>50</v>
      </c>
      <c r="S97" s="37">
        <f t="shared" si="3"/>
        <v>360</v>
      </c>
      <c r="T97" s="38">
        <f>Q97-R97</f>
        <v>310</v>
      </c>
      <c r="U97" s="37">
        <v>0</v>
      </c>
      <c r="V97" s="37">
        <v>2.97</v>
      </c>
      <c r="X97"/>
      <c r="Z97"/>
    </row>
    <row r="98" spans="1:26" s="80" customFormat="1" x14ac:dyDescent="0.25">
      <c r="A98" s="68">
        <v>92</v>
      </c>
      <c r="B98" s="79" t="s">
        <v>14</v>
      </c>
      <c r="C98" s="79" t="s">
        <v>14</v>
      </c>
      <c r="D98" s="104" t="s">
        <v>252</v>
      </c>
      <c r="E98" s="79" t="s">
        <v>195</v>
      </c>
      <c r="F98" s="90" t="s">
        <v>253</v>
      </c>
      <c r="G98" s="25">
        <v>45659</v>
      </c>
      <c r="H98" s="127" t="s">
        <v>459</v>
      </c>
      <c r="I98" s="17"/>
      <c r="J98" s="79"/>
      <c r="K98" s="79"/>
      <c r="L98" s="79"/>
      <c r="M98" s="79"/>
      <c r="N98" s="79"/>
      <c r="O98" s="40">
        <v>17</v>
      </c>
      <c r="P98" s="38">
        <v>1810</v>
      </c>
      <c r="Q98" s="37">
        <v>75</v>
      </c>
      <c r="R98" s="37">
        <v>11655</v>
      </c>
      <c r="S98" s="37">
        <f t="shared" si="3"/>
        <v>75</v>
      </c>
      <c r="T98" s="38">
        <v>0</v>
      </c>
      <c r="U98" s="37">
        <f>R98-Q98</f>
        <v>11580</v>
      </c>
      <c r="V98" s="37">
        <v>3.74</v>
      </c>
      <c r="X98"/>
      <c r="Z98"/>
    </row>
    <row r="99" spans="1:26" s="80" customFormat="1" x14ac:dyDescent="0.25">
      <c r="A99" s="68">
        <v>93</v>
      </c>
      <c r="B99" s="79" t="s">
        <v>14</v>
      </c>
      <c r="C99" s="79" t="s">
        <v>14</v>
      </c>
      <c r="D99" s="104" t="s">
        <v>260</v>
      </c>
      <c r="E99" s="79" t="s">
        <v>195</v>
      </c>
      <c r="F99" s="16" t="s">
        <v>261</v>
      </c>
      <c r="G99" s="25">
        <v>45659</v>
      </c>
      <c r="H99" s="127" t="s">
        <v>461</v>
      </c>
      <c r="I99" s="17"/>
      <c r="J99" s="79"/>
      <c r="K99" s="79"/>
      <c r="L99" s="79"/>
      <c r="M99" s="79"/>
      <c r="N99" s="79"/>
      <c r="O99" s="40">
        <v>12.96</v>
      </c>
      <c r="P99" s="38">
        <v>1145</v>
      </c>
      <c r="Q99" s="37">
        <v>738.4</v>
      </c>
      <c r="R99" s="37">
        <v>3165.6</v>
      </c>
      <c r="S99" s="37">
        <f t="shared" si="3"/>
        <v>738.4</v>
      </c>
      <c r="T99" s="38">
        <v>0</v>
      </c>
      <c r="U99" s="37">
        <f>R99-Q99</f>
        <v>2427.1999999999998</v>
      </c>
      <c r="V99" s="37">
        <v>3.74</v>
      </c>
      <c r="X99"/>
      <c r="Z99"/>
    </row>
    <row r="100" spans="1:26" s="80" customFormat="1" x14ac:dyDescent="0.25">
      <c r="A100" s="68">
        <v>94</v>
      </c>
      <c r="B100" s="79" t="s">
        <v>14</v>
      </c>
      <c r="C100" s="79" t="s">
        <v>14</v>
      </c>
      <c r="D100" s="104" t="s">
        <v>264</v>
      </c>
      <c r="E100" s="79" t="s">
        <v>195</v>
      </c>
      <c r="F100" s="16" t="s">
        <v>253</v>
      </c>
      <c r="G100" s="25">
        <v>45659</v>
      </c>
      <c r="H100" s="127" t="s">
        <v>463</v>
      </c>
      <c r="I100" s="17"/>
      <c r="J100" s="79"/>
      <c r="K100" s="79"/>
      <c r="L100" s="79"/>
      <c r="M100" s="79"/>
      <c r="N100" s="79"/>
      <c r="O100" s="40">
        <v>18.36</v>
      </c>
      <c r="P100" s="38">
        <v>2200</v>
      </c>
      <c r="Q100" s="37">
        <v>1310</v>
      </c>
      <c r="R100" s="37">
        <v>1580</v>
      </c>
      <c r="S100" s="37">
        <f t="shared" si="3"/>
        <v>1310</v>
      </c>
      <c r="T100" s="38">
        <v>0</v>
      </c>
      <c r="U100" s="37">
        <f>R100-Q100</f>
        <v>270</v>
      </c>
      <c r="V100" s="37">
        <v>3.74</v>
      </c>
      <c r="X100"/>
      <c r="Z100"/>
    </row>
    <row r="101" spans="1:26" s="80" customFormat="1" x14ac:dyDescent="0.25">
      <c r="A101" s="68">
        <v>95</v>
      </c>
      <c r="B101" s="79" t="s">
        <v>14</v>
      </c>
      <c r="C101" s="79" t="s">
        <v>14</v>
      </c>
      <c r="D101" s="104" t="s">
        <v>263</v>
      </c>
      <c r="E101" s="79" t="s">
        <v>195</v>
      </c>
      <c r="F101" s="16" t="s">
        <v>255</v>
      </c>
      <c r="G101" s="25">
        <v>45659</v>
      </c>
      <c r="H101" s="127" t="s">
        <v>447</v>
      </c>
      <c r="I101" s="17"/>
      <c r="J101" s="79"/>
      <c r="K101" s="79"/>
      <c r="L101" s="79"/>
      <c r="M101" s="79"/>
      <c r="N101" s="79"/>
      <c r="O101" s="40">
        <v>5</v>
      </c>
      <c r="P101" s="38">
        <v>454</v>
      </c>
      <c r="Q101" s="37">
        <v>425</v>
      </c>
      <c r="R101" s="37">
        <v>151</v>
      </c>
      <c r="S101" s="37">
        <f t="shared" si="3"/>
        <v>425</v>
      </c>
      <c r="T101" s="38">
        <f>Q101-R101</f>
        <v>274</v>
      </c>
      <c r="U101" s="37">
        <v>0</v>
      </c>
      <c r="V101" s="37">
        <v>4.5</v>
      </c>
      <c r="X101"/>
      <c r="Z101"/>
    </row>
    <row r="102" spans="1:26" s="80" customFormat="1" x14ac:dyDescent="0.25">
      <c r="A102" s="68">
        <v>96</v>
      </c>
      <c r="B102" s="79" t="s">
        <v>14</v>
      </c>
      <c r="C102" s="79" t="s">
        <v>14</v>
      </c>
      <c r="D102" s="104" t="s">
        <v>251</v>
      </c>
      <c r="E102" s="79" t="s">
        <v>195</v>
      </c>
      <c r="F102" s="16" t="s">
        <v>255</v>
      </c>
      <c r="G102" s="25">
        <v>45659</v>
      </c>
      <c r="H102" s="127" t="s">
        <v>439</v>
      </c>
      <c r="I102" s="17"/>
      <c r="J102" s="79"/>
      <c r="K102" s="79"/>
      <c r="L102" s="79"/>
      <c r="M102" s="79"/>
      <c r="N102" s="79"/>
      <c r="O102" s="40">
        <v>4.32</v>
      </c>
      <c r="P102" s="38">
        <v>438</v>
      </c>
      <c r="Q102" s="37">
        <v>218.5</v>
      </c>
      <c r="R102" s="37">
        <v>363.2</v>
      </c>
      <c r="S102" s="37">
        <f t="shared" si="3"/>
        <v>218.5</v>
      </c>
      <c r="T102" s="38">
        <v>0</v>
      </c>
      <c r="U102" s="37">
        <f>R102-Q102</f>
        <v>144.69999999999999</v>
      </c>
      <c r="V102" s="37">
        <v>2.97</v>
      </c>
      <c r="X102"/>
      <c r="Z102"/>
    </row>
    <row r="103" spans="1:26" s="80" customFormat="1" x14ac:dyDescent="0.25">
      <c r="A103" s="68">
        <v>97</v>
      </c>
      <c r="B103" s="79" t="s">
        <v>14</v>
      </c>
      <c r="C103" s="79" t="s">
        <v>14</v>
      </c>
      <c r="D103" s="104" t="s">
        <v>268</v>
      </c>
      <c r="E103" s="79" t="s">
        <v>195</v>
      </c>
      <c r="F103" s="16" t="s">
        <v>253</v>
      </c>
      <c r="G103" s="25">
        <v>45659</v>
      </c>
      <c r="H103" s="127" t="s">
        <v>467</v>
      </c>
      <c r="I103" s="17"/>
      <c r="J103" s="79"/>
      <c r="K103" s="79"/>
      <c r="L103" s="79"/>
      <c r="M103" s="79"/>
      <c r="N103" s="79"/>
      <c r="O103" s="40">
        <v>49</v>
      </c>
      <c r="P103" s="38">
        <v>3851</v>
      </c>
      <c r="Q103" s="37">
        <v>2248.9499999999998</v>
      </c>
      <c r="R103" s="37">
        <v>3966.3</v>
      </c>
      <c r="S103" s="37">
        <f t="shared" si="3"/>
        <v>2248.9499999999998</v>
      </c>
      <c r="T103" s="38">
        <v>0</v>
      </c>
      <c r="U103" s="37">
        <f>R103-Q103</f>
        <v>1717.3500000000004</v>
      </c>
      <c r="V103" s="37">
        <v>3.74</v>
      </c>
      <c r="X103"/>
      <c r="Z103"/>
    </row>
    <row r="104" spans="1:26" s="80" customFormat="1" x14ac:dyDescent="0.25">
      <c r="A104" s="68">
        <v>98</v>
      </c>
      <c r="B104" s="79" t="s">
        <v>14</v>
      </c>
      <c r="C104" s="79" t="s">
        <v>14</v>
      </c>
      <c r="D104" s="104" t="s">
        <v>270</v>
      </c>
      <c r="E104" s="79" t="s">
        <v>195</v>
      </c>
      <c r="F104" s="16" t="s">
        <v>271</v>
      </c>
      <c r="G104" s="25">
        <v>45659</v>
      </c>
      <c r="H104" s="127" t="s">
        <v>454</v>
      </c>
      <c r="I104" s="17"/>
      <c r="J104" s="79"/>
      <c r="K104" s="79"/>
      <c r="L104" s="79"/>
      <c r="M104" s="79"/>
      <c r="N104" s="79"/>
      <c r="O104" s="40">
        <v>3.45</v>
      </c>
      <c r="P104" s="38">
        <v>448</v>
      </c>
      <c r="Q104" s="37">
        <v>364</v>
      </c>
      <c r="R104" s="37">
        <v>131</v>
      </c>
      <c r="S104" s="37">
        <f t="shared" si="3"/>
        <v>364</v>
      </c>
      <c r="T104" s="38">
        <f>Q104-R104</f>
        <v>233</v>
      </c>
      <c r="U104" s="37">
        <v>0</v>
      </c>
      <c r="V104" s="37">
        <v>4.5</v>
      </c>
      <c r="X104"/>
      <c r="Z104"/>
    </row>
    <row r="105" spans="1:26" s="80" customFormat="1" x14ac:dyDescent="0.25">
      <c r="A105" s="68">
        <v>99</v>
      </c>
      <c r="B105" s="79" t="s">
        <v>14</v>
      </c>
      <c r="C105" s="79" t="s">
        <v>14</v>
      </c>
      <c r="D105" s="104" t="s">
        <v>273</v>
      </c>
      <c r="E105" s="79" t="s">
        <v>195</v>
      </c>
      <c r="F105" s="16" t="s">
        <v>271</v>
      </c>
      <c r="G105" s="25">
        <v>45659</v>
      </c>
      <c r="H105" s="127" t="s">
        <v>441</v>
      </c>
      <c r="I105" s="17"/>
      <c r="J105" s="79"/>
      <c r="K105" s="79"/>
      <c r="L105" s="79"/>
      <c r="M105" s="79"/>
      <c r="N105" s="79"/>
      <c r="O105" s="40">
        <v>5.3</v>
      </c>
      <c r="P105" s="38">
        <v>648</v>
      </c>
      <c r="Q105" s="37">
        <v>366</v>
      </c>
      <c r="R105" s="37">
        <v>761</v>
      </c>
      <c r="S105" s="37">
        <f t="shared" si="3"/>
        <v>366</v>
      </c>
      <c r="T105" s="38">
        <v>0</v>
      </c>
      <c r="U105" s="37">
        <f>R105-Q105</f>
        <v>395</v>
      </c>
      <c r="V105" s="37">
        <v>2.97</v>
      </c>
      <c r="X105"/>
      <c r="Z105"/>
    </row>
    <row r="106" spans="1:26" s="80" customFormat="1" x14ac:dyDescent="0.25">
      <c r="A106" s="68">
        <v>100</v>
      </c>
      <c r="B106" s="79" t="s">
        <v>14</v>
      </c>
      <c r="C106" s="79" t="s">
        <v>14</v>
      </c>
      <c r="D106" s="104" t="s">
        <v>274</v>
      </c>
      <c r="E106" s="79" t="s">
        <v>195</v>
      </c>
      <c r="F106" s="16" t="s">
        <v>271</v>
      </c>
      <c r="G106" s="25">
        <v>45659</v>
      </c>
      <c r="H106" s="127" t="s">
        <v>439</v>
      </c>
      <c r="I106" s="17"/>
      <c r="J106" s="79"/>
      <c r="K106" s="79"/>
      <c r="L106" s="79"/>
      <c r="M106" s="79"/>
      <c r="N106" s="79"/>
      <c r="O106" s="40">
        <v>5.35</v>
      </c>
      <c r="P106" s="38">
        <v>628</v>
      </c>
      <c r="Q106" s="37">
        <v>600</v>
      </c>
      <c r="R106" s="37">
        <v>79</v>
      </c>
      <c r="S106" s="37">
        <f t="shared" si="3"/>
        <v>600</v>
      </c>
      <c r="T106" s="38">
        <f>Q106-R106</f>
        <v>521</v>
      </c>
      <c r="U106" s="37">
        <v>0</v>
      </c>
      <c r="V106" s="37">
        <v>4.5</v>
      </c>
      <c r="X106"/>
      <c r="Z106"/>
    </row>
    <row r="107" spans="1:26" s="80" customFormat="1" ht="25.5" customHeight="1" x14ac:dyDescent="0.25">
      <c r="A107" s="68">
        <v>101</v>
      </c>
      <c r="B107" s="79" t="s">
        <v>14</v>
      </c>
      <c r="C107" s="79" t="s">
        <v>14</v>
      </c>
      <c r="D107" s="104" t="s">
        <v>275</v>
      </c>
      <c r="E107" s="79" t="s">
        <v>195</v>
      </c>
      <c r="F107" s="16" t="s">
        <v>276</v>
      </c>
      <c r="G107" s="25">
        <v>45659</v>
      </c>
      <c r="H107" s="127" t="s">
        <v>443</v>
      </c>
      <c r="I107" s="17"/>
      <c r="J107" s="79"/>
      <c r="K107" s="79"/>
      <c r="L107" s="79"/>
      <c r="M107" s="79"/>
      <c r="N107" s="79"/>
      <c r="O107" s="40">
        <v>3</v>
      </c>
      <c r="P107" s="38">
        <v>144</v>
      </c>
      <c r="Q107" s="37">
        <v>124.6</v>
      </c>
      <c r="R107" s="37">
        <v>23.1</v>
      </c>
      <c r="S107" s="37">
        <f t="shared" si="3"/>
        <v>124.6</v>
      </c>
      <c r="T107" s="38">
        <f>Q107-R107</f>
        <v>101.5</v>
      </c>
      <c r="U107" s="37">
        <v>0</v>
      </c>
      <c r="V107" s="37">
        <v>2.97</v>
      </c>
      <c r="X107"/>
      <c r="Z107"/>
    </row>
    <row r="108" spans="1:26" s="80" customFormat="1" x14ac:dyDescent="0.25">
      <c r="A108" s="68">
        <v>102</v>
      </c>
      <c r="B108" s="79" t="s">
        <v>14</v>
      </c>
      <c r="C108" s="79" t="s">
        <v>14</v>
      </c>
      <c r="D108" s="104" t="s">
        <v>283</v>
      </c>
      <c r="E108" s="79" t="s">
        <v>195</v>
      </c>
      <c r="F108" s="16" t="s">
        <v>255</v>
      </c>
      <c r="G108" s="25">
        <v>45659</v>
      </c>
      <c r="H108" s="127" t="s">
        <v>472</v>
      </c>
      <c r="I108" s="17"/>
      <c r="J108" s="79"/>
      <c r="K108" s="79"/>
      <c r="L108" s="79"/>
      <c r="M108" s="79"/>
      <c r="N108" s="79"/>
      <c r="O108" s="40">
        <v>24</v>
      </c>
      <c r="P108" s="38">
        <v>2970</v>
      </c>
      <c r="Q108" s="37">
        <v>1460</v>
      </c>
      <c r="R108" s="37">
        <v>1870</v>
      </c>
      <c r="S108" s="37">
        <f t="shared" si="3"/>
        <v>1460</v>
      </c>
      <c r="T108" s="38">
        <v>0</v>
      </c>
      <c r="U108" s="37">
        <f>R108-Q108</f>
        <v>410</v>
      </c>
      <c r="V108" s="37">
        <v>3.2</v>
      </c>
      <c r="X108"/>
      <c r="Z108"/>
    </row>
    <row r="109" spans="1:26" s="80" customFormat="1" x14ac:dyDescent="0.25">
      <c r="A109" s="68">
        <v>103</v>
      </c>
      <c r="B109" s="79" t="s">
        <v>14</v>
      </c>
      <c r="C109" s="79" t="s">
        <v>14</v>
      </c>
      <c r="D109" s="104" t="s">
        <v>284</v>
      </c>
      <c r="E109" s="79" t="s">
        <v>195</v>
      </c>
      <c r="F109" s="16" t="s">
        <v>276</v>
      </c>
      <c r="G109" s="25">
        <v>45659</v>
      </c>
      <c r="H109" s="127" t="s">
        <v>474</v>
      </c>
      <c r="I109" s="17"/>
      <c r="J109" s="79"/>
      <c r="K109" s="79"/>
      <c r="L109" s="79"/>
      <c r="M109" s="79"/>
      <c r="N109" s="79"/>
      <c r="O109" s="40">
        <v>74.8</v>
      </c>
      <c r="P109" s="38">
        <v>6434</v>
      </c>
      <c r="Q109" s="37">
        <v>3123.5</v>
      </c>
      <c r="R109" s="37">
        <v>6462.5</v>
      </c>
      <c r="S109" s="37">
        <f t="shared" si="3"/>
        <v>3123.5</v>
      </c>
      <c r="T109" s="38">
        <v>0</v>
      </c>
      <c r="U109" s="37">
        <f>R109-Q109</f>
        <v>3339</v>
      </c>
      <c r="V109" s="37">
        <v>3.2</v>
      </c>
      <c r="X109"/>
      <c r="Z109"/>
    </row>
    <row r="110" spans="1:26" s="80" customFormat="1" x14ac:dyDescent="0.25">
      <c r="A110" s="68">
        <v>104</v>
      </c>
      <c r="B110" s="79" t="s">
        <v>14</v>
      </c>
      <c r="C110" s="79" t="s">
        <v>14</v>
      </c>
      <c r="D110" s="104" t="s">
        <v>286</v>
      </c>
      <c r="E110" s="79" t="s">
        <v>195</v>
      </c>
      <c r="F110" s="16" t="s">
        <v>255</v>
      </c>
      <c r="G110" s="25">
        <v>45659</v>
      </c>
      <c r="H110" s="127" t="s">
        <v>443</v>
      </c>
      <c r="I110" s="17"/>
      <c r="J110" s="79"/>
      <c r="K110" s="79"/>
      <c r="L110" s="79"/>
      <c r="M110" s="79"/>
      <c r="N110" s="79"/>
      <c r="O110" s="40">
        <v>3</v>
      </c>
      <c r="P110" s="38">
        <v>289</v>
      </c>
      <c r="Q110" s="37">
        <v>200</v>
      </c>
      <c r="R110" s="37">
        <v>94</v>
      </c>
      <c r="S110" s="37">
        <f t="shared" si="3"/>
        <v>200</v>
      </c>
      <c r="T110" s="38">
        <f>Q110-R110</f>
        <v>106</v>
      </c>
      <c r="U110" s="37">
        <v>0</v>
      </c>
      <c r="V110" s="37">
        <v>2.4300000000000002</v>
      </c>
      <c r="X110"/>
      <c r="Z110"/>
    </row>
    <row r="111" spans="1:26" s="80" customFormat="1" x14ac:dyDescent="0.25">
      <c r="A111" s="68">
        <v>105</v>
      </c>
      <c r="B111" s="79" t="s">
        <v>14</v>
      </c>
      <c r="C111" s="79" t="s">
        <v>14</v>
      </c>
      <c r="D111" s="104" t="s">
        <v>287</v>
      </c>
      <c r="E111" s="79" t="s">
        <v>195</v>
      </c>
      <c r="F111" s="16" t="s">
        <v>255</v>
      </c>
      <c r="G111" s="25">
        <v>45659</v>
      </c>
      <c r="H111" s="127" t="s">
        <v>443</v>
      </c>
      <c r="I111" s="17"/>
      <c r="J111" s="79"/>
      <c r="K111" s="79"/>
      <c r="L111" s="79"/>
      <c r="M111" s="79"/>
      <c r="N111" s="79"/>
      <c r="O111" s="40">
        <v>2.7</v>
      </c>
      <c r="P111" s="38">
        <v>0</v>
      </c>
      <c r="Q111" s="37">
        <v>77</v>
      </c>
      <c r="R111" s="37">
        <v>147</v>
      </c>
      <c r="S111" s="37">
        <f t="shared" si="3"/>
        <v>77</v>
      </c>
      <c r="T111" s="38">
        <v>0</v>
      </c>
      <c r="U111" s="37">
        <f>R111-Q111</f>
        <v>70</v>
      </c>
      <c r="V111" s="37">
        <v>2.97</v>
      </c>
      <c r="X111"/>
      <c r="Z111"/>
    </row>
    <row r="112" spans="1:26" s="80" customFormat="1" x14ac:dyDescent="0.25">
      <c r="A112" s="68">
        <v>106</v>
      </c>
      <c r="B112" s="79" t="s">
        <v>14</v>
      </c>
      <c r="C112" s="79" t="s">
        <v>14</v>
      </c>
      <c r="D112" s="104" t="s">
        <v>278</v>
      </c>
      <c r="E112" s="79" t="s">
        <v>195</v>
      </c>
      <c r="F112" s="16" t="s">
        <v>255</v>
      </c>
      <c r="G112" s="25">
        <v>45659</v>
      </c>
      <c r="H112" s="127" t="s">
        <v>447</v>
      </c>
      <c r="I112" s="17"/>
      <c r="J112" s="79"/>
      <c r="K112" s="79"/>
      <c r="L112" s="79"/>
      <c r="M112" s="79"/>
      <c r="N112" s="79"/>
      <c r="O112" s="40">
        <v>5</v>
      </c>
      <c r="P112" s="38">
        <v>525</v>
      </c>
      <c r="Q112" s="37">
        <v>418.5</v>
      </c>
      <c r="R112" s="37">
        <v>349.4</v>
      </c>
      <c r="S112" s="37">
        <f t="shared" si="3"/>
        <v>418.5</v>
      </c>
      <c r="T112" s="38">
        <f>Q112-R112</f>
        <v>69.100000000000023</v>
      </c>
      <c r="U112" s="37">
        <v>0</v>
      </c>
      <c r="V112" s="37">
        <v>3.79</v>
      </c>
      <c r="X112"/>
      <c r="Z112"/>
    </row>
    <row r="113" spans="1:26" s="80" customFormat="1" x14ac:dyDescent="0.25">
      <c r="A113" s="68">
        <v>107</v>
      </c>
      <c r="B113" s="79" t="s">
        <v>14</v>
      </c>
      <c r="C113" s="79" t="s">
        <v>14</v>
      </c>
      <c r="D113" s="104" t="s">
        <v>279</v>
      </c>
      <c r="E113" s="79" t="s">
        <v>195</v>
      </c>
      <c r="F113" s="16" t="s">
        <v>255</v>
      </c>
      <c r="G113" s="25">
        <v>45659</v>
      </c>
      <c r="H113" s="127" t="s">
        <v>443</v>
      </c>
      <c r="I113" s="17"/>
      <c r="J113" s="79"/>
      <c r="K113" s="79"/>
      <c r="L113" s="79"/>
      <c r="M113" s="79"/>
      <c r="N113" s="79"/>
      <c r="O113" s="40">
        <v>2.75</v>
      </c>
      <c r="P113" s="38">
        <v>245.9</v>
      </c>
      <c r="Q113" s="37">
        <v>174</v>
      </c>
      <c r="R113" s="37">
        <v>160</v>
      </c>
      <c r="S113" s="37">
        <f t="shared" si="3"/>
        <v>174</v>
      </c>
      <c r="T113" s="38">
        <f>Q113-R113</f>
        <v>14</v>
      </c>
      <c r="U113" s="37">
        <v>0</v>
      </c>
      <c r="V113" s="37">
        <v>3.79</v>
      </c>
      <c r="X113"/>
      <c r="Z113"/>
    </row>
    <row r="114" spans="1:26" s="80" customFormat="1" x14ac:dyDescent="0.25">
      <c r="A114" s="68">
        <v>108</v>
      </c>
      <c r="B114" s="79" t="s">
        <v>14</v>
      </c>
      <c r="C114" s="79" t="s">
        <v>14</v>
      </c>
      <c r="D114" s="104" t="s">
        <v>280</v>
      </c>
      <c r="E114" s="79" t="s">
        <v>195</v>
      </c>
      <c r="F114" s="16" t="s">
        <v>255</v>
      </c>
      <c r="G114" s="25">
        <v>45659</v>
      </c>
      <c r="H114" s="127" t="s">
        <v>447</v>
      </c>
      <c r="I114" s="17"/>
      <c r="J114" s="79"/>
      <c r="K114" s="79"/>
      <c r="L114" s="79"/>
      <c r="M114" s="79"/>
      <c r="N114" s="79"/>
      <c r="O114" s="40">
        <v>3.71</v>
      </c>
      <c r="P114" s="38">
        <v>371</v>
      </c>
      <c r="Q114" s="37">
        <v>320.60000000000002</v>
      </c>
      <c r="R114" s="37">
        <v>110.2</v>
      </c>
      <c r="S114" s="37">
        <f t="shared" si="3"/>
        <v>320.60000000000002</v>
      </c>
      <c r="T114" s="38">
        <f>Q114-R114</f>
        <v>210.40000000000003</v>
      </c>
      <c r="U114" s="37">
        <v>0</v>
      </c>
      <c r="V114" s="37">
        <v>2.97</v>
      </c>
      <c r="X114"/>
      <c r="Z114"/>
    </row>
    <row r="115" spans="1:26" s="80" customFormat="1" x14ac:dyDescent="0.25">
      <c r="A115" s="68">
        <v>109</v>
      </c>
      <c r="B115" s="79" t="s">
        <v>14</v>
      </c>
      <c r="C115" s="79" t="s">
        <v>14</v>
      </c>
      <c r="D115" s="104" t="s">
        <v>281</v>
      </c>
      <c r="E115" s="79" t="s">
        <v>195</v>
      </c>
      <c r="F115" s="16" t="s">
        <v>255</v>
      </c>
      <c r="G115" s="25">
        <v>45659</v>
      </c>
      <c r="H115" s="127" t="s">
        <v>441</v>
      </c>
      <c r="I115" s="17"/>
      <c r="J115" s="79"/>
      <c r="K115" s="79"/>
      <c r="L115" s="79"/>
      <c r="M115" s="79"/>
      <c r="N115" s="79"/>
      <c r="O115" s="40">
        <v>9.8000000000000007</v>
      </c>
      <c r="P115" s="38">
        <v>1693</v>
      </c>
      <c r="Q115" s="37">
        <v>787</v>
      </c>
      <c r="R115" s="37">
        <v>777</v>
      </c>
      <c r="S115" s="37">
        <f t="shared" si="3"/>
        <v>787</v>
      </c>
      <c r="T115" s="38">
        <f>Q115-R115</f>
        <v>10</v>
      </c>
      <c r="U115" s="37">
        <v>0</v>
      </c>
      <c r="V115" s="37">
        <v>3.79</v>
      </c>
      <c r="X115"/>
      <c r="Z115"/>
    </row>
    <row r="116" spans="1:26" s="80" customFormat="1" x14ac:dyDescent="0.25">
      <c r="A116" s="68">
        <v>110</v>
      </c>
      <c r="B116" s="79" t="s">
        <v>14</v>
      </c>
      <c r="C116" s="79" t="s">
        <v>14</v>
      </c>
      <c r="D116" s="104" t="s">
        <v>282</v>
      </c>
      <c r="E116" s="79" t="s">
        <v>195</v>
      </c>
      <c r="F116" s="16" t="s">
        <v>255</v>
      </c>
      <c r="G116" s="25">
        <v>45659</v>
      </c>
      <c r="H116" s="127" t="s">
        <v>454</v>
      </c>
      <c r="I116" s="17"/>
      <c r="J116" s="79"/>
      <c r="K116" s="79"/>
      <c r="L116" s="79"/>
      <c r="M116" s="79"/>
      <c r="N116" s="79"/>
      <c r="O116" s="40">
        <v>4</v>
      </c>
      <c r="P116" s="38">
        <v>1063</v>
      </c>
      <c r="Q116" s="37">
        <v>466</v>
      </c>
      <c r="R116" s="37">
        <v>60</v>
      </c>
      <c r="S116" s="37">
        <f t="shared" si="3"/>
        <v>466</v>
      </c>
      <c r="T116" s="38">
        <f>Q116-R116</f>
        <v>406</v>
      </c>
      <c r="U116" s="37">
        <v>0</v>
      </c>
      <c r="V116" s="37">
        <v>2.62</v>
      </c>
      <c r="X116"/>
      <c r="Z116"/>
    </row>
    <row r="117" spans="1:26" s="80" customFormat="1" x14ac:dyDescent="0.25">
      <c r="A117" s="68">
        <v>111</v>
      </c>
      <c r="B117" s="79" t="s">
        <v>14</v>
      </c>
      <c r="C117" s="79" t="s">
        <v>14</v>
      </c>
      <c r="D117" s="104" t="s">
        <v>277</v>
      </c>
      <c r="E117" s="79" t="s">
        <v>195</v>
      </c>
      <c r="F117" s="16" t="s">
        <v>255</v>
      </c>
      <c r="G117" s="25">
        <v>45659</v>
      </c>
      <c r="H117" s="127" t="s">
        <v>439</v>
      </c>
      <c r="I117" s="17"/>
      <c r="J117" s="79"/>
      <c r="K117" s="79"/>
      <c r="L117" s="79"/>
      <c r="M117" s="79"/>
      <c r="N117" s="79"/>
      <c r="O117" s="40">
        <v>7.63</v>
      </c>
      <c r="P117" s="38">
        <v>986</v>
      </c>
      <c r="Q117" s="37">
        <v>663</v>
      </c>
      <c r="R117" s="37">
        <v>865</v>
      </c>
      <c r="S117" s="37">
        <f t="shared" si="3"/>
        <v>663</v>
      </c>
      <c r="T117" s="38">
        <v>0</v>
      </c>
      <c r="U117" s="37">
        <f>R117-Q117</f>
        <v>202</v>
      </c>
      <c r="V117" s="37">
        <v>3.79</v>
      </c>
      <c r="X117"/>
      <c r="Z117"/>
    </row>
    <row r="118" spans="1:26" s="80" customFormat="1" x14ac:dyDescent="0.25">
      <c r="A118" s="68">
        <v>112</v>
      </c>
      <c r="B118" s="79" t="s">
        <v>14</v>
      </c>
      <c r="C118" s="79" t="s">
        <v>14</v>
      </c>
      <c r="D118" s="104" t="s">
        <v>290</v>
      </c>
      <c r="E118" s="79" t="s">
        <v>195</v>
      </c>
      <c r="F118" s="16" t="s">
        <v>255</v>
      </c>
      <c r="G118" s="25">
        <v>45659</v>
      </c>
      <c r="H118" s="127" t="s">
        <v>484</v>
      </c>
      <c r="I118" s="17"/>
      <c r="J118" s="79"/>
      <c r="K118" s="79"/>
      <c r="L118" s="79"/>
      <c r="M118" s="79"/>
      <c r="N118" s="79"/>
      <c r="O118" s="40">
        <v>2</v>
      </c>
      <c r="P118" s="38">
        <v>312</v>
      </c>
      <c r="Q118" s="37">
        <v>244</v>
      </c>
      <c r="R118" s="37">
        <v>108</v>
      </c>
      <c r="S118" s="37">
        <f t="shared" si="3"/>
        <v>244</v>
      </c>
      <c r="T118" s="38">
        <f>Q118-R118</f>
        <v>136</v>
      </c>
      <c r="U118" s="37">
        <v>0</v>
      </c>
      <c r="V118" s="37">
        <v>2.25</v>
      </c>
      <c r="X118"/>
      <c r="Z118"/>
    </row>
    <row r="119" spans="1:26" s="80" customFormat="1" x14ac:dyDescent="0.25">
      <c r="A119" s="68">
        <v>113</v>
      </c>
      <c r="B119" s="79" t="s">
        <v>14</v>
      </c>
      <c r="C119" s="79" t="s">
        <v>14</v>
      </c>
      <c r="D119" s="104" t="s">
        <v>289</v>
      </c>
      <c r="E119" s="79" t="s">
        <v>195</v>
      </c>
      <c r="F119" s="16" t="s">
        <v>255</v>
      </c>
      <c r="G119" s="25">
        <v>45659</v>
      </c>
      <c r="H119" s="127" t="s">
        <v>484</v>
      </c>
      <c r="I119" s="17"/>
      <c r="J119" s="79"/>
      <c r="K119" s="79"/>
      <c r="L119" s="79"/>
      <c r="M119" s="79"/>
      <c r="N119" s="79"/>
      <c r="O119" s="40">
        <v>2</v>
      </c>
      <c r="P119" s="38">
        <v>243</v>
      </c>
      <c r="Q119" s="37">
        <v>212</v>
      </c>
      <c r="R119" s="37">
        <v>57</v>
      </c>
      <c r="S119" s="37">
        <f t="shared" si="3"/>
        <v>212</v>
      </c>
      <c r="T119" s="38">
        <f>Q119-R119</f>
        <v>155</v>
      </c>
      <c r="U119" s="37">
        <v>0</v>
      </c>
      <c r="V119" s="37">
        <v>2.25</v>
      </c>
      <c r="X119"/>
      <c r="Z119"/>
    </row>
    <row r="120" spans="1:26" s="80" customFormat="1" x14ac:dyDescent="0.25">
      <c r="A120" s="68">
        <v>114</v>
      </c>
      <c r="B120" s="79" t="s">
        <v>14</v>
      </c>
      <c r="C120" s="79" t="s">
        <v>14</v>
      </c>
      <c r="D120" s="104" t="s">
        <v>288</v>
      </c>
      <c r="E120" s="79" t="s">
        <v>195</v>
      </c>
      <c r="F120" s="16" t="s">
        <v>255</v>
      </c>
      <c r="G120" s="25">
        <v>45659</v>
      </c>
      <c r="H120" s="127" t="s">
        <v>487</v>
      </c>
      <c r="I120" s="17"/>
      <c r="J120" s="79"/>
      <c r="K120" s="79"/>
      <c r="L120" s="79"/>
      <c r="M120" s="79"/>
      <c r="N120" s="79"/>
      <c r="O120" s="40">
        <v>4.9050000000000002</v>
      </c>
      <c r="P120" s="38">
        <v>488</v>
      </c>
      <c r="Q120" s="37">
        <v>328</v>
      </c>
      <c r="R120" s="37">
        <v>418</v>
      </c>
      <c r="S120" s="37">
        <f t="shared" si="3"/>
        <v>328</v>
      </c>
      <c r="T120" s="38">
        <v>0</v>
      </c>
      <c r="U120" s="37">
        <f t="shared" ref="U120:U126" si="7">R120-Q120</f>
        <v>90</v>
      </c>
      <c r="V120" s="37">
        <v>3.79</v>
      </c>
      <c r="X120"/>
      <c r="Z120"/>
    </row>
    <row r="121" spans="1:26" s="80" customFormat="1" x14ac:dyDescent="0.25">
      <c r="A121" s="68">
        <v>115</v>
      </c>
      <c r="B121" s="79" t="s">
        <v>14</v>
      </c>
      <c r="C121" s="79" t="s">
        <v>14</v>
      </c>
      <c r="D121" s="104" t="s">
        <v>302</v>
      </c>
      <c r="E121" s="79" t="s">
        <v>195</v>
      </c>
      <c r="F121" s="16" t="s">
        <v>271</v>
      </c>
      <c r="G121" s="25">
        <v>45659</v>
      </c>
      <c r="H121" s="127" t="s">
        <v>454</v>
      </c>
      <c r="I121" s="17"/>
      <c r="J121" s="79"/>
      <c r="K121" s="79"/>
      <c r="L121" s="79"/>
      <c r="M121" s="79"/>
      <c r="N121" s="79"/>
      <c r="O121" s="40">
        <v>2.5</v>
      </c>
      <c r="P121" s="38">
        <v>3</v>
      </c>
      <c r="Q121" s="37">
        <v>0</v>
      </c>
      <c r="R121" s="37">
        <v>219.5</v>
      </c>
      <c r="S121" s="37">
        <f t="shared" si="3"/>
        <v>0</v>
      </c>
      <c r="T121" s="38">
        <v>0</v>
      </c>
      <c r="U121" s="37">
        <f t="shared" si="7"/>
        <v>219.5</v>
      </c>
      <c r="V121" s="37">
        <v>4.05</v>
      </c>
      <c r="X121"/>
      <c r="Z121"/>
    </row>
    <row r="122" spans="1:26" s="80" customFormat="1" x14ac:dyDescent="0.25">
      <c r="A122" s="68">
        <v>116</v>
      </c>
      <c r="B122" s="79" t="s">
        <v>14</v>
      </c>
      <c r="C122" s="79" t="s">
        <v>14</v>
      </c>
      <c r="D122" s="104" t="s">
        <v>239</v>
      </c>
      <c r="E122" s="79" t="s">
        <v>195</v>
      </c>
      <c r="F122" s="16" t="s">
        <v>303</v>
      </c>
      <c r="G122" s="25">
        <v>45659</v>
      </c>
      <c r="H122" s="127" t="s">
        <v>443</v>
      </c>
      <c r="I122" s="17"/>
      <c r="J122" s="79"/>
      <c r="K122" s="79"/>
      <c r="L122" s="79"/>
      <c r="M122" s="79"/>
      <c r="N122" s="79"/>
      <c r="O122" s="40">
        <v>2.7250000000000001</v>
      </c>
      <c r="P122" s="38">
        <v>333</v>
      </c>
      <c r="Q122" s="37">
        <v>240</v>
      </c>
      <c r="R122" s="37">
        <v>220</v>
      </c>
      <c r="S122" s="37">
        <f t="shared" si="3"/>
        <v>240</v>
      </c>
      <c r="T122" s="38">
        <f t="shared" ref="T122" si="8">Q122-R122</f>
        <v>20</v>
      </c>
      <c r="U122" s="37">
        <v>0</v>
      </c>
      <c r="V122" s="37">
        <v>2.97</v>
      </c>
      <c r="X122"/>
      <c r="Z122"/>
    </row>
    <row r="123" spans="1:26" s="80" customFormat="1" x14ac:dyDescent="0.25">
      <c r="A123" s="68">
        <v>117</v>
      </c>
      <c r="B123" s="79" t="s">
        <v>14</v>
      </c>
      <c r="C123" s="79" t="s">
        <v>14</v>
      </c>
      <c r="D123" s="104" t="s">
        <v>298</v>
      </c>
      <c r="E123" s="79" t="s">
        <v>195</v>
      </c>
      <c r="F123" s="16" t="s">
        <v>271</v>
      </c>
      <c r="G123" s="25">
        <v>45659</v>
      </c>
      <c r="H123" s="127" t="s">
        <v>439</v>
      </c>
      <c r="I123" s="17"/>
      <c r="J123" s="79"/>
      <c r="K123" s="79"/>
      <c r="L123" s="79"/>
      <c r="M123" s="79"/>
      <c r="N123" s="79"/>
      <c r="O123" s="40">
        <v>5.25</v>
      </c>
      <c r="P123" s="38">
        <v>560</v>
      </c>
      <c r="Q123" s="37">
        <v>454</v>
      </c>
      <c r="R123" s="37">
        <v>272</v>
      </c>
      <c r="S123" s="37">
        <f t="shared" si="3"/>
        <v>454</v>
      </c>
      <c r="T123" s="38">
        <f>Q123-R123</f>
        <v>182</v>
      </c>
      <c r="U123" s="37">
        <v>0</v>
      </c>
      <c r="V123" s="37">
        <v>2.62</v>
      </c>
      <c r="X123"/>
      <c r="Z123"/>
    </row>
    <row r="124" spans="1:26" s="80" customFormat="1" x14ac:dyDescent="0.25">
      <c r="A124" s="68">
        <v>118</v>
      </c>
      <c r="B124" s="79" t="s">
        <v>14</v>
      </c>
      <c r="C124" s="79" t="s">
        <v>14</v>
      </c>
      <c r="D124" s="104" t="s">
        <v>301</v>
      </c>
      <c r="E124" s="79" t="s">
        <v>195</v>
      </c>
      <c r="F124" s="16" t="s">
        <v>271</v>
      </c>
      <c r="G124" s="25">
        <v>45659</v>
      </c>
      <c r="H124" s="127" t="s">
        <v>484</v>
      </c>
      <c r="I124" s="17"/>
      <c r="J124" s="79"/>
      <c r="K124" s="79"/>
      <c r="L124" s="79"/>
      <c r="M124" s="79"/>
      <c r="N124" s="79"/>
      <c r="O124" s="40">
        <v>2</v>
      </c>
      <c r="P124" s="38">
        <v>204</v>
      </c>
      <c r="Q124" s="37">
        <v>162</v>
      </c>
      <c r="R124" s="37">
        <v>118</v>
      </c>
      <c r="S124" s="37">
        <f t="shared" si="3"/>
        <v>162</v>
      </c>
      <c r="T124" s="38">
        <f t="shared" ref="T124:T125" si="9">Q124-R124</f>
        <v>44</v>
      </c>
      <c r="U124" s="37">
        <v>0</v>
      </c>
      <c r="V124" s="37">
        <v>2.25</v>
      </c>
      <c r="X124"/>
      <c r="Z124"/>
    </row>
    <row r="125" spans="1:26" s="80" customFormat="1" x14ac:dyDescent="0.25">
      <c r="A125" s="68">
        <v>119</v>
      </c>
      <c r="B125" s="79" t="s">
        <v>14</v>
      </c>
      <c r="C125" s="79" t="s">
        <v>14</v>
      </c>
      <c r="D125" s="104" t="s">
        <v>304</v>
      </c>
      <c r="E125" s="79" t="s">
        <v>195</v>
      </c>
      <c r="F125" s="16" t="s">
        <v>271</v>
      </c>
      <c r="G125" s="25">
        <v>45659</v>
      </c>
      <c r="H125" s="127" t="s">
        <v>443</v>
      </c>
      <c r="I125" s="17"/>
      <c r="J125" s="79"/>
      <c r="K125" s="79"/>
      <c r="L125" s="79"/>
      <c r="M125" s="79"/>
      <c r="N125" s="79"/>
      <c r="O125" s="40">
        <v>3</v>
      </c>
      <c r="P125" s="38">
        <v>290</v>
      </c>
      <c r="Q125" s="37">
        <v>224</v>
      </c>
      <c r="R125" s="37">
        <v>126</v>
      </c>
      <c r="S125" s="37">
        <f t="shared" ref="S125:S127" si="10">Q125</f>
        <v>224</v>
      </c>
      <c r="T125" s="38">
        <f t="shared" si="9"/>
        <v>98</v>
      </c>
      <c r="U125" s="37">
        <v>0</v>
      </c>
      <c r="V125" s="37">
        <v>2.4300000000000002</v>
      </c>
      <c r="X125"/>
      <c r="Z125"/>
    </row>
    <row r="126" spans="1:26" s="80" customFormat="1" x14ac:dyDescent="0.25">
      <c r="A126" s="68">
        <v>120</v>
      </c>
      <c r="B126" s="79" t="s">
        <v>14</v>
      </c>
      <c r="C126" s="79" t="s">
        <v>14</v>
      </c>
      <c r="D126" s="104" t="s">
        <v>305</v>
      </c>
      <c r="E126" s="79" t="s">
        <v>195</v>
      </c>
      <c r="F126" s="16" t="s">
        <v>306</v>
      </c>
      <c r="G126" s="25">
        <v>45659</v>
      </c>
      <c r="H126" s="127" t="s">
        <v>307</v>
      </c>
      <c r="I126" s="17"/>
      <c r="J126" s="79"/>
      <c r="K126" s="79"/>
      <c r="L126" s="79"/>
      <c r="M126" s="79"/>
      <c r="N126" s="79"/>
      <c r="O126" s="40">
        <v>4.95</v>
      </c>
      <c r="P126" s="38">
        <v>626</v>
      </c>
      <c r="Q126" s="37">
        <v>117</v>
      </c>
      <c r="R126" s="37">
        <v>2231</v>
      </c>
      <c r="S126" s="37">
        <f t="shared" si="10"/>
        <v>117</v>
      </c>
      <c r="T126" s="38">
        <v>0</v>
      </c>
      <c r="U126" s="37">
        <f t="shared" si="7"/>
        <v>2114</v>
      </c>
      <c r="V126" s="37">
        <v>3.2</v>
      </c>
      <c r="X126"/>
      <c r="Z126"/>
    </row>
    <row r="127" spans="1:26" s="80" customFormat="1" x14ac:dyDescent="0.25">
      <c r="A127" s="68">
        <v>121</v>
      </c>
      <c r="B127" s="79" t="s">
        <v>14</v>
      </c>
      <c r="C127" s="79" t="s">
        <v>14</v>
      </c>
      <c r="D127" s="104" t="s">
        <v>308</v>
      </c>
      <c r="E127" s="79" t="s">
        <v>195</v>
      </c>
      <c r="F127" s="16" t="s">
        <v>271</v>
      </c>
      <c r="G127" s="25">
        <v>45659</v>
      </c>
      <c r="H127" s="127" t="s">
        <v>454</v>
      </c>
      <c r="I127" s="17"/>
      <c r="J127" s="79"/>
      <c r="K127" s="79"/>
      <c r="L127" s="79"/>
      <c r="M127" s="79"/>
      <c r="N127" s="79"/>
      <c r="O127" s="40">
        <v>3.21</v>
      </c>
      <c r="P127" s="38">
        <v>422</v>
      </c>
      <c r="Q127" s="37">
        <v>333</v>
      </c>
      <c r="R127" s="37">
        <v>96</v>
      </c>
      <c r="S127" s="37">
        <f t="shared" si="10"/>
        <v>333</v>
      </c>
      <c r="T127" s="38">
        <f t="shared" ref="T127:T137" si="11">Q127-R127</f>
        <v>237</v>
      </c>
      <c r="U127" s="38">
        <v>0</v>
      </c>
      <c r="V127" s="37">
        <v>2.62</v>
      </c>
      <c r="X127"/>
      <c r="Z127"/>
    </row>
    <row r="128" spans="1:26" s="80" customFormat="1" x14ac:dyDescent="0.25">
      <c r="A128" s="68">
        <v>122</v>
      </c>
      <c r="B128" s="79" t="s">
        <v>14</v>
      </c>
      <c r="C128" s="79" t="s">
        <v>14</v>
      </c>
      <c r="D128" s="104" t="s">
        <v>316</v>
      </c>
      <c r="E128" s="79" t="s">
        <v>195</v>
      </c>
      <c r="F128" s="16" t="s">
        <v>271</v>
      </c>
      <c r="G128" s="25">
        <v>45659</v>
      </c>
      <c r="H128" s="127" t="s">
        <v>496</v>
      </c>
      <c r="I128" s="17"/>
      <c r="J128" s="79"/>
      <c r="K128" s="79"/>
      <c r="L128" s="79"/>
      <c r="M128" s="79"/>
      <c r="N128" s="79"/>
      <c r="O128" s="40">
        <v>15.21</v>
      </c>
      <c r="P128" s="38">
        <v>726</v>
      </c>
      <c r="Q128" s="37">
        <v>1087</v>
      </c>
      <c r="R128" s="37">
        <v>318.39999999999998</v>
      </c>
      <c r="S128" s="37">
        <f t="shared" ref="S128:S139" si="12">Q128</f>
        <v>1087</v>
      </c>
      <c r="T128" s="38">
        <f t="shared" si="11"/>
        <v>768.6</v>
      </c>
      <c r="U128" s="38">
        <v>0</v>
      </c>
      <c r="V128" s="37">
        <v>3.2</v>
      </c>
      <c r="X128"/>
      <c r="Z128"/>
    </row>
    <row r="129" spans="1:26" s="80" customFormat="1" x14ac:dyDescent="0.25">
      <c r="A129" s="68">
        <v>123</v>
      </c>
      <c r="B129" s="79" t="s">
        <v>14</v>
      </c>
      <c r="C129" s="79" t="s">
        <v>14</v>
      </c>
      <c r="D129" s="104" t="s">
        <v>318</v>
      </c>
      <c r="E129" s="79" t="s">
        <v>195</v>
      </c>
      <c r="F129" s="16" t="s">
        <v>271</v>
      </c>
      <c r="G129" s="25">
        <v>45659</v>
      </c>
      <c r="H129" s="127" t="s">
        <v>439</v>
      </c>
      <c r="I129" s="17"/>
      <c r="J129" s="79"/>
      <c r="K129" s="79"/>
      <c r="L129" s="79"/>
      <c r="M129" s="79"/>
      <c r="N129" s="79"/>
      <c r="O129" s="40">
        <v>7.91</v>
      </c>
      <c r="P129" s="38">
        <v>888</v>
      </c>
      <c r="Q129" s="37">
        <v>949</v>
      </c>
      <c r="R129" s="37">
        <v>7</v>
      </c>
      <c r="S129" s="37">
        <f t="shared" si="12"/>
        <v>949</v>
      </c>
      <c r="T129" s="38">
        <f t="shared" si="11"/>
        <v>942</v>
      </c>
      <c r="U129" s="38">
        <v>0</v>
      </c>
      <c r="V129" s="37">
        <v>2.25</v>
      </c>
      <c r="X129"/>
      <c r="Z129"/>
    </row>
    <row r="130" spans="1:26" s="80" customFormat="1" x14ac:dyDescent="0.25">
      <c r="A130" s="68">
        <v>124</v>
      </c>
      <c r="B130" s="79" t="s">
        <v>14</v>
      </c>
      <c r="C130" s="79" t="s">
        <v>14</v>
      </c>
      <c r="D130" s="104" t="s">
        <v>319</v>
      </c>
      <c r="E130" s="79" t="s">
        <v>195</v>
      </c>
      <c r="F130" s="16" t="s">
        <v>271</v>
      </c>
      <c r="G130" s="25">
        <v>45659</v>
      </c>
      <c r="H130" s="127" t="s">
        <v>443</v>
      </c>
      <c r="I130" s="17"/>
      <c r="J130" s="79"/>
      <c r="K130" s="79"/>
      <c r="L130" s="79"/>
      <c r="M130" s="79"/>
      <c r="N130" s="79"/>
      <c r="O130" s="40">
        <v>3</v>
      </c>
      <c r="P130" s="38">
        <v>309</v>
      </c>
      <c r="Q130" s="37">
        <v>268</v>
      </c>
      <c r="R130" s="37">
        <v>69</v>
      </c>
      <c r="S130" s="37">
        <f t="shared" si="12"/>
        <v>268</v>
      </c>
      <c r="T130" s="38">
        <f t="shared" si="11"/>
        <v>199</v>
      </c>
      <c r="U130" s="38">
        <v>0</v>
      </c>
      <c r="V130" s="37">
        <v>3.79</v>
      </c>
      <c r="X130"/>
      <c r="Z130"/>
    </row>
    <row r="131" spans="1:26" s="80" customFormat="1" x14ac:dyDescent="0.25">
      <c r="A131" s="68">
        <v>125</v>
      </c>
      <c r="B131" s="79" t="s">
        <v>14</v>
      </c>
      <c r="C131" s="79" t="s">
        <v>14</v>
      </c>
      <c r="D131" s="104" t="s">
        <v>320</v>
      </c>
      <c r="E131" s="79" t="s">
        <v>195</v>
      </c>
      <c r="F131" s="16" t="s">
        <v>271</v>
      </c>
      <c r="G131" s="25">
        <v>45659</v>
      </c>
      <c r="H131" s="127" t="s">
        <v>443</v>
      </c>
      <c r="I131" s="17"/>
      <c r="J131" s="79"/>
      <c r="K131" s="79"/>
      <c r="L131" s="79"/>
      <c r="M131" s="79"/>
      <c r="N131" s="79"/>
      <c r="O131" s="40">
        <v>2.65</v>
      </c>
      <c r="P131" s="38">
        <v>429</v>
      </c>
      <c r="Q131" s="37">
        <v>357</v>
      </c>
      <c r="R131" s="37">
        <v>98</v>
      </c>
      <c r="S131" s="37">
        <f t="shared" si="12"/>
        <v>357</v>
      </c>
      <c r="T131" s="38">
        <f t="shared" si="11"/>
        <v>259</v>
      </c>
      <c r="U131" s="38">
        <v>0</v>
      </c>
      <c r="V131" s="37">
        <v>2.4300000000000002</v>
      </c>
      <c r="X131"/>
      <c r="Z131"/>
    </row>
    <row r="132" spans="1:26" s="80" customFormat="1" x14ac:dyDescent="0.25">
      <c r="A132" s="68">
        <v>126</v>
      </c>
      <c r="B132" s="79" t="s">
        <v>14</v>
      </c>
      <c r="C132" s="79" t="s">
        <v>14</v>
      </c>
      <c r="D132" s="104" t="s">
        <v>321</v>
      </c>
      <c r="E132" s="79" t="s">
        <v>195</v>
      </c>
      <c r="F132" s="16" t="s">
        <v>271</v>
      </c>
      <c r="G132" s="25">
        <v>45659</v>
      </c>
      <c r="H132" s="127" t="s">
        <v>501</v>
      </c>
      <c r="I132" s="17"/>
      <c r="J132" s="79"/>
      <c r="K132" s="79"/>
      <c r="L132" s="79"/>
      <c r="M132" s="79"/>
      <c r="N132" s="79"/>
      <c r="O132" s="40">
        <v>13.68</v>
      </c>
      <c r="P132" s="38">
        <v>1458</v>
      </c>
      <c r="Q132" s="37">
        <v>620</v>
      </c>
      <c r="R132" s="37">
        <v>1860</v>
      </c>
      <c r="S132" s="37">
        <f t="shared" si="12"/>
        <v>620</v>
      </c>
      <c r="T132" s="38">
        <v>0</v>
      </c>
      <c r="U132" s="38">
        <f t="shared" ref="U132:U138" si="13">R132-S132</f>
        <v>1240</v>
      </c>
      <c r="V132" s="37">
        <v>3.2</v>
      </c>
      <c r="X132"/>
      <c r="Z132"/>
    </row>
    <row r="133" spans="1:26" s="80" customFormat="1" x14ac:dyDescent="0.25">
      <c r="A133" s="68">
        <v>127</v>
      </c>
      <c r="B133" s="79" t="s">
        <v>14</v>
      </c>
      <c r="C133" s="79" t="s">
        <v>14</v>
      </c>
      <c r="D133" s="104" t="s">
        <v>322</v>
      </c>
      <c r="E133" s="79" t="s">
        <v>195</v>
      </c>
      <c r="F133" s="16" t="s">
        <v>271</v>
      </c>
      <c r="G133" s="25">
        <v>45659</v>
      </c>
      <c r="H133" s="127" t="s">
        <v>503</v>
      </c>
      <c r="I133" s="17"/>
      <c r="J133" s="79"/>
      <c r="K133" s="79"/>
      <c r="L133" s="79"/>
      <c r="M133" s="79"/>
      <c r="N133" s="79"/>
      <c r="O133" s="40">
        <v>4.95</v>
      </c>
      <c r="P133" s="38">
        <v>518</v>
      </c>
      <c r="Q133" s="37">
        <v>409</v>
      </c>
      <c r="R133" s="37">
        <v>152</v>
      </c>
      <c r="S133" s="37">
        <f t="shared" si="12"/>
        <v>409</v>
      </c>
      <c r="T133" s="38">
        <f t="shared" si="11"/>
        <v>257</v>
      </c>
      <c r="U133" s="38">
        <v>0</v>
      </c>
      <c r="V133" s="37">
        <v>2.62</v>
      </c>
      <c r="X133"/>
      <c r="Z133"/>
    </row>
    <row r="134" spans="1:26" s="80" customFormat="1" x14ac:dyDescent="0.25">
      <c r="A134" s="68">
        <v>128</v>
      </c>
      <c r="B134" s="79" t="s">
        <v>14</v>
      </c>
      <c r="C134" s="79" t="s">
        <v>14</v>
      </c>
      <c r="D134" s="104" t="s">
        <v>323</v>
      </c>
      <c r="E134" s="79" t="s">
        <v>195</v>
      </c>
      <c r="F134" s="16" t="s">
        <v>324</v>
      </c>
      <c r="G134" s="25">
        <v>45659</v>
      </c>
      <c r="H134" s="127" t="s">
        <v>505</v>
      </c>
      <c r="I134" s="17"/>
      <c r="J134" s="79"/>
      <c r="K134" s="79"/>
      <c r="L134" s="79"/>
      <c r="M134" s="79"/>
      <c r="N134" s="79"/>
      <c r="O134" s="40">
        <v>9.9</v>
      </c>
      <c r="P134" s="38">
        <v>949</v>
      </c>
      <c r="Q134" s="37">
        <v>231</v>
      </c>
      <c r="R134" s="37">
        <v>7590</v>
      </c>
      <c r="S134" s="37">
        <f t="shared" si="12"/>
        <v>231</v>
      </c>
      <c r="T134" s="38">
        <v>0</v>
      </c>
      <c r="U134" s="38">
        <f t="shared" si="13"/>
        <v>7359</v>
      </c>
      <c r="V134" s="37">
        <v>2.62</v>
      </c>
      <c r="X134"/>
      <c r="Z134"/>
    </row>
    <row r="135" spans="1:26" s="80" customFormat="1" x14ac:dyDescent="0.25">
      <c r="A135" s="68">
        <v>129</v>
      </c>
      <c r="B135" s="79" t="s">
        <v>14</v>
      </c>
      <c r="C135" s="79" t="s">
        <v>14</v>
      </c>
      <c r="D135" s="104" t="s">
        <v>325</v>
      </c>
      <c r="E135" s="79" t="s">
        <v>195</v>
      </c>
      <c r="F135" s="16" t="s">
        <v>271</v>
      </c>
      <c r="G135" s="25">
        <v>45659</v>
      </c>
      <c r="H135" s="127" t="s">
        <v>507</v>
      </c>
      <c r="I135" s="17"/>
      <c r="J135" s="79"/>
      <c r="K135" s="79"/>
      <c r="L135" s="79"/>
      <c r="M135" s="79"/>
      <c r="N135" s="79"/>
      <c r="O135" s="40">
        <v>2.85</v>
      </c>
      <c r="P135" s="38">
        <v>413</v>
      </c>
      <c r="Q135" s="37">
        <v>352</v>
      </c>
      <c r="R135" s="37">
        <v>130</v>
      </c>
      <c r="S135" s="37">
        <f t="shared" si="12"/>
        <v>352</v>
      </c>
      <c r="T135" s="38">
        <f t="shared" si="11"/>
        <v>222</v>
      </c>
      <c r="U135" s="38">
        <v>0</v>
      </c>
      <c r="V135" s="37">
        <v>2.4300000000000002</v>
      </c>
      <c r="X135"/>
      <c r="Z135"/>
    </row>
    <row r="136" spans="1:26" s="80" customFormat="1" x14ac:dyDescent="0.25">
      <c r="A136" s="68">
        <v>130</v>
      </c>
      <c r="B136" s="79" t="s">
        <v>14</v>
      </c>
      <c r="C136" s="79" t="s">
        <v>14</v>
      </c>
      <c r="D136" s="104" t="s">
        <v>326</v>
      </c>
      <c r="E136" s="79" t="s">
        <v>195</v>
      </c>
      <c r="F136" s="16" t="s">
        <v>271</v>
      </c>
      <c r="G136" s="25">
        <v>45659</v>
      </c>
      <c r="H136" s="127" t="s">
        <v>507</v>
      </c>
      <c r="I136" s="17"/>
      <c r="J136" s="79"/>
      <c r="K136" s="79"/>
      <c r="L136" s="79"/>
      <c r="M136" s="79"/>
      <c r="N136" s="79"/>
      <c r="O136" s="40">
        <v>2.7</v>
      </c>
      <c r="P136" s="38">
        <v>283</v>
      </c>
      <c r="Q136" s="37">
        <v>207</v>
      </c>
      <c r="R136" s="37">
        <v>129</v>
      </c>
      <c r="S136" s="37">
        <f t="shared" si="12"/>
        <v>207</v>
      </c>
      <c r="T136" s="38">
        <f t="shared" si="11"/>
        <v>78</v>
      </c>
      <c r="U136" s="38">
        <v>0</v>
      </c>
      <c r="V136" s="37">
        <v>2.4300000000000002</v>
      </c>
      <c r="X136"/>
      <c r="Z136"/>
    </row>
    <row r="137" spans="1:26" s="80" customFormat="1" x14ac:dyDescent="0.25">
      <c r="A137" s="68">
        <v>131</v>
      </c>
      <c r="B137" s="79" t="s">
        <v>14</v>
      </c>
      <c r="C137" s="79" t="s">
        <v>14</v>
      </c>
      <c r="D137" s="104" t="s">
        <v>327</v>
      </c>
      <c r="E137" s="79" t="s">
        <v>195</v>
      </c>
      <c r="F137" s="16" t="s">
        <v>271</v>
      </c>
      <c r="G137" s="25">
        <v>45659</v>
      </c>
      <c r="H137" s="127" t="s">
        <v>510</v>
      </c>
      <c r="I137" s="17"/>
      <c r="J137" s="79"/>
      <c r="K137" s="79"/>
      <c r="L137" s="79"/>
      <c r="M137" s="79"/>
      <c r="N137" s="79"/>
      <c r="O137" s="40">
        <v>8.56</v>
      </c>
      <c r="P137" s="38">
        <v>1126</v>
      </c>
      <c r="Q137" s="37">
        <v>761</v>
      </c>
      <c r="R137" s="37">
        <v>672</v>
      </c>
      <c r="S137" s="37">
        <f t="shared" si="12"/>
        <v>761</v>
      </c>
      <c r="T137" s="38">
        <f t="shared" si="11"/>
        <v>89</v>
      </c>
      <c r="U137" s="38">
        <v>0</v>
      </c>
      <c r="V137" s="37">
        <v>3.79</v>
      </c>
      <c r="X137"/>
      <c r="Z137"/>
    </row>
    <row r="138" spans="1:26" s="80" customFormat="1" x14ac:dyDescent="0.25">
      <c r="A138" s="68">
        <v>132</v>
      </c>
      <c r="B138" s="79" t="s">
        <v>14</v>
      </c>
      <c r="C138" s="79" t="s">
        <v>14</v>
      </c>
      <c r="D138" s="104" t="s">
        <v>328</v>
      </c>
      <c r="E138" s="79" t="s">
        <v>195</v>
      </c>
      <c r="F138" s="16" t="s">
        <v>271</v>
      </c>
      <c r="G138" s="25">
        <v>45659</v>
      </c>
      <c r="H138" s="127" t="s">
        <v>512</v>
      </c>
      <c r="I138" s="17"/>
      <c r="J138" s="79"/>
      <c r="K138" s="79"/>
      <c r="L138" s="79"/>
      <c r="M138" s="79"/>
      <c r="N138" s="79"/>
      <c r="O138" s="40">
        <v>9.7200000000000006</v>
      </c>
      <c r="P138" s="38">
        <v>1098</v>
      </c>
      <c r="Q138" s="37">
        <v>677</v>
      </c>
      <c r="R138" s="37">
        <v>799</v>
      </c>
      <c r="S138" s="37">
        <f t="shared" si="12"/>
        <v>677</v>
      </c>
      <c r="T138" s="38">
        <v>0</v>
      </c>
      <c r="U138" s="38">
        <f t="shared" si="13"/>
        <v>122</v>
      </c>
      <c r="V138" s="37">
        <v>2.62</v>
      </c>
      <c r="X138"/>
      <c r="Z138"/>
    </row>
    <row r="139" spans="1:26" s="80" customFormat="1" x14ac:dyDescent="0.25">
      <c r="A139" s="68">
        <v>133</v>
      </c>
      <c r="B139" s="79" t="s">
        <v>14</v>
      </c>
      <c r="C139" s="79" t="s">
        <v>14</v>
      </c>
      <c r="D139" s="104" t="s">
        <v>329</v>
      </c>
      <c r="E139" s="79" t="s">
        <v>195</v>
      </c>
      <c r="F139" s="16" t="s">
        <v>271</v>
      </c>
      <c r="G139" s="25">
        <v>45659</v>
      </c>
      <c r="H139" s="127" t="s">
        <v>514</v>
      </c>
      <c r="I139" s="17"/>
      <c r="J139" s="79"/>
      <c r="K139" s="79"/>
      <c r="L139" s="79"/>
      <c r="M139" s="79"/>
      <c r="N139" s="79"/>
      <c r="O139" s="40">
        <v>5</v>
      </c>
      <c r="P139" s="38">
        <v>596</v>
      </c>
      <c r="Q139" s="38">
        <v>402</v>
      </c>
      <c r="R139" s="37">
        <v>265</v>
      </c>
      <c r="S139" s="37">
        <f t="shared" si="12"/>
        <v>402</v>
      </c>
      <c r="T139" s="38">
        <f t="shared" ref="T139" si="14">Q139-R139</f>
        <v>137</v>
      </c>
      <c r="U139" s="37">
        <v>0</v>
      </c>
      <c r="V139" s="37">
        <v>3.79</v>
      </c>
      <c r="X139"/>
      <c r="Z139"/>
    </row>
    <row r="140" spans="1:26" s="80" customFormat="1" x14ac:dyDescent="0.25">
      <c r="A140" s="68">
        <v>134</v>
      </c>
      <c r="B140" s="79" t="s">
        <v>14</v>
      </c>
      <c r="C140" s="79" t="s">
        <v>14</v>
      </c>
      <c r="D140" s="104" t="s">
        <v>143</v>
      </c>
      <c r="E140" s="79" t="s">
        <v>195</v>
      </c>
      <c r="F140" s="16" t="s">
        <v>144</v>
      </c>
      <c r="G140" s="25">
        <v>45659</v>
      </c>
      <c r="H140" s="43"/>
      <c r="I140" s="17" t="s">
        <v>315</v>
      </c>
      <c r="J140" s="79"/>
      <c r="K140" s="79"/>
      <c r="L140" s="79"/>
      <c r="M140" s="79"/>
      <c r="N140" s="79"/>
      <c r="O140" s="37">
        <v>170</v>
      </c>
      <c r="P140" s="38">
        <v>19283</v>
      </c>
      <c r="Q140" s="37">
        <v>6300</v>
      </c>
      <c r="R140" s="37">
        <v>10700</v>
      </c>
      <c r="S140" s="37">
        <f t="shared" si="3"/>
        <v>6300</v>
      </c>
      <c r="T140" s="38">
        <v>0</v>
      </c>
      <c r="U140" s="37">
        <f>R140-Q140</f>
        <v>4400</v>
      </c>
      <c r="V140" s="37">
        <v>3.07</v>
      </c>
      <c r="X140"/>
      <c r="Z140"/>
    </row>
    <row r="141" spans="1:26" s="80" customFormat="1" x14ac:dyDescent="0.25">
      <c r="A141" s="68">
        <v>135</v>
      </c>
      <c r="B141" s="79" t="s">
        <v>14</v>
      </c>
      <c r="C141" s="79" t="s">
        <v>14</v>
      </c>
      <c r="D141" s="104" t="s">
        <v>146</v>
      </c>
      <c r="E141" s="79" t="s">
        <v>195</v>
      </c>
      <c r="F141" s="16" t="s">
        <v>147</v>
      </c>
      <c r="G141" s="25">
        <v>45659</v>
      </c>
      <c r="H141" s="43"/>
      <c r="I141" s="17" t="s">
        <v>148</v>
      </c>
      <c r="J141" s="79"/>
      <c r="K141" s="79"/>
      <c r="L141" s="79"/>
      <c r="M141" s="79"/>
      <c r="N141" s="79"/>
      <c r="O141" s="37">
        <v>490</v>
      </c>
      <c r="P141" s="38">
        <v>54576</v>
      </c>
      <c r="Q141" s="37">
        <v>46550</v>
      </c>
      <c r="R141" s="37">
        <v>8050</v>
      </c>
      <c r="S141" s="37">
        <f t="shared" si="3"/>
        <v>46550</v>
      </c>
      <c r="T141" s="38">
        <f>Q141-R141</f>
        <v>38500</v>
      </c>
      <c r="U141" s="37">
        <v>0</v>
      </c>
      <c r="V141" s="37">
        <v>9.56</v>
      </c>
      <c r="X141"/>
      <c r="Y141" s="80" t="s">
        <v>309</v>
      </c>
      <c r="Z141"/>
    </row>
    <row r="142" spans="1:26" s="80" customFormat="1" x14ac:dyDescent="0.25">
      <c r="A142" s="68">
        <v>136</v>
      </c>
      <c r="B142" s="79" t="s">
        <v>14</v>
      </c>
      <c r="C142" s="79" t="s">
        <v>14</v>
      </c>
      <c r="D142" s="104" t="s">
        <v>149</v>
      </c>
      <c r="E142" s="79" t="s">
        <v>195</v>
      </c>
      <c r="F142" s="16" t="s">
        <v>147</v>
      </c>
      <c r="G142" s="25">
        <v>45659</v>
      </c>
      <c r="H142" s="43"/>
      <c r="I142" s="17" t="s">
        <v>150</v>
      </c>
      <c r="J142" s="79"/>
      <c r="K142" s="79"/>
      <c r="L142" s="79"/>
      <c r="M142" s="79"/>
      <c r="N142" s="79"/>
      <c r="O142" s="37">
        <v>1000</v>
      </c>
      <c r="P142" s="38">
        <v>102144</v>
      </c>
      <c r="Q142" s="37">
        <v>98000</v>
      </c>
      <c r="R142" s="37">
        <v>3000</v>
      </c>
      <c r="S142" s="37">
        <f t="shared" si="3"/>
        <v>98000</v>
      </c>
      <c r="T142" s="38">
        <f>Q142-R142</f>
        <v>95000</v>
      </c>
      <c r="U142" s="37">
        <v>0</v>
      </c>
      <c r="V142" s="37">
        <v>5.2</v>
      </c>
      <c r="X142"/>
      <c r="Z142"/>
    </row>
    <row r="143" spans="1:26" s="80" customFormat="1" x14ac:dyDescent="0.25">
      <c r="A143" s="68">
        <v>137</v>
      </c>
      <c r="B143" s="79" t="s">
        <v>14</v>
      </c>
      <c r="C143" s="79" t="s">
        <v>14</v>
      </c>
      <c r="D143" s="104" t="s">
        <v>151</v>
      </c>
      <c r="E143" s="79" t="s">
        <v>195</v>
      </c>
      <c r="F143" s="16" t="s">
        <v>144</v>
      </c>
      <c r="G143" s="25">
        <v>45659</v>
      </c>
      <c r="H143" s="43"/>
      <c r="I143" s="56" t="s">
        <v>152</v>
      </c>
      <c r="J143" s="57"/>
      <c r="K143" s="57"/>
      <c r="L143" s="57"/>
      <c r="M143" s="57"/>
      <c r="N143" s="57"/>
      <c r="O143" s="38">
        <v>500</v>
      </c>
      <c r="P143" s="38">
        <v>39824</v>
      </c>
      <c r="Q143" s="41">
        <v>3210</v>
      </c>
      <c r="R143" s="37">
        <v>95910</v>
      </c>
      <c r="S143" s="37">
        <f t="shared" si="3"/>
        <v>3210</v>
      </c>
      <c r="T143" s="38">
        <v>0</v>
      </c>
      <c r="U143" s="37">
        <f>R143-Q143</f>
        <v>92700</v>
      </c>
      <c r="V143" s="37">
        <v>5.67</v>
      </c>
      <c r="X143"/>
      <c r="Z143"/>
    </row>
    <row r="144" spans="1:26" s="80" customFormat="1" x14ac:dyDescent="0.25">
      <c r="A144" s="68">
        <v>138</v>
      </c>
      <c r="B144" s="79" t="s">
        <v>14</v>
      </c>
      <c r="C144" s="79" t="s">
        <v>14</v>
      </c>
      <c r="D144" s="104" t="s">
        <v>153</v>
      </c>
      <c r="E144" s="79" t="s">
        <v>195</v>
      </c>
      <c r="F144" s="16" t="s">
        <v>144</v>
      </c>
      <c r="G144" s="25">
        <v>45659</v>
      </c>
      <c r="H144" s="43"/>
      <c r="I144" s="17" t="s">
        <v>212</v>
      </c>
      <c r="J144" s="79"/>
      <c r="K144" s="79"/>
      <c r="L144" s="79"/>
      <c r="M144" s="79"/>
      <c r="N144" s="79"/>
      <c r="O144" s="37">
        <v>817.4</v>
      </c>
      <c r="P144" s="38">
        <v>85248</v>
      </c>
      <c r="Q144" s="37">
        <v>3250</v>
      </c>
      <c r="R144" s="37">
        <v>857750</v>
      </c>
      <c r="S144" s="37">
        <f t="shared" si="3"/>
        <v>3250</v>
      </c>
      <c r="T144" s="38">
        <v>0</v>
      </c>
      <c r="U144" s="37">
        <f>R144-Q144</f>
        <v>854500</v>
      </c>
      <c r="V144" s="37">
        <v>2.48</v>
      </c>
      <c r="X144"/>
      <c r="Z144"/>
    </row>
    <row r="145" spans="1:26" s="80" customFormat="1" x14ac:dyDescent="0.25">
      <c r="A145" s="68">
        <v>139</v>
      </c>
      <c r="B145" s="79" t="s">
        <v>14</v>
      </c>
      <c r="C145" s="79" t="s">
        <v>14</v>
      </c>
      <c r="D145" s="104" t="s">
        <v>154</v>
      </c>
      <c r="E145" s="79" t="s">
        <v>195</v>
      </c>
      <c r="F145" s="16" t="s">
        <v>144</v>
      </c>
      <c r="G145" s="25">
        <v>45659</v>
      </c>
      <c r="H145" s="43"/>
      <c r="I145" s="17" t="s">
        <v>155</v>
      </c>
      <c r="J145" s="79"/>
      <c r="K145" s="79"/>
      <c r="L145" s="79"/>
      <c r="M145" s="79"/>
      <c r="N145" s="79"/>
      <c r="O145" s="37">
        <v>325</v>
      </c>
      <c r="P145" s="38">
        <v>28452</v>
      </c>
      <c r="Q145" s="37">
        <v>7560</v>
      </c>
      <c r="R145" s="37">
        <v>30480</v>
      </c>
      <c r="S145" s="37">
        <f t="shared" si="3"/>
        <v>7560</v>
      </c>
      <c r="T145" s="38">
        <v>0</v>
      </c>
      <c r="U145" s="37">
        <f>R145-Q145</f>
        <v>22920</v>
      </c>
      <c r="V145" s="37">
        <v>3.56</v>
      </c>
      <c r="X145"/>
      <c r="Z145"/>
    </row>
    <row r="146" spans="1:26" s="80" customFormat="1" x14ac:dyDescent="0.25">
      <c r="A146" s="68">
        <v>140</v>
      </c>
      <c r="B146" s="79" t="s">
        <v>14</v>
      </c>
      <c r="C146" s="79" t="s">
        <v>14</v>
      </c>
      <c r="D146" s="104" t="s">
        <v>156</v>
      </c>
      <c r="E146" s="79" t="s">
        <v>195</v>
      </c>
      <c r="F146" s="91" t="s">
        <v>213</v>
      </c>
      <c r="G146" s="25">
        <v>45659</v>
      </c>
      <c r="H146" s="43"/>
      <c r="I146" s="17" t="s">
        <v>214</v>
      </c>
      <c r="J146" s="79"/>
      <c r="K146" s="79"/>
      <c r="L146" s="79"/>
      <c r="M146" s="79"/>
      <c r="N146" s="79"/>
      <c r="O146" s="37">
        <v>600</v>
      </c>
      <c r="P146" s="38">
        <v>32912</v>
      </c>
      <c r="Q146" s="37">
        <v>31640</v>
      </c>
      <c r="R146" s="37">
        <v>960</v>
      </c>
      <c r="S146" s="37">
        <f t="shared" si="3"/>
        <v>31640</v>
      </c>
      <c r="T146" s="38">
        <f>Q146-R146</f>
        <v>30680</v>
      </c>
      <c r="U146" s="37">
        <v>0</v>
      </c>
      <c r="V146" s="37">
        <v>2.76</v>
      </c>
      <c r="X146"/>
      <c r="Z146"/>
    </row>
    <row r="147" spans="1:26" s="80" customFormat="1" x14ac:dyDescent="0.25">
      <c r="A147" s="68">
        <v>141</v>
      </c>
      <c r="B147" s="79" t="s">
        <v>14</v>
      </c>
      <c r="C147" s="79" t="s">
        <v>14</v>
      </c>
      <c r="D147" s="104" t="s">
        <v>157</v>
      </c>
      <c r="E147" s="79" t="s">
        <v>195</v>
      </c>
      <c r="F147" s="16" t="s">
        <v>158</v>
      </c>
      <c r="G147" s="25">
        <v>45659</v>
      </c>
      <c r="H147" s="43"/>
      <c r="I147" s="17" t="s">
        <v>159</v>
      </c>
      <c r="J147" s="79"/>
      <c r="K147" s="79"/>
      <c r="L147" s="79"/>
      <c r="M147" s="79"/>
      <c r="N147" s="79"/>
      <c r="O147" s="37">
        <v>50</v>
      </c>
      <c r="P147" s="38">
        <v>4538</v>
      </c>
      <c r="Q147" s="37">
        <v>3424.5</v>
      </c>
      <c r="R147" s="37">
        <v>6284</v>
      </c>
      <c r="S147" s="37">
        <f t="shared" si="3"/>
        <v>3424.5</v>
      </c>
      <c r="T147" s="38">
        <v>0</v>
      </c>
      <c r="U147" s="37">
        <f>R147-Q147</f>
        <v>2859.5</v>
      </c>
      <c r="V147" s="37">
        <v>2.76</v>
      </c>
      <c r="X147"/>
      <c r="Z147"/>
    </row>
    <row r="148" spans="1:26" s="80" customFormat="1" x14ac:dyDescent="0.25">
      <c r="A148" s="68">
        <v>142</v>
      </c>
      <c r="B148" s="79" t="s">
        <v>14</v>
      </c>
      <c r="C148" s="79" t="s">
        <v>14</v>
      </c>
      <c r="D148" s="104" t="s">
        <v>160</v>
      </c>
      <c r="E148" s="79" t="s">
        <v>195</v>
      </c>
      <c r="F148" s="16" t="s">
        <v>147</v>
      </c>
      <c r="G148" s="25">
        <v>45659</v>
      </c>
      <c r="H148" s="43"/>
      <c r="I148" s="17" t="s">
        <v>161</v>
      </c>
      <c r="J148" s="79"/>
      <c r="K148" s="79"/>
      <c r="L148" s="79"/>
      <c r="M148" s="79"/>
      <c r="N148" s="79"/>
      <c r="O148" s="37">
        <v>255</v>
      </c>
      <c r="P148" s="38">
        <v>25664</v>
      </c>
      <c r="Q148" s="37">
        <v>1579.5</v>
      </c>
      <c r="R148" s="37">
        <v>64024.5</v>
      </c>
      <c r="S148" s="37">
        <f t="shared" si="3"/>
        <v>1579.5</v>
      </c>
      <c r="T148" s="38">
        <v>0</v>
      </c>
      <c r="U148" s="37">
        <f>R148-Q148</f>
        <v>62445</v>
      </c>
      <c r="V148" s="37">
        <v>3.07</v>
      </c>
      <c r="X148"/>
      <c r="Z148"/>
    </row>
    <row r="149" spans="1:26" s="80" customFormat="1" x14ac:dyDescent="0.25">
      <c r="A149" s="68">
        <v>143</v>
      </c>
      <c r="B149" s="79" t="s">
        <v>14</v>
      </c>
      <c r="C149" s="79" t="s">
        <v>14</v>
      </c>
      <c r="D149" s="104" t="s">
        <v>162</v>
      </c>
      <c r="E149" s="79" t="s">
        <v>195</v>
      </c>
      <c r="F149" s="16" t="s">
        <v>147</v>
      </c>
      <c r="G149" s="25">
        <v>45659</v>
      </c>
      <c r="H149" s="43"/>
      <c r="I149" s="17" t="s">
        <v>163</v>
      </c>
      <c r="J149" s="79"/>
      <c r="K149" s="79"/>
      <c r="L149" s="79"/>
      <c r="M149" s="79"/>
      <c r="N149" s="79"/>
      <c r="O149" s="37">
        <v>298</v>
      </c>
      <c r="P149" s="38">
        <v>25240</v>
      </c>
      <c r="Q149" s="37">
        <v>17122</v>
      </c>
      <c r="R149" s="37">
        <v>17142</v>
      </c>
      <c r="S149" s="37">
        <f t="shared" si="3"/>
        <v>17122</v>
      </c>
      <c r="T149" s="38">
        <v>0</v>
      </c>
      <c r="U149" s="37">
        <f>R149-Q149</f>
        <v>20</v>
      </c>
      <c r="V149" s="37">
        <v>3.07</v>
      </c>
      <c r="X149"/>
      <c r="Z149"/>
    </row>
    <row r="150" spans="1:26" s="80" customFormat="1" x14ac:dyDescent="0.25">
      <c r="A150" s="68">
        <v>144</v>
      </c>
      <c r="B150" s="79" t="s">
        <v>14</v>
      </c>
      <c r="C150" s="79" t="s">
        <v>14</v>
      </c>
      <c r="D150" s="104" t="s">
        <v>164</v>
      </c>
      <c r="E150" s="79" t="s">
        <v>195</v>
      </c>
      <c r="F150" s="16" t="s">
        <v>147</v>
      </c>
      <c r="G150" s="25">
        <v>45659</v>
      </c>
      <c r="H150" s="43"/>
      <c r="I150" s="17" t="s">
        <v>165</v>
      </c>
      <c r="J150" s="79"/>
      <c r="K150" s="79"/>
      <c r="L150" s="79"/>
      <c r="M150" s="79"/>
      <c r="N150" s="79"/>
      <c r="O150" s="37">
        <v>85</v>
      </c>
      <c r="P150" s="38">
        <v>11328</v>
      </c>
      <c r="Q150" s="37">
        <v>5311.5</v>
      </c>
      <c r="R150" s="37">
        <v>6493.5</v>
      </c>
      <c r="S150" s="37">
        <f t="shared" si="3"/>
        <v>5311.5</v>
      </c>
      <c r="T150" s="38">
        <v>0</v>
      </c>
      <c r="U150" s="37">
        <f>R150-Q150</f>
        <v>1182</v>
      </c>
      <c r="V150" s="37">
        <v>3.07</v>
      </c>
      <c r="X150"/>
      <c r="Z150"/>
    </row>
    <row r="151" spans="1:26" s="80" customFormat="1" x14ac:dyDescent="0.25">
      <c r="A151" s="68">
        <v>145</v>
      </c>
      <c r="B151" s="79" t="s">
        <v>14</v>
      </c>
      <c r="C151" s="79" t="s">
        <v>14</v>
      </c>
      <c r="D151" s="104" t="s">
        <v>166</v>
      </c>
      <c r="E151" s="79" t="s">
        <v>195</v>
      </c>
      <c r="F151" s="16" t="s">
        <v>144</v>
      </c>
      <c r="G151" s="25">
        <v>45659</v>
      </c>
      <c r="H151" s="43"/>
      <c r="I151" s="17" t="s">
        <v>145</v>
      </c>
      <c r="J151" s="79"/>
      <c r="K151" s="79"/>
      <c r="L151" s="79"/>
      <c r="M151" s="79"/>
      <c r="N151" s="79"/>
      <c r="O151" s="37">
        <v>170</v>
      </c>
      <c r="P151" s="38">
        <v>16680</v>
      </c>
      <c r="Q151" s="37">
        <v>11234</v>
      </c>
      <c r="R151" s="37">
        <v>1335</v>
      </c>
      <c r="S151" s="37">
        <f t="shared" si="3"/>
        <v>11234</v>
      </c>
      <c r="T151" s="38">
        <f>Q151-R151</f>
        <v>9899</v>
      </c>
      <c r="U151" s="37">
        <v>0</v>
      </c>
      <c r="V151" s="37">
        <v>2.76</v>
      </c>
      <c r="X151"/>
      <c r="Z151"/>
    </row>
    <row r="152" spans="1:26" s="80" customFormat="1" x14ac:dyDescent="0.25">
      <c r="A152" s="68">
        <v>146</v>
      </c>
      <c r="B152" s="79" t="s">
        <v>14</v>
      </c>
      <c r="C152" s="79" t="s">
        <v>14</v>
      </c>
      <c r="D152" s="104" t="s">
        <v>317</v>
      </c>
      <c r="E152" s="79" t="s">
        <v>195</v>
      </c>
      <c r="F152" s="16" t="s">
        <v>147</v>
      </c>
      <c r="G152" s="25">
        <v>45659</v>
      </c>
      <c r="H152" s="92"/>
      <c r="I152" s="17" t="s">
        <v>145</v>
      </c>
      <c r="J152" s="79"/>
      <c r="K152" s="79"/>
      <c r="L152" s="79"/>
      <c r="M152" s="79"/>
      <c r="N152" s="79"/>
      <c r="O152" s="37">
        <v>170</v>
      </c>
      <c r="P152" s="38">
        <v>0</v>
      </c>
      <c r="Q152" s="37">
        <v>0</v>
      </c>
      <c r="R152" s="37">
        <v>0</v>
      </c>
      <c r="S152" s="37">
        <f t="shared" si="3"/>
        <v>0</v>
      </c>
      <c r="T152" s="38">
        <f>Q152-R152</f>
        <v>0</v>
      </c>
      <c r="U152" s="37">
        <v>0</v>
      </c>
      <c r="V152" s="37">
        <v>2.76</v>
      </c>
      <c r="X152"/>
      <c r="Z152"/>
    </row>
    <row r="153" spans="1:26" s="80" customFormat="1" x14ac:dyDescent="0.25">
      <c r="A153" s="68">
        <v>147</v>
      </c>
      <c r="B153" s="79" t="s">
        <v>14</v>
      </c>
      <c r="C153" s="79" t="s">
        <v>14</v>
      </c>
      <c r="D153" s="104" t="s">
        <v>168</v>
      </c>
      <c r="E153" s="79" t="s">
        <v>195</v>
      </c>
      <c r="F153" s="16" t="s">
        <v>144</v>
      </c>
      <c r="G153" s="25">
        <v>45659</v>
      </c>
      <c r="H153" s="92"/>
      <c r="I153" s="17" t="s">
        <v>214</v>
      </c>
      <c r="J153" s="79"/>
      <c r="K153" s="79"/>
      <c r="L153" s="79"/>
      <c r="M153" s="79"/>
      <c r="N153" s="79"/>
      <c r="O153" s="37">
        <v>599.6</v>
      </c>
      <c r="P153" s="38">
        <v>66600</v>
      </c>
      <c r="Q153" s="37">
        <v>33540.300000000003</v>
      </c>
      <c r="R153" s="37">
        <v>50767.5</v>
      </c>
      <c r="S153" s="37">
        <f t="shared" si="3"/>
        <v>33540.300000000003</v>
      </c>
      <c r="T153" s="38">
        <v>0</v>
      </c>
      <c r="U153" s="37">
        <f>R153-Q153</f>
        <v>17227.199999999997</v>
      </c>
      <c r="V153" s="37">
        <v>2.76</v>
      </c>
      <c r="X153"/>
      <c r="Z153"/>
    </row>
    <row r="154" spans="1:26" s="80" customFormat="1" x14ac:dyDescent="0.25">
      <c r="A154" s="68">
        <v>148</v>
      </c>
      <c r="B154" s="79" t="s">
        <v>14</v>
      </c>
      <c r="C154" s="79" t="s">
        <v>14</v>
      </c>
      <c r="D154" s="104" t="s">
        <v>169</v>
      </c>
      <c r="E154" s="79" t="s">
        <v>195</v>
      </c>
      <c r="F154" s="16" t="s">
        <v>144</v>
      </c>
      <c r="G154" s="25">
        <v>45659</v>
      </c>
      <c r="H154" s="92"/>
      <c r="I154" s="17" t="s">
        <v>215</v>
      </c>
      <c r="J154" s="79"/>
      <c r="K154" s="79"/>
      <c r="L154" s="79"/>
      <c r="M154" s="79"/>
      <c r="N154" s="79"/>
      <c r="O154" s="37">
        <v>414.745</v>
      </c>
      <c r="P154" s="38">
        <v>48696</v>
      </c>
      <c r="Q154" s="37">
        <v>4657.5</v>
      </c>
      <c r="R154" s="37">
        <v>252517.5</v>
      </c>
      <c r="S154" s="37">
        <f t="shared" si="3"/>
        <v>4657.5</v>
      </c>
      <c r="T154" s="38">
        <v>0</v>
      </c>
      <c r="U154" s="37">
        <f>R154-Q154</f>
        <v>247860</v>
      </c>
      <c r="V154" s="37">
        <v>2.76</v>
      </c>
      <c r="X154"/>
      <c r="Z154"/>
    </row>
    <row r="155" spans="1:26" s="80" customFormat="1" x14ac:dyDescent="0.25">
      <c r="A155" s="68">
        <v>149</v>
      </c>
      <c r="B155" s="79" t="s">
        <v>14</v>
      </c>
      <c r="C155" s="79" t="s">
        <v>14</v>
      </c>
      <c r="D155" s="104" t="s">
        <v>170</v>
      </c>
      <c r="E155" s="79" t="s">
        <v>195</v>
      </c>
      <c r="F155" s="16" t="s">
        <v>144</v>
      </c>
      <c r="G155" s="25">
        <v>45659</v>
      </c>
      <c r="H155" s="92"/>
      <c r="I155" s="17" t="s">
        <v>171</v>
      </c>
      <c r="J155" s="79"/>
      <c r="K155" s="79"/>
      <c r="L155" s="79"/>
      <c r="M155" s="79"/>
      <c r="N155" s="79"/>
      <c r="O155" s="37">
        <v>997.92</v>
      </c>
      <c r="P155" s="38">
        <v>110340</v>
      </c>
      <c r="Q155" s="37">
        <v>41388</v>
      </c>
      <c r="R155" s="37">
        <v>141012</v>
      </c>
      <c r="S155" s="37">
        <f t="shared" si="3"/>
        <v>41388</v>
      </c>
      <c r="T155" s="38">
        <v>0</v>
      </c>
      <c r="U155" s="37">
        <f>R155-Q155</f>
        <v>99624</v>
      </c>
      <c r="V155" s="37">
        <v>3.19</v>
      </c>
      <c r="X155"/>
      <c r="Z155"/>
    </row>
    <row r="156" spans="1:26" s="80" customFormat="1" x14ac:dyDescent="0.25">
      <c r="A156" s="68">
        <v>150</v>
      </c>
      <c r="B156" s="79" t="s">
        <v>14</v>
      </c>
      <c r="C156" s="79" t="s">
        <v>14</v>
      </c>
      <c r="D156" s="105" t="s">
        <v>172</v>
      </c>
      <c r="E156" s="79" t="s">
        <v>195</v>
      </c>
      <c r="F156" s="16" t="s">
        <v>147</v>
      </c>
      <c r="G156" s="25">
        <v>45659</v>
      </c>
      <c r="H156" s="92"/>
      <c r="I156" s="17" t="s">
        <v>173</v>
      </c>
      <c r="J156" s="79"/>
      <c r="K156" s="79"/>
      <c r="L156" s="79"/>
      <c r="M156" s="79"/>
      <c r="N156" s="79"/>
      <c r="O156" s="37">
        <v>30.15</v>
      </c>
      <c r="P156" s="38">
        <v>4507</v>
      </c>
      <c r="Q156" s="37">
        <v>2712.5</v>
      </c>
      <c r="R156" s="37">
        <v>3937.5</v>
      </c>
      <c r="S156" s="37">
        <f t="shared" si="3"/>
        <v>2712.5</v>
      </c>
      <c r="T156" s="38">
        <v>0</v>
      </c>
      <c r="U156" s="37">
        <f>R156-Q156</f>
        <v>1225</v>
      </c>
      <c r="V156" s="37">
        <v>3.19</v>
      </c>
      <c r="X156"/>
      <c r="Z156"/>
    </row>
    <row r="157" spans="1:26" s="80" customFormat="1" x14ac:dyDescent="0.25">
      <c r="A157" s="68">
        <v>151</v>
      </c>
      <c r="B157" s="79" t="s">
        <v>14</v>
      </c>
      <c r="C157" s="79" t="s">
        <v>14</v>
      </c>
      <c r="D157" s="105" t="s">
        <v>174</v>
      </c>
      <c r="E157" s="79" t="s">
        <v>195</v>
      </c>
      <c r="F157" s="16" t="s">
        <v>144</v>
      </c>
      <c r="G157" s="25">
        <v>45659</v>
      </c>
      <c r="H157" s="92"/>
      <c r="I157" s="17" t="s">
        <v>165</v>
      </c>
      <c r="J157" s="79"/>
      <c r="K157" s="79"/>
      <c r="L157" s="79"/>
      <c r="M157" s="79"/>
      <c r="N157" s="79"/>
      <c r="O157" s="37">
        <v>170</v>
      </c>
      <c r="P157" s="38">
        <v>9534</v>
      </c>
      <c r="Q157" s="37">
        <v>5161</v>
      </c>
      <c r="R157" s="37">
        <v>1868</v>
      </c>
      <c r="S157" s="37">
        <f t="shared" si="3"/>
        <v>5161</v>
      </c>
      <c r="T157" s="38">
        <f t="shared" ref="T157" si="15">Q157-R157</f>
        <v>3293</v>
      </c>
      <c r="U157" s="37">
        <v>0</v>
      </c>
      <c r="V157" s="37" t="s">
        <v>219</v>
      </c>
      <c r="X157"/>
      <c r="Z157"/>
    </row>
    <row r="158" spans="1:26" s="80" customFormat="1" x14ac:dyDescent="0.25">
      <c r="A158" s="68">
        <v>152</v>
      </c>
      <c r="B158" s="79" t="s">
        <v>14</v>
      </c>
      <c r="C158" s="79" t="s">
        <v>14</v>
      </c>
      <c r="D158" s="105" t="s">
        <v>175</v>
      </c>
      <c r="E158" s="79" t="s">
        <v>195</v>
      </c>
      <c r="F158" s="16" t="s">
        <v>144</v>
      </c>
      <c r="G158" s="25">
        <v>45659</v>
      </c>
      <c r="H158" s="92"/>
      <c r="I158" s="17" t="s">
        <v>161</v>
      </c>
      <c r="J158" s="79"/>
      <c r="K158" s="79"/>
      <c r="L158" s="79"/>
      <c r="M158" s="79"/>
      <c r="N158" s="79"/>
      <c r="O158" s="37">
        <v>249.92</v>
      </c>
      <c r="P158" s="38">
        <v>23536</v>
      </c>
      <c r="Q158" s="37">
        <v>15843</v>
      </c>
      <c r="R158" s="37">
        <v>3933</v>
      </c>
      <c r="S158" s="37">
        <f t="shared" si="3"/>
        <v>15843</v>
      </c>
      <c r="T158" s="38">
        <f>Q158-R158</f>
        <v>11910</v>
      </c>
      <c r="U158" s="37">
        <v>0</v>
      </c>
      <c r="V158" s="37">
        <v>3.19</v>
      </c>
      <c r="X158"/>
      <c r="Z158"/>
    </row>
    <row r="159" spans="1:26" s="80" customFormat="1" x14ac:dyDescent="0.25">
      <c r="A159" s="68">
        <v>153</v>
      </c>
      <c r="B159" s="79" t="s">
        <v>14</v>
      </c>
      <c r="C159" s="79" t="s">
        <v>14</v>
      </c>
      <c r="D159" s="104" t="s">
        <v>176</v>
      </c>
      <c r="E159" s="79" t="s">
        <v>195</v>
      </c>
      <c r="F159" s="16" t="s">
        <v>144</v>
      </c>
      <c r="G159" s="25">
        <v>45659</v>
      </c>
      <c r="H159" s="92"/>
      <c r="I159" s="17" t="s">
        <v>161</v>
      </c>
      <c r="J159" s="79"/>
      <c r="K159" s="79"/>
      <c r="L159" s="79"/>
      <c r="M159" s="79"/>
      <c r="N159" s="79"/>
      <c r="O159" s="37">
        <v>100.32</v>
      </c>
      <c r="P159" s="38">
        <v>12399</v>
      </c>
      <c r="Q159" s="37">
        <v>1168.5</v>
      </c>
      <c r="R159" s="37">
        <v>22813.5</v>
      </c>
      <c r="S159" s="37">
        <f t="shared" si="3"/>
        <v>1168.5</v>
      </c>
      <c r="T159" s="38">
        <v>0</v>
      </c>
      <c r="U159" s="37">
        <f t="shared" ref="U159:U167" si="16">R159-Q159</f>
        <v>21645</v>
      </c>
      <c r="V159" s="37">
        <v>3.19</v>
      </c>
      <c r="X159"/>
      <c r="Z159"/>
    </row>
    <row r="160" spans="1:26" s="80" customFormat="1" x14ac:dyDescent="0.25">
      <c r="A160" s="68">
        <v>154</v>
      </c>
      <c r="B160" s="79" t="s">
        <v>14</v>
      </c>
      <c r="C160" s="79" t="s">
        <v>14</v>
      </c>
      <c r="D160" s="104" t="s">
        <v>177</v>
      </c>
      <c r="E160" s="79" t="s">
        <v>195</v>
      </c>
      <c r="F160" s="16" t="s">
        <v>144</v>
      </c>
      <c r="G160" s="25">
        <v>45659</v>
      </c>
      <c r="H160" s="92"/>
      <c r="I160" s="17" t="s">
        <v>178</v>
      </c>
      <c r="J160" s="79"/>
      <c r="K160" s="79"/>
      <c r="L160" s="79"/>
      <c r="M160" s="79"/>
      <c r="N160" s="79"/>
      <c r="O160" s="37">
        <v>692</v>
      </c>
      <c r="P160" s="38">
        <v>81860</v>
      </c>
      <c r="Q160" s="37">
        <v>20265</v>
      </c>
      <c r="R160" s="37">
        <v>57420</v>
      </c>
      <c r="S160" s="37">
        <f t="shared" si="3"/>
        <v>20265</v>
      </c>
      <c r="T160" s="38">
        <v>0</v>
      </c>
      <c r="U160" s="37">
        <f t="shared" si="16"/>
        <v>37155</v>
      </c>
      <c r="V160" s="37">
        <v>3.19</v>
      </c>
      <c r="X160"/>
      <c r="Z160"/>
    </row>
    <row r="161" spans="1:26" s="80" customFormat="1" x14ac:dyDescent="0.25">
      <c r="A161" s="68">
        <v>155</v>
      </c>
      <c r="B161" s="79" t="s">
        <v>14</v>
      </c>
      <c r="C161" s="79" t="s">
        <v>14</v>
      </c>
      <c r="D161" s="104" t="s">
        <v>179</v>
      </c>
      <c r="E161" s="79" t="s">
        <v>195</v>
      </c>
      <c r="F161" s="16" t="s">
        <v>144</v>
      </c>
      <c r="G161" s="25">
        <v>45659</v>
      </c>
      <c r="H161" s="92"/>
      <c r="I161" s="17" t="s">
        <v>180</v>
      </c>
      <c r="J161" s="79"/>
      <c r="K161" s="79"/>
      <c r="L161" s="79"/>
      <c r="M161" s="79"/>
      <c r="N161" s="79"/>
      <c r="O161" s="37">
        <v>807</v>
      </c>
      <c r="P161" s="38">
        <v>90792</v>
      </c>
      <c r="Q161" s="37">
        <v>12445</v>
      </c>
      <c r="R161" s="37">
        <v>159255</v>
      </c>
      <c r="S161" s="37">
        <f t="shared" si="3"/>
        <v>12445</v>
      </c>
      <c r="T161" s="38">
        <v>0</v>
      </c>
      <c r="U161" s="37">
        <f t="shared" si="16"/>
        <v>146810</v>
      </c>
      <c r="V161" s="37">
        <v>3.19</v>
      </c>
      <c r="X161"/>
      <c r="Z161"/>
    </row>
    <row r="162" spans="1:26" s="80" customFormat="1" x14ac:dyDescent="0.25">
      <c r="A162" s="68">
        <v>156</v>
      </c>
      <c r="B162" s="79" t="s">
        <v>14</v>
      </c>
      <c r="C162" s="79" t="s">
        <v>14</v>
      </c>
      <c r="D162" s="104" t="s">
        <v>181</v>
      </c>
      <c r="E162" s="79" t="s">
        <v>195</v>
      </c>
      <c r="F162" s="16" t="s">
        <v>144</v>
      </c>
      <c r="G162" s="25">
        <v>45659</v>
      </c>
      <c r="H162" s="92"/>
      <c r="I162" s="17" t="s">
        <v>182</v>
      </c>
      <c r="J162" s="79"/>
      <c r="K162" s="79"/>
      <c r="L162" s="79"/>
      <c r="M162" s="79"/>
      <c r="N162" s="79"/>
      <c r="O162" s="37">
        <v>50.2</v>
      </c>
      <c r="P162" s="38">
        <v>6378</v>
      </c>
      <c r="Q162" s="37">
        <v>805.5</v>
      </c>
      <c r="R162" s="37">
        <v>17625.75</v>
      </c>
      <c r="S162" s="37">
        <f t="shared" si="3"/>
        <v>805.5</v>
      </c>
      <c r="T162" s="38">
        <v>0</v>
      </c>
      <c r="U162" s="37">
        <f t="shared" si="16"/>
        <v>16820.25</v>
      </c>
      <c r="V162" s="37">
        <v>3.19</v>
      </c>
      <c r="X162"/>
      <c r="Z162"/>
    </row>
    <row r="163" spans="1:26" s="80" customFormat="1" x14ac:dyDescent="0.25">
      <c r="A163" s="68">
        <v>157</v>
      </c>
      <c r="B163" s="79" t="s">
        <v>14</v>
      </c>
      <c r="C163" s="79" t="s">
        <v>14</v>
      </c>
      <c r="D163" s="104" t="s">
        <v>183</v>
      </c>
      <c r="E163" s="79" t="s">
        <v>195</v>
      </c>
      <c r="F163" s="16" t="s">
        <v>216</v>
      </c>
      <c r="G163" s="25">
        <v>45659</v>
      </c>
      <c r="H163" s="92"/>
      <c r="I163" s="17" t="s">
        <v>145</v>
      </c>
      <c r="J163" s="79"/>
      <c r="K163" s="79"/>
      <c r="L163" s="79"/>
      <c r="M163" s="79"/>
      <c r="N163" s="79"/>
      <c r="O163" s="37">
        <v>170</v>
      </c>
      <c r="P163" s="38">
        <v>8634</v>
      </c>
      <c r="Q163" s="37">
        <v>4871</v>
      </c>
      <c r="R163" s="37">
        <v>19511</v>
      </c>
      <c r="S163" s="37">
        <f t="shared" si="3"/>
        <v>4871</v>
      </c>
      <c r="T163" s="38">
        <v>0</v>
      </c>
      <c r="U163" s="37">
        <f t="shared" si="16"/>
        <v>14640</v>
      </c>
      <c r="V163" s="37">
        <v>2.87</v>
      </c>
      <c r="X163"/>
      <c r="Z163"/>
    </row>
    <row r="164" spans="1:26" s="95" customFormat="1" x14ac:dyDescent="0.3">
      <c r="A164" s="68">
        <v>158</v>
      </c>
      <c r="B164" s="79" t="s">
        <v>14</v>
      </c>
      <c r="C164" s="79" t="s">
        <v>14</v>
      </c>
      <c r="D164" s="104" t="s">
        <v>184</v>
      </c>
      <c r="E164" s="79" t="s">
        <v>195</v>
      </c>
      <c r="F164" s="16" t="s">
        <v>144</v>
      </c>
      <c r="G164" s="25">
        <v>45659</v>
      </c>
      <c r="H164" s="93"/>
      <c r="I164" s="17" t="s">
        <v>185</v>
      </c>
      <c r="J164" s="94"/>
      <c r="K164" s="94"/>
      <c r="L164" s="94"/>
      <c r="M164" s="94"/>
      <c r="N164" s="94"/>
      <c r="O164" s="37">
        <v>145</v>
      </c>
      <c r="P164" s="38">
        <v>3152</v>
      </c>
      <c r="Q164" s="37">
        <v>1520</v>
      </c>
      <c r="R164" s="37">
        <v>3300</v>
      </c>
      <c r="S164" s="37">
        <f t="shared" si="3"/>
        <v>1520</v>
      </c>
      <c r="T164" s="38">
        <v>0</v>
      </c>
      <c r="U164" s="37">
        <f t="shared" si="16"/>
        <v>1780</v>
      </c>
      <c r="V164" s="37">
        <v>2.76</v>
      </c>
      <c r="W164" s="80"/>
      <c r="X164"/>
      <c r="Z164"/>
    </row>
    <row r="165" spans="1:26" s="95" customFormat="1" x14ac:dyDescent="0.3">
      <c r="A165" s="68">
        <v>159</v>
      </c>
      <c r="B165" s="79" t="s">
        <v>14</v>
      </c>
      <c r="C165" s="79" t="s">
        <v>14</v>
      </c>
      <c r="D165" s="104" t="s">
        <v>186</v>
      </c>
      <c r="E165" s="79" t="s">
        <v>195</v>
      </c>
      <c r="F165" s="16" t="s">
        <v>187</v>
      </c>
      <c r="G165" s="25">
        <v>45659</v>
      </c>
      <c r="H165" s="93"/>
      <c r="I165" s="17" t="s">
        <v>180</v>
      </c>
      <c r="J165" s="94"/>
      <c r="K165" s="94"/>
      <c r="L165" s="94"/>
      <c r="M165" s="94"/>
      <c r="N165" s="94"/>
      <c r="O165" s="37">
        <v>469.8</v>
      </c>
      <c r="P165" s="38">
        <v>56700</v>
      </c>
      <c r="Q165" s="37">
        <v>11405</v>
      </c>
      <c r="R165" s="37">
        <v>74005</v>
      </c>
      <c r="S165" s="37">
        <f t="shared" si="3"/>
        <v>11405</v>
      </c>
      <c r="T165" s="38">
        <v>0</v>
      </c>
      <c r="U165" s="37">
        <f t="shared" si="16"/>
        <v>62600</v>
      </c>
      <c r="V165" s="37">
        <v>3.19</v>
      </c>
      <c r="W165" s="80"/>
      <c r="X165"/>
      <c r="Z165"/>
    </row>
    <row r="166" spans="1:26" s="95" customFormat="1" x14ac:dyDescent="0.3">
      <c r="A166" s="68">
        <v>160</v>
      </c>
      <c r="B166" s="79" t="s">
        <v>14</v>
      </c>
      <c r="C166" s="79" t="s">
        <v>14</v>
      </c>
      <c r="D166" s="104" t="s">
        <v>188</v>
      </c>
      <c r="E166" s="79" t="s">
        <v>195</v>
      </c>
      <c r="F166" s="16" t="s">
        <v>144</v>
      </c>
      <c r="G166" s="25">
        <v>45659</v>
      </c>
      <c r="H166" s="93"/>
      <c r="I166" s="17" t="s">
        <v>161</v>
      </c>
      <c r="J166" s="94"/>
      <c r="K166" s="94"/>
      <c r="L166" s="94"/>
      <c r="M166" s="94"/>
      <c r="N166" s="94"/>
      <c r="O166" s="37">
        <v>109.12</v>
      </c>
      <c r="P166" s="38">
        <v>11996</v>
      </c>
      <c r="Q166" s="37">
        <v>357</v>
      </c>
      <c r="R166" s="37">
        <v>65002.5</v>
      </c>
      <c r="S166" s="37">
        <f t="shared" si="3"/>
        <v>357</v>
      </c>
      <c r="T166" s="38">
        <v>0</v>
      </c>
      <c r="U166" s="37">
        <f t="shared" si="16"/>
        <v>64645.5</v>
      </c>
      <c r="V166" s="37">
        <v>3.19</v>
      </c>
      <c r="W166" s="80"/>
      <c r="X166"/>
      <c r="Z166"/>
    </row>
    <row r="167" spans="1:26" s="95" customFormat="1" x14ac:dyDescent="0.3">
      <c r="A167" s="68">
        <v>161</v>
      </c>
      <c r="B167" s="79" t="s">
        <v>14</v>
      </c>
      <c r="C167" s="79" t="s">
        <v>14</v>
      </c>
      <c r="D167" s="104" t="s">
        <v>189</v>
      </c>
      <c r="E167" s="79" t="s">
        <v>195</v>
      </c>
      <c r="F167" s="16" t="s">
        <v>147</v>
      </c>
      <c r="G167" s="25">
        <v>45659</v>
      </c>
      <c r="H167" s="93"/>
      <c r="I167" s="17" t="s">
        <v>145</v>
      </c>
      <c r="J167" s="94"/>
      <c r="K167" s="94"/>
      <c r="L167" s="94"/>
      <c r="M167" s="94"/>
      <c r="N167" s="94"/>
      <c r="O167" s="37">
        <v>124.9</v>
      </c>
      <c r="P167" s="38">
        <v>15352</v>
      </c>
      <c r="Q167" s="37">
        <v>6450</v>
      </c>
      <c r="R167" s="37">
        <v>9940</v>
      </c>
      <c r="S167" s="37">
        <f t="shared" si="3"/>
        <v>6450</v>
      </c>
      <c r="T167" s="38">
        <v>0</v>
      </c>
      <c r="U167" s="37">
        <f t="shared" si="16"/>
        <v>3490</v>
      </c>
      <c r="V167" s="37">
        <v>2.76</v>
      </c>
      <c r="W167" s="80"/>
      <c r="X167"/>
      <c r="Z167"/>
    </row>
    <row r="168" spans="1:26" s="95" customFormat="1" x14ac:dyDescent="0.3">
      <c r="A168" s="68">
        <v>162</v>
      </c>
      <c r="B168" s="79" t="s">
        <v>14</v>
      </c>
      <c r="C168" s="79" t="s">
        <v>14</v>
      </c>
      <c r="D168" s="104" t="s">
        <v>190</v>
      </c>
      <c r="E168" s="79" t="s">
        <v>195</v>
      </c>
      <c r="F168" s="16" t="s">
        <v>144</v>
      </c>
      <c r="G168" s="25">
        <v>45659</v>
      </c>
      <c r="H168" s="93"/>
      <c r="I168" s="17" t="s">
        <v>145</v>
      </c>
      <c r="J168" s="94"/>
      <c r="K168" s="94"/>
      <c r="L168" s="94"/>
      <c r="M168" s="94"/>
      <c r="N168" s="94"/>
      <c r="O168" s="37">
        <v>150.04</v>
      </c>
      <c r="P168" s="38">
        <v>17352</v>
      </c>
      <c r="Q168" s="37">
        <v>7750</v>
      </c>
      <c r="R168" s="37">
        <v>6543</v>
      </c>
      <c r="S168" s="37">
        <f t="shared" si="3"/>
        <v>7750</v>
      </c>
      <c r="T168" s="38">
        <f t="shared" ref="T168" si="17">Q168-R168</f>
        <v>1207</v>
      </c>
      <c r="U168" s="37">
        <v>0</v>
      </c>
      <c r="V168" s="37">
        <v>3.19</v>
      </c>
      <c r="W168" s="80"/>
      <c r="X168"/>
      <c r="Z168"/>
    </row>
    <row r="169" spans="1:26" s="27" customFormat="1" x14ac:dyDescent="0.3">
      <c r="A169" s="68">
        <v>163</v>
      </c>
      <c r="B169" s="24" t="s">
        <v>14</v>
      </c>
      <c r="C169" s="24" t="s">
        <v>14</v>
      </c>
      <c r="D169" s="104" t="s">
        <v>191</v>
      </c>
      <c r="E169" s="24" t="s">
        <v>195</v>
      </c>
      <c r="F169" s="16" t="s">
        <v>144</v>
      </c>
      <c r="G169" s="25">
        <v>45659</v>
      </c>
      <c r="H169" s="45"/>
      <c r="I169" s="17" t="s">
        <v>192</v>
      </c>
      <c r="J169" s="28"/>
      <c r="K169" s="28"/>
      <c r="L169" s="28"/>
      <c r="M169" s="28"/>
      <c r="N169" s="28"/>
      <c r="O169" s="37">
        <v>424.98</v>
      </c>
      <c r="P169" s="38">
        <v>48557</v>
      </c>
      <c r="Q169" s="37">
        <v>34072.5</v>
      </c>
      <c r="R169" s="37">
        <v>16145</v>
      </c>
      <c r="S169" s="37">
        <f t="shared" si="3"/>
        <v>34072.5</v>
      </c>
      <c r="T169" s="39">
        <f>Q169-R169</f>
        <v>17927.5</v>
      </c>
      <c r="U169" s="37">
        <v>0</v>
      </c>
      <c r="V169" s="37">
        <v>3.19</v>
      </c>
      <c r="W169"/>
      <c r="X169"/>
      <c r="Z169"/>
    </row>
    <row r="170" spans="1:26" s="27" customFormat="1" ht="24" thickBot="1" x14ac:dyDescent="0.35">
      <c r="A170" s="68">
        <v>164</v>
      </c>
      <c r="B170" s="24" t="s">
        <v>14</v>
      </c>
      <c r="C170" s="24" t="s">
        <v>14</v>
      </c>
      <c r="D170" s="104" t="s">
        <v>193</v>
      </c>
      <c r="E170" s="24" t="s">
        <v>195</v>
      </c>
      <c r="F170" s="16" t="s">
        <v>144</v>
      </c>
      <c r="G170" s="25">
        <v>45659</v>
      </c>
      <c r="H170" s="45"/>
      <c r="I170" s="17" t="s">
        <v>194</v>
      </c>
      <c r="J170" s="28"/>
      <c r="K170" s="28"/>
      <c r="L170" s="28"/>
      <c r="M170" s="28"/>
      <c r="N170" s="28"/>
      <c r="O170" s="37">
        <v>999.54</v>
      </c>
      <c r="P170" s="38">
        <v>122797</v>
      </c>
      <c r="Q170" s="37">
        <v>6460</v>
      </c>
      <c r="R170" s="37">
        <v>365350</v>
      </c>
      <c r="S170" s="37">
        <f t="shared" si="3"/>
        <v>6460</v>
      </c>
      <c r="T170" s="39">
        <v>0</v>
      </c>
      <c r="U170" s="37">
        <f>R170-Q170</f>
        <v>358890</v>
      </c>
      <c r="V170" s="37">
        <v>3.19</v>
      </c>
      <c r="W170"/>
      <c r="X170"/>
      <c r="Z170"/>
    </row>
    <row r="171" spans="1:26" s="27" customFormat="1" x14ac:dyDescent="0.3">
      <c r="A171" s="68">
        <v>165</v>
      </c>
      <c r="B171" s="46" t="s">
        <v>14</v>
      </c>
      <c r="C171" s="46" t="s">
        <v>14</v>
      </c>
      <c r="D171" s="106" t="s">
        <v>217</v>
      </c>
      <c r="E171" s="46" t="s">
        <v>195</v>
      </c>
      <c r="F171" s="47" t="s">
        <v>213</v>
      </c>
      <c r="G171" s="25">
        <v>45659</v>
      </c>
      <c r="H171" s="48"/>
      <c r="I171" s="49" t="s">
        <v>218</v>
      </c>
      <c r="J171" s="50"/>
      <c r="K171" s="50"/>
      <c r="L171" s="50"/>
      <c r="M171" s="50"/>
      <c r="N171" s="50"/>
      <c r="O171" s="51">
        <v>55</v>
      </c>
      <c r="P171" s="52">
        <v>3731</v>
      </c>
      <c r="Q171" s="51">
        <v>3598.5</v>
      </c>
      <c r="R171" s="51">
        <v>128.5</v>
      </c>
      <c r="S171" s="37">
        <f t="shared" si="3"/>
        <v>3598.5</v>
      </c>
      <c r="T171" s="39">
        <f>Q171-R171</f>
        <v>3470</v>
      </c>
      <c r="U171" s="37">
        <v>0</v>
      </c>
      <c r="V171" s="51">
        <v>3.07</v>
      </c>
      <c r="W171"/>
      <c r="X171"/>
      <c r="Z171"/>
    </row>
    <row r="172" spans="1:26" s="27" customFormat="1" x14ac:dyDescent="0.3">
      <c r="A172" s="68">
        <v>166</v>
      </c>
      <c r="B172" s="24" t="s">
        <v>14</v>
      </c>
      <c r="C172" s="24" t="s">
        <v>14</v>
      </c>
      <c r="D172" s="104" t="s">
        <v>220</v>
      </c>
      <c r="E172" s="24" t="s">
        <v>195</v>
      </c>
      <c r="F172" s="54" t="s">
        <v>213</v>
      </c>
      <c r="G172" s="25">
        <v>45659</v>
      </c>
      <c r="H172" s="45"/>
      <c r="I172" s="18" t="s">
        <v>533</v>
      </c>
      <c r="J172" s="28"/>
      <c r="K172" s="28"/>
      <c r="L172" s="28"/>
      <c r="M172" s="28"/>
      <c r="N172" s="28"/>
      <c r="O172" s="37">
        <v>750.15</v>
      </c>
      <c r="P172" s="38">
        <v>50294</v>
      </c>
      <c r="Q172" s="37">
        <v>30052.5</v>
      </c>
      <c r="R172" s="37">
        <v>95092.5</v>
      </c>
      <c r="S172" s="37">
        <f t="shared" si="3"/>
        <v>30052.5</v>
      </c>
      <c r="T172" s="39">
        <v>0</v>
      </c>
      <c r="U172" s="37">
        <f>R172-Q172</f>
        <v>65040</v>
      </c>
      <c r="V172" s="37">
        <v>3.74</v>
      </c>
      <c r="W172"/>
      <c r="X172"/>
      <c r="Z172"/>
    </row>
    <row r="173" spans="1:26" s="27" customFormat="1" x14ac:dyDescent="0.3">
      <c r="A173" s="68">
        <v>167</v>
      </c>
      <c r="B173" s="24" t="s">
        <v>14</v>
      </c>
      <c r="C173" s="24" t="s">
        <v>14</v>
      </c>
      <c r="D173" s="104" t="s">
        <v>228</v>
      </c>
      <c r="E173" s="24" t="s">
        <v>195</v>
      </c>
      <c r="F173" s="54" t="s">
        <v>213</v>
      </c>
      <c r="G173" s="25">
        <v>45659</v>
      </c>
      <c r="H173" s="45"/>
      <c r="I173" s="17" t="s">
        <v>182</v>
      </c>
      <c r="J173" s="28"/>
      <c r="K173" s="28"/>
      <c r="L173" s="28"/>
      <c r="M173" s="28"/>
      <c r="N173" s="28"/>
      <c r="O173" s="37">
        <v>39</v>
      </c>
      <c r="P173" s="38">
        <v>3021</v>
      </c>
      <c r="Q173" s="37">
        <v>182.25</v>
      </c>
      <c r="R173" s="37">
        <v>23914.5</v>
      </c>
      <c r="S173" s="37">
        <f t="shared" si="3"/>
        <v>182.25</v>
      </c>
      <c r="T173" s="39">
        <v>0</v>
      </c>
      <c r="U173" s="37">
        <f>R173-Q173</f>
        <v>23732.25</v>
      </c>
      <c r="V173" s="37">
        <v>3.74</v>
      </c>
      <c r="W173"/>
      <c r="X173"/>
      <c r="Z173"/>
    </row>
    <row r="174" spans="1:26" s="27" customFormat="1" x14ac:dyDescent="0.3">
      <c r="A174" s="68">
        <v>168</v>
      </c>
      <c r="B174" s="24" t="s">
        <v>14</v>
      </c>
      <c r="C174" s="24" t="s">
        <v>14</v>
      </c>
      <c r="D174" s="104" t="s">
        <v>230</v>
      </c>
      <c r="E174" s="24" t="s">
        <v>195</v>
      </c>
      <c r="F174" s="54" t="s">
        <v>213</v>
      </c>
      <c r="G174" s="25">
        <v>45659</v>
      </c>
      <c r="H174" s="45"/>
      <c r="I174" s="17" t="s">
        <v>165</v>
      </c>
      <c r="J174" s="28"/>
      <c r="K174" s="28"/>
      <c r="L174" s="28"/>
      <c r="M174" s="28"/>
      <c r="N174" s="28"/>
      <c r="O174" s="37">
        <v>80</v>
      </c>
      <c r="P174" s="38">
        <v>10125</v>
      </c>
      <c r="Q174" s="37">
        <v>7556</v>
      </c>
      <c r="R174" s="37">
        <v>4707.5</v>
      </c>
      <c r="S174" s="37">
        <f t="shared" si="3"/>
        <v>7556</v>
      </c>
      <c r="T174" s="38">
        <f t="shared" ref="T174" si="18">Q174-R174</f>
        <v>2848.5</v>
      </c>
      <c r="U174" s="37">
        <v>0</v>
      </c>
      <c r="V174" s="37">
        <v>3.74</v>
      </c>
      <c r="W174"/>
      <c r="X174"/>
      <c r="Z174"/>
    </row>
    <row r="175" spans="1:26" s="27" customFormat="1" x14ac:dyDescent="0.3">
      <c r="A175" s="68">
        <v>169</v>
      </c>
      <c r="B175" s="24" t="s">
        <v>14</v>
      </c>
      <c r="C175" s="24" t="s">
        <v>14</v>
      </c>
      <c r="D175" s="104" t="s">
        <v>229</v>
      </c>
      <c r="E175" s="24" t="s">
        <v>195</v>
      </c>
      <c r="F175" s="54" t="s">
        <v>236</v>
      </c>
      <c r="G175" s="25">
        <v>45659</v>
      </c>
      <c r="H175" s="45"/>
      <c r="I175" s="17" t="s">
        <v>237</v>
      </c>
      <c r="J175" s="28"/>
      <c r="K175" s="28"/>
      <c r="L175" s="28"/>
      <c r="M175" s="28"/>
      <c r="N175" s="28"/>
      <c r="O175" s="37">
        <v>110</v>
      </c>
      <c r="P175" s="38">
        <v>10680</v>
      </c>
      <c r="Q175" s="37">
        <v>7770</v>
      </c>
      <c r="R175" s="37">
        <v>5355</v>
      </c>
      <c r="S175" s="37">
        <f t="shared" si="3"/>
        <v>7770</v>
      </c>
      <c r="T175" s="39">
        <f>Q175-R175</f>
        <v>2415</v>
      </c>
      <c r="U175" s="37">
        <v>0</v>
      </c>
      <c r="V175" s="37">
        <v>3.74</v>
      </c>
      <c r="W175"/>
      <c r="X175"/>
      <c r="Z175"/>
    </row>
    <row r="176" spans="1:26" s="27" customFormat="1" x14ac:dyDescent="0.3">
      <c r="A176" s="68">
        <v>170</v>
      </c>
      <c r="B176" s="24" t="s">
        <v>14</v>
      </c>
      <c r="C176" s="24" t="s">
        <v>14</v>
      </c>
      <c r="D176" s="104" t="s">
        <v>241</v>
      </c>
      <c r="E176" s="24" t="s">
        <v>195</v>
      </c>
      <c r="F176" s="54" t="s">
        <v>213</v>
      </c>
      <c r="G176" s="25">
        <v>45659</v>
      </c>
      <c r="H176" s="45"/>
      <c r="I176" s="17" t="s">
        <v>242</v>
      </c>
      <c r="J176" s="28"/>
      <c r="K176" s="28"/>
      <c r="L176" s="28"/>
      <c r="M176" s="28"/>
      <c r="N176" s="28"/>
      <c r="O176" s="37">
        <v>272</v>
      </c>
      <c r="P176" s="38">
        <v>34426</v>
      </c>
      <c r="Q176" s="37">
        <v>6310</v>
      </c>
      <c r="R176" s="37">
        <v>53010</v>
      </c>
      <c r="S176" s="37">
        <f t="shared" si="3"/>
        <v>6310</v>
      </c>
      <c r="T176" s="39">
        <v>0</v>
      </c>
      <c r="U176" s="37">
        <f t="shared" ref="U176:U180" si="19">R176-Q176</f>
        <v>46700</v>
      </c>
      <c r="V176" s="37">
        <v>3.74</v>
      </c>
      <c r="W176"/>
      <c r="X176"/>
      <c r="Z176"/>
    </row>
    <row r="177" spans="1:26" s="27" customFormat="1" x14ac:dyDescent="0.3">
      <c r="A177" s="68">
        <v>171</v>
      </c>
      <c r="B177" s="24" t="s">
        <v>14</v>
      </c>
      <c r="C177" s="24" t="s">
        <v>14</v>
      </c>
      <c r="D177" s="104" t="s">
        <v>258</v>
      </c>
      <c r="E177" s="24" t="s">
        <v>195</v>
      </c>
      <c r="F177" s="54" t="s">
        <v>213</v>
      </c>
      <c r="G177" s="25">
        <v>45659</v>
      </c>
      <c r="H177" s="45"/>
      <c r="I177" s="17" t="s">
        <v>259</v>
      </c>
      <c r="J177" s="28"/>
      <c r="K177" s="28"/>
      <c r="L177" s="28"/>
      <c r="M177" s="28"/>
      <c r="N177" s="28"/>
      <c r="O177" s="37">
        <v>382.5</v>
      </c>
      <c r="P177" s="38">
        <v>41400</v>
      </c>
      <c r="Q177" s="37">
        <v>5125</v>
      </c>
      <c r="R177" s="37">
        <v>30100</v>
      </c>
      <c r="S177" s="37">
        <f t="shared" si="3"/>
        <v>5125</v>
      </c>
      <c r="T177" s="39">
        <v>0</v>
      </c>
      <c r="U177" s="37">
        <f t="shared" si="19"/>
        <v>24975</v>
      </c>
      <c r="V177" s="37">
        <v>3.37</v>
      </c>
      <c r="W177"/>
      <c r="X177"/>
      <c r="Z177"/>
    </row>
    <row r="178" spans="1:26" s="27" customFormat="1" x14ac:dyDescent="0.3">
      <c r="A178" s="68">
        <v>172</v>
      </c>
      <c r="B178" s="24" t="s">
        <v>14</v>
      </c>
      <c r="C178" s="24" t="s">
        <v>14</v>
      </c>
      <c r="D178" s="104" t="s">
        <v>266</v>
      </c>
      <c r="E178" s="24" t="s">
        <v>195</v>
      </c>
      <c r="F178" s="54" t="s">
        <v>236</v>
      </c>
      <c r="G178" s="25">
        <v>45659</v>
      </c>
      <c r="H178" s="45"/>
      <c r="I178" s="17" t="s">
        <v>267</v>
      </c>
      <c r="J178" s="28"/>
      <c r="K178" s="28"/>
      <c r="L178" s="28"/>
      <c r="M178" s="28"/>
      <c r="N178" s="28"/>
      <c r="O178" s="37">
        <v>127.5</v>
      </c>
      <c r="P178" s="38">
        <v>20141</v>
      </c>
      <c r="Q178" s="37">
        <v>12772.5</v>
      </c>
      <c r="R178" s="37">
        <v>8565</v>
      </c>
      <c r="S178" s="37">
        <f t="shared" si="3"/>
        <v>12772.5</v>
      </c>
      <c r="T178" s="39">
        <f>Q178-R178</f>
        <v>4207.5</v>
      </c>
      <c r="U178" s="37">
        <v>0</v>
      </c>
      <c r="V178" s="37">
        <v>3.37</v>
      </c>
      <c r="W178"/>
      <c r="X178"/>
      <c r="Z178"/>
    </row>
    <row r="179" spans="1:26" s="27" customFormat="1" x14ac:dyDescent="0.3">
      <c r="A179" s="68">
        <v>173</v>
      </c>
      <c r="B179" s="24" t="s">
        <v>14</v>
      </c>
      <c r="C179" s="24" t="s">
        <v>14</v>
      </c>
      <c r="D179" s="104" t="s">
        <v>272</v>
      </c>
      <c r="E179" s="24" t="s">
        <v>195</v>
      </c>
      <c r="F179" s="54" t="s">
        <v>236</v>
      </c>
      <c r="G179" s="25">
        <v>45659</v>
      </c>
      <c r="H179" s="45"/>
      <c r="I179" s="17" t="s">
        <v>180</v>
      </c>
      <c r="J179" s="28"/>
      <c r="K179" s="28"/>
      <c r="L179" s="28"/>
      <c r="M179" s="28"/>
      <c r="N179" s="28"/>
      <c r="O179" s="37">
        <v>498.6</v>
      </c>
      <c r="P179" s="38">
        <v>55059</v>
      </c>
      <c r="Q179" s="37">
        <v>955</v>
      </c>
      <c r="R179" s="37">
        <v>158525</v>
      </c>
      <c r="S179" s="37">
        <f t="shared" si="3"/>
        <v>955</v>
      </c>
      <c r="T179" s="39">
        <v>0</v>
      </c>
      <c r="U179" s="37">
        <f t="shared" si="19"/>
        <v>157570</v>
      </c>
      <c r="V179" s="37">
        <v>3.74</v>
      </c>
      <c r="W179"/>
      <c r="X179"/>
      <c r="Z179"/>
    </row>
    <row r="180" spans="1:26" s="27" customFormat="1" ht="30.75" customHeight="1" x14ac:dyDescent="0.3">
      <c r="A180" s="68">
        <v>174</v>
      </c>
      <c r="B180" s="24" t="s">
        <v>14</v>
      </c>
      <c r="C180" s="24" t="s">
        <v>14</v>
      </c>
      <c r="D180" s="104" t="s">
        <v>294</v>
      </c>
      <c r="E180" s="24" t="s">
        <v>195</v>
      </c>
      <c r="F180" s="54" t="s">
        <v>293</v>
      </c>
      <c r="G180" s="25">
        <v>45659</v>
      </c>
      <c r="H180" s="45"/>
      <c r="I180" s="17" t="s">
        <v>295</v>
      </c>
      <c r="J180" s="28"/>
      <c r="K180" s="28"/>
      <c r="L180" s="28"/>
      <c r="M180" s="28"/>
      <c r="N180" s="28"/>
      <c r="O180" s="37">
        <v>500</v>
      </c>
      <c r="P180" s="38">
        <v>30176</v>
      </c>
      <c r="Q180" s="37">
        <v>900</v>
      </c>
      <c r="R180" s="37">
        <v>56100</v>
      </c>
      <c r="S180" s="37">
        <f t="shared" si="3"/>
        <v>900</v>
      </c>
      <c r="T180" s="39">
        <v>0</v>
      </c>
      <c r="U180" s="37">
        <f t="shared" si="19"/>
        <v>55200</v>
      </c>
      <c r="V180" s="37">
        <v>3.2</v>
      </c>
      <c r="W180"/>
      <c r="X180"/>
      <c r="Z180"/>
    </row>
    <row r="181" spans="1:26" s="27" customFormat="1" ht="30.75" customHeight="1" x14ac:dyDescent="0.3">
      <c r="A181" s="68">
        <v>175</v>
      </c>
      <c r="B181" s="24" t="s">
        <v>14</v>
      </c>
      <c r="C181" s="24" t="s">
        <v>14</v>
      </c>
      <c r="D181" s="104" t="s">
        <v>296</v>
      </c>
      <c r="E181" s="24" t="s">
        <v>195</v>
      </c>
      <c r="F181" s="54" t="s">
        <v>293</v>
      </c>
      <c r="G181" s="25">
        <v>45659</v>
      </c>
      <c r="H181" s="45"/>
      <c r="I181" s="17" t="s">
        <v>161</v>
      </c>
      <c r="J181" s="28"/>
      <c r="K181" s="28"/>
      <c r="L181" s="28"/>
      <c r="M181" s="28"/>
      <c r="N181" s="28"/>
      <c r="O181" s="37">
        <v>200.5</v>
      </c>
      <c r="P181" s="38">
        <v>25476</v>
      </c>
      <c r="Q181" s="37">
        <v>14049</v>
      </c>
      <c r="R181" s="37">
        <v>7972.5</v>
      </c>
      <c r="S181" s="37">
        <f t="shared" si="3"/>
        <v>14049</v>
      </c>
      <c r="T181" s="39">
        <f t="shared" ref="T181:T183" si="20">Q181-R181</f>
        <v>6076.5</v>
      </c>
      <c r="U181" s="37">
        <v>0</v>
      </c>
      <c r="V181" s="37">
        <v>3.2</v>
      </c>
      <c r="W181"/>
      <c r="X181"/>
      <c r="Z181"/>
    </row>
    <row r="182" spans="1:26" s="27" customFormat="1" ht="30.75" customHeight="1" x14ac:dyDescent="0.3">
      <c r="A182" s="68">
        <v>176</v>
      </c>
      <c r="B182" s="24" t="s">
        <v>14</v>
      </c>
      <c r="C182" s="24" t="s">
        <v>14</v>
      </c>
      <c r="D182" s="104" t="s">
        <v>297</v>
      </c>
      <c r="E182" s="24" t="s">
        <v>195</v>
      </c>
      <c r="F182" s="54" t="s">
        <v>293</v>
      </c>
      <c r="G182" s="25">
        <v>45659</v>
      </c>
      <c r="H182" s="45"/>
      <c r="I182" s="17" t="s">
        <v>192</v>
      </c>
      <c r="J182" s="28"/>
      <c r="K182" s="28"/>
      <c r="L182" s="28"/>
      <c r="M182" s="28"/>
      <c r="N182" s="28"/>
      <c r="O182" s="37">
        <v>200.5</v>
      </c>
      <c r="P182" s="38">
        <v>52334</v>
      </c>
      <c r="Q182" s="37">
        <v>25415</v>
      </c>
      <c r="R182" s="37">
        <v>11840</v>
      </c>
      <c r="S182" s="37">
        <f t="shared" si="3"/>
        <v>25415</v>
      </c>
      <c r="T182" s="39">
        <f t="shared" si="20"/>
        <v>13575</v>
      </c>
      <c r="U182" s="37">
        <v>0</v>
      </c>
      <c r="V182" s="37">
        <v>3.74</v>
      </c>
      <c r="W182"/>
      <c r="X182"/>
      <c r="Z182"/>
    </row>
    <row r="183" spans="1:26" s="27" customFormat="1" ht="30.75" customHeight="1" x14ac:dyDescent="0.3">
      <c r="A183" s="68">
        <v>177</v>
      </c>
      <c r="B183" s="24" t="s">
        <v>14</v>
      </c>
      <c r="C183" s="24" t="s">
        <v>14</v>
      </c>
      <c r="D183" s="104" t="s">
        <v>310</v>
      </c>
      <c r="E183" s="24" t="s">
        <v>195</v>
      </c>
      <c r="F183" s="54" t="s">
        <v>311</v>
      </c>
      <c r="G183" s="25">
        <v>45659</v>
      </c>
      <c r="H183" s="45"/>
      <c r="I183" s="17" t="s">
        <v>163</v>
      </c>
      <c r="J183" s="28"/>
      <c r="K183" s="28"/>
      <c r="L183" s="28"/>
      <c r="M183" s="28"/>
      <c r="N183" s="28"/>
      <c r="O183" s="37">
        <v>255</v>
      </c>
      <c r="P183" s="38">
        <v>29418</v>
      </c>
      <c r="Q183" s="37">
        <v>21967.5</v>
      </c>
      <c r="R183" s="37">
        <v>17449.5</v>
      </c>
      <c r="S183" s="37">
        <f t="shared" si="3"/>
        <v>21967.5</v>
      </c>
      <c r="T183" s="39">
        <f t="shared" si="20"/>
        <v>4518</v>
      </c>
      <c r="U183" s="37">
        <v>0</v>
      </c>
      <c r="V183" s="37">
        <v>3.07</v>
      </c>
      <c r="W183"/>
      <c r="X183"/>
      <c r="Z183"/>
    </row>
    <row r="184" spans="1:26" s="27" customFormat="1" ht="30.75" customHeight="1" x14ac:dyDescent="0.3">
      <c r="A184" s="68">
        <v>178</v>
      </c>
      <c r="B184" s="24" t="s">
        <v>14</v>
      </c>
      <c r="C184" s="24" t="s">
        <v>14</v>
      </c>
      <c r="D184" s="104" t="s">
        <v>312</v>
      </c>
      <c r="E184" s="24" t="s">
        <v>195</v>
      </c>
      <c r="F184" s="54" t="s">
        <v>293</v>
      </c>
      <c r="G184" s="25">
        <v>45659</v>
      </c>
      <c r="H184" s="45"/>
      <c r="I184" s="17" t="s">
        <v>161</v>
      </c>
      <c r="J184" s="28"/>
      <c r="K184" s="28"/>
      <c r="L184" s="28"/>
      <c r="M184" s="28"/>
      <c r="N184" s="28"/>
      <c r="O184" s="37">
        <v>254.7</v>
      </c>
      <c r="P184" s="38">
        <v>25672</v>
      </c>
      <c r="Q184" s="37">
        <v>5556</v>
      </c>
      <c r="R184" s="37">
        <v>33856.5</v>
      </c>
      <c r="S184" s="37">
        <f t="shared" si="3"/>
        <v>5556</v>
      </c>
      <c r="T184" s="39">
        <v>0</v>
      </c>
      <c r="U184" s="37">
        <f t="shared" ref="U184:U185" si="21">R184-Q184</f>
        <v>28300.5</v>
      </c>
      <c r="V184" s="37">
        <v>3.2</v>
      </c>
      <c r="W184"/>
      <c r="X184"/>
      <c r="Z184"/>
    </row>
    <row r="185" spans="1:26" s="27" customFormat="1" ht="30.75" customHeight="1" x14ac:dyDescent="0.3">
      <c r="A185" s="68">
        <v>179</v>
      </c>
      <c r="B185" s="24" t="s">
        <v>14</v>
      </c>
      <c r="C185" s="24" t="s">
        <v>14</v>
      </c>
      <c r="D185" s="104" t="s">
        <v>313</v>
      </c>
      <c r="E185" s="24" t="s">
        <v>195</v>
      </c>
      <c r="F185" s="54" t="s">
        <v>293</v>
      </c>
      <c r="G185" s="25">
        <v>45659</v>
      </c>
      <c r="H185" s="45"/>
      <c r="I185" s="54" t="s">
        <v>314</v>
      </c>
      <c r="J185" s="28"/>
      <c r="K185" s="28"/>
      <c r="L185" s="28"/>
      <c r="M185" s="28"/>
      <c r="N185" s="28"/>
      <c r="O185" s="37">
        <v>209.7</v>
      </c>
      <c r="P185" s="38">
        <v>30874</v>
      </c>
      <c r="Q185" s="37">
        <v>12471.25</v>
      </c>
      <c r="R185" s="37">
        <v>16096.25</v>
      </c>
      <c r="S185" s="37">
        <f t="shared" si="3"/>
        <v>12471.25</v>
      </c>
      <c r="T185" s="39">
        <v>0</v>
      </c>
      <c r="U185" s="37">
        <f t="shared" si="21"/>
        <v>3625</v>
      </c>
      <c r="V185" s="37">
        <v>3.2</v>
      </c>
      <c r="W185"/>
      <c r="X185"/>
      <c r="Z185"/>
    </row>
    <row r="186" spans="1:26" s="27" customFormat="1" ht="30.75" customHeight="1" x14ac:dyDescent="0.3">
      <c r="A186" s="68">
        <v>180</v>
      </c>
      <c r="B186" s="24" t="s">
        <v>14</v>
      </c>
      <c r="C186" s="24" t="s">
        <v>14</v>
      </c>
      <c r="D186" s="104" t="s">
        <v>531</v>
      </c>
      <c r="E186" s="24" t="s">
        <v>195</v>
      </c>
      <c r="F186" s="54" t="s">
        <v>293</v>
      </c>
      <c r="G186" s="25">
        <v>45659</v>
      </c>
      <c r="H186" s="45"/>
      <c r="I186" s="54" t="s">
        <v>532</v>
      </c>
      <c r="J186" s="28"/>
      <c r="K186" s="28"/>
      <c r="L186" s="28"/>
      <c r="M186" s="28"/>
      <c r="N186" s="28"/>
      <c r="O186" s="37">
        <v>52.25</v>
      </c>
      <c r="P186" s="38">
        <v>3129</v>
      </c>
      <c r="Q186" s="37">
        <v>3050</v>
      </c>
      <c r="R186" s="37">
        <v>2415</v>
      </c>
      <c r="S186" s="37">
        <f t="shared" si="3"/>
        <v>3050</v>
      </c>
      <c r="T186" s="39">
        <f>Q186-R186</f>
        <v>635</v>
      </c>
      <c r="U186" s="37">
        <v>0</v>
      </c>
      <c r="V186" s="37">
        <v>4.2</v>
      </c>
      <c r="W186"/>
      <c r="X186"/>
      <c r="Z186"/>
    </row>
    <row r="187" spans="1:26" s="27" customFormat="1" ht="30.75" customHeight="1" x14ac:dyDescent="0.3">
      <c r="A187" s="68">
        <v>181</v>
      </c>
      <c r="B187" s="24" t="s">
        <v>14</v>
      </c>
      <c r="C187" s="24" t="s">
        <v>14</v>
      </c>
      <c r="D187" s="104" t="s">
        <v>534</v>
      </c>
      <c r="E187" s="24" t="s">
        <v>195</v>
      </c>
      <c r="F187" s="54" t="s">
        <v>535</v>
      </c>
      <c r="G187" s="25">
        <v>45659</v>
      </c>
      <c r="H187" s="45"/>
      <c r="I187" s="54" t="s">
        <v>532</v>
      </c>
      <c r="J187" s="28"/>
      <c r="K187" s="28"/>
      <c r="L187" s="28"/>
      <c r="M187" s="28"/>
      <c r="N187" s="28"/>
      <c r="O187" s="37">
        <v>79.73</v>
      </c>
      <c r="P187" s="38">
        <v>10075</v>
      </c>
      <c r="Q187" s="37">
        <v>3914.5</v>
      </c>
      <c r="R187" s="37">
        <v>5222</v>
      </c>
      <c r="S187" s="37">
        <f t="shared" si="3"/>
        <v>3914.5</v>
      </c>
      <c r="T187" s="38">
        <v>0</v>
      </c>
      <c r="U187" s="37">
        <f t="shared" ref="U187" si="22">R187-Q187</f>
        <v>1307.5</v>
      </c>
      <c r="V187" s="37">
        <v>5.2</v>
      </c>
      <c r="W187"/>
      <c r="X187"/>
      <c r="Z187"/>
    </row>
    <row r="188" spans="1:26" s="33" customFormat="1" ht="34.5" customHeight="1" x14ac:dyDescent="0.35">
      <c r="A188" s="67"/>
      <c r="B188" s="75"/>
      <c r="C188" s="75"/>
      <c r="D188" s="107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96">
        <f>SUM(O7:O187)</f>
        <v>21881.140000000007</v>
      </c>
      <c r="P188" s="96">
        <f t="shared" ref="P188:V188" si="23">SUM(P7:P187)</f>
        <v>2225687.9</v>
      </c>
      <c r="Q188" s="96">
        <f t="shared" si="23"/>
        <v>1136187.3</v>
      </c>
      <c r="R188" s="96">
        <f t="shared" si="23"/>
        <v>3216421</v>
      </c>
      <c r="S188" s="96">
        <f t="shared" si="23"/>
        <v>1136187.3</v>
      </c>
      <c r="T188" s="96">
        <f t="shared" si="23"/>
        <v>718957.15</v>
      </c>
      <c r="U188" s="96">
        <f t="shared" si="23"/>
        <v>2799345.8499999996</v>
      </c>
      <c r="V188" s="96">
        <f t="shared" si="23"/>
        <v>668.44000000000187</v>
      </c>
      <c r="W188"/>
      <c r="X188"/>
      <c r="Y188"/>
      <c r="Z188"/>
    </row>
    <row r="189" spans="1:26" s="27" customFormat="1" x14ac:dyDescent="0.35">
      <c r="A189" s="69"/>
      <c r="D189" s="10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42"/>
      <c r="P189" s="42"/>
      <c r="Q189" s="42"/>
      <c r="R189" s="42"/>
      <c r="S189" s="42"/>
      <c r="T189" s="42"/>
      <c r="U189" s="42"/>
      <c r="V189" s="32"/>
      <c r="X189"/>
    </row>
    <row r="190" spans="1:26" s="27" customFormat="1" x14ac:dyDescent="0.35">
      <c r="A190" s="69"/>
      <c r="D190" s="10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42"/>
      <c r="P190" s="42"/>
      <c r="Q190" s="42"/>
      <c r="R190" s="42"/>
      <c r="S190" s="42"/>
      <c r="T190" s="42"/>
      <c r="U190" s="42"/>
      <c r="V190" s="32"/>
      <c r="X190"/>
    </row>
    <row r="191" spans="1:26" s="27" customFormat="1" x14ac:dyDescent="0.35">
      <c r="A191" s="69"/>
      <c r="D191" s="10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42"/>
      <c r="P191" s="42"/>
      <c r="Q191" s="42"/>
      <c r="R191" s="42"/>
      <c r="S191" s="42"/>
      <c r="T191" s="42"/>
      <c r="U191" s="42"/>
      <c r="V191" s="32"/>
      <c r="X191"/>
    </row>
    <row r="192" spans="1:26" s="27" customFormat="1" x14ac:dyDescent="0.35">
      <c r="A192" s="69"/>
      <c r="D192" s="10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42"/>
      <c r="P192" s="42"/>
      <c r="Q192" s="42"/>
      <c r="R192" s="42"/>
      <c r="S192" s="42"/>
      <c r="T192" s="42"/>
      <c r="U192" s="42"/>
      <c r="V192" s="32"/>
      <c r="X192"/>
    </row>
    <row r="193" spans="1:24" s="27" customFormat="1" x14ac:dyDescent="0.35">
      <c r="A193" s="69"/>
      <c r="D193" s="10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42"/>
      <c r="P193" s="42"/>
      <c r="Q193" s="42"/>
      <c r="R193" s="42"/>
      <c r="S193" s="42"/>
      <c r="T193" s="42"/>
      <c r="U193" s="42"/>
      <c r="V193" s="32"/>
      <c r="X193"/>
    </row>
    <row r="194" spans="1:24" s="27" customFormat="1" x14ac:dyDescent="0.35">
      <c r="A194" s="69"/>
      <c r="D194" s="10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42"/>
      <c r="P194" s="42"/>
      <c r="Q194" s="42"/>
      <c r="R194" s="42"/>
      <c r="S194" s="42"/>
      <c r="T194" s="42"/>
      <c r="U194" s="42"/>
      <c r="V194" s="32"/>
      <c r="X194"/>
    </row>
    <row r="195" spans="1:24" s="27" customFormat="1" x14ac:dyDescent="0.35">
      <c r="A195" s="69"/>
      <c r="D195" s="10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42"/>
      <c r="P195" s="42"/>
      <c r="Q195" s="42"/>
      <c r="R195" s="42"/>
      <c r="S195" s="42"/>
      <c r="T195" s="42"/>
      <c r="U195" s="42"/>
      <c r="V195" s="32"/>
    </row>
    <row r="196" spans="1:24" s="55" customFormat="1" x14ac:dyDescent="0.35">
      <c r="C196" s="55" t="s">
        <v>31</v>
      </c>
      <c r="D196" s="102"/>
    </row>
    <row r="197" spans="1:24" s="55" customFormat="1" x14ac:dyDescent="0.35">
      <c r="C197" s="55" t="s">
        <v>226</v>
      </c>
      <c r="D197" s="102"/>
    </row>
    <row r="198" spans="1:24" s="55" customFormat="1" x14ac:dyDescent="0.35">
      <c r="C198" s="55" t="s">
        <v>227</v>
      </c>
      <c r="D198" s="102"/>
    </row>
  </sheetData>
  <autoFilter ref="P5:P188"/>
  <mergeCells count="5">
    <mergeCell ref="A2:B2"/>
    <mergeCell ref="F2:S2"/>
    <mergeCell ref="J3:N3"/>
    <mergeCell ref="O3:S3"/>
    <mergeCell ref="T3:V3"/>
  </mergeCells>
  <printOptions horizontalCentered="1" verticalCentered="1"/>
  <pageMargins left="0" right="0" top="0" bottom="0" header="0" footer="0"/>
  <pageSetup paperSize="9" scale="35" orientation="portrait" r:id="rId1"/>
  <rowBreaks count="1" manualBreakCount="1">
    <brk id="9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35"/>
  <sheetViews>
    <sheetView topLeftCell="F1" workbookViewId="0">
      <selection activeCell="O7" sqref="O7:O187"/>
    </sheetView>
  </sheetViews>
  <sheetFormatPr defaultRowHeight="15" x14ac:dyDescent="0.25"/>
  <cols>
    <col min="1" max="2" width="9.140625" style="1"/>
    <col min="3" max="3" width="16.140625" style="1" customWidth="1"/>
    <col min="4" max="4" width="22.85546875" style="1" customWidth="1"/>
    <col min="5" max="5" width="38.140625" style="1" bestFit="1" customWidth="1"/>
    <col min="6" max="6" width="15.5703125" style="1" customWidth="1"/>
    <col min="7" max="7" width="13.28515625" style="1" customWidth="1"/>
    <col min="8" max="8" width="15.7109375" style="1" customWidth="1"/>
    <col min="9" max="9" width="14.7109375" style="1" bestFit="1" customWidth="1"/>
    <col min="10" max="10" width="13.28515625" style="1" customWidth="1"/>
    <col min="11" max="12" width="15.5703125" style="1" customWidth="1"/>
    <col min="13" max="13" width="15" style="1" customWidth="1"/>
    <col min="14" max="14" width="15.85546875" style="1" customWidth="1"/>
    <col min="15" max="15" width="16" style="1" customWidth="1"/>
    <col min="16" max="16" width="17.140625" style="1" customWidth="1"/>
    <col min="17" max="17" width="16" style="1" customWidth="1"/>
    <col min="18" max="18" width="17.5703125" style="1" customWidth="1"/>
    <col min="19" max="16384" width="9.140625" style="1"/>
  </cols>
  <sheetData>
    <row r="1" spans="1:18" ht="30.75" customHeight="1" x14ac:dyDescent="0.25">
      <c r="A1" s="274" t="s">
        <v>30</v>
      </c>
      <c r="B1" s="274"/>
      <c r="C1" s="9"/>
      <c r="D1" s="9"/>
      <c r="E1" s="9"/>
      <c r="F1" s="9"/>
      <c r="G1" s="9" t="s">
        <v>539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275" t="s">
        <v>0</v>
      </c>
      <c r="B2" s="275" t="s">
        <v>1</v>
      </c>
      <c r="C2" s="275" t="s">
        <v>2</v>
      </c>
      <c r="D2" s="275" t="s">
        <v>3</v>
      </c>
      <c r="E2" s="276" t="s">
        <v>4</v>
      </c>
      <c r="F2" s="101"/>
      <c r="G2" s="272" t="s">
        <v>16</v>
      </c>
      <c r="H2" s="272"/>
      <c r="I2" s="272"/>
      <c r="J2" s="272"/>
      <c r="K2" s="272"/>
      <c r="L2" s="99"/>
      <c r="M2" s="272" t="s">
        <v>17</v>
      </c>
      <c r="N2" s="272"/>
      <c r="O2" s="272"/>
      <c r="P2" s="272"/>
      <c r="Q2" s="272"/>
      <c r="R2" s="273" t="s">
        <v>5</v>
      </c>
    </row>
    <row r="3" spans="1:18" s="5" customFormat="1" ht="54" customHeight="1" x14ac:dyDescent="0.25">
      <c r="A3" s="275"/>
      <c r="B3" s="275"/>
      <c r="C3" s="275"/>
      <c r="D3" s="275"/>
      <c r="E3" s="276"/>
      <c r="F3" s="100" t="s">
        <v>32</v>
      </c>
      <c r="G3" s="100" t="s">
        <v>6</v>
      </c>
      <c r="H3" s="100" t="s">
        <v>7</v>
      </c>
      <c r="I3" s="100" t="s">
        <v>8</v>
      </c>
      <c r="J3" s="100" t="s">
        <v>9</v>
      </c>
      <c r="K3" s="100" t="s">
        <v>10</v>
      </c>
      <c r="L3" s="100" t="s">
        <v>32</v>
      </c>
      <c r="M3" s="100" t="s">
        <v>6</v>
      </c>
      <c r="N3" s="100" t="s">
        <v>11</v>
      </c>
      <c r="O3" s="100" t="s">
        <v>8</v>
      </c>
      <c r="P3" s="100" t="s">
        <v>9</v>
      </c>
      <c r="Q3" s="100" t="s">
        <v>10</v>
      </c>
      <c r="R3" s="273"/>
    </row>
    <row r="4" spans="1:18" s="5" customFormat="1" x14ac:dyDescent="0.25">
      <c r="A4" s="100">
        <v>1</v>
      </c>
      <c r="B4" s="100">
        <v>2</v>
      </c>
      <c r="C4" s="100">
        <v>3</v>
      </c>
      <c r="D4" s="100">
        <v>4</v>
      </c>
      <c r="E4" s="100">
        <v>5</v>
      </c>
      <c r="F4" s="100">
        <v>6</v>
      </c>
      <c r="G4" s="100">
        <v>7</v>
      </c>
      <c r="H4" s="100">
        <v>8</v>
      </c>
      <c r="I4" s="100">
        <v>9</v>
      </c>
      <c r="J4" s="100">
        <v>10</v>
      </c>
      <c r="K4" s="100">
        <v>11</v>
      </c>
      <c r="L4" s="100">
        <v>12</v>
      </c>
      <c r="M4" s="100">
        <v>13</v>
      </c>
      <c r="N4" s="100">
        <v>14</v>
      </c>
      <c r="O4" s="100">
        <v>15</v>
      </c>
      <c r="P4" s="100">
        <v>16</v>
      </c>
      <c r="Q4" s="100">
        <v>17</v>
      </c>
      <c r="R4" s="100">
        <v>18</v>
      </c>
    </row>
    <row r="5" spans="1:18" s="15" customFormat="1" ht="48.75" customHeight="1" x14ac:dyDescent="0.25">
      <c r="A5" s="30">
        <v>45139</v>
      </c>
      <c r="B5" s="12" t="s">
        <v>12</v>
      </c>
      <c r="C5" s="13" t="s">
        <v>13</v>
      </c>
      <c r="D5" s="13" t="s">
        <v>14</v>
      </c>
      <c r="E5" s="13" t="s">
        <v>14</v>
      </c>
      <c r="F5" s="13"/>
      <c r="G5" s="14"/>
      <c r="H5" s="14"/>
      <c r="I5" s="14"/>
      <c r="J5" s="14"/>
      <c r="K5" s="14"/>
      <c r="L5" s="88">
        <f>+'Annexure I-Feb-25 '!A187</f>
        <v>181</v>
      </c>
      <c r="M5" s="29">
        <f>+'Annexure I-Feb-25 '!O188</f>
        <v>21881.140000000007</v>
      </c>
      <c r="N5" s="29">
        <f>+'Annexure I-Feb-25 '!P188</f>
        <v>2225687.9</v>
      </c>
      <c r="O5" s="29">
        <f>+'Annexure I-Feb-25 '!Q188</f>
        <v>1136187.3</v>
      </c>
      <c r="P5" s="29">
        <f>+'Annexure I-Feb-25 '!R188</f>
        <v>3216421</v>
      </c>
      <c r="Q5" s="29">
        <f>+'Annexure I-Feb-25 '!S188</f>
        <v>1136187.3</v>
      </c>
      <c r="R5" s="29">
        <f>+'Annexure I-Feb-25 '!T188</f>
        <v>718957.15</v>
      </c>
    </row>
    <row r="6" spans="1:18" ht="18" x14ac:dyDescent="0.25">
      <c r="A6" s="6"/>
      <c r="B6" s="6"/>
      <c r="C6" s="6"/>
      <c r="D6" s="6"/>
      <c r="E6" s="6" t="s">
        <v>15</v>
      </c>
      <c r="F6" s="6"/>
      <c r="G6" s="7">
        <f>SUM(G5:G5)</f>
        <v>0</v>
      </c>
      <c r="H6" s="7">
        <f>+I6</f>
        <v>0</v>
      </c>
      <c r="I6" s="7">
        <f>SUM(I5:I5)</f>
        <v>0</v>
      </c>
      <c r="J6" s="7">
        <f>SUM(J5:J5)</f>
        <v>0</v>
      </c>
      <c r="K6" s="7">
        <f>SUM(K5:K5)</f>
        <v>0</v>
      </c>
      <c r="L6" s="89">
        <f>SUM(L5)</f>
        <v>181</v>
      </c>
      <c r="M6" s="114">
        <f t="shared" ref="M6:R6" si="0">SUM(M5)</f>
        <v>21881.140000000007</v>
      </c>
      <c r="N6" s="89">
        <f t="shared" si="0"/>
        <v>2225687.9</v>
      </c>
      <c r="O6" s="89">
        <f t="shared" si="0"/>
        <v>1136187.3</v>
      </c>
      <c r="P6" s="89">
        <f t="shared" si="0"/>
        <v>3216421</v>
      </c>
      <c r="Q6" s="89">
        <f t="shared" si="0"/>
        <v>1136187.3</v>
      </c>
      <c r="R6" s="89">
        <f t="shared" si="0"/>
        <v>718957.15</v>
      </c>
    </row>
    <row r="7" spans="1:18" x14ac:dyDescent="0.25">
      <c r="H7" s="8"/>
      <c r="I7" s="8"/>
      <c r="Q7" s="8"/>
      <c r="R7" s="8"/>
    </row>
    <row r="8" spans="1:18" x14ac:dyDescent="0.25">
      <c r="H8" s="8"/>
      <c r="I8" s="8"/>
      <c r="Q8" s="8"/>
      <c r="R8" s="8"/>
    </row>
    <row r="9" spans="1:18" x14ac:dyDescent="0.25">
      <c r="H9" s="8"/>
      <c r="I9" s="8"/>
      <c r="Q9" s="8"/>
      <c r="R9" s="8"/>
    </row>
    <row r="10" spans="1:18" x14ac:dyDescent="0.25"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9" spans="7:18" x14ac:dyDescent="0.25"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7:18" x14ac:dyDescent="0.25"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7:18" x14ac:dyDescent="0.25"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7:18" x14ac:dyDescent="0.25"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7:18" x14ac:dyDescent="0.25"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5" spans="7:18" x14ac:dyDescent="0.25"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7:18" x14ac:dyDescent="0.25"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7:18" x14ac:dyDescent="0.25"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7:18" x14ac:dyDescent="0.25"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32" spans="7:18" x14ac:dyDescent="0.25"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7:18" x14ac:dyDescent="0.25"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7:18" x14ac:dyDescent="0.25"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7:18" x14ac:dyDescent="0.25"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</sheetData>
  <autoFilter ref="A4:R6"/>
  <mergeCells count="9">
    <mergeCell ref="G2:K2"/>
    <mergeCell ref="M2:Q2"/>
    <mergeCell ref="R2:R3"/>
    <mergeCell ref="A1:B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09"/>
  <sheetViews>
    <sheetView workbookViewId="0">
      <pane xSplit="5" ySplit="5" topLeftCell="F6" activePane="bottomRight" state="frozen"/>
      <selection activeCell="O7" sqref="O7:O187"/>
      <selection pane="topRight" activeCell="O7" sqref="O7:O187"/>
      <selection pane="bottomLeft" activeCell="O7" sqref="O7:O187"/>
      <selection pane="bottomRight" activeCell="O7" sqref="O7:O187"/>
    </sheetView>
  </sheetViews>
  <sheetFormatPr defaultRowHeight="18.75" x14ac:dyDescent="0.25"/>
  <cols>
    <col min="1" max="1" width="4.42578125" style="126" customWidth="1"/>
    <col min="2" max="2" width="17" style="69" customWidth="1"/>
    <col min="3" max="3" width="10.140625" style="132" customWidth="1"/>
    <col min="4" max="4" width="45.5703125" style="132" customWidth="1"/>
    <col min="5" max="5" width="3.28515625" style="134" hidden="1" customWidth="1"/>
    <col min="6" max="6" width="14.140625" style="134" customWidth="1"/>
    <col min="7" max="7" width="13.7109375" style="134" customWidth="1"/>
    <col min="8" max="8" width="14" style="134" customWidth="1"/>
    <col min="9" max="9" width="13.5703125" style="134" customWidth="1"/>
    <col min="10" max="11" width="15.140625" style="134" customWidth="1"/>
    <col min="12" max="12" width="7.5703125" style="134" customWidth="1"/>
    <col min="13" max="13" width="20" style="153" customWidth="1"/>
    <col min="14" max="14" width="18.28515625" style="134" customWidth="1"/>
    <col min="15" max="15" width="10.5703125" bestFit="1" customWidth="1"/>
    <col min="17" max="17" width="20.140625" customWidth="1"/>
    <col min="18" max="18" width="17" customWidth="1"/>
    <col min="21" max="21" width="37.7109375" customWidth="1"/>
  </cols>
  <sheetData>
    <row r="1" spans="1:18" x14ac:dyDescent="0.25">
      <c r="A1" s="115"/>
      <c r="B1" s="146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47" t="s">
        <v>330</v>
      </c>
    </row>
    <row r="2" spans="1:18" ht="37.5" customHeight="1" x14ac:dyDescent="0.25">
      <c r="A2" s="281" t="s">
        <v>553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3"/>
      <c r="O2" s="116"/>
      <c r="P2" s="116"/>
      <c r="Q2" s="116"/>
      <c r="R2" s="116"/>
    </row>
    <row r="3" spans="1:18" ht="15" customHeight="1" x14ac:dyDescent="0.25">
      <c r="A3" s="137"/>
      <c r="B3" s="284" t="s">
        <v>331</v>
      </c>
      <c r="C3" s="129"/>
      <c r="D3" s="129"/>
      <c r="E3" s="142"/>
      <c r="F3" s="285" t="s">
        <v>332</v>
      </c>
      <c r="G3" s="285" t="s">
        <v>333</v>
      </c>
      <c r="H3" s="285" t="s">
        <v>334</v>
      </c>
      <c r="I3" s="285" t="s">
        <v>335</v>
      </c>
      <c r="J3" s="285" t="s">
        <v>336</v>
      </c>
      <c r="K3" s="285" t="s">
        <v>529</v>
      </c>
      <c r="L3" s="285" t="s">
        <v>337</v>
      </c>
      <c r="M3" s="287" t="s">
        <v>338</v>
      </c>
      <c r="N3" s="143"/>
    </row>
    <row r="4" spans="1:18" ht="65.25" customHeight="1" x14ac:dyDescent="0.25">
      <c r="A4" s="138" t="s">
        <v>339</v>
      </c>
      <c r="B4" s="284"/>
      <c r="C4" s="129" t="s">
        <v>340</v>
      </c>
      <c r="D4" s="129" t="s">
        <v>341</v>
      </c>
      <c r="E4" s="142" t="s">
        <v>342</v>
      </c>
      <c r="F4" s="286"/>
      <c r="G4" s="286"/>
      <c r="H4" s="285"/>
      <c r="I4" s="285"/>
      <c r="J4" s="285"/>
      <c r="K4" s="285"/>
      <c r="L4" s="285"/>
      <c r="M4" s="287"/>
      <c r="N4" s="143" t="s">
        <v>343</v>
      </c>
      <c r="Q4" s="156" t="s">
        <v>554</v>
      </c>
      <c r="R4" t="s">
        <v>555</v>
      </c>
    </row>
    <row r="5" spans="1:18" x14ac:dyDescent="0.25">
      <c r="A5" s="139">
        <v>1</v>
      </c>
      <c r="B5" s="123">
        <v>2</v>
      </c>
      <c r="C5" s="117">
        <v>3</v>
      </c>
      <c r="D5" s="117">
        <v>4</v>
      </c>
      <c r="E5" s="133">
        <v>4</v>
      </c>
      <c r="F5" s="133">
        <v>5</v>
      </c>
      <c r="G5" s="133">
        <v>6</v>
      </c>
      <c r="H5" s="133">
        <v>7</v>
      </c>
      <c r="I5" s="133">
        <v>8</v>
      </c>
      <c r="J5" s="133" t="s">
        <v>344</v>
      </c>
      <c r="K5" s="133" t="s">
        <v>530</v>
      </c>
      <c r="L5" s="133">
        <v>10</v>
      </c>
      <c r="M5" s="148" t="s">
        <v>345</v>
      </c>
      <c r="N5" s="24"/>
    </row>
    <row r="6" spans="1:18" x14ac:dyDescent="0.25">
      <c r="A6" s="139"/>
      <c r="B6" s="123"/>
      <c r="C6" s="117"/>
      <c r="D6" s="117"/>
      <c r="E6" s="133"/>
      <c r="F6" s="133"/>
      <c r="G6" s="133"/>
      <c r="H6" s="133"/>
      <c r="I6" s="133"/>
      <c r="J6" s="133"/>
      <c r="K6" s="133"/>
      <c r="L6" s="133"/>
      <c r="M6" s="148"/>
      <c r="N6" s="24"/>
    </row>
    <row r="7" spans="1:18" s="121" customFormat="1" ht="27.75" customHeight="1" x14ac:dyDescent="0.25">
      <c r="A7" s="140">
        <v>1</v>
      </c>
      <c r="B7" s="123" t="s">
        <v>34</v>
      </c>
      <c r="C7" s="118" t="s">
        <v>35</v>
      </c>
      <c r="D7" s="118" t="s">
        <v>346</v>
      </c>
      <c r="E7" s="118" t="s">
        <v>14</v>
      </c>
      <c r="F7" s="18" t="s">
        <v>36</v>
      </c>
      <c r="G7" s="18">
        <v>450</v>
      </c>
      <c r="H7" s="18">
        <v>42700</v>
      </c>
      <c r="I7" s="18">
        <v>1400</v>
      </c>
      <c r="J7" s="18">
        <v>41300</v>
      </c>
      <c r="K7" s="18">
        <v>0</v>
      </c>
      <c r="L7" s="18">
        <v>9.56</v>
      </c>
      <c r="M7" s="119">
        <f t="shared" ref="M7:M70" si="0">J7*L7</f>
        <v>394828</v>
      </c>
      <c r="N7" s="120">
        <v>44112</v>
      </c>
      <c r="O7" s="37"/>
    </row>
    <row r="8" spans="1:18" s="121" customFormat="1" ht="27.75" customHeight="1" x14ac:dyDescent="0.25">
      <c r="A8" s="140">
        <v>2</v>
      </c>
      <c r="B8" s="123" t="s">
        <v>37</v>
      </c>
      <c r="C8" s="118" t="s">
        <v>38</v>
      </c>
      <c r="D8" s="118" t="s">
        <v>347</v>
      </c>
      <c r="E8" s="118" t="s">
        <v>14</v>
      </c>
      <c r="F8" s="18" t="s">
        <v>39</v>
      </c>
      <c r="G8" s="18">
        <v>500</v>
      </c>
      <c r="H8" s="18">
        <v>42000</v>
      </c>
      <c r="I8" s="18">
        <v>750</v>
      </c>
      <c r="J8" s="18">
        <v>41250</v>
      </c>
      <c r="K8" s="18">
        <v>0</v>
      </c>
      <c r="L8" s="18">
        <v>9.56</v>
      </c>
      <c r="M8" s="119">
        <f t="shared" si="0"/>
        <v>394350</v>
      </c>
      <c r="N8" s="120">
        <v>42656</v>
      </c>
      <c r="O8" s="37"/>
    </row>
    <row r="9" spans="1:18" s="121" customFormat="1" ht="27.75" customHeight="1" x14ac:dyDescent="0.25">
      <c r="A9" s="140">
        <v>3</v>
      </c>
      <c r="B9" s="123" t="s">
        <v>40</v>
      </c>
      <c r="C9" s="128" t="s">
        <v>38</v>
      </c>
      <c r="D9" s="122" t="s">
        <v>347</v>
      </c>
      <c r="E9" s="118" t="s">
        <v>14</v>
      </c>
      <c r="F9" s="127" t="s">
        <v>39</v>
      </c>
      <c r="G9" s="128">
        <v>500</v>
      </c>
      <c r="H9" s="18">
        <v>42500</v>
      </c>
      <c r="I9" s="18">
        <v>500</v>
      </c>
      <c r="J9" s="18">
        <v>42000</v>
      </c>
      <c r="K9" s="18">
        <v>0</v>
      </c>
      <c r="L9" s="18">
        <v>9.56</v>
      </c>
      <c r="M9" s="119">
        <f t="shared" si="0"/>
        <v>401520</v>
      </c>
      <c r="N9" s="120">
        <v>43008</v>
      </c>
      <c r="O9" s="37"/>
    </row>
    <row r="10" spans="1:18" s="121" customFormat="1" ht="27.75" customHeight="1" x14ac:dyDescent="0.25">
      <c r="A10" s="140">
        <v>4</v>
      </c>
      <c r="B10" s="123" t="s">
        <v>41</v>
      </c>
      <c r="C10" s="128" t="s">
        <v>35</v>
      </c>
      <c r="D10" s="122" t="s">
        <v>348</v>
      </c>
      <c r="E10" s="118" t="s">
        <v>14</v>
      </c>
      <c r="F10" s="127" t="s">
        <v>42</v>
      </c>
      <c r="G10" s="127">
        <v>495</v>
      </c>
      <c r="H10" s="18">
        <v>53100</v>
      </c>
      <c r="I10" s="18">
        <v>1200</v>
      </c>
      <c r="J10" s="18">
        <v>51900</v>
      </c>
      <c r="K10" s="18">
        <v>0</v>
      </c>
      <c r="L10" s="18">
        <v>9.56</v>
      </c>
      <c r="M10" s="119">
        <f t="shared" si="0"/>
        <v>496164</v>
      </c>
      <c r="N10" s="120">
        <v>54048</v>
      </c>
      <c r="O10" s="37"/>
    </row>
    <row r="11" spans="1:18" s="121" customFormat="1" ht="27.75" customHeight="1" x14ac:dyDescent="0.25">
      <c r="A11" s="140">
        <v>5</v>
      </c>
      <c r="B11" s="123" t="s">
        <v>43</v>
      </c>
      <c r="C11" s="145" t="s">
        <v>38</v>
      </c>
      <c r="D11" s="122" t="s">
        <v>349</v>
      </c>
      <c r="E11" s="118" t="s">
        <v>14</v>
      </c>
      <c r="F11" s="127" t="s">
        <v>44</v>
      </c>
      <c r="G11" s="127">
        <v>1000</v>
      </c>
      <c r="H11" s="18">
        <v>107500</v>
      </c>
      <c r="I11" s="18">
        <v>1500</v>
      </c>
      <c r="J11" s="18">
        <v>106000</v>
      </c>
      <c r="K11" s="18">
        <v>0</v>
      </c>
      <c r="L11" s="18">
        <v>5.2</v>
      </c>
      <c r="M11" s="119">
        <f t="shared" si="0"/>
        <v>551200</v>
      </c>
      <c r="N11" s="120">
        <v>108608</v>
      </c>
      <c r="O11" s="37"/>
    </row>
    <row r="12" spans="1:18" s="121" customFormat="1" ht="27.75" customHeight="1" x14ac:dyDescent="0.25">
      <c r="A12" s="140">
        <v>6</v>
      </c>
      <c r="B12" s="123" t="s">
        <v>45</v>
      </c>
      <c r="C12" s="118" t="s">
        <v>38</v>
      </c>
      <c r="D12" s="122" t="s">
        <v>350</v>
      </c>
      <c r="E12" s="118" t="s">
        <v>14</v>
      </c>
      <c r="F12" s="18" t="s">
        <v>46</v>
      </c>
      <c r="G12" s="18">
        <v>1000</v>
      </c>
      <c r="H12" s="18">
        <v>89400</v>
      </c>
      <c r="I12" s="18">
        <v>4200</v>
      </c>
      <c r="J12" s="18">
        <v>85200</v>
      </c>
      <c r="K12" s="18">
        <v>0</v>
      </c>
      <c r="L12" s="18">
        <v>5.2</v>
      </c>
      <c r="M12" s="119">
        <f t="shared" si="0"/>
        <v>443040</v>
      </c>
      <c r="N12" s="120">
        <v>94122</v>
      </c>
      <c r="O12" s="37"/>
    </row>
    <row r="13" spans="1:18" s="121" customFormat="1" ht="27.75" customHeight="1" x14ac:dyDescent="0.25">
      <c r="A13" s="140">
        <v>7</v>
      </c>
      <c r="B13" s="123" t="s">
        <v>47</v>
      </c>
      <c r="C13" s="145" t="s">
        <v>38</v>
      </c>
      <c r="D13" s="122" t="s">
        <v>350</v>
      </c>
      <c r="E13" s="118" t="s">
        <v>14</v>
      </c>
      <c r="F13" s="127" t="s">
        <v>46</v>
      </c>
      <c r="G13" s="127">
        <v>1000</v>
      </c>
      <c r="H13" s="18">
        <v>88800</v>
      </c>
      <c r="I13" s="18">
        <v>4200</v>
      </c>
      <c r="J13" s="18">
        <v>84600</v>
      </c>
      <c r="K13" s="18">
        <v>0</v>
      </c>
      <c r="L13" s="18">
        <v>5.2</v>
      </c>
      <c r="M13" s="119">
        <f t="shared" si="0"/>
        <v>439920</v>
      </c>
      <c r="N13" s="120">
        <v>93408</v>
      </c>
      <c r="O13" s="37"/>
    </row>
    <row r="14" spans="1:18" s="121" customFormat="1" ht="27.75" customHeight="1" x14ac:dyDescent="0.25">
      <c r="A14" s="140">
        <v>8</v>
      </c>
      <c r="B14" s="123" t="s">
        <v>48</v>
      </c>
      <c r="C14" s="145" t="s">
        <v>35</v>
      </c>
      <c r="D14" s="118" t="s">
        <v>351</v>
      </c>
      <c r="E14" s="118" t="s">
        <v>14</v>
      </c>
      <c r="F14" s="18" t="s">
        <v>49</v>
      </c>
      <c r="G14" s="127">
        <v>4</v>
      </c>
      <c r="H14" s="18">
        <v>134</v>
      </c>
      <c r="I14" s="18">
        <v>120</v>
      </c>
      <c r="J14" s="18">
        <v>14</v>
      </c>
      <c r="K14" s="18">
        <v>0</v>
      </c>
      <c r="L14" s="18">
        <v>9.56</v>
      </c>
      <c r="M14" s="119">
        <f t="shared" si="0"/>
        <v>133.84</v>
      </c>
      <c r="N14" s="120">
        <v>211</v>
      </c>
      <c r="O14" s="37"/>
    </row>
    <row r="15" spans="1:18" s="121" customFormat="1" ht="27.75" customHeight="1" x14ac:dyDescent="0.25">
      <c r="A15" s="140">
        <v>9</v>
      </c>
      <c r="B15" s="123" t="s">
        <v>50</v>
      </c>
      <c r="C15" s="145" t="s">
        <v>35</v>
      </c>
      <c r="D15" s="122" t="s">
        <v>352</v>
      </c>
      <c r="E15" s="118" t="s">
        <v>14</v>
      </c>
      <c r="F15" s="127" t="s">
        <v>51</v>
      </c>
      <c r="G15" s="127">
        <v>4</v>
      </c>
      <c r="H15" s="18">
        <v>378</v>
      </c>
      <c r="I15" s="18">
        <v>91</v>
      </c>
      <c r="J15" s="18">
        <v>287</v>
      </c>
      <c r="K15" s="18">
        <v>0</v>
      </c>
      <c r="L15" s="18">
        <v>9.56</v>
      </c>
      <c r="M15" s="119">
        <f t="shared" si="0"/>
        <v>2743.7200000000003</v>
      </c>
      <c r="N15" s="120">
        <v>464</v>
      </c>
      <c r="O15" s="37"/>
    </row>
    <row r="16" spans="1:18" s="121" customFormat="1" ht="27.75" customHeight="1" x14ac:dyDescent="0.25">
      <c r="A16" s="140">
        <v>10</v>
      </c>
      <c r="B16" s="123" t="s">
        <v>52</v>
      </c>
      <c r="C16" s="145" t="s">
        <v>255</v>
      </c>
      <c r="D16" s="118" t="s">
        <v>353</v>
      </c>
      <c r="E16" s="118" t="s">
        <v>14</v>
      </c>
      <c r="F16" s="18" t="s">
        <v>46</v>
      </c>
      <c r="G16" s="127">
        <v>10</v>
      </c>
      <c r="H16" s="18">
        <v>1063</v>
      </c>
      <c r="I16" s="18">
        <v>37</v>
      </c>
      <c r="J16" s="18">
        <v>1026</v>
      </c>
      <c r="K16" s="18">
        <v>0</v>
      </c>
      <c r="L16" s="18">
        <v>7.08</v>
      </c>
      <c r="M16" s="119">
        <f t="shared" si="0"/>
        <v>7264.08</v>
      </c>
      <c r="N16" s="120">
        <v>1102</v>
      </c>
      <c r="O16" s="37"/>
    </row>
    <row r="17" spans="1:15" s="121" customFormat="1" ht="27.75" customHeight="1" x14ac:dyDescent="0.25">
      <c r="A17" s="140">
        <v>11</v>
      </c>
      <c r="B17" s="123" t="s">
        <v>53</v>
      </c>
      <c r="C17" s="145" t="s">
        <v>255</v>
      </c>
      <c r="D17" s="118" t="s">
        <v>354</v>
      </c>
      <c r="E17" s="118" t="s">
        <v>14</v>
      </c>
      <c r="F17" s="18" t="s">
        <v>51</v>
      </c>
      <c r="G17" s="127">
        <v>5</v>
      </c>
      <c r="H17" s="18">
        <v>0</v>
      </c>
      <c r="I17" s="18">
        <v>9</v>
      </c>
      <c r="J17" s="18">
        <v>0</v>
      </c>
      <c r="K17" s="18">
        <v>9</v>
      </c>
      <c r="L17" s="18">
        <v>9.56</v>
      </c>
      <c r="M17" s="119">
        <f t="shared" si="0"/>
        <v>0</v>
      </c>
      <c r="N17" s="120">
        <v>0</v>
      </c>
      <c r="O17" s="37"/>
    </row>
    <row r="18" spans="1:15" s="121" customFormat="1" ht="27.75" customHeight="1" x14ac:dyDescent="0.25">
      <c r="A18" s="140">
        <v>12</v>
      </c>
      <c r="B18" s="123" t="s">
        <v>54</v>
      </c>
      <c r="C18" s="145" t="s">
        <v>35</v>
      </c>
      <c r="D18" s="118" t="s">
        <v>355</v>
      </c>
      <c r="E18" s="118" t="s">
        <v>14</v>
      </c>
      <c r="F18" s="18" t="s">
        <v>55</v>
      </c>
      <c r="G18" s="127">
        <v>35.1</v>
      </c>
      <c r="H18" s="18">
        <v>2950</v>
      </c>
      <c r="I18" s="18">
        <v>2530</v>
      </c>
      <c r="J18" s="18">
        <v>420</v>
      </c>
      <c r="K18" s="18">
        <v>0</v>
      </c>
      <c r="L18" s="18">
        <v>3.56</v>
      </c>
      <c r="M18" s="119">
        <f t="shared" si="0"/>
        <v>1495.2</v>
      </c>
      <c r="N18" s="120">
        <v>3760</v>
      </c>
      <c r="O18" s="37"/>
    </row>
    <row r="19" spans="1:15" s="121" customFormat="1" ht="27.75" customHeight="1" x14ac:dyDescent="0.25">
      <c r="A19" s="140">
        <v>13</v>
      </c>
      <c r="B19" s="123" t="s">
        <v>56</v>
      </c>
      <c r="C19" s="145" t="s">
        <v>38</v>
      </c>
      <c r="D19" s="122" t="s">
        <v>356</v>
      </c>
      <c r="E19" s="118"/>
      <c r="F19" s="18" t="s">
        <v>57</v>
      </c>
      <c r="G19" s="127">
        <v>15</v>
      </c>
      <c r="H19" s="18">
        <v>171.5</v>
      </c>
      <c r="I19" s="18">
        <v>2475.4</v>
      </c>
      <c r="J19" s="18">
        <v>0</v>
      </c>
      <c r="K19" s="18">
        <v>2303.9</v>
      </c>
      <c r="L19" s="18">
        <v>6.61</v>
      </c>
      <c r="M19" s="119">
        <f t="shared" si="0"/>
        <v>0</v>
      </c>
      <c r="N19" s="120">
        <v>1720</v>
      </c>
      <c r="O19" s="37"/>
    </row>
    <row r="20" spans="1:15" s="121" customFormat="1" ht="27.75" customHeight="1" x14ac:dyDescent="0.25">
      <c r="A20" s="140">
        <v>14</v>
      </c>
      <c r="B20" s="123" t="s">
        <v>58</v>
      </c>
      <c r="C20" s="145" t="s">
        <v>255</v>
      </c>
      <c r="D20" s="122" t="s">
        <v>357</v>
      </c>
      <c r="E20" s="118"/>
      <c r="F20" s="18" t="s">
        <v>51</v>
      </c>
      <c r="G20" s="127">
        <v>2</v>
      </c>
      <c r="H20" s="18">
        <v>138</v>
      </c>
      <c r="I20" s="18">
        <v>65</v>
      </c>
      <c r="J20" s="18">
        <v>73</v>
      </c>
      <c r="K20" s="18">
        <v>0</v>
      </c>
      <c r="L20" s="18">
        <v>3.99</v>
      </c>
      <c r="M20" s="119">
        <f t="shared" si="0"/>
        <v>291.27000000000004</v>
      </c>
      <c r="N20" s="120">
        <v>163</v>
      </c>
      <c r="O20" s="37"/>
    </row>
    <row r="21" spans="1:15" s="121" customFormat="1" ht="27.75" customHeight="1" x14ac:dyDescent="0.25">
      <c r="A21" s="140">
        <v>15</v>
      </c>
      <c r="B21" s="123" t="s">
        <v>59</v>
      </c>
      <c r="C21" s="145" t="s">
        <v>255</v>
      </c>
      <c r="D21" s="118" t="s">
        <v>358</v>
      </c>
      <c r="E21" s="118"/>
      <c r="F21" s="18" t="s">
        <v>60</v>
      </c>
      <c r="G21" s="127">
        <v>4</v>
      </c>
      <c r="H21" s="18">
        <v>0</v>
      </c>
      <c r="I21" s="18">
        <v>399</v>
      </c>
      <c r="J21" s="18">
        <v>0</v>
      </c>
      <c r="K21" s="18">
        <v>399</v>
      </c>
      <c r="L21" s="18">
        <v>3.56</v>
      </c>
      <c r="M21" s="119">
        <f t="shared" si="0"/>
        <v>0</v>
      </c>
      <c r="N21" s="120">
        <v>0</v>
      </c>
      <c r="O21" s="37"/>
    </row>
    <row r="22" spans="1:15" s="121" customFormat="1" ht="27.75" customHeight="1" x14ac:dyDescent="0.25">
      <c r="A22" s="140">
        <v>16</v>
      </c>
      <c r="B22" s="123" t="s">
        <v>61</v>
      </c>
      <c r="C22" s="145" t="s">
        <v>35</v>
      </c>
      <c r="D22" s="122" t="s">
        <v>359</v>
      </c>
      <c r="E22" s="118"/>
      <c r="F22" s="18" t="s">
        <v>62</v>
      </c>
      <c r="G22" s="127">
        <v>12</v>
      </c>
      <c r="H22" s="18">
        <v>225</v>
      </c>
      <c r="I22" s="18">
        <v>1710</v>
      </c>
      <c r="J22" s="18">
        <v>0</v>
      </c>
      <c r="K22" s="18">
        <v>1485</v>
      </c>
      <c r="L22" s="18">
        <v>3.56</v>
      </c>
      <c r="M22" s="119">
        <f t="shared" si="0"/>
        <v>0</v>
      </c>
      <c r="N22" s="120">
        <v>1208</v>
      </c>
      <c r="O22" s="37"/>
    </row>
    <row r="23" spans="1:15" s="121" customFormat="1" ht="27.75" customHeight="1" x14ac:dyDescent="0.25">
      <c r="A23" s="140">
        <v>17</v>
      </c>
      <c r="B23" s="123" t="s">
        <v>63</v>
      </c>
      <c r="C23" s="145" t="s">
        <v>255</v>
      </c>
      <c r="D23" s="118" t="s">
        <v>360</v>
      </c>
      <c r="E23" s="118"/>
      <c r="F23" s="18" t="s">
        <v>64</v>
      </c>
      <c r="G23" s="127">
        <v>4.18</v>
      </c>
      <c r="H23" s="18">
        <v>169</v>
      </c>
      <c r="I23" s="18">
        <v>244</v>
      </c>
      <c r="J23" s="18">
        <v>0</v>
      </c>
      <c r="K23" s="18">
        <v>75</v>
      </c>
      <c r="L23" s="18">
        <v>3.99</v>
      </c>
      <c r="M23" s="119">
        <f t="shared" si="0"/>
        <v>0</v>
      </c>
      <c r="N23" s="120">
        <v>278</v>
      </c>
      <c r="O23" s="37"/>
    </row>
    <row r="24" spans="1:15" s="121" customFormat="1" ht="27.75" customHeight="1" x14ac:dyDescent="0.25">
      <c r="A24" s="140">
        <v>18</v>
      </c>
      <c r="B24" s="123" t="s">
        <v>65</v>
      </c>
      <c r="C24" s="145" t="s">
        <v>66</v>
      </c>
      <c r="D24" s="122" t="s">
        <v>361</v>
      </c>
      <c r="E24" s="118"/>
      <c r="F24" s="18" t="s">
        <v>67</v>
      </c>
      <c r="G24" s="127">
        <v>11.1</v>
      </c>
      <c r="H24" s="18">
        <v>0</v>
      </c>
      <c r="I24" s="18">
        <v>1360</v>
      </c>
      <c r="J24" s="18">
        <v>0</v>
      </c>
      <c r="K24" s="18">
        <v>1360</v>
      </c>
      <c r="L24" s="18">
        <v>3.07</v>
      </c>
      <c r="M24" s="119">
        <f t="shared" si="0"/>
        <v>0</v>
      </c>
      <c r="N24" s="120">
        <v>0</v>
      </c>
      <c r="O24" s="37"/>
    </row>
    <row r="25" spans="1:15" s="121" customFormat="1" ht="27.75" customHeight="1" x14ac:dyDescent="0.25">
      <c r="A25" s="140">
        <v>19</v>
      </c>
      <c r="B25" s="123" t="s">
        <v>68</v>
      </c>
      <c r="C25" s="145" t="s">
        <v>255</v>
      </c>
      <c r="D25" s="122" t="s">
        <v>362</v>
      </c>
      <c r="E25" s="118"/>
      <c r="F25" s="18" t="s">
        <v>69</v>
      </c>
      <c r="G25" s="127">
        <v>3</v>
      </c>
      <c r="H25" s="18">
        <v>179</v>
      </c>
      <c r="I25" s="18">
        <v>18</v>
      </c>
      <c r="J25" s="18">
        <v>161</v>
      </c>
      <c r="K25" s="18">
        <v>0</v>
      </c>
      <c r="L25" s="18">
        <v>3.07</v>
      </c>
      <c r="M25" s="119">
        <f t="shared" si="0"/>
        <v>494.27</v>
      </c>
      <c r="N25" s="120">
        <v>194</v>
      </c>
      <c r="O25" s="37"/>
    </row>
    <row r="26" spans="1:15" s="121" customFormat="1" ht="27.75" customHeight="1" x14ac:dyDescent="0.25">
      <c r="A26" s="140">
        <v>20</v>
      </c>
      <c r="B26" s="123" t="s">
        <v>70</v>
      </c>
      <c r="C26" s="145" t="s">
        <v>35</v>
      </c>
      <c r="D26" s="122" t="s">
        <v>363</v>
      </c>
      <c r="E26" s="118"/>
      <c r="F26" s="18" t="s">
        <v>49</v>
      </c>
      <c r="G26" s="127">
        <v>3</v>
      </c>
      <c r="H26" s="18">
        <v>203</v>
      </c>
      <c r="I26" s="18">
        <v>122</v>
      </c>
      <c r="J26" s="18">
        <v>81</v>
      </c>
      <c r="K26" s="18">
        <v>0</v>
      </c>
      <c r="L26" s="18">
        <v>3.07</v>
      </c>
      <c r="M26" s="119">
        <f t="shared" si="0"/>
        <v>248.67</v>
      </c>
      <c r="N26" s="120">
        <v>9917</v>
      </c>
      <c r="O26" s="37"/>
    </row>
    <row r="27" spans="1:15" s="121" customFormat="1" ht="27.75" customHeight="1" x14ac:dyDescent="0.25">
      <c r="A27" s="140">
        <v>21</v>
      </c>
      <c r="B27" s="123" t="s">
        <v>71</v>
      </c>
      <c r="C27" s="145" t="s">
        <v>72</v>
      </c>
      <c r="D27" s="122" t="s">
        <v>364</v>
      </c>
      <c r="E27" s="118"/>
      <c r="F27" s="18" t="s">
        <v>73</v>
      </c>
      <c r="G27" s="127">
        <v>10.7</v>
      </c>
      <c r="H27" s="18">
        <v>584.79999999999995</v>
      </c>
      <c r="I27" s="18">
        <v>1331</v>
      </c>
      <c r="J27" s="18">
        <v>0</v>
      </c>
      <c r="K27" s="18">
        <v>746.2</v>
      </c>
      <c r="L27" s="18">
        <v>3.07</v>
      </c>
      <c r="M27" s="119">
        <f t="shared" si="0"/>
        <v>0</v>
      </c>
      <c r="N27" s="120">
        <v>1011</v>
      </c>
      <c r="O27" s="37"/>
    </row>
    <row r="28" spans="1:15" s="121" customFormat="1" ht="27.75" customHeight="1" x14ac:dyDescent="0.25">
      <c r="A28" s="140">
        <v>22</v>
      </c>
      <c r="B28" s="123" t="s">
        <v>74</v>
      </c>
      <c r="C28" s="127" t="s">
        <v>35</v>
      </c>
      <c r="D28" s="122" t="s">
        <v>365</v>
      </c>
      <c r="E28" s="118"/>
      <c r="F28" s="18" t="s">
        <v>75</v>
      </c>
      <c r="G28" s="127">
        <v>44</v>
      </c>
      <c r="H28" s="18">
        <v>3132.15</v>
      </c>
      <c r="I28" s="18">
        <v>1075.2</v>
      </c>
      <c r="J28" s="18">
        <v>2056.9499999999998</v>
      </c>
      <c r="K28" s="18">
        <v>0</v>
      </c>
      <c r="L28" s="18">
        <v>3.07</v>
      </c>
      <c r="M28" s="119">
        <f t="shared" si="0"/>
        <v>6314.8364999999994</v>
      </c>
      <c r="N28" s="120">
        <v>2841</v>
      </c>
      <c r="O28" s="37"/>
    </row>
    <row r="29" spans="1:15" s="121" customFormat="1" ht="27.75" customHeight="1" x14ac:dyDescent="0.25">
      <c r="A29" s="140">
        <v>23</v>
      </c>
      <c r="B29" s="123" t="s">
        <v>76</v>
      </c>
      <c r="C29" s="118" t="s">
        <v>38</v>
      </c>
      <c r="D29" s="122" t="s">
        <v>365</v>
      </c>
      <c r="E29" s="118"/>
      <c r="F29" s="18" t="s">
        <v>44</v>
      </c>
      <c r="G29" s="18">
        <v>20</v>
      </c>
      <c r="H29" s="18">
        <v>2017.1</v>
      </c>
      <c r="I29" s="18">
        <v>1425.5</v>
      </c>
      <c r="J29" s="18">
        <v>591.59999999999991</v>
      </c>
      <c r="K29" s="18">
        <v>0</v>
      </c>
      <c r="L29" s="18">
        <v>3.07</v>
      </c>
      <c r="M29" s="119">
        <f t="shared" si="0"/>
        <v>1816.2119999999995</v>
      </c>
      <c r="N29" s="120">
        <v>2925</v>
      </c>
      <c r="O29" s="37"/>
    </row>
    <row r="30" spans="1:15" s="121" customFormat="1" ht="27.75" customHeight="1" x14ac:dyDescent="0.25">
      <c r="A30" s="140">
        <v>24</v>
      </c>
      <c r="B30" s="123" t="s">
        <v>77</v>
      </c>
      <c r="C30" s="118" t="s">
        <v>72</v>
      </c>
      <c r="D30" s="122" t="s">
        <v>366</v>
      </c>
      <c r="E30" s="118"/>
      <c r="F30" s="18" t="s">
        <v>199</v>
      </c>
      <c r="G30" s="18">
        <v>50</v>
      </c>
      <c r="H30" s="18">
        <v>0</v>
      </c>
      <c r="I30" s="18">
        <v>0</v>
      </c>
      <c r="J30" s="18">
        <v>0</v>
      </c>
      <c r="K30" s="18">
        <v>0</v>
      </c>
      <c r="L30" s="18">
        <v>3.07</v>
      </c>
      <c r="M30" s="119">
        <f t="shared" si="0"/>
        <v>0</v>
      </c>
      <c r="N30" s="120">
        <v>0</v>
      </c>
      <c r="O30" s="37"/>
    </row>
    <row r="31" spans="1:15" s="121" customFormat="1" ht="27.75" customHeight="1" x14ac:dyDescent="0.25">
      <c r="A31" s="140">
        <v>25</v>
      </c>
      <c r="B31" s="123" t="s">
        <v>78</v>
      </c>
      <c r="C31" s="118" t="s">
        <v>255</v>
      </c>
      <c r="D31" s="122" t="s">
        <v>367</v>
      </c>
      <c r="E31" s="118"/>
      <c r="F31" s="18" t="s">
        <v>79</v>
      </c>
      <c r="G31" s="18">
        <v>5</v>
      </c>
      <c r="H31" s="18">
        <v>0</v>
      </c>
      <c r="I31" s="18">
        <v>28</v>
      </c>
      <c r="J31" s="18">
        <v>0</v>
      </c>
      <c r="K31" s="18">
        <v>28</v>
      </c>
      <c r="L31" s="18">
        <v>9.56</v>
      </c>
      <c r="M31" s="119">
        <f t="shared" si="0"/>
        <v>0</v>
      </c>
      <c r="N31" s="120">
        <v>13</v>
      </c>
      <c r="O31" s="37"/>
    </row>
    <row r="32" spans="1:15" s="121" customFormat="1" ht="27.75" customHeight="1" x14ac:dyDescent="0.25">
      <c r="A32" s="140">
        <v>26</v>
      </c>
      <c r="B32" s="123" t="s">
        <v>80</v>
      </c>
      <c r="C32" s="118" t="s">
        <v>38</v>
      </c>
      <c r="D32" s="122" t="s">
        <v>368</v>
      </c>
      <c r="E32" s="118"/>
      <c r="F32" s="18" t="s">
        <v>81</v>
      </c>
      <c r="G32" s="18">
        <v>29.97</v>
      </c>
      <c r="H32" s="18">
        <v>2160</v>
      </c>
      <c r="I32" s="18">
        <v>1785</v>
      </c>
      <c r="J32" s="18">
        <v>375</v>
      </c>
      <c r="K32" s="18">
        <v>0</v>
      </c>
      <c r="L32" s="18">
        <v>3.19</v>
      </c>
      <c r="M32" s="119">
        <f t="shared" si="0"/>
        <v>1196.25</v>
      </c>
      <c r="N32" s="120">
        <v>3705</v>
      </c>
      <c r="O32" s="37"/>
    </row>
    <row r="33" spans="1:15" s="121" customFormat="1" ht="27.75" customHeight="1" x14ac:dyDescent="0.25">
      <c r="A33" s="140">
        <v>27</v>
      </c>
      <c r="B33" s="123" t="s">
        <v>82</v>
      </c>
      <c r="C33" s="118" t="s">
        <v>72</v>
      </c>
      <c r="D33" s="122" t="s">
        <v>369</v>
      </c>
      <c r="E33" s="118"/>
      <c r="F33" s="18" t="s">
        <v>83</v>
      </c>
      <c r="G33" s="123">
        <v>7.0350000000000001</v>
      </c>
      <c r="H33" s="18">
        <v>44</v>
      </c>
      <c r="I33" s="18">
        <v>784</v>
      </c>
      <c r="J33" s="18">
        <v>0</v>
      </c>
      <c r="K33" s="18">
        <v>740</v>
      </c>
      <c r="L33" s="18">
        <v>3.19</v>
      </c>
      <c r="M33" s="119">
        <f t="shared" si="0"/>
        <v>0</v>
      </c>
      <c r="N33" s="120">
        <v>503</v>
      </c>
      <c r="O33" s="37"/>
    </row>
    <row r="34" spans="1:15" s="121" customFormat="1" ht="27.75" customHeight="1" x14ac:dyDescent="0.25">
      <c r="A34" s="140">
        <v>28</v>
      </c>
      <c r="B34" s="123" t="s">
        <v>84</v>
      </c>
      <c r="C34" s="144" t="s">
        <v>255</v>
      </c>
      <c r="D34" s="122" t="s">
        <v>370</v>
      </c>
      <c r="E34" s="118"/>
      <c r="F34" s="18" t="s">
        <v>46</v>
      </c>
      <c r="G34" s="18" t="s">
        <v>540</v>
      </c>
      <c r="H34" s="18">
        <v>686.8</v>
      </c>
      <c r="I34" s="18">
        <v>418.6</v>
      </c>
      <c r="J34" s="18">
        <v>268.19999999999993</v>
      </c>
      <c r="K34" s="18">
        <v>0</v>
      </c>
      <c r="L34" s="18">
        <v>2.76</v>
      </c>
      <c r="M34" s="119">
        <f t="shared" si="0"/>
        <v>740.23199999999974</v>
      </c>
      <c r="N34" s="120">
        <v>953</v>
      </c>
      <c r="O34" s="37"/>
    </row>
    <row r="35" spans="1:15" s="121" customFormat="1" ht="27.75" customHeight="1" x14ac:dyDescent="0.25">
      <c r="A35" s="140">
        <v>29</v>
      </c>
      <c r="B35" s="123" t="s">
        <v>85</v>
      </c>
      <c r="C35" s="118" t="s">
        <v>86</v>
      </c>
      <c r="D35" s="122" t="s">
        <v>371</v>
      </c>
      <c r="E35" s="118"/>
      <c r="F35" s="18" t="s">
        <v>200</v>
      </c>
      <c r="G35" s="18">
        <v>49.05</v>
      </c>
      <c r="H35" s="18">
        <v>2660</v>
      </c>
      <c r="I35" s="18">
        <v>2440</v>
      </c>
      <c r="J35" s="18">
        <v>220</v>
      </c>
      <c r="K35" s="18">
        <v>0</v>
      </c>
      <c r="L35" s="18">
        <v>3.19</v>
      </c>
      <c r="M35" s="119">
        <f t="shared" si="0"/>
        <v>701.8</v>
      </c>
      <c r="N35" s="120">
        <v>7200</v>
      </c>
      <c r="O35" s="37"/>
    </row>
    <row r="36" spans="1:15" s="121" customFormat="1" ht="27.75" customHeight="1" x14ac:dyDescent="0.25">
      <c r="A36" s="140">
        <v>30</v>
      </c>
      <c r="B36" s="123" t="s">
        <v>87</v>
      </c>
      <c r="C36" s="118" t="s">
        <v>38</v>
      </c>
      <c r="D36" s="122" t="s">
        <v>372</v>
      </c>
      <c r="E36" s="118"/>
      <c r="F36" s="127" t="s">
        <v>81</v>
      </c>
      <c r="G36" s="18">
        <v>45</v>
      </c>
      <c r="H36" s="18">
        <v>2445</v>
      </c>
      <c r="I36" s="18">
        <v>4065</v>
      </c>
      <c r="J36" s="18">
        <v>0</v>
      </c>
      <c r="K36" s="18">
        <v>1620</v>
      </c>
      <c r="L36" s="18">
        <v>3.19</v>
      </c>
      <c r="M36" s="119">
        <f t="shared" si="0"/>
        <v>0</v>
      </c>
      <c r="N36" s="120">
        <v>5655</v>
      </c>
      <c r="O36" s="37"/>
    </row>
    <row r="37" spans="1:15" s="121" customFormat="1" ht="27.75" customHeight="1" x14ac:dyDescent="0.25">
      <c r="A37" s="140">
        <v>31</v>
      </c>
      <c r="B37" s="123" t="s">
        <v>88</v>
      </c>
      <c r="C37" s="118" t="s">
        <v>255</v>
      </c>
      <c r="D37" s="122" t="s">
        <v>373</v>
      </c>
      <c r="E37" s="118"/>
      <c r="F37" s="127" t="s">
        <v>89</v>
      </c>
      <c r="G37" s="18">
        <v>5</v>
      </c>
      <c r="H37" s="18">
        <v>60</v>
      </c>
      <c r="I37" s="18">
        <v>85</v>
      </c>
      <c r="J37" s="18">
        <v>0</v>
      </c>
      <c r="K37" s="18">
        <v>25</v>
      </c>
      <c r="L37" s="18">
        <v>4.0199999999999996</v>
      </c>
      <c r="M37" s="119">
        <f t="shared" si="0"/>
        <v>0</v>
      </c>
      <c r="N37" s="120">
        <v>257</v>
      </c>
      <c r="O37" s="37"/>
    </row>
    <row r="38" spans="1:15" s="121" customFormat="1" ht="27.75" customHeight="1" x14ac:dyDescent="0.25">
      <c r="A38" s="140">
        <v>32</v>
      </c>
      <c r="B38" s="123" t="s">
        <v>90</v>
      </c>
      <c r="C38" s="144" t="s">
        <v>255</v>
      </c>
      <c r="D38" s="122" t="s">
        <v>374</v>
      </c>
      <c r="E38" s="118"/>
      <c r="F38" s="127" t="s">
        <v>64</v>
      </c>
      <c r="G38" s="18">
        <v>4.95</v>
      </c>
      <c r="H38" s="18">
        <v>8</v>
      </c>
      <c r="I38" s="18">
        <v>1426</v>
      </c>
      <c r="J38" s="18">
        <v>0</v>
      </c>
      <c r="K38" s="18">
        <v>1418</v>
      </c>
      <c r="L38" s="18">
        <v>3.19</v>
      </c>
      <c r="M38" s="119">
        <f t="shared" si="0"/>
        <v>0</v>
      </c>
      <c r="N38" s="120">
        <v>646</v>
      </c>
      <c r="O38" s="37"/>
    </row>
    <row r="39" spans="1:15" s="121" customFormat="1" ht="27.75" customHeight="1" x14ac:dyDescent="0.25">
      <c r="A39" s="140">
        <v>33</v>
      </c>
      <c r="B39" s="123" t="s">
        <v>91</v>
      </c>
      <c r="C39" s="118" t="s">
        <v>38</v>
      </c>
      <c r="D39" s="122" t="s">
        <v>375</v>
      </c>
      <c r="E39" s="118"/>
      <c r="F39" s="127">
        <v>18.89</v>
      </c>
      <c r="G39" s="18">
        <v>17</v>
      </c>
      <c r="H39" s="18">
        <v>470</v>
      </c>
      <c r="I39" s="18">
        <v>2000</v>
      </c>
      <c r="J39" s="18">
        <v>0</v>
      </c>
      <c r="K39" s="18">
        <v>1530</v>
      </c>
      <c r="L39" s="18">
        <v>3.19</v>
      </c>
      <c r="M39" s="119">
        <f t="shared" si="0"/>
        <v>0</v>
      </c>
      <c r="N39" s="120">
        <v>763</v>
      </c>
      <c r="O39" s="37"/>
    </row>
    <row r="40" spans="1:15" s="121" customFormat="1" ht="27.75" customHeight="1" x14ac:dyDescent="0.25">
      <c r="A40" s="140">
        <v>34</v>
      </c>
      <c r="B40" s="123" t="s">
        <v>92</v>
      </c>
      <c r="C40" s="118" t="s">
        <v>93</v>
      </c>
      <c r="D40" s="122" t="s">
        <v>376</v>
      </c>
      <c r="E40" s="118"/>
      <c r="F40" s="18" t="s">
        <v>57</v>
      </c>
      <c r="G40" s="18">
        <v>15</v>
      </c>
      <c r="H40" s="18">
        <v>1509</v>
      </c>
      <c r="I40" s="18">
        <v>724</v>
      </c>
      <c r="J40" s="18">
        <v>785</v>
      </c>
      <c r="K40" s="18">
        <v>0</v>
      </c>
      <c r="L40" s="18">
        <v>3.19</v>
      </c>
      <c r="M40" s="119">
        <f t="shared" si="0"/>
        <v>2504.15</v>
      </c>
      <c r="N40" s="120">
        <v>1287</v>
      </c>
      <c r="O40" s="37"/>
    </row>
    <row r="41" spans="1:15" s="121" customFormat="1" ht="27.75" customHeight="1" x14ac:dyDescent="0.25">
      <c r="A41" s="140">
        <v>35</v>
      </c>
      <c r="B41" s="123" t="s">
        <v>94</v>
      </c>
      <c r="C41" s="118" t="s">
        <v>95</v>
      </c>
      <c r="D41" s="118" t="s">
        <v>377</v>
      </c>
      <c r="E41" s="118" t="s">
        <v>14</v>
      </c>
      <c r="F41" s="118" t="s">
        <v>96</v>
      </c>
      <c r="G41" s="18">
        <v>10</v>
      </c>
      <c r="H41" s="18">
        <v>841.2</v>
      </c>
      <c r="I41" s="18">
        <v>29.5</v>
      </c>
      <c r="J41" s="18">
        <v>811.7</v>
      </c>
      <c r="K41" s="18">
        <v>0</v>
      </c>
      <c r="L41" s="18">
        <v>7.08</v>
      </c>
      <c r="M41" s="119">
        <f t="shared" si="0"/>
        <v>5746.8360000000002</v>
      </c>
      <c r="N41" s="120">
        <v>839</v>
      </c>
      <c r="O41" s="37"/>
    </row>
    <row r="42" spans="1:15" s="121" customFormat="1" ht="27.75" customHeight="1" x14ac:dyDescent="0.25">
      <c r="A42" s="140">
        <v>36</v>
      </c>
      <c r="B42" s="123" t="s">
        <v>97</v>
      </c>
      <c r="C42" s="144" t="s">
        <v>255</v>
      </c>
      <c r="D42" s="122" t="s">
        <v>378</v>
      </c>
      <c r="E42" s="118"/>
      <c r="F42" s="18" t="s">
        <v>49</v>
      </c>
      <c r="G42" s="18">
        <v>3</v>
      </c>
      <c r="H42" s="18">
        <v>221</v>
      </c>
      <c r="I42" s="18">
        <v>109</v>
      </c>
      <c r="J42" s="18">
        <v>0</v>
      </c>
      <c r="K42" s="18">
        <v>0</v>
      </c>
      <c r="L42" s="18">
        <v>4.0199999999999996</v>
      </c>
      <c r="M42" s="119">
        <f t="shared" si="0"/>
        <v>0</v>
      </c>
      <c r="N42" s="120">
        <v>286</v>
      </c>
      <c r="O42" s="37"/>
    </row>
    <row r="43" spans="1:15" s="121" customFormat="1" ht="27.75" customHeight="1" x14ac:dyDescent="0.25">
      <c r="A43" s="140">
        <v>37</v>
      </c>
      <c r="B43" s="123" t="s">
        <v>98</v>
      </c>
      <c r="C43" s="118" t="s">
        <v>99</v>
      </c>
      <c r="D43" s="122" t="s">
        <v>379</v>
      </c>
      <c r="E43" s="118"/>
      <c r="F43" s="18" t="s">
        <v>39</v>
      </c>
      <c r="G43" s="18">
        <v>4</v>
      </c>
      <c r="H43" s="18">
        <v>95.7</v>
      </c>
      <c r="I43" s="18">
        <v>66.5</v>
      </c>
      <c r="J43" s="18">
        <v>29.200000000000003</v>
      </c>
      <c r="K43" s="18">
        <v>0</v>
      </c>
      <c r="L43" s="18">
        <v>3.19</v>
      </c>
      <c r="M43" s="119">
        <f t="shared" si="0"/>
        <v>93.14800000000001</v>
      </c>
      <c r="N43" s="120">
        <v>0</v>
      </c>
      <c r="O43" s="37"/>
    </row>
    <row r="44" spans="1:15" s="121" customFormat="1" ht="27.75" customHeight="1" x14ac:dyDescent="0.25">
      <c r="A44" s="140">
        <v>38</v>
      </c>
      <c r="B44" s="123" t="s">
        <v>100</v>
      </c>
      <c r="C44" s="144" t="s">
        <v>255</v>
      </c>
      <c r="D44" s="122" t="s">
        <v>380</v>
      </c>
      <c r="E44" s="118"/>
      <c r="F44" s="127" t="s">
        <v>49</v>
      </c>
      <c r="G44" s="18">
        <v>3</v>
      </c>
      <c r="H44" s="18">
        <v>52</v>
      </c>
      <c r="I44" s="18">
        <v>214</v>
      </c>
      <c r="J44" s="18">
        <v>0</v>
      </c>
      <c r="K44" s="18">
        <v>162</v>
      </c>
      <c r="L44" s="18">
        <v>4.0199999999999996</v>
      </c>
      <c r="M44" s="119">
        <f t="shared" si="0"/>
        <v>0</v>
      </c>
      <c r="N44" s="120">
        <v>106</v>
      </c>
      <c r="O44" s="112"/>
    </row>
    <row r="45" spans="1:15" s="121" customFormat="1" ht="27.75" customHeight="1" x14ac:dyDescent="0.25">
      <c r="A45" s="140">
        <v>39</v>
      </c>
      <c r="B45" s="123" t="s">
        <v>101</v>
      </c>
      <c r="C45" s="144" t="s">
        <v>255</v>
      </c>
      <c r="D45" s="122" t="s">
        <v>381</v>
      </c>
      <c r="E45" s="118"/>
      <c r="F45" s="18" t="s">
        <v>64</v>
      </c>
      <c r="G45" s="18">
        <v>6.5</v>
      </c>
      <c r="H45" s="18">
        <v>712</v>
      </c>
      <c r="I45" s="18">
        <v>150</v>
      </c>
      <c r="J45" s="18">
        <v>562</v>
      </c>
      <c r="K45" s="18">
        <v>0</v>
      </c>
      <c r="L45" s="18">
        <v>4.0199999999999996</v>
      </c>
      <c r="M45" s="119">
        <f t="shared" si="0"/>
        <v>2259.2399999999998</v>
      </c>
      <c r="N45" s="120">
        <v>791</v>
      </c>
      <c r="O45" s="37"/>
    </row>
    <row r="46" spans="1:15" s="121" customFormat="1" ht="27.75" customHeight="1" x14ac:dyDescent="0.25">
      <c r="A46" s="140">
        <v>40</v>
      </c>
      <c r="B46" s="123" t="s">
        <v>102</v>
      </c>
      <c r="C46" s="144" t="s">
        <v>255</v>
      </c>
      <c r="D46" s="122" t="s">
        <v>382</v>
      </c>
      <c r="E46" s="118"/>
      <c r="F46" s="18" t="s">
        <v>39</v>
      </c>
      <c r="G46" s="18">
        <v>4.8899999999999997</v>
      </c>
      <c r="H46" s="18">
        <v>488</v>
      </c>
      <c r="I46" s="18">
        <v>157</v>
      </c>
      <c r="J46" s="18">
        <v>331</v>
      </c>
      <c r="K46" s="18">
        <v>0</v>
      </c>
      <c r="L46" s="18">
        <v>4.0199999999999996</v>
      </c>
      <c r="M46" s="119">
        <f t="shared" si="0"/>
        <v>1330.62</v>
      </c>
      <c r="N46" s="120">
        <v>545</v>
      </c>
      <c r="O46" s="37"/>
    </row>
    <row r="47" spans="1:15" s="121" customFormat="1" ht="27.75" customHeight="1" x14ac:dyDescent="0.25">
      <c r="A47" s="140">
        <v>41</v>
      </c>
      <c r="B47" s="123" t="s">
        <v>103</v>
      </c>
      <c r="C47" s="144" t="s">
        <v>255</v>
      </c>
      <c r="D47" s="122" t="s">
        <v>383</v>
      </c>
      <c r="E47" s="118"/>
      <c r="F47" s="18" t="s">
        <v>64</v>
      </c>
      <c r="G47" s="18">
        <v>3.82</v>
      </c>
      <c r="H47" s="18">
        <v>450</v>
      </c>
      <c r="I47" s="18">
        <v>215</v>
      </c>
      <c r="J47" s="18">
        <v>235</v>
      </c>
      <c r="K47" s="18">
        <v>0</v>
      </c>
      <c r="L47" s="18">
        <v>4.0199999999999996</v>
      </c>
      <c r="M47" s="119">
        <f t="shared" si="0"/>
        <v>944.69999999999993</v>
      </c>
      <c r="N47" s="120">
        <v>465</v>
      </c>
      <c r="O47" s="37"/>
    </row>
    <row r="48" spans="1:15" s="121" customFormat="1" ht="27.75" customHeight="1" x14ac:dyDescent="0.25">
      <c r="A48" s="140">
        <v>42</v>
      </c>
      <c r="B48" s="123" t="s">
        <v>104</v>
      </c>
      <c r="C48" s="144" t="s">
        <v>255</v>
      </c>
      <c r="D48" s="122" t="s">
        <v>384</v>
      </c>
      <c r="E48" s="118"/>
      <c r="F48" s="18" t="s">
        <v>39</v>
      </c>
      <c r="G48" s="18">
        <v>5</v>
      </c>
      <c r="H48" s="18">
        <v>280</v>
      </c>
      <c r="I48" s="18">
        <v>282</v>
      </c>
      <c r="J48" s="18">
        <v>0</v>
      </c>
      <c r="K48" s="18">
        <v>2</v>
      </c>
      <c r="L48" s="18">
        <v>4.0199999999999996</v>
      </c>
      <c r="M48" s="119">
        <f t="shared" si="0"/>
        <v>0</v>
      </c>
      <c r="N48" s="120">
        <v>373</v>
      </c>
      <c r="O48" s="37"/>
    </row>
    <row r="49" spans="1:15" s="121" customFormat="1" ht="27.75" customHeight="1" x14ac:dyDescent="0.25">
      <c r="A49" s="140">
        <v>43</v>
      </c>
      <c r="B49" s="123" t="s">
        <v>105</v>
      </c>
      <c r="C49" s="145" t="s">
        <v>106</v>
      </c>
      <c r="D49" s="122" t="s">
        <v>385</v>
      </c>
      <c r="E49" s="118"/>
      <c r="F49" s="18" t="s">
        <v>57</v>
      </c>
      <c r="G49" s="127">
        <v>15</v>
      </c>
      <c r="H49" s="18">
        <v>1066</v>
      </c>
      <c r="I49" s="18">
        <v>374</v>
      </c>
      <c r="J49" s="18">
        <v>692</v>
      </c>
      <c r="K49" s="18">
        <v>0</v>
      </c>
      <c r="L49" s="18">
        <v>3.19</v>
      </c>
      <c r="M49" s="119">
        <f t="shared" si="0"/>
        <v>2207.48</v>
      </c>
      <c r="N49" s="120">
        <v>1624</v>
      </c>
      <c r="O49" s="37"/>
    </row>
    <row r="50" spans="1:15" s="121" customFormat="1" ht="27.75" customHeight="1" x14ac:dyDescent="0.25">
      <c r="A50" s="140">
        <v>44</v>
      </c>
      <c r="B50" s="123" t="s">
        <v>107</v>
      </c>
      <c r="C50" s="144" t="s">
        <v>255</v>
      </c>
      <c r="D50" s="122" t="s">
        <v>386</v>
      </c>
      <c r="E50" s="118"/>
      <c r="F50" s="18" t="s">
        <v>64</v>
      </c>
      <c r="G50" s="18">
        <v>5</v>
      </c>
      <c r="H50" s="18">
        <v>375</v>
      </c>
      <c r="I50" s="18">
        <v>439</v>
      </c>
      <c r="J50" s="18">
        <v>0</v>
      </c>
      <c r="K50" s="18">
        <v>64</v>
      </c>
      <c r="L50" s="18">
        <v>4.0199999999999996</v>
      </c>
      <c r="M50" s="119">
        <f t="shared" si="0"/>
        <v>0</v>
      </c>
      <c r="N50" s="120">
        <v>536</v>
      </c>
      <c r="O50" s="37"/>
    </row>
    <row r="51" spans="1:15" s="121" customFormat="1" ht="27.75" customHeight="1" x14ac:dyDescent="0.25">
      <c r="A51" s="140">
        <v>45</v>
      </c>
      <c r="B51" s="123" t="s">
        <v>108</v>
      </c>
      <c r="C51" s="145" t="s">
        <v>106</v>
      </c>
      <c r="D51" s="122" t="s">
        <v>387</v>
      </c>
      <c r="E51" s="118"/>
      <c r="F51" s="18" t="s">
        <v>46</v>
      </c>
      <c r="G51" s="127">
        <v>9.9</v>
      </c>
      <c r="H51" s="18">
        <v>0</v>
      </c>
      <c r="I51" s="18">
        <v>220.8</v>
      </c>
      <c r="J51" s="18">
        <v>0</v>
      </c>
      <c r="K51" s="18">
        <v>220.8</v>
      </c>
      <c r="L51" s="18">
        <v>3.19</v>
      </c>
      <c r="M51" s="119">
        <f t="shared" si="0"/>
        <v>0</v>
      </c>
      <c r="N51" s="120">
        <v>0</v>
      </c>
      <c r="O51" s="37"/>
    </row>
    <row r="52" spans="1:15" s="121" customFormat="1" ht="27.75" customHeight="1" x14ac:dyDescent="0.25">
      <c r="A52" s="140">
        <v>46</v>
      </c>
      <c r="B52" s="123" t="s">
        <v>109</v>
      </c>
      <c r="C52" s="145" t="s">
        <v>86</v>
      </c>
      <c r="D52" s="122" t="s">
        <v>388</v>
      </c>
      <c r="E52" s="118"/>
      <c r="F52" s="18" t="s">
        <v>110</v>
      </c>
      <c r="G52" s="127">
        <v>10</v>
      </c>
      <c r="H52" s="18">
        <v>320</v>
      </c>
      <c r="I52" s="18">
        <v>903</v>
      </c>
      <c r="J52" s="18">
        <v>0</v>
      </c>
      <c r="K52" s="18">
        <v>583</v>
      </c>
      <c r="L52" s="18" t="s">
        <v>219</v>
      </c>
      <c r="M52" s="119">
        <v>0</v>
      </c>
      <c r="N52" s="120">
        <v>864</v>
      </c>
      <c r="O52" s="37"/>
    </row>
    <row r="53" spans="1:15" s="121" customFormat="1" ht="27.75" customHeight="1" x14ac:dyDescent="0.25">
      <c r="A53" s="140">
        <v>47</v>
      </c>
      <c r="B53" s="123" t="s">
        <v>111</v>
      </c>
      <c r="C53" s="145" t="s">
        <v>86</v>
      </c>
      <c r="D53" s="122" t="s">
        <v>389</v>
      </c>
      <c r="E53" s="118"/>
      <c r="F53" s="127" t="s">
        <v>51</v>
      </c>
      <c r="G53" s="127">
        <v>10</v>
      </c>
      <c r="H53" s="18">
        <v>0</v>
      </c>
      <c r="I53" s="18">
        <v>695</v>
      </c>
      <c r="J53" s="18">
        <v>0</v>
      </c>
      <c r="K53" s="18">
        <v>695</v>
      </c>
      <c r="L53" s="18" t="s">
        <v>219</v>
      </c>
      <c r="M53" s="119">
        <v>0</v>
      </c>
      <c r="N53" s="120">
        <v>1</v>
      </c>
      <c r="O53" s="37"/>
    </row>
    <row r="54" spans="1:15" s="121" customFormat="1" ht="27.75" customHeight="1" x14ac:dyDescent="0.25">
      <c r="A54" s="140">
        <v>48</v>
      </c>
      <c r="B54" s="123" t="s">
        <v>112</v>
      </c>
      <c r="C54" s="145" t="s">
        <v>255</v>
      </c>
      <c r="D54" s="122" t="s">
        <v>390</v>
      </c>
      <c r="E54" s="118"/>
      <c r="F54" s="127" t="s">
        <v>113</v>
      </c>
      <c r="G54" s="127">
        <v>2.7</v>
      </c>
      <c r="H54" s="18">
        <v>298</v>
      </c>
      <c r="I54" s="18">
        <v>128</v>
      </c>
      <c r="J54" s="18">
        <v>170</v>
      </c>
      <c r="K54" s="18">
        <v>0</v>
      </c>
      <c r="L54" s="18">
        <v>4.0199999999999996</v>
      </c>
      <c r="M54" s="119">
        <f t="shared" si="0"/>
        <v>683.4</v>
      </c>
      <c r="N54" s="120">
        <v>353</v>
      </c>
      <c r="O54" s="37"/>
    </row>
    <row r="55" spans="1:15" s="121" customFormat="1" ht="27.75" customHeight="1" x14ac:dyDescent="0.25">
      <c r="A55" s="140">
        <v>49</v>
      </c>
      <c r="B55" s="123" t="s">
        <v>114</v>
      </c>
      <c r="C55" s="118" t="s">
        <v>86</v>
      </c>
      <c r="D55" s="122" t="s">
        <v>391</v>
      </c>
      <c r="E55" s="118"/>
      <c r="F55" s="127" t="s">
        <v>115</v>
      </c>
      <c r="G55" s="18">
        <v>9.81</v>
      </c>
      <c r="H55" s="18">
        <v>0</v>
      </c>
      <c r="I55" s="18">
        <v>2289</v>
      </c>
      <c r="J55" s="18">
        <v>0</v>
      </c>
      <c r="K55" s="18">
        <v>2289</v>
      </c>
      <c r="L55" s="18">
        <v>3.19</v>
      </c>
      <c r="M55" s="119">
        <f t="shared" si="0"/>
        <v>0</v>
      </c>
      <c r="N55" s="120">
        <v>0</v>
      </c>
      <c r="O55" s="37"/>
    </row>
    <row r="56" spans="1:15" s="121" customFormat="1" ht="27.75" customHeight="1" x14ac:dyDescent="0.25">
      <c r="A56" s="140">
        <v>50</v>
      </c>
      <c r="B56" s="123" t="s">
        <v>116</v>
      </c>
      <c r="C56" s="118" t="s">
        <v>255</v>
      </c>
      <c r="D56" s="122" t="s">
        <v>392</v>
      </c>
      <c r="E56" s="118"/>
      <c r="F56" s="127" t="s">
        <v>117</v>
      </c>
      <c r="G56" s="18">
        <v>10.39</v>
      </c>
      <c r="H56" s="18">
        <v>0</v>
      </c>
      <c r="I56" s="18">
        <v>19800</v>
      </c>
      <c r="J56" s="18">
        <v>0</v>
      </c>
      <c r="K56" s="18">
        <v>19800</v>
      </c>
      <c r="L56" s="18">
        <v>2.58</v>
      </c>
      <c r="M56" s="119">
        <f t="shared" si="0"/>
        <v>0</v>
      </c>
      <c r="N56" s="120">
        <v>714</v>
      </c>
      <c r="O56" s="37"/>
    </row>
    <row r="57" spans="1:15" s="121" customFormat="1" ht="27.75" customHeight="1" x14ac:dyDescent="0.25">
      <c r="A57" s="140">
        <v>51</v>
      </c>
      <c r="B57" s="123" t="s">
        <v>118</v>
      </c>
      <c r="C57" s="145" t="s">
        <v>255</v>
      </c>
      <c r="D57" s="122" t="s">
        <v>392</v>
      </c>
      <c r="E57" s="118"/>
      <c r="F57" s="127" t="s">
        <v>119</v>
      </c>
      <c r="G57" s="127">
        <v>10.39</v>
      </c>
      <c r="H57" s="18">
        <v>0</v>
      </c>
      <c r="I57" s="18">
        <v>17040</v>
      </c>
      <c r="J57" s="18">
        <v>0</v>
      </c>
      <c r="K57" s="18">
        <v>17040</v>
      </c>
      <c r="L57" s="18">
        <v>2.58</v>
      </c>
      <c r="M57" s="119">
        <f t="shared" si="0"/>
        <v>0</v>
      </c>
      <c r="N57" s="120">
        <v>668</v>
      </c>
      <c r="O57" s="37"/>
    </row>
    <row r="58" spans="1:15" s="121" customFormat="1" ht="27.75" customHeight="1" x14ac:dyDescent="0.25">
      <c r="A58" s="140">
        <v>52</v>
      </c>
      <c r="B58" s="123" t="s">
        <v>120</v>
      </c>
      <c r="C58" s="118" t="s">
        <v>255</v>
      </c>
      <c r="D58" s="122" t="s">
        <v>392</v>
      </c>
      <c r="E58" s="118"/>
      <c r="F58" s="127" t="s">
        <v>121</v>
      </c>
      <c r="G58" s="18">
        <v>10.39</v>
      </c>
      <c r="H58" s="18">
        <v>0</v>
      </c>
      <c r="I58" s="18">
        <v>14430</v>
      </c>
      <c r="J58" s="18">
        <v>0</v>
      </c>
      <c r="K58" s="18">
        <v>14430</v>
      </c>
      <c r="L58" s="18">
        <v>2.58</v>
      </c>
      <c r="M58" s="119">
        <f t="shared" si="0"/>
        <v>0</v>
      </c>
      <c r="N58" s="120">
        <v>741</v>
      </c>
      <c r="O58" s="37"/>
    </row>
    <row r="59" spans="1:15" s="121" customFormat="1" ht="27.75" customHeight="1" x14ac:dyDescent="0.25">
      <c r="A59" s="140">
        <v>53</v>
      </c>
      <c r="B59" s="123" t="s">
        <v>122</v>
      </c>
      <c r="C59" s="118" t="s">
        <v>255</v>
      </c>
      <c r="D59" s="122" t="s">
        <v>392</v>
      </c>
      <c r="E59" s="118"/>
      <c r="F59" s="127" t="s">
        <v>123</v>
      </c>
      <c r="G59" s="18">
        <v>10.39</v>
      </c>
      <c r="H59" s="18">
        <v>0</v>
      </c>
      <c r="I59" s="18">
        <v>8565</v>
      </c>
      <c r="J59" s="18">
        <v>0</v>
      </c>
      <c r="K59" s="18">
        <v>8565</v>
      </c>
      <c r="L59" s="18">
        <v>2.58</v>
      </c>
      <c r="M59" s="119">
        <f t="shared" si="0"/>
        <v>0</v>
      </c>
      <c r="N59" s="120">
        <v>612</v>
      </c>
      <c r="O59" s="37"/>
    </row>
    <row r="60" spans="1:15" s="121" customFormat="1" ht="27.75" customHeight="1" x14ac:dyDescent="0.25">
      <c r="A60" s="140">
        <v>54</v>
      </c>
      <c r="B60" s="123" t="s">
        <v>124</v>
      </c>
      <c r="C60" s="118" t="s">
        <v>255</v>
      </c>
      <c r="D60" s="122" t="s">
        <v>392</v>
      </c>
      <c r="E60" s="118"/>
      <c r="F60" s="127" t="s">
        <v>125</v>
      </c>
      <c r="G60" s="18">
        <v>10.39</v>
      </c>
      <c r="H60" s="18">
        <v>1.7</v>
      </c>
      <c r="I60" s="18">
        <v>3720</v>
      </c>
      <c r="J60" s="18">
        <v>0</v>
      </c>
      <c r="K60" s="18">
        <v>3718.3</v>
      </c>
      <c r="L60" s="18">
        <v>2.58</v>
      </c>
      <c r="M60" s="119">
        <f t="shared" si="0"/>
        <v>0</v>
      </c>
      <c r="N60" s="120">
        <v>952</v>
      </c>
      <c r="O60" s="37"/>
    </row>
    <row r="61" spans="1:15" s="121" customFormat="1" ht="27.75" customHeight="1" x14ac:dyDescent="0.25">
      <c r="A61" s="140">
        <v>55</v>
      </c>
      <c r="B61" s="123" t="s">
        <v>126</v>
      </c>
      <c r="C61" s="118" t="s">
        <v>255</v>
      </c>
      <c r="D61" s="122" t="s">
        <v>392</v>
      </c>
      <c r="E61" s="118"/>
      <c r="F61" s="127" t="s">
        <v>127</v>
      </c>
      <c r="G61" s="18">
        <v>10.39</v>
      </c>
      <c r="H61" s="18">
        <v>0</v>
      </c>
      <c r="I61" s="18">
        <v>11880</v>
      </c>
      <c r="J61" s="18">
        <v>0</v>
      </c>
      <c r="K61" s="18">
        <v>11880</v>
      </c>
      <c r="L61" s="18">
        <v>2.58</v>
      </c>
      <c r="M61" s="119">
        <f t="shared" si="0"/>
        <v>0</v>
      </c>
      <c r="N61" s="120">
        <v>1111</v>
      </c>
      <c r="O61" s="37"/>
    </row>
    <row r="62" spans="1:15" s="121" customFormat="1" ht="27.75" customHeight="1" x14ac:dyDescent="0.25">
      <c r="A62" s="140">
        <v>56</v>
      </c>
      <c r="B62" s="123" t="s">
        <v>128</v>
      </c>
      <c r="C62" s="118" t="s">
        <v>255</v>
      </c>
      <c r="D62" s="122" t="s">
        <v>392</v>
      </c>
      <c r="E62" s="118"/>
      <c r="F62" s="127" t="s">
        <v>119</v>
      </c>
      <c r="G62" s="18">
        <v>10.39</v>
      </c>
      <c r="H62" s="18">
        <v>0</v>
      </c>
      <c r="I62" s="18">
        <v>10420</v>
      </c>
      <c r="J62" s="18">
        <v>0</v>
      </c>
      <c r="K62" s="18">
        <v>10420</v>
      </c>
      <c r="L62" s="18">
        <v>2.58</v>
      </c>
      <c r="M62" s="119">
        <f t="shared" si="0"/>
        <v>0</v>
      </c>
      <c r="N62" s="120">
        <v>922</v>
      </c>
      <c r="O62" s="37"/>
    </row>
    <row r="63" spans="1:15" s="121" customFormat="1" ht="27.75" customHeight="1" x14ac:dyDescent="0.25">
      <c r="A63" s="140">
        <v>57</v>
      </c>
      <c r="B63" s="123" t="s">
        <v>129</v>
      </c>
      <c r="C63" s="118" t="s">
        <v>255</v>
      </c>
      <c r="D63" s="122" t="s">
        <v>392</v>
      </c>
      <c r="E63" s="118"/>
      <c r="F63" s="127" t="s">
        <v>130</v>
      </c>
      <c r="G63" s="18">
        <v>10.39</v>
      </c>
      <c r="H63" s="18">
        <v>0</v>
      </c>
      <c r="I63" s="18">
        <v>11295</v>
      </c>
      <c r="J63" s="18">
        <v>0</v>
      </c>
      <c r="K63" s="18">
        <v>11295</v>
      </c>
      <c r="L63" s="18">
        <v>2.58</v>
      </c>
      <c r="M63" s="119">
        <f t="shared" si="0"/>
        <v>0</v>
      </c>
      <c r="N63" s="120">
        <v>1001</v>
      </c>
      <c r="O63" s="37"/>
    </row>
    <row r="64" spans="1:15" s="121" customFormat="1" ht="27.75" customHeight="1" x14ac:dyDescent="0.25">
      <c r="A64" s="140">
        <v>58</v>
      </c>
      <c r="B64" s="123" t="s">
        <v>131</v>
      </c>
      <c r="C64" s="118" t="s">
        <v>255</v>
      </c>
      <c r="D64" s="122" t="s">
        <v>392</v>
      </c>
      <c r="E64" s="118"/>
      <c r="F64" s="127" t="s">
        <v>117</v>
      </c>
      <c r="G64" s="18">
        <v>10.39</v>
      </c>
      <c r="H64" s="18">
        <v>0</v>
      </c>
      <c r="I64" s="18">
        <v>9030</v>
      </c>
      <c r="J64" s="18">
        <v>0</v>
      </c>
      <c r="K64" s="18">
        <v>9030</v>
      </c>
      <c r="L64" s="18">
        <v>2.58</v>
      </c>
      <c r="M64" s="119">
        <f t="shared" si="0"/>
        <v>0</v>
      </c>
      <c r="N64" s="120">
        <v>967</v>
      </c>
      <c r="O64" s="37"/>
    </row>
    <row r="65" spans="1:15" s="121" customFormat="1" ht="27.75" customHeight="1" x14ac:dyDescent="0.25">
      <c r="A65" s="140">
        <v>59</v>
      </c>
      <c r="B65" s="123" t="s">
        <v>132</v>
      </c>
      <c r="C65" s="118" t="s">
        <v>133</v>
      </c>
      <c r="D65" s="122" t="s">
        <v>393</v>
      </c>
      <c r="E65" s="118"/>
      <c r="F65" s="127" t="s">
        <v>121</v>
      </c>
      <c r="G65" s="18">
        <v>25</v>
      </c>
      <c r="H65" s="18">
        <v>1922</v>
      </c>
      <c r="I65" s="18">
        <v>2861</v>
      </c>
      <c r="J65" s="18">
        <v>0</v>
      </c>
      <c r="K65" s="18">
        <v>939</v>
      </c>
      <c r="L65" s="18">
        <v>3.19</v>
      </c>
      <c r="M65" s="119">
        <f t="shared" si="0"/>
        <v>0</v>
      </c>
      <c r="N65" s="120">
        <v>2721</v>
      </c>
      <c r="O65" s="37"/>
    </row>
    <row r="66" spans="1:15" s="121" customFormat="1" ht="27.75" customHeight="1" x14ac:dyDescent="0.25">
      <c r="A66" s="140">
        <v>60</v>
      </c>
      <c r="B66" s="123" t="s">
        <v>134</v>
      </c>
      <c r="C66" s="118" t="s">
        <v>255</v>
      </c>
      <c r="D66" s="122" t="s">
        <v>394</v>
      </c>
      <c r="E66" s="118"/>
      <c r="F66" s="127" t="s">
        <v>135</v>
      </c>
      <c r="G66" s="18">
        <v>2.8</v>
      </c>
      <c r="H66" s="18">
        <v>209</v>
      </c>
      <c r="I66" s="18">
        <v>206</v>
      </c>
      <c r="J66" s="18">
        <v>2</v>
      </c>
      <c r="K66" s="18">
        <v>0</v>
      </c>
      <c r="L66" s="18">
        <v>4.0199999999999996</v>
      </c>
      <c r="M66" s="119">
        <f t="shared" si="0"/>
        <v>8.0399999999999991</v>
      </c>
      <c r="N66" s="120">
        <v>294</v>
      </c>
      <c r="O66" s="37"/>
    </row>
    <row r="67" spans="1:15" s="121" customFormat="1" ht="27.75" customHeight="1" x14ac:dyDescent="0.25">
      <c r="A67" s="140">
        <v>61</v>
      </c>
      <c r="B67" s="123" t="s">
        <v>136</v>
      </c>
      <c r="C67" s="118" t="s">
        <v>255</v>
      </c>
      <c r="D67" s="122" t="s">
        <v>395</v>
      </c>
      <c r="E67" s="118"/>
      <c r="F67" s="127" t="s">
        <v>137</v>
      </c>
      <c r="G67" s="18">
        <v>5.35</v>
      </c>
      <c r="H67" s="18">
        <v>440</v>
      </c>
      <c r="I67" s="18">
        <v>268</v>
      </c>
      <c r="J67" s="18">
        <v>172</v>
      </c>
      <c r="K67" s="18">
        <v>0</v>
      </c>
      <c r="L67" s="18">
        <v>4.0199999999999996</v>
      </c>
      <c r="M67" s="119">
        <f t="shared" si="0"/>
        <v>691.43999999999994</v>
      </c>
      <c r="N67" s="120">
        <v>476</v>
      </c>
      <c r="O67" s="37"/>
    </row>
    <row r="68" spans="1:15" s="121" customFormat="1" ht="27.75" customHeight="1" x14ac:dyDescent="0.25">
      <c r="A68" s="140">
        <v>62</v>
      </c>
      <c r="B68" s="123" t="s">
        <v>138</v>
      </c>
      <c r="C68" s="118" t="s">
        <v>255</v>
      </c>
      <c r="D68" s="122" t="s">
        <v>396</v>
      </c>
      <c r="E68" s="118"/>
      <c r="F68" s="127" t="s">
        <v>49</v>
      </c>
      <c r="G68" s="18">
        <v>3</v>
      </c>
      <c r="H68" s="18">
        <v>209</v>
      </c>
      <c r="I68" s="18">
        <v>214</v>
      </c>
      <c r="J68" s="18">
        <v>0</v>
      </c>
      <c r="K68" s="18">
        <v>5</v>
      </c>
      <c r="L68" s="18">
        <v>2.97</v>
      </c>
      <c r="M68" s="119">
        <f t="shared" si="0"/>
        <v>0</v>
      </c>
      <c r="N68" s="120">
        <v>294</v>
      </c>
      <c r="O68" s="37"/>
    </row>
    <row r="69" spans="1:15" s="121" customFormat="1" ht="27.75" customHeight="1" x14ac:dyDescent="0.25">
      <c r="A69" s="140">
        <v>63</v>
      </c>
      <c r="B69" s="123" t="s">
        <v>139</v>
      </c>
      <c r="C69" s="118" t="s">
        <v>255</v>
      </c>
      <c r="D69" s="122" t="s">
        <v>397</v>
      </c>
      <c r="E69" s="118"/>
      <c r="F69" s="127" t="s">
        <v>49</v>
      </c>
      <c r="G69" s="18">
        <v>2.7</v>
      </c>
      <c r="H69" s="18">
        <v>265</v>
      </c>
      <c r="I69" s="18">
        <v>150</v>
      </c>
      <c r="J69" s="18">
        <v>115</v>
      </c>
      <c r="K69" s="18">
        <v>0</v>
      </c>
      <c r="L69" s="18">
        <v>3.61</v>
      </c>
      <c r="M69" s="119">
        <f t="shared" si="0"/>
        <v>415.15</v>
      </c>
      <c r="N69" s="120">
        <v>335</v>
      </c>
      <c r="O69" s="37"/>
    </row>
    <row r="70" spans="1:15" s="121" customFormat="1" ht="27.75" customHeight="1" x14ac:dyDescent="0.25">
      <c r="A70" s="140">
        <v>64</v>
      </c>
      <c r="B70" s="123" t="s">
        <v>140</v>
      </c>
      <c r="C70" s="118" t="s">
        <v>255</v>
      </c>
      <c r="D70" s="122" t="s">
        <v>398</v>
      </c>
      <c r="E70" s="118"/>
      <c r="F70" s="127" t="s">
        <v>49</v>
      </c>
      <c r="G70" s="18">
        <v>3</v>
      </c>
      <c r="H70" s="18">
        <v>247</v>
      </c>
      <c r="I70" s="18">
        <v>205</v>
      </c>
      <c r="J70" s="18">
        <v>0</v>
      </c>
      <c r="K70" s="18">
        <v>0</v>
      </c>
      <c r="L70" s="18">
        <v>4.5</v>
      </c>
      <c r="M70" s="119">
        <f t="shared" si="0"/>
        <v>0</v>
      </c>
      <c r="N70" s="120">
        <v>290</v>
      </c>
      <c r="O70" s="37"/>
    </row>
    <row r="71" spans="1:15" s="121" customFormat="1" ht="27.75" customHeight="1" x14ac:dyDescent="0.25">
      <c r="A71" s="140">
        <v>65</v>
      </c>
      <c r="B71" s="123" t="s">
        <v>141</v>
      </c>
      <c r="C71" s="118" t="s">
        <v>255</v>
      </c>
      <c r="D71" s="122" t="s">
        <v>399</v>
      </c>
      <c r="E71" s="118"/>
      <c r="F71" s="127" t="s">
        <v>89</v>
      </c>
      <c r="G71" s="18">
        <v>5.4</v>
      </c>
      <c r="H71" s="18">
        <v>470.8</v>
      </c>
      <c r="I71" s="18">
        <v>79.900000000000006</v>
      </c>
      <c r="J71" s="18">
        <v>390.9</v>
      </c>
      <c r="K71" s="18">
        <v>0</v>
      </c>
      <c r="L71" s="18">
        <v>4.5</v>
      </c>
      <c r="M71" s="119">
        <f t="shared" ref="M71:M134" si="1">J71*L71</f>
        <v>1759.05</v>
      </c>
      <c r="N71" s="120">
        <v>520</v>
      </c>
      <c r="O71" s="37"/>
    </row>
    <row r="72" spans="1:15" s="121" customFormat="1" ht="27.75" customHeight="1" x14ac:dyDescent="0.25">
      <c r="A72" s="140">
        <v>66</v>
      </c>
      <c r="B72" s="123" t="s">
        <v>142</v>
      </c>
      <c r="C72" s="145" t="s">
        <v>133</v>
      </c>
      <c r="D72" s="122" t="s">
        <v>400</v>
      </c>
      <c r="E72" s="118"/>
      <c r="F72" s="127" t="s">
        <v>57</v>
      </c>
      <c r="G72" s="127">
        <v>4.9000000000000004</v>
      </c>
      <c r="H72" s="18">
        <v>293.8</v>
      </c>
      <c r="I72" s="18">
        <v>2439</v>
      </c>
      <c r="J72" s="18">
        <v>0</v>
      </c>
      <c r="K72" s="18">
        <v>2145.1999999999998</v>
      </c>
      <c r="L72" s="18">
        <v>3.74</v>
      </c>
      <c r="M72" s="119">
        <f t="shared" si="1"/>
        <v>0</v>
      </c>
      <c r="N72" s="120">
        <v>577</v>
      </c>
      <c r="O72" s="37"/>
    </row>
    <row r="73" spans="1:15" s="121" customFormat="1" ht="27.75" customHeight="1" x14ac:dyDescent="0.25">
      <c r="A73" s="140">
        <v>67</v>
      </c>
      <c r="B73" s="123" t="s">
        <v>201</v>
      </c>
      <c r="C73" s="145" t="s">
        <v>255</v>
      </c>
      <c r="D73" s="122" t="s">
        <v>401</v>
      </c>
      <c r="E73" s="118"/>
      <c r="F73" s="127" t="s">
        <v>121</v>
      </c>
      <c r="G73" s="127">
        <v>10.39</v>
      </c>
      <c r="H73" s="18">
        <v>0</v>
      </c>
      <c r="I73" s="18">
        <v>13140</v>
      </c>
      <c r="J73" s="18">
        <v>0</v>
      </c>
      <c r="K73" s="18">
        <v>13140</v>
      </c>
      <c r="L73" s="18">
        <v>3.37</v>
      </c>
      <c r="M73" s="119">
        <f t="shared" si="1"/>
        <v>0</v>
      </c>
      <c r="N73" s="120">
        <v>957</v>
      </c>
      <c r="O73" s="37"/>
    </row>
    <row r="74" spans="1:15" s="121" customFormat="1" ht="27.75" customHeight="1" x14ac:dyDescent="0.25">
      <c r="A74" s="140">
        <v>68</v>
      </c>
      <c r="B74" s="123" t="s">
        <v>202</v>
      </c>
      <c r="C74" s="118" t="s">
        <v>255</v>
      </c>
      <c r="D74" s="122" t="s">
        <v>401</v>
      </c>
      <c r="E74" s="118"/>
      <c r="F74" s="127" t="s">
        <v>203</v>
      </c>
      <c r="G74" s="18">
        <v>10.39</v>
      </c>
      <c r="H74" s="18">
        <v>0</v>
      </c>
      <c r="I74" s="18">
        <v>15420</v>
      </c>
      <c r="J74" s="18">
        <v>0</v>
      </c>
      <c r="K74" s="18">
        <v>15420</v>
      </c>
      <c r="L74" s="18">
        <v>3.37</v>
      </c>
      <c r="M74" s="119">
        <f t="shared" si="1"/>
        <v>0</v>
      </c>
      <c r="N74" s="120">
        <v>1237</v>
      </c>
      <c r="O74" s="37"/>
    </row>
    <row r="75" spans="1:15" s="121" customFormat="1" ht="27.75" customHeight="1" x14ac:dyDescent="0.25">
      <c r="A75" s="140">
        <v>69</v>
      </c>
      <c r="B75" s="123" t="s">
        <v>204</v>
      </c>
      <c r="C75" s="118" t="s">
        <v>255</v>
      </c>
      <c r="D75" s="122" t="s">
        <v>401</v>
      </c>
      <c r="E75" s="118"/>
      <c r="F75" s="127" t="s">
        <v>205</v>
      </c>
      <c r="G75" s="18">
        <v>10.39</v>
      </c>
      <c r="H75" s="18">
        <v>0</v>
      </c>
      <c r="I75" s="18">
        <v>13485</v>
      </c>
      <c r="J75" s="18">
        <v>0</v>
      </c>
      <c r="K75" s="18">
        <v>13485</v>
      </c>
      <c r="L75" s="18">
        <v>3.37</v>
      </c>
      <c r="M75" s="119">
        <f t="shared" si="1"/>
        <v>0</v>
      </c>
      <c r="N75" s="120">
        <v>1003</v>
      </c>
      <c r="O75" s="37"/>
    </row>
    <row r="76" spans="1:15" s="121" customFormat="1" ht="27.75" customHeight="1" x14ac:dyDescent="0.25">
      <c r="A76" s="140">
        <v>70</v>
      </c>
      <c r="B76" s="123" t="s">
        <v>206</v>
      </c>
      <c r="C76" s="118" t="s">
        <v>255</v>
      </c>
      <c r="D76" s="122" t="s">
        <v>401</v>
      </c>
      <c r="E76" s="118"/>
      <c r="F76" s="127" t="s">
        <v>55</v>
      </c>
      <c r="G76" s="18">
        <v>10.39</v>
      </c>
      <c r="H76" s="18">
        <v>0</v>
      </c>
      <c r="I76" s="18">
        <v>14475</v>
      </c>
      <c r="J76" s="18">
        <v>0</v>
      </c>
      <c r="K76" s="18">
        <v>14475</v>
      </c>
      <c r="L76" s="18">
        <v>3.37</v>
      </c>
      <c r="M76" s="119">
        <f t="shared" si="1"/>
        <v>0</v>
      </c>
      <c r="N76" s="120">
        <v>1058</v>
      </c>
      <c r="O76" s="37"/>
    </row>
    <row r="77" spans="1:15" s="121" customFormat="1" ht="27.75" customHeight="1" x14ac:dyDescent="0.25">
      <c r="A77" s="140">
        <v>71</v>
      </c>
      <c r="B77" s="123" t="s">
        <v>207</v>
      </c>
      <c r="C77" s="118" t="s">
        <v>255</v>
      </c>
      <c r="D77" s="122" t="s">
        <v>401</v>
      </c>
      <c r="E77" s="118"/>
      <c r="F77" s="127" t="s">
        <v>55</v>
      </c>
      <c r="G77" s="127">
        <v>10.39</v>
      </c>
      <c r="H77" s="18">
        <v>0</v>
      </c>
      <c r="I77" s="18">
        <v>12990</v>
      </c>
      <c r="J77" s="18">
        <v>0</v>
      </c>
      <c r="K77" s="18">
        <v>12990</v>
      </c>
      <c r="L77" s="18">
        <v>3.37</v>
      </c>
      <c r="M77" s="119">
        <f t="shared" si="1"/>
        <v>0</v>
      </c>
      <c r="N77" s="120">
        <v>1053</v>
      </c>
      <c r="O77" s="37"/>
    </row>
    <row r="78" spans="1:15" s="121" customFormat="1" ht="27.75" customHeight="1" x14ac:dyDescent="0.25">
      <c r="A78" s="140">
        <v>72</v>
      </c>
      <c r="B78" s="123" t="s">
        <v>208</v>
      </c>
      <c r="C78" s="118" t="s">
        <v>255</v>
      </c>
      <c r="D78" s="122" t="s">
        <v>401</v>
      </c>
      <c r="E78" s="118"/>
      <c r="F78" s="127" t="s">
        <v>209</v>
      </c>
      <c r="G78" s="18">
        <v>10.39</v>
      </c>
      <c r="H78" s="18">
        <v>0</v>
      </c>
      <c r="I78" s="18">
        <v>16780</v>
      </c>
      <c r="J78" s="18">
        <v>0</v>
      </c>
      <c r="K78" s="18">
        <v>16780</v>
      </c>
      <c r="L78" s="18">
        <v>3.37</v>
      </c>
      <c r="M78" s="119">
        <f t="shared" si="1"/>
        <v>0</v>
      </c>
      <c r="N78" s="120">
        <v>1094</v>
      </c>
      <c r="O78" s="37"/>
    </row>
    <row r="79" spans="1:15" s="121" customFormat="1" ht="27.75" customHeight="1" x14ac:dyDescent="0.25">
      <c r="A79" s="140">
        <v>73</v>
      </c>
      <c r="B79" s="123" t="s">
        <v>210</v>
      </c>
      <c r="C79" s="118" t="s">
        <v>133</v>
      </c>
      <c r="D79" s="122" t="s">
        <v>402</v>
      </c>
      <c r="E79" s="118"/>
      <c r="F79" s="127" t="s">
        <v>211</v>
      </c>
      <c r="G79" s="18">
        <v>17</v>
      </c>
      <c r="H79" s="18">
        <v>105</v>
      </c>
      <c r="I79" s="18">
        <v>11790</v>
      </c>
      <c r="J79" s="18">
        <v>0</v>
      </c>
      <c r="K79" s="18">
        <v>11685</v>
      </c>
      <c r="L79" s="18">
        <v>3.19</v>
      </c>
      <c r="M79" s="119">
        <f t="shared" si="1"/>
        <v>0</v>
      </c>
      <c r="N79" s="120">
        <v>1726</v>
      </c>
      <c r="O79" s="37"/>
    </row>
    <row r="80" spans="1:15" s="121" customFormat="1" ht="27.75" customHeight="1" x14ac:dyDescent="0.25">
      <c r="A80" s="140">
        <v>74</v>
      </c>
      <c r="B80" s="123" t="s">
        <v>221</v>
      </c>
      <c r="C80" s="145" t="s">
        <v>255</v>
      </c>
      <c r="D80" s="122" t="s">
        <v>434</v>
      </c>
      <c r="E80" s="118"/>
      <c r="F80" s="127" t="s">
        <v>39</v>
      </c>
      <c r="G80" s="127">
        <v>5</v>
      </c>
      <c r="H80" s="18">
        <v>411</v>
      </c>
      <c r="I80" s="18">
        <v>277</v>
      </c>
      <c r="J80" s="18">
        <v>134</v>
      </c>
      <c r="K80" s="18">
        <v>0</v>
      </c>
      <c r="L80" s="18">
        <v>4.5</v>
      </c>
      <c r="M80" s="119">
        <f t="shared" si="1"/>
        <v>603</v>
      </c>
      <c r="N80" s="120">
        <v>484</v>
      </c>
      <c r="O80" s="37"/>
    </row>
    <row r="81" spans="1:15" s="121" customFormat="1" ht="27.75" customHeight="1" x14ac:dyDescent="0.25">
      <c r="A81" s="140">
        <v>75</v>
      </c>
      <c r="B81" s="123" t="s">
        <v>223</v>
      </c>
      <c r="C81" s="145" t="s">
        <v>255</v>
      </c>
      <c r="D81" s="122" t="s">
        <v>435</v>
      </c>
      <c r="E81" s="118"/>
      <c r="F81" s="127" t="s">
        <v>307</v>
      </c>
      <c r="G81" s="127">
        <v>13</v>
      </c>
      <c r="H81" s="18">
        <v>1174</v>
      </c>
      <c r="I81" s="18">
        <v>477</v>
      </c>
      <c r="J81" s="18">
        <v>697</v>
      </c>
      <c r="K81" s="18">
        <v>0</v>
      </c>
      <c r="L81" s="18">
        <v>3.74</v>
      </c>
      <c r="M81" s="119">
        <f t="shared" si="1"/>
        <v>2606.7800000000002</v>
      </c>
      <c r="N81" s="120">
        <v>1503</v>
      </c>
      <c r="O81" s="37"/>
    </row>
    <row r="82" spans="1:15" s="121" customFormat="1" ht="27.75" customHeight="1" x14ac:dyDescent="0.25">
      <c r="A82" s="140">
        <v>76</v>
      </c>
      <c r="B82" s="123" t="s">
        <v>222</v>
      </c>
      <c r="C82" s="145" t="s">
        <v>133</v>
      </c>
      <c r="D82" s="122" t="s">
        <v>436</v>
      </c>
      <c r="E82" s="118"/>
      <c r="F82" s="127" t="s">
        <v>437</v>
      </c>
      <c r="G82" s="127">
        <v>5</v>
      </c>
      <c r="H82" s="18">
        <v>0</v>
      </c>
      <c r="I82" s="18">
        <v>1490</v>
      </c>
      <c r="J82" s="18">
        <v>0</v>
      </c>
      <c r="K82" s="18">
        <v>1490</v>
      </c>
      <c r="L82" s="18">
        <v>3.19</v>
      </c>
      <c r="M82" s="119">
        <f t="shared" si="1"/>
        <v>0</v>
      </c>
      <c r="N82" s="120">
        <v>0</v>
      </c>
      <c r="O82" s="37"/>
    </row>
    <row r="83" spans="1:15" s="121" customFormat="1" ht="27.75" customHeight="1" x14ac:dyDescent="0.25">
      <c r="A83" s="140">
        <v>77</v>
      </c>
      <c r="B83" s="123" t="s">
        <v>234</v>
      </c>
      <c r="C83" s="145" t="s">
        <v>255</v>
      </c>
      <c r="D83" s="122" t="s">
        <v>438</v>
      </c>
      <c r="E83" s="118"/>
      <c r="F83" s="127" t="s">
        <v>439</v>
      </c>
      <c r="G83" s="127">
        <v>8</v>
      </c>
      <c r="H83" s="18">
        <v>898</v>
      </c>
      <c r="I83" s="18">
        <v>504</v>
      </c>
      <c r="J83" s="18">
        <v>394</v>
      </c>
      <c r="K83" s="18">
        <v>0</v>
      </c>
      <c r="L83" s="18">
        <v>4.5</v>
      </c>
      <c r="M83" s="119">
        <f t="shared" si="1"/>
        <v>1773</v>
      </c>
      <c r="N83" s="120">
        <v>1053</v>
      </c>
      <c r="O83" s="37"/>
    </row>
    <row r="84" spans="1:15" s="121" customFormat="1" ht="27.75" customHeight="1" x14ac:dyDescent="0.25">
      <c r="A84" s="140">
        <v>78</v>
      </c>
      <c r="B84" s="123" t="s">
        <v>233</v>
      </c>
      <c r="C84" s="145" t="s">
        <v>255</v>
      </c>
      <c r="D84" s="122" t="s">
        <v>440</v>
      </c>
      <c r="E84" s="118"/>
      <c r="F84" s="127" t="s">
        <v>441</v>
      </c>
      <c r="G84" s="127">
        <v>9.7200000000000006</v>
      </c>
      <c r="H84" s="18">
        <v>745</v>
      </c>
      <c r="I84" s="18">
        <v>420</v>
      </c>
      <c r="J84" s="18">
        <v>325</v>
      </c>
      <c r="K84" s="18">
        <v>0</v>
      </c>
      <c r="L84" s="18">
        <v>4.5</v>
      </c>
      <c r="M84" s="119">
        <f t="shared" si="1"/>
        <v>1462.5</v>
      </c>
      <c r="N84" s="120">
        <v>800</v>
      </c>
      <c r="O84" s="37"/>
    </row>
    <row r="85" spans="1:15" s="121" customFormat="1" ht="27.75" customHeight="1" x14ac:dyDescent="0.25">
      <c r="A85" s="140">
        <v>79</v>
      </c>
      <c r="B85" s="123" t="s">
        <v>232</v>
      </c>
      <c r="C85" s="145" t="s">
        <v>255</v>
      </c>
      <c r="D85" s="122" t="s">
        <v>442</v>
      </c>
      <c r="E85" s="118"/>
      <c r="F85" s="127" t="s">
        <v>443</v>
      </c>
      <c r="G85" s="127">
        <v>3</v>
      </c>
      <c r="H85" s="18">
        <v>240</v>
      </c>
      <c r="I85" s="18">
        <v>104</v>
      </c>
      <c r="J85" s="18">
        <v>136</v>
      </c>
      <c r="K85" s="18">
        <v>0</v>
      </c>
      <c r="L85" s="18">
        <v>2.97</v>
      </c>
      <c r="M85" s="119">
        <f t="shared" si="1"/>
        <v>403.92</v>
      </c>
      <c r="N85" s="120">
        <v>304</v>
      </c>
      <c r="O85" s="37"/>
    </row>
    <row r="86" spans="1:15" s="121" customFormat="1" ht="27.75" customHeight="1" x14ac:dyDescent="0.25">
      <c r="A86" s="140">
        <v>80</v>
      </c>
      <c r="B86" s="123" t="s">
        <v>231</v>
      </c>
      <c r="C86" s="145" t="s">
        <v>133</v>
      </c>
      <c r="D86" s="122" t="s">
        <v>444</v>
      </c>
      <c r="E86" s="118"/>
      <c r="F86" s="127" t="s">
        <v>445</v>
      </c>
      <c r="G86" s="127">
        <v>4.9000000000000004</v>
      </c>
      <c r="H86" s="18">
        <v>143</v>
      </c>
      <c r="I86" s="18">
        <v>1080</v>
      </c>
      <c r="J86" s="18">
        <v>0</v>
      </c>
      <c r="K86" s="18">
        <v>937</v>
      </c>
      <c r="L86" s="18">
        <v>3.74</v>
      </c>
      <c r="M86" s="119">
        <f t="shared" si="1"/>
        <v>0</v>
      </c>
      <c r="N86" s="120">
        <v>495</v>
      </c>
      <c r="O86" s="37"/>
    </row>
    <row r="87" spans="1:15" s="121" customFormat="1" ht="27.75" customHeight="1" x14ac:dyDescent="0.25">
      <c r="A87" s="140">
        <v>81</v>
      </c>
      <c r="B87" s="123" t="s">
        <v>235</v>
      </c>
      <c r="C87" s="145" t="s">
        <v>255</v>
      </c>
      <c r="D87" s="122" t="s">
        <v>446</v>
      </c>
      <c r="E87" s="118"/>
      <c r="F87" s="127" t="s">
        <v>447</v>
      </c>
      <c r="G87" s="127">
        <v>4.05</v>
      </c>
      <c r="H87" s="18">
        <v>414</v>
      </c>
      <c r="I87" s="18">
        <v>191</v>
      </c>
      <c r="J87" s="18">
        <v>223</v>
      </c>
      <c r="K87" s="18">
        <v>0</v>
      </c>
      <c r="L87" s="18">
        <v>4.5</v>
      </c>
      <c r="M87" s="119">
        <f t="shared" si="1"/>
        <v>1003.5</v>
      </c>
      <c r="N87" s="120">
        <v>423</v>
      </c>
      <c r="O87" s="37"/>
    </row>
    <row r="88" spans="1:15" s="121" customFormat="1" ht="27.75" customHeight="1" x14ac:dyDescent="0.25">
      <c r="A88" s="140">
        <v>82</v>
      </c>
      <c r="B88" s="123" t="s">
        <v>240</v>
      </c>
      <c r="C88" s="145" t="s">
        <v>255</v>
      </c>
      <c r="D88" s="122" t="s">
        <v>448</v>
      </c>
      <c r="E88" s="118"/>
      <c r="F88" s="127" t="s">
        <v>441</v>
      </c>
      <c r="G88" s="127">
        <v>7.56</v>
      </c>
      <c r="H88" s="18">
        <v>764</v>
      </c>
      <c r="I88" s="18">
        <v>169</v>
      </c>
      <c r="J88" s="18">
        <v>595</v>
      </c>
      <c r="K88" s="18">
        <v>0</v>
      </c>
      <c r="L88" s="18">
        <v>2.97</v>
      </c>
      <c r="M88" s="119">
        <f t="shared" si="1"/>
        <v>1767.15</v>
      </c>
      <c r="N88" s="120">
        <v>890</v>
      </c>
      <c r="O88" s="37"/>
    </row>
    <row r="89" spans="1:15" s="121" customFormat="1" ht="27.75" customHeight="1" x14ac:dyDescent="0.25">
      <c r="A89" s="140">
        <v>83</v>
      </c>
      <c r="B89" s="123" t="s">
        <v>243</v>
      </c>
      <c r="C89" s="145" t="s">
        <v>255</v>
      </c>
      <c r="D89" s="122" t="s">
        <v>449</v>
      </c>
      <c r="E89" s="118"/>
      <c r="F89" s="127" t="s">
        <v>450</v>
      </c>
      <c r="G89" s="127">
        <v>15</v>
      </c>
      <c r="H89" s="18">
        <v>1421</v>
      </c>
      <c r="I89" s="18">
        <v>303</v>
      </c>
      <c r="J89" s="18">
        <v>1118</v>
      </c>
      <c r="K89" s="18">
        <v>0</v>
      </c>
      <c r="L89" s="18">
        <v>3.74</v>
      </c>
      <c r="M89" s="119">
        <f t="shared" si="1"/>
        <v>4181.3200000000006</v>
      </c>
      <c r="N89" s="120">
        <v>1713</v>
      </c>
      <c r="O89" s="37"/>
    </row>
    <row r="90" spans="1:15" s="121" customFormat="1" ht="27.75" customHeight="1" x14ac:dyDescent="0.25">
      <c r="A90" s="140">
        <v>84</v>
      </c>
      <c r="B90" s="123" t="s">
        <v>244</v>
      </c>
      <c r="C90" s="145" t="s">
        <v>133</v>
      </c>
      <c r="D90" s="122" t="s">
        <v>449</v>
      </c>
      <c r="E90" s="118"/>
      <c r="F90" s="127" t="s">
        <v>443</v>
      </c>
      <c r="G90" s="127">
        <v>3</v>
      </c>
      <c r="H90" s="18">
        <v>315</v>
      </c>
      <c r="I90" s="18">
        <v>116</v>
      </c>
      <c r="J90" s="18">
        <v>199</v>
      </c>
      <c r="K90" s="18">
        <v>0</v>
      </c>
      <c r="L90" s="18">
        <v>3.74</v>
      </c>
      <c r="M90" s="119">
        <f t="shared" si="1"/>
        <v>744.26</v>
      </c>
      <c r="N90" s="120">
        <v>395</v>
      </c>
      <c r="O90" s="37"/>
    </row>
    <row r="91" spans="1:15" s="121" customFormat="1" ht="27.75" customHeight="1" x14ac:dyDescent="0.25">
      <c r="A91" s="140">
        <v>85</v>
      </c>
      <c r="B91" s="123" t="s">
        <v>247</v>
      </c>
      <c r="C91" s="145" t="s">
        <v>255</v>
      </c>
      <c r="D91" s="122" t="s">
        <v>451</v>
      </c>
      <c r="E91" s="118"/>
      <c r="F91" s="127" t="s">
        <v>447</v>
      </c>
      <c r="G91" s="127">
        <v>5</v>
      </c>
      <c r="H91" s="18">
        <v>520</v>
      </c>
      <c r="I91" s="18">
        <v>293</v>
      </c>
      <c r="J91" s="18">
        <v>227</v>
      </c>
      <c r="K91" s="18">
        <v>0</v>
      </c>
      <c r="L91" s="18">
        <v>4.5</v>
      </c>
      <c r="M91" s="119">
        <f t="shared" si="1"/>
        <v>1021.5</v>
      </c>
      <c r="N91" s="120">
        <v>739</v>
      </c>
      <c r="O91" s="37"/>
    </row>
    <row r="92" spans="1:15" s="121" customFormat="1" ht="27.75" customHeight="1" x14ac:dyDescent="0.25">
      <c r="A92" s="140">
        <v>86</v>
      </c>
      <c r="B92" s="123" t="s">
        <v>246</v>
      </c>
      <c r="C92" s="145" t="s">
        <v>255</v>
      </c>
      <c r="D92" s="122" t="s">
        <v>452</v>
      </c>
      <c r="E92" s="118"/>
      <c r="F92" s="127" t="s">
        <v>443</v>
      </c>
      <c r="G92" s="127">
        <v>2.7</v>
      </c>
      <c r="H92" s="18">
        <v>272</v>
      </c>
      <c r="I92" s="18">
        <v>9</v>
      </c>
      <c r="J92" s="18">
        <v>263</v>
      </c>
      <c r="K92" s="18">
        <v>0</v>
      </c>
      <c r="L92" s="18">
        <v>2.97</v>
      </c>
      <c r="M92" s="119">
        <f t="shared" si="1"/>
        <v>781.11</v>
      </c>
      <c r="N92" s="120">
        <v>301</v>
      </c>
      <c r="O92" s="37"/>
    </row>
    <row r="93" spans="1:15" s="121" customFormat="1" ht="27.75" customHeight="1" x14ac:dyDescent="0.25">
      <c r="A93" s="140">
        <v>87</v>
      </c>
      <c r="B93" s="123" t="s">
        <v>245</v>
      </c>
      <c r="C93" s="145" t="s">
        <v>255</v>
      </c>
      <c r="D93" s="122" t="s">
        <v>452</v>
      </c>
      <c r="E93" s="118"/>
      <c r="F93" s="127" t="s">
        <v>447</v>
      </c>
      <c r="G93" s="127">
        <v>4.8600000000000003</v>
      </c>
      <c r="H93" s="18">
        <v>0</v>
      </c>
      <c r="I93" s="18">
        <v>333</v>
      </c>
      <c r="J93" s="18">
        <v>0</v>
      </c>
      <c r="K93" s="18">
        <v>333</v>
      </c>
      <c r="L93" s="18">
        <v>2.97</v>
      </c>
      <c r="M93" s="119">
        <f t="shared" si="1"/>
        <v>0</v>
      </c>
      <c r="N93" s="120">
        <v>0</v>
      </c>
      <c r="O93" s="37"/>
    </row>
    <row r="94" spans="1:15" s="121" customFormat="1" ht="27.75" customHeight="1" x14ac:dyDescent="0.25">
      <c r="A94" s="140">
        <v>88</v>
      </c>
      <c r="B94" s="123" t="s">
        <v>249</v>
      </c>
      <c r="C94" s="145" t="s">
        <v>255</v>
      </c>
      <c r="D94" s="122" t="s">
        <v>453</v>
      </c>
      <c r="E94" s="118"/>
      <c r="F94" s="127" t="s">
        <v>454</v>
      </c>
      <c r="G94" s="127">
        <v>2.1800000000000002</v>
      </c>
      <c r="H94" s="18">
        <v>185.4</v>
      </c>
      <c r="I94" s="18">
        <v>97.1</v>
      </c>
      <c r="J94" s="18">
        <v>88.300000000000011</v>
      </c>
      <c r="K94" s="18">
        <v>0</v>
      </c>
      <c r="L94" s="18">
        <v>2.97</v>
      </c>
      <c r="M94" s="119">
        <f t="shared" si="1"/>
        <v>262.25100000000003</v>
      </c>
      <c r="N94" s="120">
        <v>258</v>
      </c>
      <c r="O94" s="37"/>
    </row>
    <row r="95" spans="1:15" s="121" customFormat="1" ht="27.75" customHeight="1" x14ac:dyDescent="0.25">
      <c r="A95" s="140">
        <v>89</v>
      </c>
      <c r="B95" s="123" t="s">
        <v>248</v>
      </c>
      <c r="C95" s="145" t="s">
        <v>255</v>
      </c>
      <c r="D95" s="122" t="s">
        <v>455</v>
      </c>
      <c r="E95" s="118"/>
      <c r="F95" s="127" t="s">
        <v>441</v>
      </c>
      <c r="G95" s="127">
        <v>9.9</v>
      </c>
      <c r="H95" s="18">
        <v>748</v>
      </c>
      <c r="I95" s="18">
        <v>740</v>
      </c>
      <c r="J95" s="18">
        <v>8</v>
      </c>
      <c r="K95" s="18">
        <v>0</v>
      </c>
      <c r="L95" s="18">
        <v>4.5</v>
      </c>
      <c r="M95" s="119">
        <f t="shared" si="1"/>
        <v>36</v>
      </c>
      <c r="N95" s="120">
        <v>891</v>
      </c>
      <c r="O95" s="38"/>
    </row>
    <row r="96" spans="1:15" s="121" customFormat="1" ht="27.75" customHeight="1" x14ac:dyDescent="0.25">
      <c r="A96" s="140">
        <v>90</v>
      </c>
      <c r="B96" s="123" t="s">
        <v>256</v>
      </c>
      <c r="C96" s="145" t="s">
        <v>255</v>
      </c>
      <c r="D96" s="122" t="s">
        <v>456</v>
      </c>
      <c r="E96" s="118"/>
      <c r="F96" s="127" t="s">
        <v>447</v>
      </c>
      <c r="G96" s="127">
        <v>5</v>
      </c>
      <c r="H96" s="18">
        <v>335</v>
      </c>
      <c r="I96" s="18">
        <v>145.30000000000001</v>
      </c>
      <c r="J96" s="18">
        <v>189.7</v>
      </c>
      <c r="K96" s="18">
        <v>0</v>
      </c>
      <c r="L96" s="18">
        <v>4.5</v>
      </c>
      <c r="M96" s="119">
        <f t="shared" si="1"/>
        <v>853.65</v>
      </c>
      <c r="N96" s="120">
        <v>454</v>
      </c>
      <c r="O96" s="37"/>
    </row>
    <row r="97" spans="1:15" s="121" customFormat="1" ht="27.75" customHeight="1" x14ac:dyDescent="0.25">
      <c r="A97" s="140">
        <v>91</v>
      </c>
      <c r="B97" s="123" t="s">
        <v>257</v>
      </c>
      <c r="C97" s="145" t="s">
        <v>255</v>
      </c>
      <c r="D97" s="122" t="s">
        <v>457</v>
      </c>
      <c r="E97" s="118"/>
      <c r="F97" s="127" t="s">
        <v>443</v>
      </c>
      <c r="G97" s="127">
        <v>3</v>
      </c>
      <c r="H97" s="18">
        <v>360</v>
      </c>
      <c r="I97" s="18">
        <v>50</v>
      </c>
      <c r="J97" s="18">
        <v>310</v>
      </c>
      <c r="K97" s="18">
        <v>0</v>
      </c>
      <c r="L97" s="18">
        <v>2.97</v>
      </c>
      <c r="M97" s="119">
        <f t="shared" si="1"/>
        <v>920.7</v>
      </c>
      <c r="N97" s="120">
        <v>422</v>
      </c>
      <c r="O97" s="37"/>
    </row>
    <row r="98" spans="1:15" s="121" customFormat="1" ht="27.75" customHeight="1" x14ac:dyDescent="0.25">
      <c r="A98" s="140">
        <v>92</v>
      </c>
      <c r="B98" s="123" t="s">
        <v>252</v>
      </c>
      <c r="C98" s="145" t="s">
        <v>253</v>
      </c>
      <c r="D98" s="122" t="s">
        <v>458</v>
      </c>
      <c r="E98" s="118"/>
      <c r="F98" s="127" t="s">
        <v>459</v>
      </c>
      <c r="G98" s="127">
        <v>17</v>
      </c>
      <c r="H98" s="18">
        <v>75</v>
      </c>
      <c r="I98" s="18">
        <v>11655</v>
      </c>
      <c r="J98" s="18">
        <v>0</v>
      </c>
      <c r="K98" s="18">
        <v>11580</v>
      </c>
      <c r="L98" s="18">
        <v>3.74</v>
      </c>
      <c r="M98" s="119">
        <f t="shared" si="1"/>
        <v>0</v>
      </c>
      <c r="N98" s="120">
        <v>1810</v>
      </c>
      <c r="O98" s="37"/>
    </row>
    <row r="99" spans="1:15" s="121" customFormat="1" ht="27.75" customHeight="1" x14ac:dyDescent="0.25">
      <c r="A99" s="140">
        <v>93</v>
      </c>
      <c r="B99" s="123" t="s">
        <v>260</v>
      </c>
      <c r="C99" s="145" t="s">
        <v>261</v>
      </c>
      <c r="D99" s="122" t="s">
        <v>460</v>
      </c>
      <c r="E99" s="118"/>
      <c r="F99" s="127" t="s">
        <v>461</v>
      </c>
      <c r="G99" s="127">
        <v>12.96</v>
      </c>
      <c r="H99" s="18">
        <v>738.4</v>
      </c>
      <c r="I99" s="18">
        <v>3165.6</v>
      </c>
      <c r="J99" s="18">
        <v>0</v>
      </c>
      <c r="K99" s="18">
        <v>2427.1999999999998</v>
      </c>
      <c r="L99" s="18">
        <v>3.74</v>
      </c>
      <c r="M99" s="119">
        <f t="shared" si="1"/>
        <v>0</v>
      </c>
      <c r="N99" s="120">
        <v>1145</v>
      </c>
      <c r="O99" s="37"/>
    </row>
    <row r="100" spans="1:15" s="121" customFormat="1" ht="27.75" customHeight="1" x14ac:dyDescent="0.25">
      <c r="A100" s="140">
        <v>94</v>
      </c>
      <c r="B100" s="123" t="s">
        <v>264</v>
      </c>
      <c r="C100" s="145" t="s">
        <v>253</v>
      </c>
      <c r="D100" s="122" t="s">
        <v>462</v>
      </c>
      <c r="E100" s="118"/>
      <c r="F100" s="127" t="s">
        <v>463</v>
      </c>
      <c r="G100" s="127">
        <v>18.36</v>
      </c>
      <c r="H100" s="18">
        <v>1310</v>
      </c>
      <c r="I100" s="18">
        <v>1580</v>
      </c>
      <c r="J100" s="18">
        <v>0</v>
      </c>
      <c r="K100" s="18">
        <v>270</v>
      </c>
      <c r="L100" s="18">
        <v>3.74</v>
      </c>
      <c r="M100" s="119">
        <f t="shared" si="1"/>
        <v>0</v>
      </c>
      <c r="N100" s="120">
        <v>2200</v>
      </c>
      <c r="O100" s="37"/>
    </row>
    <row r="101" spans="1:15" s="121" customFormat="1" ht="27.75" customHeight="1" x14ac:dyDescent="0.25">
      <c r="A101" s="140">
        <v>95</v>
      </c>
      <c r="B101" s="123" t="s">
        <v>263</v>
      </c>
      <c r="C101" s="145" t="s">
        <v>255</v>
      </c>
      <c r="D101" s="122" t="s">
        <v>464</v>
      </c>
      <c r="E101" s="118"/>
      <c r="F101" s="127" t="s">
        <v>447</v>
      </c>
      <c r="G101" s="127">
        <v>5</v>
      </c>
      <c r="H101" s="18">
        <v>425</v>
      </c>
      <c r="I101" s="18">
        <v>151</v>
      </c>
      <c r="J101" s="18">
        <v>274</v>
      </c>
      <c r="K101" s="18">
        <v>0</v>
      </c>
      <c r="L101" s="18">
        <v>4.5</v>
      </c>
      <c r="M101" s="119">
        <f t="shared" si="1"/>
        <v>1233</v>
      </c>
      <c r="N101" s="120">
        <v>454</v>
      </c>
      <c r="O101" s="37"/>
    </row>
    <row r="102" spans="1:15" s="121" customFormat="1" ht="27.75" customHeight="1" x14ac:dyDescent="0.25">
      <c r="A102" s="140">
        <v>96</v>
      </c>
      <c r="B102" s="123" t="s">
        <v>251</v>
      </c>
      <c r="C102" s="145" t="s">
        <v>255</v>
      </c>
      <c r="D102" s="122" t="s">
        <v>465</v>
      </c>
      <c r="E102" s="118"/>
      <c r="F102" s="127" t="s">
        <v>439</v>
      </c>
      <c r="G102" s="127">
        <v>4.32</v>
      </c>
      <c r="H102" s="18">
        <v>218.5</v>
      </c>
      <c r="I102" s="18">
        <v>363.2</v>
      </c>
      <c r="J102" s="18">
        <v>0</v>
      </c>
      <c r="K102" s="18">
        <v>144.69999999999999</v>
      </c>
      <c r="L102" s="18">
        <v>2.97</v>
      </c>
      <c r="M102" s="119">
        <f t="shared" si="1"/>
        <v>0</v>
      </c>
      <c r="N102" s="120">
        <v>438</v>
      </c>
      <c r="O102" s="37"/>
    </row>
    <row r="103" spans="1:15" s="121" customFormat="1" ht="27.75" customHeight="1" x14ac:dyDescent="0.25">
      <c r="A103" s="140">
        <v>97</v>
      </c>
      <c r="B103" s="123" t="s">
        <v>268</v>
      </c>
      <c r="C103" s="145" t="s">
        <v>253</v>
      </c>
      <c r="D103" s="122" t="s">
        <v>466</v>
      </c>
      <c r="E103" s="118"/>
      <c r="F103" s="127" t="s">
        <v>467</v>
      </c>
      <c r="G103" s="127">
        <v>49</v>
      </c>
      <c r="H103" s="18">
        <v>2248.9499999999998</v>
      </c>
      <c r="I103" s="18">
        <v>3966.3</v>
      </c>
      <c r="J103" s="18">
        <v>0</v>
      </c>
      <c r="K103" s="18">
        <v>1717.3500000000004</v>
      </c>
      <c r="L103" s="18">
        <v>3.74</v>
      </c>
      <c r="M103" s="119">
        <f t="shared" si="1"/>
        <v>0</v>
      </c>
      <c r="N103" s="120">
        <v>3851</v>
      </c>
      <c r="O103" s="37"/>
    </row>
    <row r="104" spans="1:15" s="121" customFormat="1" ht="27.75" customHeight="1" x14ac:dyDescent="0.25">
      <c r="A104" s="140">
        <v>98</v>
      </c>
      <c r="B104" s="123" t="s">
        <v>270</v>
      </c>
      <c r="C104" s="145" t="s">
        <v>271</v>
      </c>
      <c r="D104" s="122" t="s">
        <v>468</v>
      </c>
      <c r="E104" s="118"/>
      <c r="F104" s="127" t="s">
        <v>454</v>
      </c>
      <c r="G104" s="127">
        <v>3.45</v>
      </c>
      <c r="H104" s="18">
        <v>364</v>
      </c>
      <c r="I104" s="18">
        <v>131</v>
      </c>
      <c r="J104" s="18">
        <v>233</v>
      </c>
      <c r="K104" s="18">
        <v>0</v>
      </c>
      <c r="L104" s="18">
        <v>4.5</v>
      </c>
      <c r="M104" s="119">
        <f t="shared" si="1"/>
        <v>1048.5</v>
      </c>
      <c r="N104" s="120">
        <v>448</v>
      </c>
      <c r="O104" s="37"/>
    </row>
    <row r="105" spans="1:15" s="121" customFormat="1" ht="27.75" customHeight="1" x14ac:dyDescent="0.25">
      <c r="A105" s="140">
        <v>99</v>
      </c>
      <c r="B105" s="123" t="s">
        <v>273</v>
      </c>
      <c r="C105" s="145" t="s">
        <v>271</v>
      </c>
      <c r="D105" s="122" t="s">
        <v>469</v>
      </c>
      <c r="E105" s="118"/>
      <c r="F105" s="127" t="s">
        <v>441</v>
      </c>
      <c r="G105" s="127">
        <v>5.3</v>
      </c>
      <c r="H105" s="18">
        <v>366</v>
      </c>
      <c r="I105" s="18">
        <v>761</v>
      </c>
      <c r="J105" s="18">
        <v>0</v>
      </c>
      <c r="K105" s="18">
        <v>395</v>
      </c>
      <c r="L105" s="18">
        <v>2.97</v>
      </c>
      <c r="M105" s="119">
        <f t="shared" si="1"/>
        <v>0</v>
      </c>
      <c r="N105" s="120">
        <v>648</v>
      </c>
      <c r="O105" s="37"/>
    </row>
    <row r="106" spans="1:15" s="121" customFormat="1" ht="27.75" customHeight="1" x14ac:dyDescent="0.25">
      <c r="A106" s="140">
        <v>100</v>
      </c>
      <c r="B106" s="123" t="s">
        <v>274</v>
      </c>
      <c r="C106" s="145" t="s">
        <v>271</v>
      </c>
      <c r="D106" s="122" t="s">
        <v>433</v>
      </c>
      <c r="E106" s="118"/>
      <c r="F106" s="127" t="s">
        <v>439</v>
      </c>
      <c r="G106" s="127">
        <v>5.35</v>
      </c>
      <c r="H106" s="18">
        <v>600</v>
      </c>
      <c r="I106" s="18">
        <v>79</v>
      </c>
      <c r="J106" s="18">
        <v>521</v>
      </c>
      <c r="K106" s="18">
        <v>0</v>
      </c>
      <c r="L106" s="18">
        <v>4.5</v>
      </c>
      <c r="M106" s="119">
        <f t="shared" si="1"/>
        <v>2344.5</v>
      </c>
      <c r="N106" s="120">
        <v>628</v>
      </c>
      <c r="O106" s="37"/>
    </row>
    <row r="107" spans="1:15" s="121" customFormat="1" ht="27.75" customHeight="1" x14ac:dyDescent="0.25">
      <c r="A107" s="140">
        <v>101</v>
      </c>
      <c r="B107" s="123" t="s">
        <v>275</v>
      </c>
      <c r="C107" s="145" t="s">
        <v>276</v>
      </c>
      <c r="D107" s="122" t="s">
        <v>470</v>
      </c>
      <c r="E107" s="118"/>
      <c r="F107" s="127" t="s">
        <v>443</v>
      </c>
      <c r="G107" s="127">
        <v>3</v>
      </c>
      <c r="H107" s="18">
        <v>124.6</v>
      </c>
      <c r="I107" s="18">
        <v>23.1</v>
      </c>
      <c r="J107" s="18">
        <v>101.5</v>
      </c>
      <c r="K107" s="18">
        <v>0</v>
      </c>
      <c r="L107" s="18">
        <v>2.97</v>
      </c>
      <c r="M107" s="119">
        <f t="shared" si="1"/>
        <v>301.45500000000004</v>
      </c>
      <c r="N107" s="120">
        <v>144</v>
      </c>
      <c r="O107" s="37"/>
    </row>
    <row r="108" spans="1:15" s="121" customFormat="1" ht="27.75" customHeight="1" x14ac:dyDescent="0.25">
      <c r="A108" s="140">
        <v>102</v>
      </c>
      <c r="B108" s="123" t="s">
        <v>283</v>
      </c>
      <c r="C108" s="145" t="s">
        <v>255</v>
      </c>
      <c r="D108" s="122" t="s">
        <v>471</v>
      </c>
      <c r="E108" s="118"/>
      <c r="F108" s="127" t="s">
        <v>472</v>
      </c>
      <c r="G108" s="127">
        <v>24</v>
      </c>
      <c r="H108" s="18">
        <v>1460</v>
      </c>
      <c r="I108" s="18">
        <v>1870</v>
      </c>
      <c r="J108" s="18">
        <v>0</v>
      </c>
      <c r="K108" s="18">
        <v>410</v>
      </c>
      <c r="L108" s="18">
        <v>3.2</v>
      </c>
      <c r="M108" s="119">
        <f t="shared" si="1"/>
        <v>0</v>
      </c>
      <c r="N108" s="120">
        <v>2970</v>
      </c>
      <c r="O108" s="37"/>
    </row>
    <row r="109" spans="1:15" s="121" customFormat="1" ht="27.75" customHeight="1" x14ac:dyDescent="0.25">
      <c r="A109" s="140">
        <v>103</v>
      </c>
      <c r="B109" s="123" t="s">
        <v>284</v>
      </c>
      <c r="C109" s="145" t="s">
        <v>276</v>
      </c>
      <c r="D109" s="122" t="s">
        <v>473</v>
      </c>
      <c r="E109" s="118"/>
      <c r="F109" s="127" t="s">
        <v>474</v>
      </c>
      <c r="G109" s="127">
        <v>74.8</v>
      </c>
      <c r="H109" s="18">
        <v>3123.5</v>
      </c>
      <c r="I109" s="18">
        <v>6462.5</v>
      </c>
      <c r="J109" s="18">
        <v>0</v>
      </c>
      <c r="K109" s="18">
        <v>3339</v>
      </c>
      <c r="L109" s="18">
        <v>3.2</v>
      </c>
      <c r="M109" s="119">
        <f t="shared" si="1"/>
        <v>0</v>
      </c>
      <c r="N109" s="120">
        <v>6434</v>
      </c>
      <c r="O109" s="37"/>
    </row>
    <row r="110" spans="1:15" s="121" customFormat="1" ht="27.75" customHeight="1" x14ac:dyDescent="0.25">
      <c r="A110" s="140">
        <v>104</v>
      </c>
      <c r="B110" s="123" t="s">
        <v>286</v>
      </c>
      <c r="C110" s="145" t="s">
        <v>255</v>
      </c>
      <c r="D110" s="122" t="s">
        <v>475</v>
      </c>
      <c r="E110" s="118"/>
      <c r="F110" s="127" t="s">
        <v>443</v>
      </c>
      <c r="G110" s="127">
        <v>3</v>
      </c>
      <c r="H110" s="18">
        <v>200</v>
      </c>
      <c r="I110" s="18">
        <v>94</v>
      </c>
      <c r="J110" s="18">
        <v>106</v>
      </c>
      <c r="K110" s="18">
        <v>0</v>
      </c>
      <c r="L110" s="18">
        <v>2.4300000000000002</v>
      </c>
      <c r="M110" s="119">
        <f t="shared" si="1"/>
        <v>257.58000000000004</v>
      </c>
      <c r="N110" s="120">
        <v>289</v>
      </c>
      <c r="O110" s="37"/>
    </row>
    <row r="111" spans="1:15" s="121" customFormat="1" ht="27.75" customHeight="1" x14ac:dyDescent="0.25">
      <c r="A111" s="140">
        <v>105</v>
      </c>
      <c r="B111" s="123" t="s">
        <v>287</v>
      </c>
      <c r="C111" s="145" t="s">
        <v>255</v>
      </c>
      <c r="D111" s="122" t="s">
        <v>476</v>
      </c>
      <c r="E111" s="118"/>
      <c r="F111" s="127" t="s">
        <v>443</v>
      </c>
      <c r="G111" s="127">
        <v>2.7</v>
      </c>
      <c r="H111" s="18">
        <v>77</v>
      </c>
      <c r="I111" s="18">
        <v>147</v>
      </c>
      <c r="J111" s="18">
        <v>0</v>
      </c>
      <c r="K111" s="18">
        <v>70</v>
      </c>
      <c r="L111" s="18">
        <v>2.97</v>
      </c>
      <c r="M111" s="119">
        <f t="shared" si="1"/>
        <v>0</v>
      </c>
      <c r="N111" s="120">
        <v>0</v>
      </c>
      <c r="O111" s="37"/>
    </row>
    <row r="112" spans="1:15" s="121" customFormat="1" ht="27.75" customHeight="1" x14ac:dyDescent="0.25">
      <c r="A112" s="140">
        <v>106</v>
      </c>
      <c r="B112" s="123" t="s">
        <v>278</v>
      </c>
      <c r="C112" s="145" t="s">
        <v>255</v>
      </c>
      <c r="D112" s="122" t="s">
        <v>477</v>
      </c>
      <c r="E112" s="118"/>
      <c r="F112" s="127" t="s">
        <v>447</v>
      </c>
      <c r="G112" s="127">
        <v>5</v>
      </c>
      <c r="H112" s="18">
        <v>418.5</v>
      </c>
      <c r="I112" s="18">
        <v>349.4</v>
      </c>
      <c r="J112" s="18">
        <v>69.100000000000023</v>
      </c>
      <c r="K112" s="18">
        <v>0</v>
      </c>
      <c r="L112" s="18">
        <v>3.79</v>
      </c>
      <c r="M112" s="119">
        <f t="shared" si="1"/>
        <v>261.88900000000007</v>
      </c>
      <c r="N112" s="120">
        <v>525</v>
      </c>
      <c r="O112" s="37"/>
    </row>
    <row r="113" spans="1:15" s="121" customFormat="1" ht="27.75" customHeight="1" x14ac:dyDescent="0.25">
      <c r="A113" s="140">
        <v>107</v>
      </c>
      <c r="B113" s="123" t="s">
        <v>279</v>
      </c>
      <c r="C113" s="145" t="s">
        <v>255</v>
      </c>
      <c r="D113" s="122" t="s">
        <v>478</v>
      </c>
      <c r="E113" s="118"/>
      <c r="F113" s="127" t="s">
        <v>443</v>
      </c>
      <c r="G113" s="127">
        <v>2.75</v>
      </c>
      <c r="H113" s="18">
        <v>174</v>
      </c>
      <c r="I113" s="18">
        <v>160</v>
      </c>
      <c r="J113" s="18">
        <v>14</v>
      </c>
      <c r="K113" s="18">
        <v>0</v>
      </c>
      <c r="L113" s="18">
        <v>3.79</v>
      </c>
      <c r="M113" s="119">
        <f t="shared" si="1"/>
        <v>53.06</v>
      </c>
      <c r="N113" s="120">
        <v>245.9</v>
      </c>
      <c r="O113" s="37"/>
    </row>
    <row r="114" spans="1:15" s="121" customFormat="1" ht="27.75" customHeight="1" x14ac:dyDescent="0.25">
      <c r="A114" s="140">
        <v>108</v>
      </c>
      <c r="B114" s="123" t="s">
        <v>280</v>
      </c>
      <c r="C114" s="145" t="s">
        <v>255</v>
      </c>
      <c r="D114" s="122" t="s">
        <v>479</v>
      </c>
      <c r="E114" s="118"/>
      <c r="F114" s="127" t="s">
        <v>447</v>
      </c>
      <c r="G114" s="127">
        <v>3.71</v>
      </c>
      <c r="H114" s="18">
        <v>320.60000000000002</v>
      </c>
      <c r="I114" s="18">
        <v>110.2</v>
      </c>
      <c r="J114" s="18">
        <v>210.40000000000003</v>
      </c>
      <c r="K114" s="18">
        <v>0</v>
      </c>
      <c r="L114" s="18">
        <v>2.97</v>
      </c>
      <c r="M114" s="119">
        <f t="shared" si="1"/>
        <v>624.88800000000015</v>
      </c>
      <c r="N114" s="120">
        <v>371</v>
      </c>
      <c r="O114" s="37"/>
    </row>
    <row r="115" spans="1:15" s="121" customFormat="1" ht="27.75" customHeight="1" x14ac:dyDescent="0.25">
      <c r="A115" s="140">
        <v>109</v>
      </c>
      <c r="B115" s="123" t="s">
        <v>281</v>
      </c>
      <c r="C115" s="145" t="s">
        <v>255</v>
      </c>
      <c r="D115" s="122" t="s">
        <v>480</v>
      </c>
      <c r="E115" s="118"/>
      <c r="F115" s="127" t="s">
        <v>441</v>
      </c>
      <c r="G115" s="127">
        <v>9.8000000000000007</v>
      </c>
      <c r="H115" s="18">
        <v>787</v>
      </c>
      <c r="I115" s="18">
        <v>777</v>
      </c>
      <c r="J115" s="18">
        <v>10</v>
      </c>
      <c r="K115" s="18">
        <v>0</v>
      </c>
      <c r="L115" s="18">
        <v>3.79</v>
      </c>
      <c r="M115" s="119">
        <f t="shared" si="1"/>
        <v>37.9</v>
      </c>
      <c r="N115" s="120">
        <v>1693</v>
      </c>
      <c r="O115" s="37"/>
    </row>
    <row r="116" spans="1:15" s="121" customFormat="1" ht="27.75" customHeight="1" x14ac:dyDescent="0.25">
      <c r="A116" s="140">
        <v>110</v>
      </c>
      <c r="B116" s="123" t="s">
        <v>282</v>
      </c>
      <c r="C116" s="145" t="s">
        <v>255</v>
      </c>
      <c r="D116" s="122" t="s">
        <v>481</v>
      </c>
      <c r="E116" s="118"/>
      <c r="F116" s="127" t="s">
        <v>454</v>
      </c>
      <c r="G116" s="127">
        <v>4</v>
      </c>
      <c r="H116" s="18">
        <v>466</v>
      </c>
      <c r="I116" s="18">
        <v>60</v>
      </c>
      <c r="J116" s="18">
        <v>406</v>
      </c>
      <c r="K116" s="18">
        <v>0</v>
      </c>
      <c r="L116" s="18">
        <v>2.62</v>
      </c>
      <c r="M116" s="119">
        <f t="shared" si="1"/>
        <v>1063.72</v>
      </c>
      <c r="N116" s="120">
        <v>1063</v>
      </c>
      <c r="O116" s="37"/>
    </row>
    <row r="117" spans="1:15" s="121" customFormat="1" ht="27.75" customHeight="1" x14ac:dyDescent="0.25">
      <c r="A117" s="140">
        <v>111</v>
      </c>
      <c r="B117" s="123" t="s">
        <v>277</v>
      </c>
      <c r="C117" s="145" t="s">
        <v>255</v>
      </c>
      <c r="D117" s="122" t="s">
        <v>482</v>
      </c>
      <c r="E117" s="118"/>
      <c r="F117" s="127" t="s">
        <v>439</v>
      </c>
      <c r="G117" s="127">
        <v>7.63</v>
      </c>
      <c r="H117" s="18">
        <v>663</v>
      </c>
      <c r="I117" s="18">
        <v>865</v>
      </c>
      <c r="J117" s="18">
        <v>0</v>
      </c>
      <c r="K117" s="18">
        <v>202</v>
      </c>
      <c r="L117" s="18">
        <v>3.79</v>
      </c>
      <c r="M117" s="119">
        <f t="shared" si="1"/>
        <v>0</v>
      </c>
      <c r="N117" s="120">
        <v>986</v>
      </c>
      <c r="O117" s="37"/>
    </row>
    <row r="118" spans="1:15" s="121" customFormat="1" ht="27.75" customHeight="1" x14ac:dyDescent="0.25">
      <c r="A118" s="140">
        <v>112</v>
      </c>
      <c r="B118" s="123" t="s">
        <v>290</v>
      </c>
      <c r="C118" s="145" t="s">
        <v>255</v>
      </c>
      <c r="D118" s="122" t="s">
        <v>483</v>
      </c>
      <c r="E118" s="118"/>
      <c r="F118" s="127" t="s">
        <v>484</v>
      </c>
      <c r="G118" s="127">
        <v>2</v>
      </c>
      <c r="H118" s="18">
        <v>244</v>
      </c>
      <c r="I118" s="18">
        <v>108</v>
      </c>
      <c r="J118" s="18">
        <v>136</v>
      </c>
      <c r="K118" s="18">
        <v>0</v>
      </c>
      <c r="L118" s="18">
        <v>2.25</v>
      </c>
      <c r="M118" s="119">
        <f t="shared" si="1"/>
        <v>306</v>
      </c>
      <c r="N118" s="120">
        <v>312</v>
      </c>
      <c r="O118" s="37"/>
    </row>
    <row r="119" spans="1:15" s="121" customFormat="1" ht="27.75" customHeight="1" x14ac:dyDescent="0.25">
      <c r="A119" s="140">
        <v>113</v>
      </c>
      <c r="B119" s="123" t="s">
        <v>289</v>
      </c>
      <c r="C119" s="145" t="s">
        <v>255</v>
      </c>
      <c r="D119" s="122" t="s">
        <v>485</v>
      </c>
      <c r="E119" s="118"/>
      <c r="F119" s="127" t="s">
        <v>484</v>
      </c>
      <c r="G119" s="127">
        <v>2</v>
      </c>
      <c r="H119" s="18">
        <v>212</v>
      </c>
      <c r="I119" s="18">
        <v>57</v>
      </c>
      <c r="J119" s="18">
        <v>155</v>
      </c>
      <c r="K119" s="18">
        <v>0</v>
      </c>
      <c r="L119" s="18">
        <v>2.25</v>
      </c>
      <c r="M119" s="119">
        <f t="shared" si="1"/>
        <v>348.75</v>
      </c>
      <c r="N119" s="120">
        <v>243</v>
      </c>
      <c r="O119" s="37"/>
    </row>
    <row r="120" spans="1:15" s="121" customFormat="1" ht="27.75" customHeight="1" x14ac:dyDescent="0.25">
      <c r="A120" s="140">
        <v>114</v>
      </c>
      <c r="B120" s="123" t="s">
        <v>288</v>
      </c>
      <c r="C120" s="145" t="s">
        <v>255</v>
      </c>
      <c r="D120" s="122" t="s">
        <v>486</v>
      </c>
      <c r="E120" s="118"/>
      <c r="F120" s="127" t="s">
        <v>487</v>
      </c>
      <c r="G120" s="127">
        <v>4.9050000000000002</v>
      </c>
      <c r="H120" s="18">
        <v>328</v>
      </c>
      <c r="I120" s="18">
        <v>418</v>
      </c>
      <c r="J120" s="18">
        <v>0</v>
      </c>
      <c r="K120" s="18">
        <v>90</v>
      </c>
      <c r="L120" s="18">
        <v>3.79</v>
      </c>
      <c r="M120" s="119">
        <f t="shared" si="1"/>
        <v>0</v>
      </c>
      <c r="N120" s="120">
        <v>488</v>
      </c>
      <c r="O120" s="37"/>
    </row>
    <row r="121" spans="1:15" s="121" customFormat="1" ht="27.75" customHeight="1" x14ac:dyDescent="0.25">
      <c r="A121" s="140">
        <v>115</v>
      </c>
      <c r="B121" s="123" t="s">
        <v>302</v>
      </c>
      <c r="C121" s="145" t="s">
        <v>271</v>
      </c>
      <c r="D121" s="122" t="s">
        <v>488</v>
      </c>
      <c r="E121" s="118"/>
      <c r="F121" s="127" t="s">
        <v>454</v>
      </c>
      <c r="G121" s="127">
        <v>2.5</v>
      </c>
      <c r="H121" s="18">
        <v>0</v>
      </c>
      <c r="I121" s="18">
        <v>219.5</v>
      </c>
      <c r="J121" s="18">
        <v>0</v>
      </c>
      <c r="K121" s="18">
        <v>219.5</v>
      </c>
      <c r="L121" s="18">
        <v>4.05</v>
      </c>
      <c r="M121" s="119">
        <f t="shared" si="1"/>
        <v>0</v>
      </c>
      <c r="N121" s="120">
        <v>3</v>
      </c>
      <c r="O121" s="37"/>
    </row>
    <row r="122" spans="1:15" s="121" customFormat="1" ht="27.75" customHeight="1" x14ac:dyDescent="0.25">
      <c r="A122" s="140">
        <v>116</v>
      </c>
      <c r="B122" s="123" t="s">
        <v>239</v>
      </c>
      <c r="C122" s="145" t="s">
        <v>303</v>
      </c>
      <c r="D122" s="122" t="s">
        <v>489</v>
      </c>
      <c r="E122" s="118"/>
      <c r="F122" s="127" t="s">
        <v>443</v>
      </c>
      <c r="G122" s="127">
        <v>2.7250000000000001</v>
      </c>
      <c r="H122" s="18">
        <v>240</v>
      </c>
      <c r="I122" s="18">
        <v>220</v>
      </c>
      <c r="J122" s="18">
        <v>20</v>
      </c>
      <c r="K122" s="18">
        <v>0</v>
      </c>
      <c r="L122" s="18">
        <v>2.97</v>
      </c>
      <c r="M122" s="119">
        <f t="shared" si="1"/>
        <v>59.400000000000006</v>
      </c>
      <c r="N122" s="120">
        <v>333</v>
      </c>
      <c r="O122" s="37"/>
    </row>
    <row r="123" spans="1:15" s="121" customFormat="1" ht="27.75" customHeight="1" x14ac:dyDescent="0.25">
      <c r="A123" s="140">
        <v>117</v>
      </c>
      <c r="B123" s="123" t="s">
        <v>298</v>
      </c>
      <c r="C123" s="145" t="s">
        <v>271</v>
      </c>
      <c r="D123" s="122" t="s">
        <v>490</v>
      </c>
      <c r="E123" s="118"/>
      <c r="F123" s="127" t="s">
        <v>439</v>
      </c>
      <c r="G123" s="127">
        <v>5.25</v>
      </c>
      <c r="H123" s="18">
        <v>454</v>
      </c>
      <c r="I123" s="18">
        <v>272</v>
      </c>
      <c r="J123" s="18">
        <v>182</v>
      </c>
      <c r="K123" s="18">
        <v>0</v>
      </c>
      <c r="L123" s="18">
        <v>2.62</v>
      </c>
      <c r="M123" s="119">
        <f t="shared" si="1"/>
        <v>476.84000000000003</v>
      </c>
      <c r="N123" s="120">
        <v>560</v>
      </c>
      <c r="O123" s="37"/>
    </row>
    <row r="124" spans="1:15" s="121" customFormat="1" ht="27.75" customHeight="1" x14ac:dyDescent="0.25">
      <c r="A124" s="140">
        <v>118</v>
      </c>
      <c r="B124" s="123" t="s">
        <v>301</v>
      </c>
      <c r="C124" s="145" t="s">
        <v>271</v>
      </c>
      <c r="D124" s="122" t="s">
        <v>491</v>
      </c>
      <c r="E124" s="118"/>
      <c r="F124" s="127" t="s">
        <v>484</v>
      </c>
      <c r="G124" s="127">
        <v>2</v>
      </c>
      <c r="H124" s="18">
        <v>162</v>
      </c>
      <c r="I124" s="18">
        <v>118</v>
      </c>
      <c r="J124" s="18">
        <v>44</v>
      </c>
      <c r="K124" s="18">
        <v>0</v>
      </c>
      <c r="L124" s="18">
        <v>2.25</v>
      </c>
      <c r="M124" s="119">
        <f t="shared" si="1"/>
        <v>99</v>
      </c>
      <c r="N124" s="120">
        <v>204</v>
      </c>
      <c r="O124" s="37"/>
    </row>
    <row r="125" spans="1:15" s="121" customFormat="1" ht="27.75" customHeight="1" x14ac:dyDescent="0.25">
      <c r="A125" s="140">
        <v>119</v>
      </c>
      <c r="B125" s="123" t="s">
        <v>304</v>
      </c>
      <c r="C125" s="145" t="s">
        <v>271</v>
      </c>
      <c r="D125" s="122" t="s">
        <v>492</v>
      </c>
      <c r="E125" s="118"/>
      <c r="F125" s="127" t="s">
        <v>443</v>
      </c>
      <c r="G125" s="127">
        <v>3</v>
      </c>
      <c r="H125" s="18">
        <v>224</v>
      </c>
      <c r="I125" s="18">
        <v>126</v>
      </c>
      <c r="J125" s="18">
        <v>98</v>
      </c>
      <c r="K125" s="18">
        <v>0</v>
      </c>
      <c r="L125" s="18">
        <v>2.4300000000000002</v>
      </c>
      <c r="M125" s="119">
        <f t="shared" si="1"/>
        <v>238.14000000000001</v>
      </c>
      <c r="N125" s="120">
        <v>290</v>
      </c>
      <c r="O125" s="37"/>
    </row>
    <row r="126" spans="1:15" s="121" customFormat="1" ht="27.75" customHeight="1" x14ac:dyDescent="0.25">
      <c r="A126" s="140">
        <v>120</v>
      </c>
      <c r="B126" s="123" t="s">
        <v>305</v>
      </c>
      <c r="C126" s="145" t="s">
        <v>306</v>
      </c>
      <c r="D126" s="122" t="s">
        <v>493</v>
      </c>
      <c r="E126" s="118"/>
      <c r="F126" s="127" t="s">
        <v>307</v>
      </c>
      <c r="G126" s="127">
        <v>4.95</v>
      </c>
      <c r="H126" s="18">
        <v>117</v>
      </c>
      <c r="I126" s="18">
        <v>2231</v>
      </c>
      <c r="J126" s="18">
        <v>0</v>
      </c>
      <c r="K126" s="18">
        <v>2114</v>
      </c>
      <c r="L126" s="18">
        <v>3.2</v>
      </c>
      <c r="M126" s="119">
        <f t="shared" si="1"/>
        <v>0</v>
      </c>
      <c r="N126" s="120">
        <v>626</v>
      </c>
      <c r="O126" s="37"/>
    </row>
    <row r="127" spans="1:15" s="121" customFormat="1" ht="27.75" customHeight="1" x14ac:dyDescent="0.25">
      <c r="A127" s="140">
        <v>121</v>
      </c>
      <c r="B127" s="123" t="s">
        <v>308</v>
      </c>
      <c r="C127" s="145" t="s">
        <v>271</v>
      </c>
      <c r="D127" s="122" t="s">
        <v>494</v>
      </c>
      <c r="E127" s="118"/>
      <c r="F127" s="127" t="s">
        <v>454</v>
      </c>
      <c r="G127" s="127">
        <v>3.21</v>
      </c>
      <c r="H127" s="18">
        <v>333</v>
      </c>
      <c r="I127" s="18">
        <v>96</v>
      </c>
      <c r="J127" s="18">
        <v>237</v>
      </c>
      <c r="K127" s="18">
        <v>0</v>
      </c>
      <c r="L127" s="18">
        <v>2.62</v>
      </c>
      <c r="M127" s="119">
        <f t="shared" si="1"/>
        <v>620.94000000000005</v>
      </c>
      <c r="N127" s="120">
        <v>422</v>
      </c>
      <c r="O127" s="37"/>
    </row>
    <row r="128" spans="1:15" s="121" customFormat="1" ht="27.75" customHeight="1" x14ac:dyDescent="0.25">
      <c r="A128" s="140">
        <v>122</v>
      </c>
      <c r="B128" s="123" t="s">
        <v>316</v>
      </c>
      <c r="C128" s="145" t="s">
        <v>271</v>
      </c>
      <c r="D128" s="122" t="s">
        <v>495</v>
      </c>
      <c r="E128" s="118"/>
      <c r="F128" s="127" t="s">
        <v>496</v>
      </c>
      <c r="G128" s="127">
        <v>15.21</v>
      </c>
      <c r="H128" s="18">
        <v>1087</v>
      </c>
      <c r="I128" s="18">
        <v>318.39999999999998</v>
      </c>
      <c r="J128" s="18">
        <v>768.6</v>
      </c>
      <c r="K128" s="18">
        <v>0</v>
      </c>
      <c r="L128" s="18">
        <v>3.2</v>
      </c>
      <c r="M128" s="119">
        <f t="shared" si="1"/>
        <v>2459.5200000000004</v>
      </c>
      <c r="N128" s="120">
        <v>726</v>
      </c>
      <c r="O128" s="37"/>
    </row>
    <row r="129" spans="1:15" s="121" customFormat="1" ht="27.75" customHeight="1" x14ac:dyDescent="0.25">
      <c r="A129" s="140">
        <v>123</v>
      </c>
      <c r="B129" s="123" t="s">
        <v>318</v>
      </c>
      <c r="C129" s="145" t="s">
        <v>271</v>
      </c>
      <c r="D129" s="122" t="s">
        <v>497</v>
      </c>
      <c r="E129" s="118"/>
      <c r="F129" s="127" t="s">
        <v>439</v>
      </c>
      <c r="G129" s="127">
        <v>7.91</v>
      </c>
      <c r="H129" s="18">
        <v>949</v>
      </c>
      <c r="I129" s="18">
        <v>7</v>
      </c>
      <c r="J129" s="18">
        <v>942</v>
      </c>
      <c r="K129" s="18">
        <v>0</v>
      </c>
      <c r="L129" s="18">
        <v>2.25</v>
      </c>
      <c r="M129" s="119">
        <f t="shared" si="1"/>
        <v>2119.5</v>
      </c>
      <c r="N129" s="120">
        <v>888</v>
      </c>
      <c r="O129" s="37"/>
    </row>
    <row r="130" spans="1:15" s="121" customFormat="1" ht="27.75" customHeight="1" x14ac:dyDescent="0.25">
      <c r="A130" s="140">
        <v>124</v>
      </c>
      <c r="B130" s="123" t="s">
        <v>319</v>
      </c>
      <c r="C130" s="145" t="s">
        <v>271</v>
      </c>
      <c r="D130" s="122" t="s">
        <v>498</v>
      </c>
      <c r="E130" s="118"/>
      <c r="F130" s="127" t="s">
        <v>443</v>
      </c>
      <c r="G130" s="127">
        <v>3</v>
      </c>
      <c r="H130" s="18">
        <v>268</v>
      </c>
      <c r="I130" s="18">
        <v>69</v>
      </c>
      <c r="J130" s="18">
        <v>199</v>
      </c>
      <c r="K130" s="18">
        <v>0</v>
      </c>
      <c r="L130" s="18">
        <v>3.79</v>
      </c>
      <c r="M130" s="119">
        <f t="shared" si="1"/>
        <v>754.21</v>
      </c>
      <c r="N130" s="120">
        <v>309</v>
      </c>
      <c r="O130" s="37"/>
    </row>
    <row r="131" spans="1:15" s="121" customFormat="1" ht="27.75" customHeight="1" x14ac:dyDescent="0.25">
      <c r="A131" s="140">
        <v>125</v>
      </c>
      <c r="B131" s="123" t="s">
        <v>320</v>
      </c>
      <c r="C131" s="145" t="s">
        <v>271</v>
      </c>
      <c r="D131" s="122" t="s">
        <v>499</v>
      </c>
      <c r="E131" s="118"/>
      <c r="F131" s="127" t="s">
        <v>443</v>
      </c>
      <c r="G131" s="127">
        <v>2.65</v>
      </c>
      <c r="H131" s="18">
        <v>357</v>
      </c>
      <c r="I131" s="18">
        <v>98</v>
      </c>
      <c r="J131" s="18">
        <v>259</v>
      </c>
      <c r="K131" s="18">
        <v>0</v>
      </c>
      <c r="L131" s="18">
        <v>2.4300000000000002</v>
      </c>
      <c r="M131" s="119">
        <f t="shared" si="1"/>
        <v>629.37</v>
      </c>
      <c r="N131" s="120">
        <v>429</v>
      </c>
      <c r="O131" s="37"/>
    </row>
    <row r="132" spans="1:15" s="121" customFormat="1" ht="27.75" customHeight="1" x14ac:dyDescent="0.25">
      <c r="A132" s="140">
        <v>126</v>
      </c>
      <c r="B132" s="123" t="s">
        <v>321</v>
      </c>
      <c r="C132" s="145" t="s">
        <v>271</v>
      </c>
      <c r="D132" s="122" t="s">
        <v>500</v>
      </c>
      <c r="E132" s="118"/>
      <c r="F132" s="127" t="s">
        <v>501</v>
      </c>
      <c r="G132" s="127">
        <v>13.68</v>
      </c>
      <c r="H132" s="18">
        <v>620</v>
      </c>
      <c r="I132" s="18">
        <v>1860</v>
      </c>
      <c r="J132" s="18">
        <v>0</v>
      </c>
      <c r="K132" s="18">
        <v>1240</v>
      </c>
      <c r="L132" s="18">
        <v>3.2</v>
      </c>
      <c r="M132" s="119">
        <f t="shared" si="1"/>
        <v>0</v>
      </c>
      <c r="N132" s="120">
        <v>1458</v>
      </c>
      <c r="O132" s="37"/>
    </row>
    <row r="133" spans="1:15" s="121" customFormat="1" ht="27.75" customHeight="1" x14ac:dyDescent="0.25">
      <c r="A133" s="140">
        <v>127</v>
      </c>
      <c r="B133" s="123" t="s">
        <v>322</v>
      </c>
      <c r="C133" s="145" t="s">
        <v>271</v>
      </c>
      <c r="D133" s="122" t="s">
        <v>502</v>
      </c>
      <c r="E133" s="118"/>
      <c r="F133" s="127" t="s">
        <v>503</v>
      </c>
      <c r="G133" s="127">
        <v>4.95</v>
      </c>
      <c r="H133" s="18">
        <v>409</v>
      </c>
      <c r="I133" s="18">
        <v>152</v>
      </c>
      <c r="J133" s="18">
        <v>257</v>
      </c>
      <c r="K133" s="18">
        <v>0</v>
      </c>
      <c r="L133" s="18">
        <v>2.62</v>
      </c>
      <c r="M133" s="119">
        <f t="shared" si="1"/>
        <v>673.34</v>
      </c>
      <c r="N133" s="120">
        <v>518</v>
      </c>
      <c r="O133" s="37"/>
    </row>
    <row r="134" spans="1:15" s="121" customFormat="1" ht="27.75" customHeight="1" x14ac:dyDescent="0.25">
      <c r="A134" s="140">
        <v>128</v>
      </c>
      <c r="B134" s="123" t="s">
        <v>323</v>
      </c>
      <c r="C134" s="145" t="s">
        <v>324</v>
      </c>
      <c r="D134" s="122" t="s">
        <v>504</v>
      </c>
      <c r="E134" s="118"/>
      <c r="F134" s="127" t="s">
        <v>505</v>
      </c>
      <c r="G134" s="127">
        <v>9.9</v>
      </c>
      <c r="H134" s="18">
        <v>231</v>
      </c>
      <c r="I134" s="18">
        <v>7590</v>
      </c>
      <c r="J134" s="18">
        <v>0</v>
      </c>
      <c r="K134" s="18">
        <v>7359</v>
      </c>
      <c r="L134" s="18">
        <v>2.62</v>
      </c>
      <c r="M134" s="119">
        <f t="shared" si="1"/>
        <v>0</v>
      </c>
      <c r="N134" s="120">
        <v>949</v>
      </c>
      <c r="O134" s="37"/>
    </row>
    <row r="135" spans="1:15" s="121" customFormat="1" ht="27.75" customHeight="1" x14ac:dyDescent="0.25">
      <c r="A135" s="140">
        <v>129</v>
      </c>
      <c r="B135" s="123" t="s">
        <v>325</v>
      </c>
      <c r="C135" s="145" t="s">
        <v>271</v>
      </c>
      <c r="D135" s="122" t="s">
        <v>506</v>
      </c>
      <c r="E135" s="118"/>
      <c r="F135" s="127" t="s">
        <v>507</v>
      </c>
      <c r="G135" s="127">
        <v>2.85</v>
      </c>
      <c r="H135" s="18">
        <v>352</v>
      </c>
      <c r="I135" s="18">
        <v>130</v>
      </c>
      <c r="J135" s="18">
        <v>222</v>
      </c>
      <c r="K135" s="18">
        <v>0</v>
      </c>
      <c r="L135" s="18">
        <v>2.4300000000000002</v>
      </c>
      <c r="M135" s="119">
        <f t="shared" ref="M135:M139" si="2">J135*L135</f>
        <v>539.46</v>
      </c>
      <c r="N135" s="120">
        <v>413</v>
      </c>
      <c r="O135" s="37"/>
    </row>
    <row r="136" spans="1:15" s="121" customFormat="1" ht="27.75" customHeight="1" x14ac:dyDescent="0.25">
      <c r="A136" s="140">
        <v>130</v>
      </c>
      <c r="B136" s="123" t="s">
        <v>326</v>
      </c>
      <c r="C136" s="145" t="s">
        <v>271</v>
      </c>
      <c r="D136" s="122" t="s">
        <v>508</v>
      </c>
      <c r="E136" s="118"/>
      <c r="F136" s="127" t="s">
        <v>507</v>
      </c>
      <c r="G136" s="127">
        <v>2.7</v>
      </c>
      <c r="H136" s="18">
        <v>207</v>
      </c>
      <c r="I136" s="18">
        <v>129</v>
      </c>
      <c r="J136" s="18">
        <v>78</v>
      </c>
      <c r="K136" s="18">
        <v>0</v>
      </c>
      <c r="L136" s="18">
        <v>2.4300000000000002</v>
      </c>
      <c r="M136" s="119">
        <f t="shared" si="2"/>
        <v>189.54000000000002</v>
      </c>
      <c r="N136" s="120">
        <v>283</v>
      </c>
      <c r="O136" s="37"/>
    </row>
    <row r="137" spans="1:15" s="121" customFormat="1" ht="27.75" customHeight="1" x14ac:dyDescent="0.25">
      <c r="A137" s="140">
        <v>131</v>
      </c>
      <c r="B137" s="123" t="s">
        <v>327</v>
      </c>
      <c r="C137" s="145" t="s">
        <v>271</v>
      </c>
      <c r="D137" s="122" t="s">
        <v>509</v>
      </c>
      <c r="E137" s="118"/>
      <c r="F137" s="127" t="s">
        <v>510</v>
      </c>
      <c r="G137" s="127">
        <v>8.56</v>
      </c>
      <c r="H137" s="18">
        <v>761</v>
      </c>
      <c r="I137" s="18">
        <v>672</v>
      </c>
      <c r="J137" s="18">
        <v>89</v>
      </c>
      <c r="K137" s="18">
        <v>0</v>
      </c>
      <c r="L137" s="18">
        <v>3.79</v>
      </c>
      <c r="M137" s="119">
        <f t="shared" si="2"/>
        <v>337.31</v>
      </c>
      <c r="N137" s="120">
        <v>1126</v>
      </c>
      <c r="O137" s="37"/>
    </row>
    <row r="138" spans="1:15" s="121" customFormat="1" ht="27.75" customHeight="1" x14ac:dyDescent="0.25">
      <c r="A138" s="140">
        <v>132</v>
      </c>
      <c r="B138" s="123" t="s">
        <v>328</v>
      </c>
      <c r="C138" s="145" t="s">
        <v>271</v>
      </c>
      <c r="D138" s="122" t="s">
        <v>511</v>
      </c>
      <c r="E138" s="118"/>
      <c r="F138" s="127" t="s">
        <v>512</v>
      </c>
      <c r="G138" s="127">
        <v>9.7200000000000006</v>
      </c>
      <c r="H138" s="18">
        <v>677</v>
      </c>
      <c r="I138" s="18">
        <v>799</v>
      </c>
      <c r="J138" s="18">
        <v>0</v>
      </c>
      <c r="K138" s="18">
        <v>122</v>
      </c>
      <c r="L138" s="18">
        <v>2.62</v>
      </c>
      <c r="M138" s="119">
        <f t="shared" si="2"/>
        <v>0</v>
      </c>
      <c r="N138" s="120">
        <v>1098</v>
      </c>
      <c r="O138" s="37"/>
    </row>
    <row r="139" spans="1:15" s="121" customFormat="1" ht="27.75" customHeight="1" x14ac:dyDescent="0.25">
      <c r="A139" s="140">
        <v>133</v>
      </c>
      <c r="B139" s="123" t="s">
        <v>329</v>
      </c>
      <c r="C139" s="145" t="s">
        <v>271</v>
      </c>
      <c r="D139" s="122" t="s">
        <v>513</v>
      </c>
      <c r="E139" s="118"/>
      <c r="F139" s="127" t="s">
        <v>514</v>
      </c>
      <c r="G139" s="127">
        <v>5</v>
      </c>
      <c r="H139" s="18">
        <v>402</v>
      </c>
      <c r="I139" s="18">
        <v>265</v>
      </c>
      <c r="J139" s="18">
        <v>137</v>
      </c>
      <c r="K139" s="18">
        <v>0</v>
      </c>
      <c r="L139" s="18">
        <v>3.79</v>
      </c>
      <c r="M139" s="119">
        <f t="shared" si="2"/>
        <v>519.23</v>
      </c>
      <c r="N139" s="120">
        <v>596</v>
      </c>
      <c r="O139" s="38"/>
    </row>
    <row r="140" spans="1:15" s="121" customFormat="1" ht="27.75" customHeight="1" x14ac:dyDescent="0.25">
      <c r="A140" s="140">
        <v>134</v>
      </c>
      <c r="B140" s="123" t="s">
        <v>143</v>
      </c>
      <c r="C140" s="118" t="s">
        <v>144</v>
      </c>
      <c r="D140" s="118" t="s">
        <v>403</v>
      </c>
      <c r="E140" s="118" t="s">
        <v>14</v>
      </c>
      <c r="F140" s="18" t="s">
        <v>145</v>
      </c>
      <c r="G140" s="18">
        <v>170</v>
      </c>
      <c r="H140" s="18">
        <v>6300</v>
      </c>
      <c r="I140" s="18">
        <v>10700</v>
      </c>
      <c r="J140" s="18">
        <v>0</v>
      </c>
      <c r="K140" s="18">
        <v>4400</v>
      </c>
      <c r="L140" s="18">
        <v>3.07</v>
      </c>
      <c r="M140" s="119">
        <f>J140*L140</f>
        <v>0</v>
      </c>
      <c r="N140" s="120">
        <v>19283</v>
      </c>
      <c r="O140" s="37"/>
    </row>
    <row r="141" spans="1:15" s="121" customFormat="1" ht="27.75" customHeight="1" x14ac:dyDescent="0.25">
      <c r="A141" s="140">
        <v>135</v>
      </c>
      <c r="B141" s="123" t="s">
        <v>146</v>
      </c>
      <c r="C141" s="118" t="s">
        <v>147</v>
      </c>
      <c r="D141" s="118" t="s">
        <v>404</v>
      </c>
      <c r="E141" s="118" t="s">
        <v>14</v>
      </c>
      <c r="F141" s="18" t="s">
        <v>148</v>
      </c>
      <c r="G141" s="18">
        <v>490</v>
      </c>
      <c r="H141" s="18">
        <v>46550</v>
      </c>
      <c r="I141" s="18">
        <v>8050</v>
      </c>
      <c r="J141" s="18">
        <v>38500</v>
      </c>
      <c r="K141" s="18">
        <v>0</v>
      </c>
      <c r="L141" s="18">
        <v>9.56</v>
      </c>
      <c r="M141" s="119">
        <f t="shared" ref="M141:M187" si="3">J141*L141</f>
        <v>368060</v>
      </c>
      <c r="N141" s="120">
        <v>54576</v>
      </c>
      <c r="O141" s="37"/>
    </row>
    <row r="142" spans="1:15" s="121" customFormat="1" ht="27.75" customHeight="1" x14ac:dyDescent="0.25">
      <c r="A142" s="140">
        <v>136</v>
      </c>
      <c r="B142" s="123" t="s">
        <v>149</v>
      </c>
      <c r="C142" s="118" t="s">
        <v>147</v>
      </c>
      <c r="D142" s="118" t="s">
        <v>405</v>
      </c>
      <c r="E142" s="118" t="s">
        <v>14</v>
      </c>
      <c r="F142" s="18" t="s">
        <v>150</v>
      </c>
      <c r="G142" s="18">
        <v>1000</v>
      </c>
      <c r="H142" s="18">
        <v>98000</v>
      </c>
      <c r="I142" s="18">
        <v>3000</v>
      </c>
      <c r="J142" s="18">
        <v>95000</v>
      </c>
      <c r="K142" s="18">
        <v>0</v>
      </c>
      <c r="L142" s="18">
        <v>5.2</v>
      </c>
      <c r="M142" s="119">
        <f t="shared" si="3"/>
        <v>494000</v>
      </c>
      <c r="N142" s="120">
        <v>102144</v>
      </c>
      <c r="O142" s="37"/>
    </row>
    <row r="143" spans="1:15" s="121" customFormat="1" ht="27.75" customHeight="1" x14ac:dyDescent="0.25">
      <c r="A143" s="140">
        <v>137</v>
      </c>
      <c r="B143" s="123" t="s">
        <v>151</v>
      </c>
      <c r="C143" s="118" t="s">
        <v>144</v>
      </c>
      <c r="D143" s="118" t="s">
        <v>406</v>
      </c>
      <c r="E143" s="118" t="s">
        <v>14</v>
      </c>
      <c r="F143" s="124" t="s">
        <v>152</v>
      </c>
      <c r="G143" s="124">
        <v>500</v>
      </c>
      <c r="H143" s="124">
        <v>3210</v>
      </c>
      <c r="I143" s="18">
        <v>95910</v>
      </c>
      <c r="J143" s="18">
        <v>0</v>
      </c>
      <c r="K143" s="18">
        <v>92700</v>
      </c>
      <c r="L143" s="18">
        <v>5.67</v>
      </c>
      <c r="M143" s="119">
        <f t="shared" si="3"/>
        <v>0</v>
      </c>
      <c r="N143" s="120">
        <v>39824</v>
      </c>
      <c r="O143" s="41"/>
    </row>
    <row r="144" spans="1:15" s="121" customFormat="1" ht="27.75" customHeight="1" x14ac:dyDescent="0.25">
      <c r="A144" s="140">
        <v>138</v>
      </c>
      <c r="B144" s="123" t="s">
        <v>153</v>
      </c>
      <c r="C144" s="118" t="s">
        <v>144</v>
      </c>
      <c r="D144" s="118" t="s">
        <v>407</v>
      </c>
      <c r="E144" s="118" t="s">
        <v>14</v>
      </c>
      <c r="F144" s="18" t="s">
        <v>212</v>
      </c>
      <c r="G144" s="18">
        <v>817.4</v>
      </c>
      <c r="H144" s="18">
        <v>3250</v>
      </c>
      <c r="I144" s="18">
        <v>857750</v>
      </c>
      <c r="J144" s="18">
        <v>0</v>
      </c>
      <c r="K144" s="18">
        <v>854500</v>
      </c>
      <c r="L144" s="18">
        <v>2.48</v>
      </c>
      <c r="M144" s="119">
        <f t="shared" si="3"/>
        <v>0</v>
      </c>
      <c r="N144" s="120">
        <v>85248</v>
      </c>
      <c r="O144" s="37"/>
    </row>
    <row r="145" spans="1:15" s="121" customFormat="1" ht="27.75" customHeight="1" x14ac:dyDescent="0.25">
      <c r="A145" s="140">
        <v>139</v>
      </c>
      <c r="B145" s="123" t="s">
        <v>154</v>
      </c>
      <c r="C145" s="118" t="s">
        <v>144</v>
      </c>
      <c r="D145" s="118" t="s">
        <v>408</v>
      </c>
      <c r="E145" s="118"/>
      <c r="F145" s="18" t="s">
        <v>155</v>
      </c>
      <c r="G145" s="18">
        <v>325</v>
      </c>
      <c r="H145" s="18">
        <v>7560</v>
      </c>
      <c r="I145" s="18">
        <v>30480</v>
      </c>
      <c r="J145" s="18">
        <v>0</v>
      </c>
      <c r="K145" s="18">
        <v>22920</v>
      </c>
      <c r="L145" s="18">
        <v>3.56</v>
      </c>
      <c r="M145" s="119">
        <f t="shared" si="3"/>
        <v>0</v>
      </c>
      <c r="N145" s="120">
        <v>28452</v>
      </c>
      <c r="O145" s="37"/>
    </row>
    <row r="146" spans="1:15" s="121" customFormat="1" ht="27.75" customHeight="1" x14ac:dyDescent="0.25">
      <c r="A146" s="140">
        <v>140</v>
      </c>
      <c r="B146" s="123" t="s">
        <v>156</v>
      </c>
      <c r="C146" s="145" t="s">
        <v>213</v>
      </c>
      <c r="D146" s="118" t="s">
        <v>409</v>
      </c>
      <c r="E146" s="118" t="s">
        <v>14</v>
      </c>
      <c r="F146" s="18" t="s">
        <v>410</v>
      </c>
      <c r="G146" s="18">
        <v>600</v>
      </c>
      <c r="H146" s="18">
        <v>31640</v>
      </c>
      <c r="I146" s="18">
        <v>960</v>
      </c>
      <c r="J146" s="18">
        <v>30680</v>
      </c>
      <c r="K146" s="18">
        <v>0</v>
      </c>
      <c r="L146" s="18">
        <v>3.07</v>
      </c>
      <c r="M146" s="119">
        <f t="shared" si="3"/>
        <v>94187.599999999991</v>
      </c>
      <c r="N146" s="120">
        <v>32912</v>
      </c>
      <c r="O146" s="37"/>
    </row>
    <row r="147" spans="1:15" s="121" customFormat="1" ht="27.75" customHeight="1" x14ac:dyDescent="0.25">
      <c r="A147" s="140">
        <v>141</v>
      </c>
      <c r="B147" s="123" t="s">
        <v>157</v>
      </c>
      <c r="C147" s="118" t="s">
        <v>158</v>
      </c>
      <c r="D147" s="118" t="s">
        <v>411</v>
      </c>
      <c r="E147" s="118"/>
      <c r="F147" s="18" t="s">
        <v>159</v>
      </c>
      <c r="G147" s="18">
        <v>50</v>
      </c>
      <c r="H147" s="18">
        <v>3424.5</v>
      </c>
      <c r="I147" s="18">
        <v>6284</v>
      </c>
      <c r="J147" s="18">
        <v>0</v>
      </c>
      <c r="K147" s="18">
        <v>2859.5</v>
      </c>
      <c r="L147" s="18">
        <v>2.76</v>
      </c>
      <c r="M147" s="119">
        <f t="shared" si="3"/>
        <v>0</v>
      </c>
      <c r="N147" s="120">
        <v>4538</v>
      </c>
      <c r="O147" s="37"/>
    </row>
    <row r="148" spans="1:15" s="121" customFormat="1" ht="27.75" customHeight="1" x14ac:dyDescent="0.25">
      <c r="A148" s="140">
        <v>142</v>
      </c>
      <c r="B148" s="123" t="s">
        <v>160</v>
      </c>
      <c r="C148" s="118" t="s">
        <v>147</v>
      </c>
      <c r="D148" s="118" t="s">
        <v>412</v>
      </c>
      <c r="E148" s="118"/>
      <c r="F148" s="18" t="s">
        <v>161</v>
      </c>
      <c r="G148" s="18">
        <v>255</v>
      </c>
      <c r="H148" s="18">
        <v>1579.5</v>
      </c>
      <c r="I148" s="18">
        <v>64024.5</v>
      </c>
      <c r="J148" s="18">
        <v>0</v>
      </c>
      <c r="K148" s="18">
        <v>62445</v>
      </c>
      <c r="L148" s="18">
        <v>3.07</v>
      </c>
      <c r="M148" s="119">
        <f t="shared" si="3"/>
        <v>0</v>
      </c>
      <c r="N148" s="120">
        <v>25664</v>
      </c>
      <c r="O148" s="37"/>
    </row>
    <row r="149" spans="1:15" s="121" customFormat="1" ht="27.75" customHeight="1" x14ac:dyDescent="0.25">
      <c r="A149" s="140">
        <v>143</v>
      </c>
      <c r="B149" s="123" t="s">
        <v>162</v>
      </c>
      <c r="C149" s="118" t="s">
        <v>147</v>
      </c>
      <c r="D149" s="118" t="s">
        <v>365</v>
      </c>
      <c r="E149" s="118"/>
      <c r="F149" s="18" t="s">
        <v>163</v>
      </c>
      <c r="G149" s="18">
        <v>298</v>
      </c>
      <c r="H149" s="18">
        <v>17122</v>
      </c>
      <c r="I149" s="18">
        <v>17142</v>
      </c>
      <c r="J149" s="18">
        <v>0</v>
      </c>
      <c r="K149" s="18">
        <v>20</v>
      </c>
      <c r="L149" s="18">
        <v>3.07</v>
      </c>
      <c r="M149" s="119">
        <f t="shared" si="3"/>
        <v>0</v>
      </c>
      <c r="N149" s="120">
        <v>25240</v>
      </c>
      <c r="O149" s="37"/>
    </row>
    <row r="150" spans="1:15" s="121" customFormat="1" ht="27.75" customHeight="1" x14ac:dyDescent="0.25">
      <c r="A150" s="140">
        <v>144</v>
      </c>
      <c r="B150" s="123" t="s">
        <v>164</v>
      </c>
      <c r="C150" s="118" t="s">
        <v>147</v>
      </c>
      <c r="D150" s="118" t="s">
        <v>365</v>
      </c>
      <c r="E150" s="118"/>
      <c r="F150" s="18" t="s">
        <v>165</v>
      </c>
      <c r="G150" s="18">
        <v>85</v>
      </c>
      <c r="H150" s="18">
        <v>5311.5</v>
      </c>
      <c r="I150" s="18">
        <v>6493.5</v>
      </c>
      <c r="J150" s="18">
        <v>0</v>
      </c>
      <c r="K150" s="18">
        <v>1182</v>
      </c>
      <c r="L150" s="18">
        <v>3.07</v>
      </c>
      <c r="M150" s="119">
        <f t="shared" si="3"/>
        <v>0</v>
      </c>
      <c r="N150" s="120">
        <v>11328</v>
      </c>
      <c r="O150" s="37"/>
    </row>
    <row r="151" spans="1:15" s="121" customFormat="1" ht="27.75" customHeight="1" x14ac:dyDescent="0.25">
      <c r="A151" s="140">
        <v>145</v>
      </c>
      <c r="B151" s="123" t="s">
        <v>166</v>
      </c>
      <c r="C151" s="118" t="s">
        <v>144</v>
      </c>
      <c r="D151" s="118" t="s">
        <v>413</v>
      </c>
      <c r="E151" s="118"/>
      <c r="F151" s="18" t="s">
        <v>145</v>
      </c>
      <c r="G151" s="18">
        <v>170</v>
      </c>
      <c r="H151" s="18">
        <v>11234</v>
      </c>
      <c r="I151" s="18">
        <v>1335</v>
      </c>
      <c r="J151" s="18">
        <v>9899</v>
      </c>
      <c r="K151" s="18">
        <v>0</v>
      </c>
      <c r="L151" s="18">
        <v>2.76</v>
      </c>
      <c r="M151" s="119">
        <f t="shared" si="3"/>
        <v>27321.239999999998</v>
      </c>
      <c r="N151" s="120">
        <v>16680</v>
      </c>
      <c r="O151" s="37"/>
    </row>
    <row r="152" spans="1:15" s="121" customFormat="1" ht="27.75" customHeight="1" x14ac:dyDescent="0.25">
      <c r="A152" s="140">
        <v>146</v>
      </c>
      <c r="B152" s="123" t="s">
        <v>167</v>
      </c>
      <c r="C152" s="118" t="s">
        <v>147</v>
      </c>
      <c r="D152" s="118" t="s">
        <v>413</v>
      </c>
      <c r="E152" s="118"/>
      <c r="F152" s="18" t="s">
        <v>145</v>
      </c>
      <c r="G152" s="18">
        <v>170</v>
      </c>
      <c r="H152" s="18">
        <v>0</v>
      </c>
      <c r="I152" s="18">
        <v>0</v>
      </c>
      <c r="J152" s="18">
        <v>0</v>
      </c>
      <c r="K152" s="18">
        <v>0</v>
      </c>
      <c r="L152" s="18">
        <v>2.76</v>
      </c>
      <c r="M152" s="119">
        <f t="shared" si="3"/>
        <v>0</v>
      </c>
      <c r="N152" s="120">
        <v>0</v>
      </c>
      <c r="O152" s="37"/>
    </row>
    <row r="153" spans="1:15" s="121" customFormat="1" ht="27.75" customHeight="1" x14ac:dyDescent="0.25">
      <c r="A153" s="140">
        <v>147</v>
      </c>
      <c r="B153" s="123" t="s">
        <v>168</v>
      </c>
      <c r="C153" s="118" t="s">
        <v>144</v>
      </c>
      <c r="D153" s="118" t="s">
        <v>414</v>
      </c>
      <c r="E153" s="118"/>
      <c r="F153" s="18" t="s">
        <v>214</v>
      </c>
      <c r="G153" s="18">
        <v>599.6</v>
      </c>
      <c r="H153" s="18">
        <v>33540.300000000003</v>
      </c>
      <c r="I153" s="18">
        <v>50767.5</v>
      </c>
      <c r="J153" s="18">
        <v>0</v>
      </c>
      <c r="K153" s="18">
        <v>17227.199999999997</v>
      </c>
      <c r="L153" s="18">
        <v>2.76</v>
      </c>
      <c r="M153" s="119">
        <f t="shared" si="3"/>
        <v>0</v>
      </c>
      <c r="N153" s="120">
        <v>66600</v>
      </c>
      <c r="O153" s="37"/>
    </row>
    <row r="154" spans="1:15" s="121" customFormat="1" ht="27.75" customHeight="1" x14ac:dyDescent="0.25">
      <c r="A154" s="140">
        <v>148</v>
      </c>
      <c r="B154" s="123" t="s">
        <v>169</v>
      </c>
      <c r="C154" s="118" t="s">
        <v>144</v>
      </c>
      <c r="D154" s="122" t="s">
        <v>415</v>
      </c>
      <c r="E154" s="118"/>
      <c r="F154" s="18" t="s">
        <v>215</v>
      </c>
      <c r="G154" s="18">
        <v>414.745</v>
      </c>
      <c r="H154" s="18">
        <v>4657.5</v>
      </c>
      <c r="I154" s="18">
        <v>252517.5</v>
      </c>
      <c r="J154" s="18">
        <v>0</v>
      </c>
      <c r="K154" s="18">
        <v>247860</v>
      </c>
      <c r="L154" s="18">
        <v>2.76</v>
      </c>
      <c r="M154" s="119">
        <f t="shared" si="3"/>
        <v>0</v>
      </c>
      <c r="N154" s="120">
        <v>48696</v>
      </c>
      <c r="O154" s="37"/>
    </row>
    <row r="155" spans="1:15" s="121" customFormat="1" ht="27.75" customHeight="1" x14ac:dyDescent="0.25">
      <c r="A155" s="140">
        <v>149</v>
      </c>
      <c r="B155" s="123" t="s">
        <v>170</v>
      </c>
      <c r="C155" s="118" t="s">
        <v>144</v>
      </c>
      <c r="D155" s="118" t="s">
        <v>416</v>
      </c>
      <c r="E155" s="118"/>
      <c r="F155" s="18" t="s">
        <v>171</v>
      </c>
      <c r="G155" s="18">
        <v>997.92</v>
      </c>
      <c r="H155" s="18">
        <v>41388</v>
      </c>
      <c r="I155" s="18">
        <v>141012</v>
      </c>
      <c r="J155" s="18">
        <v>0</v>
      </c>
      <c r="K155" s="18">
        <v>99624</v>
      </c>
      <c r="L155" s="18">
        <v>3.19</v>
      </c>
      <c r="M155" s="119">
        <f t="shared" si="3"/>
        <v>0</v>
      </c>
      <c r="N155" s="120">
        <v>110340</v>
      </c>
      <c r="O155" s="37"/>
    </row>
    <row r="156" spans="1:15" s="121" customFormat="1" ht="27.75" customHeight="1" x14ac:dyDescent="0.25">
      <c r="A156" s="140">
        <v>150</v>
      </c>
      <c r="B156" s="123" t="s">
        <v>172</v>
      </c>
      <c r="C156" s="118" t="s">
        <v>147</v>
      </c>
      <c r="D156" s="122" t="s">
        <v>417</v>
      </c>
      <c r="E156" s="118"/>
      <c r="F156" s="18" t="s">
        <v>173</v>
      </c>
      <c r="G156" s="18">
        <v>30.15</v>
      </c>
      <c r="H156" s="18">
        <v>2712.5</v>
      </c>
      <c r="I156" s="18">
        <v>3937.5</v>
      </c>
      <c r="J156" s="18">
        <v>0</v>
      </c>
      <c r="K156" s="18">
        <v>1225</v>
      </c>
      <c r="L156" s="18">
        <v>3.19</v>
      </c>
      <c r="M156" s="119">
        <f t="shared" si="3"/>
        <v>0</v>
      </c>
      <c r="N156" s="120">
        <v>4507</v>
      </c>
      <c r="O156" s="37"/>
    </row>
    <row r="157" spans="1:15" s="121" customFormat="1" ht="27.75" customHeight="1" x14ac:dyDescent="0.25">
      <c r="A157" s="140">
        <v>151</v>
      </c>
      <c r="B157" s="123" t="s">
        <v>174</v>
      </c>
      <c r="C157" s="118" t="s">
        <v>144</v>
      </c>
      <c r="D157" s="122" t="s">
        <v>418</v>
      </c>
      <c r="E157" s="118"/>
      <c r="F157" s="18" t="s">
        <v>165</v>
      </c>
      <c r="G157" s="18">
        <v>170</v>
      </c>
      <c r="H157" s="18">
        <v>5161</v>
      </c>
      <c r="I157" s="18">
        <v>1868</v>
      </c>
      <c r="J157" s="18">
        <v>3293</v>
      </c>
      <c r="K157" s="18">
        <v>0</v>
      </c>
      <c r="L157" s="18">
        <v>0</v>
      </c>
      <c r="M157" s="119">
        <f t="shared" si="3"/>
        <v>0</v>
      </c>
      <c r="N157" s="120">
        <v>9534</v>
      </c>
      <c r="O157" s="37"/>
    </row>
    <row r="158" spans="1:15" s="121" customFormat="1" ht="27.75" customHeight="1" x14ac:dyDescent="0.25">
      <c r="A158" s="140">
        <v>152</v>
      </c>
      <c r="B158" s="123" t="s">
        <v>175</v>
      </c>
      <c r="C158" s="118" t="s">
        <v>144</v>
      </c>
      <c r="D158" s="122" t="s">
        <v>419</v>
      </c>
      <c r="E158" s="118"/>
      <c r="F158" s="18" t="s">
        <v>161</v>
      </c>
      <c r="G158" s="18">
        <v>249.92</v>
      </c>
      <c r="H158" s="18">
        <v>15843</v>
      </c>
      <c r="I158" s="18">
        <v>3933</v>
      </c>
      <c r="J158" s="18">
        <v>11910</v>
      </c>
      <c r="K158" s="18">
        <v>0</v>
      </c>
      <c r="L158" s="18">
        <v>3.19</v>
      </c>
      <c r="M158" s="119">
        <f t="shared" si="3"/>
        <v>37992.9</v>
      </c>
      <c r="N158" s="120">
        <v>23536</v>
      </c>
      <c r="O158" s="37"/>
    </row>
    <row r="159" spans="1:15" s="121" customFormat="1" ht="27.75" customHeight="1" x14ac:dyDescent="0.25">
      <c r="A159" s="140">
        <v>153</v>
      </c>
      <c r="B159" s="123" t="s">
        <v>176</v>
      </c>
      <c r="C159" s="118" t="s">
        <v>144</v>
      </c>
      <c r="D159" s="122" t="s">
        <v>420</v>
      </c>
      <c r="E159" s="118"/>
      <c r="F159" s="18" t="s">
        <v>161</v>
      </c>
      <c r="G159" s="18">
        <v>100.32</v>
      </c>
      <c r="H159" s="18">
        <v>1168.5</v>
      </c>
      <c r="I159" s="18">
        <v>22813.5</v>
      </c>
      <c r="J159" s="18">
        <v>0</v>
      </c>
      <c r="K159" s="18">
        <v>21645</v>
      </c>
      <c r="L159" s="18">
        <v>3.19</v>
      </c>
      <c r="M159" s="119">
        <f t="shared" si="3"/>
        <v>0</v>
      </c>
      <c r="N159" s="120">
        <v>12399</v>
      </c>
      <c r="O159" s="37"/>
    </row>
    <row r="160" spans="1:15" s="121" customFormat="1" ht="27.75" customHeight="1" x14ac:dyDescent="0.25">
      <c r="A160" s="140">
        <v>154</v>
      </c>
      <c r="B160" s="123" t="s">
        <v>177</v>
      </c>
      <c r="C160" s="118" t="s">
        <v>144</v>
      </c>
      <c r="D160" s="122" t="s">
        <v>421</v>
      </c>
      <c r="E160" s="118"/>
      <c r="F160" s="18" t="s">
        <v>178</v>
      </c>
      <c r="G160" s="18">
        <v>692</v>
      </c>
      <c r="H160" s="18">
        <v>20265</v>
      </c>
      <c r="I160" s="18">
        <v>57420</v>
      </c>
      <c r="J160" s="18">
        <v>0</v>
      </c>
      <c r="K160" s="18">
        <v>37155</v>
      </c>
      <c r="L160" s="18">
        <v>3.19</v>
      </c>
      <c r="M160" s="119">
        <f t="shared" si="3"/>
        <v>0</v>
      </c>
      <c r="N160" s="120">
        <v>81860</v>
      </c>
      <c r="O160" s="37"/>
    </row>
    <row r="161" spans="1:15" s="121" customFormat="1" ht="27.75" customHeight="1" x14ac:dyDescent="0.25">
      <c r="A161" s="140">
        <v>155</v>
      </c>
      <c r="B161" s="123" t="s">
        <v>179</v>
      </c>
      <c r="C161" s="118" t="s">
        <v>144</v>
      </c>
      <c r="D161" s="122" t="s">
        <v>422</v>
      </c>
      <c r="E161" s="118"/>
      <c r="F161" s="18" t="s">
        <v>180</v>
      </c>
      <c r="G161" s="18">
        <v>807</v>
      </c>
      <c r="H161" s="18">
        <v>12445</v>
      </c>
      <c r="I161" s="18">
        <v>159255</v>
      </c>
      <c r="J161" s="18">
        <v>0</v>
      </c>
      <c r="K161" s="18">
        <v>146810</v>
      </c>
      <c r="L161" s="18">
        <v>3.19</v>
      </c>
      <c r="M161" s="119">
        <f t="shared" si="3"/>
        <v>0</v>
      </c>
      <c r="N161" s="120">
        <v>90792</v>
      </c>
      <c r="O161" s="37"/>
    </row>
    <row r="162" spans="1:15" s="121" customFormat="1" ht="27.75" customHeight="1" x14ac:dyDescent="0.25">
      <c r="A162" s="140">
        <v>156</v>
      </c>
      <c r="B162" s="123" t="s">
        <v>181</v>
      </c>
      <c r="C162" s="118" t="s">
        <v>144</v>
      </c>
      <c r="D162" s="122" t="s">
        <v>423</v>
      </c>
      <c r="E162" s="118"/>
      <c r="F162" s="18" t="s">
        <v>182</v>
      </c>
      <c r="G162" s="18">
        <v>50.2</v>
      </c>
      <c r="H162" s="18">
        <v>805.5</v>
      </c>
      <c r="I162" s="18">
        <v>17625.75</v>
      </c>
      <c r="J162" s="18">
        <v>0</v>
      </c>
      <c r="K162" s="18">
        <v>16820.25</v>
      </c>
      <c r="L162" s="18">
        <v>3.19</v>
      </c>
      <c r="M162" s="119">
        <f t="shared" si="3"/>
        <v>0</v>
      </c>
      <c r="N162" s="120">
        <v>6378</v>
      </c>
      <c r="O162" s="37"/>
    </row>
    <row r="163" spans="1:15" s="121" customFormat="1" ht="27.75" customHeight="1" x14ac:dyDescent="0.25">
      <c r="A163" s="140">
        <v>157</v>
      </c>
      <c r="B163" s="123" t="s">
        <v>183</v>
      </c>
      <c r="C163" s="118" t="s">
        <v>216</v>
      </c>
      <c r="D163" s="122" t="s">
        <v>424</v>
      </c>
      <c r="E163" s="118"/>
      <c r="F163" s="18" t="s">
        <v>145</v>
      </c>
      <c r="G163" s="18">
        <v>170</v>
      </c>
      <c r="H163" s="18">
        <v>4871</v>
      </c>
      <c r="I163" s="18">
        <v>19511</v>
      </c>
      <c r="J163" s="18">
        <v>0</v>
      </c>
      <c r="K163" s="18">
        <v>14640</v>
      </c>
      <c r="L163" s="18">
        <v>3.19</v>
      </c>
      <c r="M163" s="119">
        <f t="shared" si="3"/>
        <v>0</v>
      </c>
      <c r="N163" s="120">
        <v>8634</v>
      </c>
      <c r="O163" s="37"/>
    </row>
    <row r="164" spans="1:15" s="121" customFormat="1" ht="27.75" customHeight="1" x14ac:dyDescent="0.25">
      <c r="A164" s="140">
        <v>158</v>
      </c>
      <c r="B164" s="123" t="s">
        <v>184</v>
      </c>
      <c r="C164" s="118" t="s">
        <v>144</v>
      </c>
      <c r="D164" s="122" t="s">
        <v>425</v>
      </c>
      <c r="E164" s="118"/>
      <c r="F164" s="18" t="s">
        <v>185</v>
      </c>
      <c r="G164" s="18">
        <v>145</v>
      </c>
      <c r="H164" s="18">
        <v>1520</v>
      </c>
      <c r="I164" s="18">
        <v>3300</v>
      </c>
      <c r="J164" s="18">
        <v>0</v>
      </c>
      <c r="K164" s="18">
        <v>1780</v>
      </c>
      <c r="L164" s="18">
        <v>2.76</v>
      </c>
      <c r="M164" s="119">
        <f t="shared" si="3"/>
        <v>0</v>
      </c>
      <c r="N164" s="120">
        <v>3152</v>
      </c>
      <c r="O164" s="37"/>
    </row>
    <row r="165" spans="1:15" s="121" customFormat="1" ht="27.75" customHeight="1" x14ac:dyDescent="0.25">
      <c r="A165" s="140">
        <v>159</v>
      </c>
      <c r="B165" s="123" t="s">
        <v>186</v>
      </c>
      <c r="C165" s="118" t="s">
        <v>187</v>
      </c>
      <c r="D165" s="122" t="s">
        <v>426</v>
      </c>
      <c r="E165" s="118"/>
      <c r="F165" s="18" t="s">
        <v>180</v>
      </c>
      <c r="G165" s="18">
        <v>469.8</v>
      </c>
      <c r="H165" s="18">
        <v>11405</v>
      </c>
      <c r="I165" s="18">
        <v>74005</v>
      </c>
      <c r="J165" s="18">
        <v>0</v>
      </c>
      <c r="K165" s="18">
        <v>62600</v>
      </c>
      <c r="L165" s="18">
        <v>3.19</v>
      </c>
      <c r="M165" s="119">
        <f t="shared" si="3"/>
        <v>0</v>
      </c>
      <c r="N165" s="120">
        <v>56700</v>
      </c>
      <c r="O165" s="37"/>
    </row>
    <row r="166" spans="1:15" s="121" customFormat="1" ht="27.75" customHeight="1" x14ac:dyDescent="0.25">
      <c r="A166" s="140">
        <v>160</v>
      </c>
      <c r="B166" s="123" t="s">
        <v>188</v>
      </c>
      <c r="C166" s="118" t="s">
        <v>144</v>
      </c>
      <c r="D166" s="122" t="s">
        <v>427</v>
      </c>
      <c r="E166" s="118"/>
      <c r="F166" s="18" t="s">
        <v>161</v>
      </c>
      <c r="G166" s="18">
        <v>109.12</v>
      </c>
      <c r="H166" s="18">
        <v>357</v>
      </c>
      <c r="I166" s="18">
        <v>65002.5</v>
      </c>
      <c r="J166" s="18">
        <v>0</v>
      </c>
      <c r="K166" s="18">
        <v>64645.5</v>
      </c>
      <c r="L166" s="18">
        <v>3.19</v>
      </c>
      <c r="M166" s="119">
        <f t="shared" si="3"/>
        <v>0</v>
      </c>
      <c r="N166" s="120">
        <v>11996</v>
      </c>
      <c r="O166" s="37"/>
    </row>
    <row r="167" spans="1:15" s="121" customFormat="1" ht="27.75" customHeight="1" x14ac:dyDescent="0.25">
      <c r="A167" s="140">
        <v>161</v>
      </c>
      <c r="B167" s="123" t="s">
        <v>189</v>
      </c>
      <c r="C167" s="118" t="s">
        <v>147</v>
      </c>
      <c r="D167" s="122" t="s">
        <v>428</v>
      </c>
      <c r="E167" s="118"/>
      <c r="F167" s="18" t="s">
        <v>145</v>
      </c>
      <c r="G167" s="18">
        <v>124.9</v>
      </c>
      <c r="H167" s="18">
        <v>6450</v>
      </c>
      <c r="I167" s="18">
        <v>9940</v>
      </c>
      <c r="J167" s="18">
        <v>0</v>
      </c>
      <c r="K167" s="18">
        <v>3490</v>
      </c>
      <c r="L167" s="18">
        <v>2.76</v>
      </c>
      <c r="M167" s="119">
        <f t="shared" si="3"/>
        <v>0</v>
      </c>
      <c r="N167" s="120">
        <v>15352</v>
      </c>
      <c r="O167" s="37"/>
    </row>
    <row r="168" spans="1:15" s="121" customFormat="1" ht="27.75" customHeight="1" x14ac:dyDescent="0.25">
      <c r="A168" s="140">
        <v>162</v>
      </c>
      <c r="B168" s="123" t="s">
        <v>190</v>
      </c>
      <c r="C168" s="118" t="s">
        <v>144</v>
      </c>
      <c r="D168" s="122" t="s">
        <v>429</v>
      </c>
      <c r="E168" s="118"/>
      <c r="F168" s="18" t="s">
        <v>145</v>
      </c>
      <c r="G168" s="18">
        <v>150.04</v>
      </c>
      <c r="H168" s="18">
        <v>7750</v>
      </c>
      <c r="I168" s="18">
        <v>6543</v>
      </c>
      <c r="J168" s="18">
        <v>1207</v>
      </c>
      <c r="K168" s="18">
        <v>0</v>
      </c>
      <c r="L168" s="18">
        <v>3.19</v>
      </c>
      <c r="M168" s="119">
        <f t="shared" si="3"/>
        <v>3850.33</v>
      </c>
      <c r="N168" s="120">
        <v>17352</v>
      </c>
      <c r="O168" s="37"/>
    </row>
    <row r="169" spans="1:15" s="121" customFormat="1" ht="27.75" customHeight="1" x14ac:dyDescent="0.25">
      <c r="A169" s="140">
        <v>163</v>
      </c>
      <c r="B169" s="123" t="s">
        <v>191</v>
      </c>
      <c r="C169" s="118" t="s">
        <v>144</v>
      </c>
      <c r="D169" s="122" t="s">
        <v>430</v>
      </c>
      <c r="E169" s="118"/>
      <c r="F169" s="18" t="s">
        <v>192</v>
      </c>
      <c r="G169" s="18">
        <v>424.98</v>
      </c>
      <c r="H169" s="18">
        <v>34072.5</v>
      </c>
      <c r="I169" s="18">
        <v>16145</v>
      </c>
      <c r="J169" s="18">
        <v>17927.5</v>
      </c>
      <c r="K169" s="18">
        <v>0</v>
      </c>
      <c r="L169" s="18">
        <v>3.19</v>
      </c>
      <c r="M169" s="119">
        <f t="shared" si="3"/>
        <v>57188.724999999999</v>
      </c>
      <c r="N169" s="120">
        <v>48557</v>
      </c>
      <c r="O169" s="37"/>
    </row>
    <row r="170" spans="1:15" s="121" customFormat="1" ht="27.75" customHeight="1" x14ac:dyDescent="0.25">
      <c r="A170" s="140">
        <v>164</v>
      </c>
      <c r="B170" s="123" t="s">
        <v>193</v>
      </c>
      <c r="C170" s="118" t="s">
        <v>144</v>
      </c>
      <c r="D170" s="122" t="s">
        <v>431</v>
      </c>
      <c r="E170" s="118"/>
      <c r="F170" s="18" t="s">
        <v>194</v>
      </c>
      <c r="G170" s="18">
        <v>999.54</v>
      </c>
      <c r="H170" s="18">
        <v>6460</v>
      </c>
      <c r="I170" s="18">
        <v>365350</v>
      </c>
      <c r="J170" s="18">
        <v>0</v>
      </c>
      <c r="K170" s="18">
        <v>358890</v>
      </c>
      <c r="L170" s="18">
        <v>3.19</v>
      </c>
      <c r="M170" s="119">
        <f t="shared" si="3"/>
        <v>0</v>
      </c>
      <c r="N170" s="120">
        <v>122797</v>
      </c>
      <c r="O170" s="37"/>
    </row>
    <row r="171" spans="1:15" s="121" customFormat="1" ht="27.75" customHeight="1" x14ac:dyDescent="0.25">
      <c r="A171" s="140">
        <v>165</v>
      </c>
      <c r="B171" s="123" t="s">
        <v>217</v>
      </c>
      <c r="C171" s="135" t="s">
        <v>213</v>
      </c>
      <c r="D171" s="135" t="s">
        <v>432</v>
      </c>
      <c r="E171" s="118"/>
      <c r="F171" s="18" t="s">
        <v>218</v>
      </c>
      <c r="G171" s="18">
        <v>55</v>
      </c>
      <c r="H171" s="18">
        <v>3598.5</v>
      </c>
      <c r="I171" s="18">
        <v>128.5</v>
      </c>
      <c r="J171" s="18">
        <v>3470</v>
      </c>
      <c r="K171" s="18">
        <v>0</v>
      </c>
      <c r="L171" s="18">
        <v>3.07</v>
      </c>
      <c r="M171" s="119">
        <f t="shared" si="3"/>
        <v>10652.9</v>
      </c>
      <c r="N171" s="120">
        <v>3731</v>
      </c>
      <c r="O171" s="51"/>
    </row>
    <row r="172" spans="1:15" s="121" customFormat="1" ht="27.75" customHeight="1" x14ac:dyDescent="0.25">
      <c r="A172" s="140">
        <v>166</v>
      </c>
      <c r="B172" s="123" t="s">
        <v>220</v>
      </c>
      <c r="C172" s="135" t="s">
        <v>213</v>
      </c>
      <c r="D172" s="135" t="s">
        <v>515</v>
      </c>
      <c r="E172" s="118"/>
      <c r="F172" s="18" t="s">
        <v>180</v>
      </c>
      <c r="G172" s="18">
        <v>750.15</v>
      </c>
      <c r="H172" s="18">
        <v>30052.5</v>
      </c>
      <c r="I172" s="18">
        <v>95092.5</v>
      </c>
      <c r="J172" s="18">
        <v>0</v>
      </c>
      <c r="K172" s="18">
        <v>65040</v>
      </c>
      <c r="L172" s="18">
        <v>3.74</v>
      </c>
      <c r="M172" s="119">
        <f t="shared" si="3"/>
        <v>0</v>
      </c>
      <c r="N172" s="120">
        <v>50294</v>
      </c>
      <c r="O172" s="37"/>
    </row>
    <row r="173" spans="1:15" s="121" customFormat="1" ht="27.75" customHeight="1" x14ac:dyDescent="0.25">
      <c r="A173" s="140">
        <v>167</v>
      </c>
      <c r="B173" s="123" t="s">
        <v>228</v>
      </c>
      <c r="C173" s="135" t="s">
        <v>213</v>
      </c>
      <c r="D173" s="135" t="s">
        <v>516</v>
      </c>
      <c r="E173" s="118"/>
      <c r="F173" s="18" t="s">
        <v>182</v>
      </c>
      <c r="G173" s="18">
        <v>39</v>
      </c>
      <c r="H173" s="18">
        <v>182.25</v>
      </c>
      <c r="I173" s="18">
        <v>23914.5</v>
      </c>
      <c r="J173" s="18">
        <v>0</v>
      </c>
      <c r="K173" s="18">
        <v>23732.25</v>
      </c>
      <c r="L173" s="18">
        <v>3.74</v>
      </c>
      <c r="M173" s="119">
        <f t="shared" si="3"/>
        <v>0</v>
      </c>
      <c r="N173" s="120">
        <v>3021</v>
      </c>
      <c r="O173" s="37"/>
    </row>
    <row r="174" spans="1:15" s="121" customFormat="1" ht="27.75" customHeight="1" x14ac:dyDescent="0.25">
      <c r="A174" s="140">
        <v>168</v>
      </c>
      <c r="B174" s="123" t="s">
        <v>230</v>
      </c>
      <c r="C174" s="135" t="s">
        <v>213</v>
      </c>
      <c r="D174" s="135" t="s">
        <v>517</v>
      </c>
      <c r="E174" s="118"/>
      <c r="F174" s="18" t="s">
        <v>165</v>
      </c>
      <c r="G174" s="18">
        <v>80</v>
      </c>
      <c r="H174" s="18">
        <v>7556</v>
      </c>
      <c r="I174" s="18">
        <v>4707.5</v>
      </c>
      <c r="J174" s="18">
        <v>2848.5</v>
      </c>
      <c r="K174" s="18">
        <v>0</v>
      </c>
      <c r="L174" s="18">
        <v>3.74</v>
      </c>
      <c r="M174" s="119">
        <f t="shared" si="3"/>
        <v>10653.390000000001</v>
      </c>
      <c r="N174" s="120">
        <v>10125</v>
      </c>
      <c r="O174" s="37"/>
    </row>
    <row r="175" spans="1:15" s="121" customFormat="1" ht="27.75" customHeight="1" x14ac:dyDescent="0.25">
      <c r="A175" s="140">
        <v>169</v>
      </c>
      <c r="B175" s="123" t="s">
        <v>229</v>
      </c>
      <c r="C175" s="135" t="s">
        <v>236</v>
      </c>
      <c r="D175" s="135" t="s">
        <v>518</v>
      </c>
      <c r="E175" s="118"/>
      <c r="F175" s="18" t="s">
        <v>237</v>
      </c>
      <c r="G175" s="18">
        <v>110</v>
      </c>
      <c r="H175" s="18">
        <v>7770</v>
      </c>
      <c r="I175" s="18">
        <v>5355</v>
      </c>
      <c r="J175" s="18">
        <v>2415</v>
      </c>
      <c r="K175" s="18">
        <v>0</v>
      </c>
      <c r="L175" s="18">
        <v>3.74</v>
      </c>
      <c r="M175" s="119">
        <f t="shared" si="3"/>
        <v>9032.1</v>
      </c>
      <c r="N175" s="120">
        <v>10680</v>
      </c>
      <c r="O175" s="37"/>
    </row>
    <row r="176" spans="1:15" s="121" customFormat="1" ht="27.75" customHeight="1" x14ac:dyDescent="0.25">
      <c r="A176" s="140">
        <v>170</v>
      </c>
      <c r="B176" s="123" t="s">
        <v>241</v>
      </c>
      <c r="C176" s="135" t="s">
        <v>213</v>
      </c>
      <c r="D176" s="135" t="s">
        <v>519</v>
      </c>
      <c r="E176" s="118"/>
      <c r="F176" s="18" t="s">
        <v>242</v>
      </c>
      <c r="G176" s="18">
        <v>272</v>
      </c>
      <c r="H176" s="18">
        <v>6310</v>
      </c>
      <c r="I176" s="18">
        <v>53010</v>
      </c>
      <c r="J176" s="18">
        <v>0</v>
      </c>
      <c r="K176" s="18">
        <v>46700</v>
      </c>
      <c r="L176" s="18">
        <v>3.74</v>
      </c>
      <c r="M176" s="119">
        <f t="shared" si="3"/>
        <v>0</v>
      </c>
      <c r="N176" s="120">
        <v>34426</v>
      </c>
      <c r="O176" s="37"/>
    </row>
    <row r="177" spans="1:16" s="121" customFormat="1" ht="27.75" customHeight="1" x14ac:dyDescent="0.25">
      <c r="A177" s="140">
        <v>171</v>
      </c>
      <c r="B177" s="123" t="s">
        <v>258</v>
      </c>
      <c r="C177" s="135" t="s">
        <v>213</v>
      </c>
      <c r="D177" s="135" t="s">
        <v>520</v>
      </c>
      <c r="E177" s="118"/>
      <c r="F177" s="18" t="s">
        <v>259</v>
      </c>
      <c r="G177" s="18">
        <v>382.5</v>
      </c>
      <c r="H177" s="18">
        <v>5125</v>
      </c>
      <c r="I177" s="18">
        <v>30100</v>
      </c>
      <c r="J177" s="18">
        <v>0</v>
      </c>
      <c r="K177" s="18">
        <v>24975</v>
      </c>
      <c r="L177" s="18">
        <v>3.37</v>
      </c>
      <c r="M177" s="119">
        <f t="shared" si="3"/>
        <v>0</v>
      </c>
      <c r="N177" s="120">
        <v>41400</v>
      </c>
      <c r="O177" s="37"/>
    </row>
    <row r="178" spans="1:16" ht="27.75" customHeight="1" x14ac:dyDescent="0.25">
      <c r="A178" s="140">
        <v>172</v>
      </c>
      <c r="B178" s="149" t="s">
        <v>266</v>
      </c>
      <c r="C178" s="136" t="s">
        <v>236</v>
      </c>
      <c r="D178" s="136" t="s">
        <v>521</v>
      </c>
      <c r="E178" s="136"/>
      <c r="F178" s="136" t="s">
        <v>267</v>
      </c>
      <c r="G178" s="136">
        <v>127.5</v>
      </c>
      <c r="H178" s="136">
        <v>12772.5</v>
      </c>
      <c r="I178" s="118">
        <v>8565</v>
      </c>
      <c r="J178" s="18">
        <v>4207.5</v>
      </c>
      <c r="K178" s="18">
        <v>0</v>
      </c>
      <c r="L178" s="136">
        <v>3.37</v>
      </c>
      <c r="M178" s="119">
        <f t="shared" si="3"/>
        <v>14179.275</v>
      </c>
      <c r="N178" s="24">
        <v>20141</v>
      </c>
      <c r="O178" s="37"/>
      <c r="P178" s="121"/>
    </row>
    <row r="179" spans="1:16" ht="27.75" customHeight="1" x14ac:dyDescent="0.25">
      <c r="A179" s="140">
        <v>173</v>
      </c>
      <c r="B179" s="149" t="s">
        <v>272</v>
      </c>
      <c r="C179" s="136" t="s">
        <v>236</v>
      </c>
      <c r="D179" s="136" t="s">
        <v>523</v>
      </c>
      <c r="E179" s="136"/>
      <c r="F179" s="136" t="s">
        <v>180</v>
      </c>
      <c r="G179" s="136">
        <v>498.6</v>
      </c>
      <c r="H179" s="136">
        <v>955</v>
      </c>
      <c r="I179" s="118">
        <v>158525</v>
      </c>
      <c r="J179" s="18">
        <v>0</v>
      </c>
      <c r="K179" s="18">
        <v>157570</v>
      </c>
      <c r="L179" s="136">
        <v>3.74</v>
      </c>
      <c r="M179" s="119">
        <f t="shared" si="3"/>
        <v>0</v>
      </c>
      <c r="N179" s="24">
        <v>55059</v>
      </c>
      <c r="O179" s="37"/>
      <c r="P179" s="121"/>
    </row>
    <row r="180" spans="1:16" ht="27.75" customHeight="1" x14ac:dyDescent="0.25">
      <c r="A180" s="140">
        <v>174</v>
      </c>
      <c r="B180" s="149" t="s">
        <v>294</v>
      </c>
      <c r="C180" s="136" t="s">
        <v>293</v>
      </c>
      <c r="D180" s="136" t="s">
        <v>522</v>
      </c>
      <c r="E180" s="136"/>
      <c r="F180" s="136" t="s">
        <v>295</v>
      </c>
      <c r="G180" s="136">
        <v>500</v>
      </c>
      <c r="H180" s="136">
        <v>900</v>
      </c>
      <c r="I180" s="118">
        <v>56100</v>
      </c>
      <c r="J180" s="18">
        <v>0</v>
      </c>
      <c r="K180" s="18">
        <v>55200</v>
      </c>
      <c r="L180" s="136">
        <v>3.2</v>
      </c>
      <c r="M180" s="119">
        <f t="shared" si="3"/>
        <v>0</v>
      </c>
      <c r="N180" s="24">
        <v>30176</v>
      </c>
      <c r="O180" s="37"/>
      <c r="P180" s="121"/>
    </row>
    <row r="181" spans="1:16" ht="27.75" customHeight="1" x14ac:dyDescent="0.25">
      <c r="A181" s="140">
        <v>175</v>
      </c>
      <c r="B181" s="149" t="s">
        <v>296</v>
      </c>
      <c r="C181" s="136" t="s">
        <v>293</v>
      </c>
      <c r="D181" s="136" t="s">
        <v>524</v>
      </c>
      <c r="E181" s="136"/>
      <c r="F181" s="136" t="s">
        <v>161</v>
      </c>
      <c r="G181" s="136">
        <v>200.5</v>
      </c>
      <c r="H181" s="136">
        <v>14049</v>
      </c>
      <c r="I181" s="118">
        <v>7972.5</v>
      </c>
      <c r="J181" s="18">
        <v>6076.5</v>
      </c>
      <c r="K181" s="18">
        <v>0</v>
      </c>
      <c r="L181" s="136">
        <v>3.2</v>
      </c>
      <c r="M181" s="119">
        <f t="shared" si="3"/>
        <v>19444.8</v>
      </c>
      <c r="N181" s="24">
        <v>25476</v>
      </c>
      <c r="O181" s="37"/>
      <c r="P181" s="121"/>
    </row>
    <row r="182" spans="1:16" ht="27.75" customHeight="1" x14ac:dyDescent="0.25">
      <c r="A182" s="79">
        <v>176</v>
      </c>
      <c r="B182" s="149" t="s">
        <v>297</v>
      </c>
      <c r="C182" s="136" t="s">
        <v>293</v>
      </c>
      <c r="D182" s="136" t="s">
        <v>525</v>
      </c>
      <c r="E182" s="136"/>
      <c r="F182" s="136" t="s">
        <v>192</v>
      </c>
      <c r="G182" s="136">
        <v>200.5</v>
      </c>
      <c r="H182" s="136">
        <v>25415</v>
      </c>
      <c r="I182" s="118">
        <v>11840</v>
      </c>
      <c r="J182" s="18">
        <v>13575</v>
      </c>
      <c r="K182" s="18">
        <v>0</v>
      </c>
      <c r="L182" s="136">
        <v>3.74</v>
      </c>
      <c r="M182" s="119">
        <f t="shared" si="3"/>
        <v>50770.5</v>
      </c>
      <c r="N182" s="24">
        <v>52334</v>
      </c>
      <c r="O182" s="37"/>
      <c r="P182" s="121"/>
    </row>
    <row r="183" spans="1:16" ht="27.75" customHeight="1" x14ac:dyDescent="0.25">
      <c r="A183" s="79">
        <v>177</v>
      </c>
      <c r="B183" s="149" t="s">
        <v>310</v>
      </c>
      <c r="C183" s="136" t="s">
        <v>311</v>
      </c>
      <c r="D183" s="136" t="s">
        <v>526</v>
      </c>
      <c r="E183" s="136"/>
      <c r="F183" s="136" t="s">
        <v>161</v>
      </c>
      <c r="G183" s="136">
        <v>255</v>
      </c>
      <c r="H183" s="136">
        <v>21967.5</v>
      </c>
      <c r="I183" s="118">
        <v>17449.5</v>
      </c>
      <c r="J183" s="18">
        <v>4518</v>
      </c>
      <c r="K183" s="18">
        <v>0</v>
      </c>
      <c r="L183" s="136">
        <v>3.07</v>
      </c>
      <c r="M183" s="119">
        <f t="shared" si="3"/>
        <v>13870.259999999998</v>
      </c>
      <c r="N183" s="24">
        <v>29418</v>
      </c>
      <c r="O183" s="37"/>
    </row>
    <row r="184" spans="1:16" ht="27.75" customHeight="1" x14ac:dyDescent="0.25">
      <c r="A184" s="79">
        <v>178</v>
      </c>
      <c r="B184" s="149" t="s">
        <v>312</v>
      </c>
      <c r="C184" s="136" t="s">
        <v>293</v>
      </c>
      <c r="D184" s="136" t="s">
        <v>527</v>
      </c>
      <c r="E184" s="136"/>
      <c r="F184" s="136" t="s">
        <v>161</v>
      </c>
      <c r="G184" s="136">
        <v>254.7</v>
      </c>
      <c r="H184" s="136">
        <v>5556</v>
      </c>
      <c r="I184" s="118">
        <v>33856.5</v>
      </c>
      <c r="J184" s="18">
        <v>0</v>
      </c>
      <c r="K184" s="18">
        <v>28300.5</v>
      </c>
      <c r="L184" s="136">
        <v>3.2</v>
      </c>
      <c r="M184" s="119">
        <f t="shared" si="3"/>
        <v>0</v>
      </c>
      <c r="N184" s="24">
        <v>25672</v>
      </c>
      <c r="O184" s="37"/>
    </row>
    <row r="185" spans="1:16" ht="27.75" customHeight="1" x14ac:dyDescent="0.25">
      <c r="A185" s="79">
        <v>179</v>
      </c>
      <c r="B185" s="149" t="s">
        <v>313</v>
      </c>
      <c r="C185" s="24" t="s">
        <v>213</v>
      </c>
      <c r="D185" s="136" t="s">
        <v>528</v>
      </c>
      <c r="E185" s="136"/>
      <c r="F185" s="136" t="s">
        <v>314</v>
      </c>
      <c r="G185" s="136">
        <v>209.7</v>
      </c>
      <c r="H185" s="136">
        <v>12471.25</v>
      </c>
      <c r="I185" s="118">
        <v>16096.25</v>
      </c>
      <c r="J185" s="18">
        <v>0</v>
      </c>
      <c r="K185" s="18">
        <v>3625</v>
      </c>
      <c r="L185" s="136">
        <v>3.2</v>
      </c>
      <c r="M185" s="119">
        <f t="shared" si="3"/>
        <v>0</v>
      </c>
      <c r="N185" s="24">
        <v>30874</v>
      </c>
      <c r="O185" s="37"/>
    </row>
    <row r="186" spans="1:16" ht="27.75" customHeight="1" x14ac:dyDescent="0.25">
      <c r="A186" s="79">
        <v>180</v>
      </c>
      <c r="B186" s="149" t="s">
        <v>531</v>
      </c>
      <c r="C186" s="24" t="s">
        <v>293</v>
      </c>
      <c r="D186" s="136" t="s">
        <v>536</v>
      </c>
      <c r="E186" s="136"/>
      <c r="F186" s="136" t="s">
        <v>532</v>
      </c>
      <c r="G186" s="136">
        <v>52.25</v>
      </c>
      <c r="H186" s="136">
        <v>3050</v>
      </c>
      <c r="I186" s="118">
        <v>2415</v>
      </c>
      <c r="J186" s="18">
        <v>635</v>
      </c>
      <c r="K186" s="18">
        <v>0</v>
      </c>
      <c r="L186" s="136">
        <v>3.2</v>
      </c>
      <c r="M186" s="119">
        <f t="shared" si="3"/>
        <v>2032</v>
      </c>
      <c r="N186" s="24">
        <v>3129</v>
      </c>
      <c r="O186" s="154"/>
    </row>
    <row r="187" spans="1:16" ht="27.75" customHeight="1" x14ac:dyDescent="0.25">
      <c r="A187" s="79">
        <v>181</v>
      </c>
      <c r="B187" s="149" t="s">
        <v>534</v>
      </c>
      <c r="C187" s="24" t="s">
        <v>534</v>
      </c>
      <c r="D187" s="136" t="s">
        <v>537</v>
      </c>
      <c r="E187" s="136"/>
      <c r="F187" s="136" t="s">
        <v>532</v>
      </c>
      <c r="G187" s="136">
        <v>79.73</v>
      </c>
      <c r="H187" s="136">
        <v>3914.5</v>
      </c>
      <c r="I187" s="118">
        <v>5222</v>
      </c>
      <c r="J187" s="18">
        <v>0</v>
      </c>
      <c r="K187" s="18">
        <v>1307.5</v>
      </c>
      <c r="L187" s="136">
        <v>3.2</v>
      </c>
      <c r="M187" s="119">
        <f t="shared" si="3"/>
        <v>0</v>
      </c>
      <c r="N187" s="24">
        <v>10075</v>
      </c>
      <c r="O187" s="154"/>
    </row>
    <row r="188" spans="1:16" s="134" customFormat="1" ht="23.25" customHeight="1" x14ac:dyDescent="0.25">
      <c r="A188" s="136"/>
      <c r="B188" s="280" t="s">
        <v>15</v>
      </c>
      <c r="C188" s="280"/>
      <c r="D188" s="280"/>
      <c r="E188" s="280"/>
      <c r="F188" s="280"/>
      <c r="G188" s="141">
        <f>SUM(G7:G187)</f>
        <v>21881.140000000007</v>
      </c>
      <c r="H188" s="141">
        <f t="shared" ref="H188:N188" si="4">SUM(H7:H187)</f>
        <v>1136187.3</v>
      </c>
      <c r="I188" s="141">
        <f t="shared" si="4"/>
        <v>3216421</v>
      </c>
      <c r="J188" s="141">
        <f t="shared" si="4"/>
        <v>718957.15</v>
      </c>
      <c r="K188" s="141">
        <f t="shared" si="4"/>
        <v>2799345.8499999996</v>
      </c>
      <c r="L188" s="141">
        <f t="shared" si="4"/>
        <v>666.07000000000198</v>
      </c>
      <c r="M188" s="141">
        <f t="shared" si="4"/>
        <v>4412359.3374999994</v>
      </c>
      <c r="N188" s="141">
        <f t="shared" si="4"/>
        <v>2225687.9</v>
      </c>
    </row>
    <row r="189" spans="1:16" x14ac:dyDescent="0.25">
      <c r="A189" s="125"/>
      <c r="B189" s="150"/>
      <c r="C189" s="131"/>
      <c r="D189" s="131"/>
      <c r="E189" s="131"/>
      <c r="F189" s="131"/>
      <c r="G189" s="131"/>
      <c r="H189" s="131"/>
      <c r="I189" s="151"/>
      <c r="J189" s="131"/>
      <c r="K189" s="131"/>
      <c r="L189" s="131"/>
      <c r="M189" s="131"/>
    </row>
    <row r="190" spans="1:16" x14ac:dyDescent="0.25">
      <c r="A190" s="125"/>
      <c r="B190" s="150"/>
      <c r="C190" s="131"/>
      <c r="D190" s="131"/>
      <c r="E190" s="131"/>
      <c r="F190" s="131"/>
      <c r="G190" s="131"/>
      <c r="H190" s="152"/>
      <c r="I190" s="152"/>
      <c r="J190" s="152"/>
      <c r="K190" s="152"/>
      <c r="L190" s="131"/>
      <c r="M190" s="131"/>
    </row>
    <row r="191" spans="1:16" x14ac:dyDescent="0.25">
      <c r="A191" s="125"/>
      <c r="B191" s="150"/>
      <c r="C191" s="131"/>
      <c r="D191" s="131"/>
      <c r="E191" s="131"/>
      <c r="F191" s="131"/>
      <c r="G191" s="131"/>
      <c r="H191" s="131"/>
      <c r="I191" s="151"/>
      <c r="J191" s="131"/>
      <c r="K191" s="131"/>
      <c r="L191" s="131"/>
      <c r="M191" s="131"/>
    </row>
    <row r="192" spans="1:16" x14ac:dyDescent="0.25">
      <c r="A192" s="125"/>
      <c r="B192" s="150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</row>
    <row r="193" spans="1:13" x14ac:dyDescent="0.25">
      <c r="A193" s="125"/>
      <c r="B193" s="150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</row>
    <row r="194" spans="1:13" x14ac:dyDescent="0.25">
      <c r="A194" s="125"/>
      <c r="B194" s="150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</row>
    <row r="195" spans="1:13" x14ac:dyDescent="0.25">
      <c r="A195" s="125"/>
      <c r="B195" s="150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</row>
    <row r="196" spans="1:13" x14ac:dyDescent="0.25">
      <c r="A196" s="125"/>
      <c r="B196" s="150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</row>
    <row r="197" spans="1:13" x14ac:dyDescent="0.25">
      <c r="A197" s="125"/>
      <c r="B197" s="150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</row>
    <row r="198" spans="1:13" x14ac:dyDescent="0.25">
      <c r="A198" s="125"/>
      <c r="B198" s="150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</row>
    <row r="199" spans="1:13" x14ac:dyDescent="0.25">
      <c r="A199" s="125"/>
      <c r="B199" s="150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</row>
    <row r="200" spans="1:13" x14ac:dyDescent="0.25">
      <c r="A200" s="125"/>
      <c r="B200" s="150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</row>
    <row r="201" spans="1:13" x14ac:dyDescent="0.25">
      <c r="A201" s="125"/>
      <c r="B201" s="150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</row>
    <row r="202" spans="1:13" x14ac:dyDescent="0.25">
      <c r="A202" s="125"/>
      <c r="B202" s="150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</row>
    <row r="203" spans="1:13" x14ac:dyDescent="0.25">
      <c r="A203" s="125"/>
      <c r="B203" s="150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</row>
    <row r="204" spans="1:13" x14ac:dyDescent="0.25">
      <c r="A204" s="125"/>
      <c r="B204" s="150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</row>
    <row r="205" spans="1:13" x14ac:dyDescent="0.25">
      <c r="A205" s="125"/>
      <c r="B205" s="150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</row>
    <row r="206" spans="1:13" x14ac:dyDescent="0.25">
      <c r="A206" s="125"/>
      <c r="B206" s="150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</row>
    <row r="207" spans="1:13" x14ac:dyDescent="0.25">
      <c r="A207" s="125"/>
      <c r="B207" s="150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</row>
    <row r="208" spans="1:13" x14ac:dyDescent="0.25">
      <c r="A208" s="125"/>
      <c r="B208" s="150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</row>
    <row r="209" spans="1:13" x14ac:dyDescent="0.25">
      <c r="A209" s="125"/>
      <c r="B209" s="150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</row>
  </sheetData>
  <sortState ref="B7:M81">
    <sortCondition ref="B7:B81"/>
  </sortState>
  <mergeCells count="11">
    <mergeCell ref="B188:F188"/>
    <mergeCell ref="A2:N2"/>
    <mergeCell ref="B3:B4"/>
    <mergeCell ref="F3:F4"/>
    <mergeCell ref="G3:G4"/>
    <mergeCell ref="H3:H4"/>
    <mergeCell ref="I3:I4"/>
    <mergeCell ref="J3:J4"/>
    <mergeCell ref="L3:L4"/>
    <mergeCell ref="M3:M4"/>
    <mergeCell ref="K3:K4"/>
  </mergeCells>
  <pageMargins left="0.7" right="0.7" top="0.75" bottom="0.75" header="0.3" footer="0.3"/>
  <pageSetup paperSize="9" scale="1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3"/>
  <sheetViews>
    <sheetView view="pageBreakPreview" zoomScale="70" zoomScaleNormal="73" zoomScaleSheetLayoutView="70" workbookViewId="0">
      <pane ySplit="5" topLeftCell="A111" activePane="bottomLeft" state="frozen"/>
      <selection activeCell="P124" sqref="P124"/>
      <selection pane="bottomLeft" activeCell="P124" sqref="P124"/>
    </sheetView>
  </sheetViews>
  <sheetFormatPr defaultRowHeight="23.25" x14ac:dyDescent="0.35"/>
  <cols>
    <col min="1" max="1" width="9.140625" style="214"/>
    <col min="2" max="2" width="16.7109375" style="164" customWidth="1"/>
    <col min="3" max="3" width="18" style="164" customWidth="1"/>
    <col min="4" max="4" width="29" style="215" customWidth="1"/>
    <col min="5" max="5" width="14.140625" style="164" customWidth="1"/>
    <col min="6" max="6" width="12.85546875" style="164" customWidth="1"/>
    <col min="7" max="8" width="13.7109375" style="164" customWidth="1"/>
    <col min="9" max="9" width="10.7109375" style="164" hidden="1" customWidth="1"/>
    <col min="10" max="10" width="11.42578125" style="164" hidden="1" customWidth="1"/>
    <col min="11" max="11" width="14.85546875" style="164" hidden="1" customWidth="1"/>
    <col min="12" max="12" width="12.140625" style="164" hidden="1" customWidth="1"/>
    <col min="13" max="13" width="13" style="164" hidden="1" customWidth="1"/>
    <col min="14" max="14" width="9.140625" style="164" hidden="1" customWidth="1"/>
    <col min="15" max="15" width="15.5703125" style="216" customWidth="1"/>
    <col min="16" max="16" width="23.140625" style="216" customWidth="1"/>
    <col min="17" max="17" width="19.5703125" style="216" customWidth="1"/>
    <col min="18" max="18" width="23.5703125" style="216" customWidth="1"/>
    <col min="19" max="19" width="21" style="216" customWidth="1"/>
    <col min="20" max="20" width="18.85546875" style="216" customWidth="1"/>
    <col min="21" max="21" width="20" style="216" customWidth="1"/>
    <col min="22" max="22" width="14.7109375" style="164" customWidth="1"/>
    <col min="23" max="23" width="11" style="164" customWidth="1"/>
    <col min="24" max="24" width="18.140625" style="164" customWidth="1"/>
    <col min="25" max="25" width="19.7109375" style="164" customWidth="1"/>
    <col min="26" max="26" width="27" style="164" customWidth="1"/>
    <col min="27" max="16384" width="9.140625" style="164"/>
  </cols>
  <sheetData>
    <row r="1" spans="1:22" ht="3.75" customHeight="1" x14ac:dyDescent="0.35"/>
    <row r="2" spans="1:22" x14ac:dyDescent="0.35">
      <c r="A2" s="288" t="s">
        <v>29</v>
      </c>
      <c r="B2" s="288"/>
      <c r="F2" s="289" t="s">
        <v>565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pans="1:22" s="218" customFormat="1" ht="30.75" customHeight="1" x14ac:dyDescent="0.25">
      <c r="A3" s="217"/>
      <c r="C3" s="219"/>
      <c r="D3" s="220"/>
      <c r="E3" s="219"/>
      <c r="F3" s="219"/>
      <c r="G3" s="219"/>
      <c r="H3" s="219"/>
      <c r="I3" s="219"/>
      <c r="J3" s="290" t="s">
        <v>196</v>
      </c>
      <c r="K3" s="290"/>
      <c r="L3" s="290"/>
      <c r="M3" s="290"/>
      <c r="N3" s="290"/>
      <c r="O3" s="290" t="s">
        <v>197</v>
      </c>
      <c r="P3" s="290"/>
      <c r="Q3" s="290"/>
      <c r="R3" s="290"/>
      <c r="S3" s="290"/>
      <c r="T3" s="290" t="s">
        <v>198</v>
      </c>
      <c r="U3" s="290"/>
      <c r="V3" s="290"/>
    </row>
    <row r="4" spans="1:22" s="221" customFormat="1" ht="60" x14ac:dyDescent="0.25">
      <c r="A4" s="174" t="s">
        <v>0</v>
      </c>
      <c r="B4" s="175" t="s">
        <v>3</v>
      </c>
      <c r="C4" s="175" t="s">
        <v>19</v>
      </c>
      <c r="D4" s="176" t="s">
        <v>18</v>
      </c>
      <c r="E4" s="175" t="s">
        <v>33</v>
      </c>
      <c r="F4" s="175" t="s">
        <v>27</v>
      </c>
      <c r="G4" s="175" t="s">
        <v>23</v>
      </c>
      <c r="H4" s="175" t="s">
        <v>20</v>
      </c>
      <c r="I4" s="175" t="s">
        <v>21</v>
      </c>
      <c r="J4" s="175" t="s">
        <v>22</v>
      </c>
      <c r="K4" s="175" t="s">
        <v>7</v>
      </c>
      <c r="L4" s="175" t="s">
        <v>8</v>
      </c>
      <c r="M4" s="175" t="s">
        <v>9</v>
      </c>
      <c r="N4" s="175" t="s">
        <v>10</v>
      </c>
      <c r="O4" s="175" t="s">
        <v>6</v>
      </c>
      <c r="P4" s="177" t="s">
        <v>11</v>
      </c>
      <c r="Q4" s="177" t="s">
        <v>8</v>
      </c>
      <c r="R4" s="177" t="s">
        <v>9</v>
      </c>
      <c r="S4" s="177" t="s">
        <v>28</v>
      </c>
      <c r="T4" s="177" t="s">
        <v>24</v>
      </c>
      <c r="U4" s="177" t="s">
        <v>25</v>
      </c>
      <c r="V4" s="177" t="s">
        <v>26</v>
      </c>
    </row>
    <row r="5" spans="1:22" x14ac:dyDescent="0.25">
      <c r="A5" s="222">
        <v>1</v>
      </c>
      <c r="B5" s="133">
        <v>2</v>
      </c>
      <c r="C5" s="133">
        <v>3</v>
      </c>
      <c r="D5" s="22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  <c r="K5" s="133">
        <v>11</v>
      </c>
      <c r="L5" s="133">
        <v>12</v>
      </c>
      <c r="M5" s="133">
        <v>13</v>
      </c>
      <c r="N5" s="133">
        <v>14</v>
      </c>
      <c r="O5" s="224">
        <v>15</v>
      </c>
      <c r="P5" s="224">
        <v>16</v>
      </c>
      <c r="Q5" s="224">
        <v>17</v>
      </c>
      <c r="R5" s="224">
        <v>18</v>
      </c>
      <c r="S5" s="224">
        <v>19</v>
      </c>
      <c r="T5" s="224">
        <v>20</v>
      </c>
      <c r="U5" s="224">
        <v>21</v>
      </c>
      <c r="V5" s="133">
        <v>22</v>
      </c>
    </row>
    <row r="6" spans="1:22" ht="9.75" customHeight="1" x14ac:dyDescent="0.25">
      <c r="A6" s="222"/>
      <c r="B6" s="133"/>
      <c r="C6" s="133"/>
      <c r="D6" s="22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224"/>
      <c r="P6" s="224"/>
      <c r="Q6" s="224"/>
      <c r="R6" s="224"/>
      <c r="S6" s="224"/>
      <c r="T6" s="224"/>
      <c r="U6" s="224"/>
      <c r="V6" s="133"/>
    </row>
    <row r="7" spans="1:22" x14ac:dyDescent="0.25">
      <c r="A7" s="205">
        <v>1</v>
      </c>
      <c r="B7" s="118" t="s">
        <v>14</v>
      </c>
      <c r="C7" s="118" t="s">
        <v>14</v>
      </c>
      <c r="D7" s="70" t="s">
        <v>34</v>
      </c>
      <c r="E7" s="118" t="s">
        <v>195</v>
      </c>
      <c r="F7" s="16" t="s">
        <v>35</v>
      </c>
      <c r="G7" s="225">
        <v>45662</v>
      </c>
      <c r="H7" s="18" t="s">
        <v>36</v>
      </c>
      <c r="I7" s="226"/>
      <c r="J7" s="118"/>
      <c r="K7" s="118"/>
      <c r="L7" s="118"/>
      <c r="M7" s="118"/>
      <c r="N7" s="118"/>
      <c r="O7" s="37">
        <v>450</v>
      </c>
      <c r="P7" s="37">
        <v>46672</v>
      </c>
      <c r="Q7" s="37">
        <v>45150</v>
      </c>
      <c r="R7" s="37">
        <v>1750</v>
      </c>
      <c r="S7" s="37">
        <f>Q7</f>
        <v>45150</v>
      </c>
      <c r="T7" s="37">
        <f>Q7-R7</f>
        <v>43400</v>
      </c>
      <c r="U7" s="37">
        <v>0</v>
      </c>
      <c r="V7" s="37">
        <v>9.56</v>
      </c>
    </row>
    <row r="8" spans="1:22" x14ac:dyDescent="0.25">
      <c r="A8" s="205">
        <v>2</v>
      </c>
      <c r="B8" s="118" t="s">
        <v>14</v>
      </c>
      <c r="C8" s="118" t="s">
        <v>14</v>
      </c>
      <c r="D8" s="70" t="s">
        <v>37</v>
      </c>
      <c r="E8" s="118" t="s">
        <v>195</v>
      </c>
      <c r="F8" s="16" t="s">
        <v>38</v>
      </c>
      <c r="G8" s="225">
        <v>45662</v>
      </c>
      <c r="H8" s="18" t="s">
        <v>39</v>
      </c>
      <c r="I8" s="226"/>
      <c r="J8" s="118"/>
      <c r="K8" s="118"/>
      <c r="L8" s="118"/>
      <c r="M8" s="118"/>
      <c r="N8" s="118"/>
      <c r="O8" s="37">
        <v>500</v>
      </c>
      <c r="P8" s="37">
        <v>60416</v>
      </c>
      <c r="Q8" s="37">
        <v>59250</v>
      </c>
      <c r="R8" s="37">
        <v>750</v>
      </c>
      <c r="S8" s="37">
        <f t="shared" ref="S8:S72" si="0">Q8</f>
        <v>59250</v>
      </c>
      <c r="T8" s="37">
        <f t="shared" ref="T8:U71" si="1">Q8-R8</f>
        <v>58500</v>
      </c>
      <c r="U8" s="37">
        <v>0</v>
      </c>
      <c r="V8" s="37">
        <v>9.56</v>
      </c>
    </row>
    <row r="9" spans="1:22" x14ac:dyDescent="0.25">
      <c r="A9" s="205">
        <v>3</v>
      </c>
      <c r="B9" s="118" t="s">
        <v>14</v>
      </c>
      <c r="C9" s="118" t="s">
        <v>14</v>
      </c>
      <c r="D9" s="70" t="s">
        <v>40</v>
      </c>
      <c r="E9" s="118" t="s">
        <v>195</v>
      </c>
      <c r="F9" s="16" t="s">
        <v>38</v>
      </c>
      <c r="G9" s="225">
        <v>45662</v>
      </c>
      <c r="H9" s="127" t="s">
        <v>39</v>
      </c>
      <c r="I9" s="226"/>
      <c r="J9" s="118"/>
      <c r="K9" s="118"/>
      <c r="L9" s="118"/>
      <c r="M9" s="118"/>
      <c r="N9" s="118"/>
      <c r="O9" s="37">
        <v>500</v>
      </c>
      <c r="P9" s="37">
        <v>58624</v>
      </c>
      <c r="Q9" s="37">
        <v>58000</v>
      </c>
      <c r="R9" s="37">
        <v>500</v>
      </c>
      <c r="S9" s="37">
        <f t="shared" si="0"/>
        <v>58000</v>
      </c>
      <c r="T9" s="37">
        <f t="shared" si="1"/>
        <v>57500</v>
      </c>
      <c r="U9" s="37">
        <v>0</v>
      </c>
      <c r="V9" s="37">
        <v>9.56</v>
      </c>
    </row>
    <row r="10" spans="1:22" x14ac:dyDescent="0.25">
      <c r="A10" s="205">
        <v>4</v>
      </c>
      <c r="B10" s="118" t="s">
        <v>14</v>
      </c>
      <c r="C10" s="118" t="s">
        <v>14</v>
      </c>
      <c r="D10" s="70" t="s">
        <v>41</v>
      </c>
      <c r="E10" s="118" t="s">
        <v>195</v>
      </c>
      <c r="F10" s="16" t="s">
        <v>35</v>
      </c>
      <c r="G10" s="225">
        <v>45662</v>
      </c>
      <c r="H10" s="127" t="s">
        <v>42</v>
      </c>
      <c r="I10" s="226"/>
      <c r="J10" s="118"/>
      <c r="K10" s="118"/>
      <c r="L10" s="118"/>
      <c r="M10" s="118"/>
      <c r="N10" s="118"/>
      <c r="O10" s="37">
        <v>495</v>
      </c>
      <c r="P10" s="37">
        <v>58832</v>
      </c>
      <c r="Q10" s="37">
        <v>57600</v>
      </c>
      <c r="R10" s="37">
        <v>1200</v>
      </c>
      <c r="S10" s="37">
        <f t="shared" si="0"/>
        <v>57600</v>
      </c>
      <c r="T10" s="37">
        <f t="shared" si="1"/>
        <v>56400</v>
      </c>
      <c r="U10" s="37">
        <v>0</v>
      </c>
      <c r="V10" s="37">
        <v>9.56</v>
      </c>
    </row>
    <row r="11" spans="1:22" x14ac:dyDescent="0.25">
      <c r="A11" s="205">
        <v>5</v>
      </c>
      <c r="B11" s="118" t="s">
        <v>14</v>
      </c>
      <c r="C11" s="118" t="s">
        <v>14</v>
      </c>
      <c r="D11" s="70" t="s">
        <v>43</v>
      </c>
      <c r="E11" s="118" t="s">
        <v>195</v>
      </c>
      <c r="F11" s="16" t="s">
        <v>38</v>
      </c>
      <c r="G11" s="225">
        <v>45662</v>
      </c>
      <c r="H11" s="127" t="s">
        <v>44</v>
      </c>
      <c r="I11" s="226"/>
      <c r="J11" s="118"/>
      <c r="K11" s="118"/>
      <c r="L11" s="118"/>
      <c r="M11" s="118"/>
      <c r="N11" s="118"/>
      <c r="O11" s="37">
        <v>1000</v>
      </c>
      <c r="P11" s="37">
        <v>108064</v>
      </c>
      <c r="Q11" s="37">
        <v>107000</v>
      </c>
      <c r="R11" s="37">
        <v>2000</v>
      </c>
      <c r="S11" s="37">
        <f t="shared" si="0"/>
        <v>107000</v>
      </c>
      <c r="T11" s="37">
        <f t="shared" si="1"/>
        <v>105000</v>
      </c>
      <c r="U11" s="37">
        <v>0</v>
      </c>
      <c r="V11" s="37">
        <v>5.2</v>
      </c>
    </row>
    <row r="12" spans="1:22" x14ac:dyDescent="0.25">
      <c r="A12" s="205">
        <v>6</v>
      </c>
      <c r="B12" s="118" t="s">
        <v>14</v>
      </c>
      <c r="C12" s="118" t="s">
        <v>14</v>
      </c>
      <c r="D12" s="70" t="s">
        <v>45</v>
      </c>
      <c r="E12" s="118" t="s">
        <v>195</v>
      </c>
      <c r="F12" s="16" t="s">
        <v>38</v>
      </c>
      <c r="G12" s="225">
        <v>45662</v>
      </c>
      <c r="H12" s="18" t="s">
        <v>46</v>
      </c>
      <c r="I12" s="226"/>
      <c r="J12" s="118"/>
      <c r="K12" s="118"/>
      <c r="L12" s="118"/>
      <c r="M12" s="118"/>
      <c r="N12" s="118"/>
      <c r="O12" s="37">
        <v>1000</v>
      </c>
      <c r="P12" s="37">
        <v>107478.39999999999</v>
      </c>
      <c r="Q12" s="37">
        <v>102600</v>
      </c>
      <c r="R12" s="37">
        <v>4800</v>
      </c>
      <c r="S12" s="37">
        <f t="shared" si="0"/>
        <v>102600</v>
      </c>
      <c r="T12" s="37">
        <f t="shared" si="1"/>
        <v>97800</v>
      </c>
      <c r="U12" s="37">
        <v>0</v>
      </c>
      <c r="V12" s="37">
        <v>5.2</v>
      </c>
    </row>
    <row r="13" spans="1:22" x14ac:dyDescent="0.25">
      <c r="A13" s="205">
        <v>7</v>
      </c>
      <c r="B13" s="118" t="s">
        <v>14</v>
      </c>
      <c r="C13" s="118" t="s">
        <v>14</v>
      </c>
      <c r="D13" s="70" t="s">
        <v>47</v>
      </c>
      <c r="E13" s="118" t="s">
        <v>195</v>
      </c>
      <c r="F13" s="16" t="s">
        <v>38</v>
      </c>
      <c r="G13" s="225">
        <v>45662</v>
      </c>
      <c r="H13" s="127" t="s">
        <v>46</v>
      </c>
      <c r="I13" s="226"/>
      <c r="J13" s="118"/>
      <c r="K13" s="118"/>
      <c r="L13" s="118"/>
      <c r="M13" s="118"/>
      <c r="N13" s="118"/>
      <c r="O13" s="37">
        <v>1000</v>
      </c>
      <c r="P13" s="37">
        <v>104672</v>
      </c>
      <c r="Q13" s="37">
        <v>98400</v>
      </c>
      <c r="R13" s="37">
        <v>6000</v>
      </c>
      <c r="S13" s="37">
        <f t="shared" si="0"/>
        <v>98400</v>
      </c>
      <c r="T13" s="37">
        <f t="shared" si="1"/>
        <v>92400</v>
      </c>
      <c r="U13" s="37">
        <v>0</v>
      </c>
      <c r="V13" s="37">
        <v>5.2</v>
      </c>
    </row>
    <row r="14" spans="1:22" x14ac:dyDescent="0.25">
      <c r="A14" s="205">
        <v>8</v>
      </c>
      <c r="B14" s="118" t="s">
        <v>14</v>
      </c>
      <c r="C14" s="118" t="s">
        <v>14</v>
      </c>
      <c r="D14" s="70" t="s">
        <v>48</v>
      </c>
      <c r="E14" s="118" t="s">
        <v>195</v>
      </c>
      <c r="F14" s="16" t="s">
        <v>35</v>
      </c>
      <c r="G14" s="225">
        <v>45662</v>
      </c>
      <c r="H14" s="18" t="s">
        <v>49</v>
      </c>
      <c r="I14" s="226"/>
      <c r="J14" s="118"/>
      <c r="K14" s="118"/>
      <c r="L14" s="118"/>
      <c r="M14" s="118"/>
      <c r="N14" s="118"/>
      <c r="O14" s="37">
        <v>4</v>
      </c>
      <c r="P14" s="37">
        <v>255</v>
      </c>
      <c r="Q14" s="37">
        <v>123</v>
      </c>
      <c r="R14" s="37">
        <v>309</v>
      </c>
      <c r="S14" s="37">
        <f t="shared" si="0"/>
        <v>123</v>
      </c>
      <c r="T14" s="37">
        <v>0</v>
      </c>
      <c r="U14" s="37">
        <f t="shared" ref="U14" si="2">R14-Q14</f>
        <v>186</v>
      </c>
      <c r="V14" s="37">
        <v>9.56</v>
      </c>
    </row>
    <row r="15" spans="1:22" x14ac:dyDescent="0.25">
      <c r="A15" s="205">
        <v>9</v>
      </c>
      <c r="B15" s="118" t="s">
        <v>14</v>
      </c>
      <c r="C15" s="118" t="s">
        <v>14</v>
      </c>
      <c r="D15" s="70" t="s">
        <v>50</v>
      </c>
      <c r="E15" s="118" t="s">
        <v>195</v>
      </c>
      <c r="F15" s="16" t="s">
        <v>35</v>
      </c>
      <c r="G15" s="225">
        <v>45662</v>
      </c>
      <c r="H15" s="127" t="s">
        <v>51</v>
      </c>
      <c r="I15" s="226"/>
      <c r="J15" s="118"/>
      <c r="K15" s="118"/>
      <c r="L15" s="118"/>
      <c r="M15" s="118"/>
      <c r="N15" s="118"/>
      <c r="O15" s="37">
        <v>4</v>
      </c>
      <c r="P15" s="37">
        <v>487</v>
      </c>
      <c r="Q15" s="37">
        <v>284</v>
      </c>
      <c r="R15" s="37">
        <v>237</v>
      </c>
      <c r="S15" s="37">
        <f t="shared" si="0"/>
        <v>284</v>
      </c>
      <c r="T15" s="37">
        <f t="shared" si="1"/>
        <v>47</v>
      </c>
      <c r="U15" s="37">
        <v>0</v>
      </c>
      <c r="V15" s="37">
        <v>9.56</v>
      </c>
    </row>
    <row r="16" spans="1:22" x14ac:dyDescent="0.25">
      <c r="A16" s="205">
        <v>10</v>
      </c>
      <c r="B16" s="118" t="s">
        <v>14</v>
      </c>
      <c r="C16" s="118" t="s">
        <v>14</v>
      </c>
      <c r="D16" s="70" t="s">
        <v>52</v>
      </c>
      <c r="E16" s="118" t="s">
        <v>195</v>
      </c>
      <c r="F16" s="16" t="s">
        <v>255</v>
      </c>
      <c r="G16" s="225">
        <v>45662</v>
      </c>
      <c r="H16" s="18" t="s">
        <v>46</v>
      </c>
      <c r="I16" s="226"/>
      <c r="J16" s="118"/>
      <c r="K16" s="118"/>
      <c r="L16" s="118"/>
      <c r="M16" s="118"/>
      <c r="N16" s="118"/>
      <c r="O16" s="37">
        <v>10</v>
      </c>
      <c r="P16" s="37">
        <v>1167</v>
      </c>
      <c r="Q16" s="37">
        <v>1036</v>
      </c>
      <c r="R16" s="37">
        <v>49</v>
      </c>
      <c r="S16" s="37">
        <f t="shared" si="0"/>
        <v>1036</v>
      </c>
      <c r="T16" s="37">
        <f t="shared" si="1"/>
        <v>987</v>
      </c>
      <c r="U16" s="37">
        <v>0</v>
      </c>
      <c r="V16" s="37">
        <v>7.08</v>
      </c>
    </row>
    <row r="17" spans="1:22" x14ac:dyDescent="0.25">
      <c r="A17" s="205">
        <v>11</v>
      </c>
      <c r="B17" s="118" t="s">
        <v>14</v>
      </c>
      <c r="C17" s="118" t="s">
        <v>14</v>
      </c>
      <c r="D17" s="70" t="s">
        <v>53</v>
      </c>
      <c r="E17" s="118" t="s">
        <v>195</v>
      </c>
      <c r="F17" s="16" t="s">
        <v>255</v>
      </c>
      <c r="G17" s="225">
        <v>45662</v>
      </c>
      <c r="H17" s="18" t="s">
        <v>51</v>
      </c>
      <c r="I17" s="226"/>
      <c r="J17" s="118"/>
      <c r="K17" s="118"/>
      <c r="L17" s="118"/>
      <c r="M17" s="118"/>
      <c r="N17" s="118"/>
      <c r="O17" s="37">
        <v>5</v>
      </c>
      <c r="P17" s="37">
        <v>0</v>
      </c>
      <c r="Q17" s="37">
        <v>0</v>
      </c>
      <c r="R17" s="37">
        <v>23</v>
      </c>
      <c r="S17" s="37">
        <f t="shared" si="0"/>
        <v>0</v>
      </c>
      <c r="T17" s="37">
        <v>0</v>
      </c>
      <c r="U17" s="37">
        <f t="shared" ref="U17:U79" si="3">R17-Q17</f>
        <v>23</v>
      </c>
      <c r="V17" s="37">
        <v>9.56</v>
      </c>
    </row>
    <row r="18" spans="1:22" x14ac:dyDescent="0.25">
      <c r="A18" s="205">
        <v>12</v>
      </c>
      <c r="B18" s="118" t="s">
        <v>14</v>
      </c>
      <c r="C18" s="118" t="s">
        <v>14</v>
      </c>
      <c r="D18" s="70" t="s">
        <v>54</v>
      </c>
      <c r="E18" s="118" t="s">
        <v>195</v>
      </c>
      <c r="F18" s="16" t="s">
        <v>35</v>
      </c>
      <c r="G18" s="225">
        <v>45662</v>
      </c>
      <c r="H18" s="18" t="s">
        <v>55</v>
      </c>
      <c r="I18" s="226"/>
      <c r="J18" s="118"/>
      <c r="K18" s="118"/>
      <c r="L18" s="118"/>
      <c r="M18" s="118"/>
      <c r="N18" s="118"/>
      <c r="O18" s="37">
        <v>35.1</v>
      </c>
      <c r="P18" s="37">
        <v>3940</v>
      </c>
      <c r="Q18" s="37">
        <v>3150</v>
      </c>
      <c r="R18" s="37">
        <v>2300</v>
      </c>
      <c r="S18" s="37">
        <f t="shared" si="0"/>
        <v>3150</v>
      </c>
      <c r="T18" s="37">
        <f t="shared" si="1"/>
        <v>850</v>
      </c>
      <c r="U18" s="37">
        <v>0</v>
      </c>
      <c r="V18" s="37">
        <v>3.56</v>
      </c>
    </row>
    <row r="19" spans="1:22" x14ac:dyDescent="0.25">
      <c r="A19" s="205">
        <v>13</v>
      </c>
      <c r="B19" s="118" t="s">
        <v>14</v>
      </c>
      <c r="C19" s="118" t="s">
        <v>14</v>
      </c>
      <c r="D19" s="70" t="s">
        <v>56</v>
      </c>
      <c r="E19" s="118" t="s">
        <v>195</v>
      </c>
      <c r="F19" s="16" t="s">
        <v>38</v>
      </c>
      <c r="G19" s="225">
        <v>45662</v>
      </c>
      <c r="H19" s="18" t="s">
        <v>57</v>
      </c>
      <c r="I19" s="226"/>
      <c r="J19" s="118"/>
      <c r="K19" s="118"/>
      <c r="L19" s="118"/>
      <c r="M19" s="118"/>
      <c r="N19" s="118"/>
      <c r="O19" s="37">
        <v>15</v>
      </c>
      <c r="P19" s="37">
        <v>918.6</v>
      </c>
      <c r="Q19" s="37">
        <v>104.2</v>
      </c>
      <c r="R19" s="37">
        <v>3063.8</v>
      </c>
      <c r="S19" s="37">
        <f t="shared" si="0"/>
        <v>104.2</v>
      </c>
      <c r="T19" s="37">
        <v>0</v>
      </c>
      <c r="U19" s="37">
        <f t="shared" si="3"/>
        <v>2959.6000000000004</v>
      </c>
      <c r="V19" s="37">
        <v>6.61</v>
      </c>
    </row>
    <row r="20" spans="1:22" x14ac:dyDescent="0.25">
      <c r="A20" s="205">
        <v>14</v>
      </c>
      <c r="B20" s="118" t="s">
        <v>14</v>
      </c>
      <c r="C20" s="118" t="s">
        <v>14</v>
      </c>
      <c r="D20" s="70" t="s">
        <v>58</v>
      </c>
      <c r="E20" s="118" t="s">
        <v>195</v>
      </c>
      <c r="F20" s="16" t="s">
        <v>255</v>
      </c>
      <c r="G20" s="225">
        <v>45662</v>
      </c>
      <c r="H20" s="18" t="s">
        <v>51</v>
      </c>
      <c r="I20" s="226"/>
      <c r="J20" s="118"/>
      <c r="K20" s="118"/>
      <c r="L20" s="118"/>
      <c r="M20" s="118"/>
      <c r="N20" s="118"/>
      <c r="O20" s="37">
        <v>2</v>
      </c>
      <c r="P20" s="37">
        <v>207</v>
      </c>
      <c r="Q20" s="37">
        <v>158</v>
      </c>
      <c r="R20" s="37">
        <v>82</v>
      </c>
      <c r="S20" s="37">
        <f t="shared" si="0"/>
        <v>158</v>
      </c>
      <c r="T20" s="37">
        <f t="shared" si="1"/>
        <v>76</v>
      </c>
      <c r="U20" s="37">
        <v>0</v>
      </c>
      <c r="V20" s="37">
        <v>3.99</v>
      </c>
    </row>
    <row r="21" spans="1:22" x14ac:dyDescent="0.25">
      <c r="A21" s="205">
        <v>15</v>
      </c>
      <c r="B21" s="118" t="s">
        <v>14</v>
      </c>
      <c r="C21" s="118" t="s">
        <v>14</v>
      </c>
      <c r="D21" s="70" t="s">
        <v>59</v>
      </c>
      <c r="E21" s="118" t="s">
        <v>195</v>
      </c>
      <c r="F21" s="16" t="s">
        <v>255</v>
      </c>
      <c r="G21" s="225">
        <v>45662</v>
      </c>
      <c r="H21" s="18" t="s">
        <v>60</v>
      </c>
      <c r="I21" s="226"/>
      <c r="J21" s="118"/>
      <c r="K21" s="118"/>
      <c r="L21" s="118"/>
      <c r="M21" s="118"/>
      <c r="N21" s="118"/>
      <c r="O21" s="37">
        <v>4</v>
      </c>
      <c r="P21" s="37">
        <v>0</v>
      </c>
      <c r="Q21" s="37">
        <v>0</v>
      </c>
      <c r="R21" s="37">
        <v>478</v>
      </c>
      <c r="S21" s="37">
        <f t="shared" si="0"/>
        <v>0</v>
      </c>
      <c r="T21" s="37">
        <v>0</v>
      </c>
      <c r="U21" s="37">
        <f t="shared" si="3"/>
        <v>478</v>
      </c>
      <c r="V21" s="37">
        <v>3.56</v>
      </c>
    </row>
    <row r="22" spans="1:22" x14ac:dyDescent="0.25">
      <c r="A22" s="205">
        <v>16</v>
      </c>
      <c r="B22" s="118" t="s">
        <v>14</v>
      </c>
      <c r="C22" s="118" t="s">
        <v>14</v>
      </c>
      <c r="D22" s="70" t="s">
        <v>61</v>
      </c>
      <c r="E22" s="118" t="s">
        <v>195</v>
      </c>
      <c r="F22" s="16" t="s">
        <v>35</v>
      </c>
      <c r="G22" s="225">
        <v>45662</v>
      </c>
      <c r="H22" s="18" t="s">
        <v>62</v>
      </c>
      <c r="I22" s="226"/>
      <c r="J22" s="118"/>
      <c r="K22" s="118"/>
      <c r="L22" s="118"/>
      <c r="M22" s="118"/>
      <c r="N22" s="118"/>
      <c r="O22" s="37">
        <v>12</v>
      </c>
      <c r="P22" s="37">
        <v>1177</v>
      </c>
      <c r="Q22" s="37">
        <v>210</v>
      </c>
      <c r="R22" s="37">
        <v>2865</v>
      </c>
      <c r="S22" s="37">
        <f t="shared" si="0"/>
        <v>210</v>
      </c>
      <c r="T22" s="37">
        <v>0</v>
      </c>
      <c r="U22" s="37">
        <f t="shared" si="3"/>
        <v>2655</v>
      </c>
      <c r="V22" s="37">
        <v>3.56</v>
      </c>
    </row>
    <row r="23" spans="1:22" x14ac:dyDescent="0.25">
      <c r="A23" s="205">
        <v>17</v>
      </c>
      <c r="B23" s="118" t="s">
        <v>14</v>
      </c>
      <c r="C23" s="118" t="s">
        <v>14</v>
      </c>
      <c r="D23" s="70" t="s">
        <v>63</v>
      </c>
      <c r="E23" s="118" t="s">
        <v>195</v>
      </c>
      <c r="F23" s="16" t="s">
        <v>255</v>
      </c>
      <c r="G23" s="225">
        <v>45662</v>
      </c>
      <c r="H23" s="18" t="s">
        <v>64</v>
      </c>
      <c r="I23" s="226"/>
      <c r="J23" s="118"/>
      <c r="K23" s="118"/>
      <c r="L23" s="118"/>
      <c r="M23" s="118"/>
      <c r="N23" s="118"/>
      <c r="O23" s="37">
        <v>4.18</v>
      </c>
      <c r="P23" s="37">
        <v>336</v>
      </c>
      <c r="Q23" s="37">
        <v>149</v>
      </c>
      <c r="R23" s="37">
        <v>400</v>
      </c>
      <c r="S23" s="37">
        <f t="shared" si="0"/>
        <v>149</v>
      </c>
      <c r="T23" s="37">
        <v>0</v>
      </c>
      <c r="U23" s="37">
        <f t="shared" si="3"/>
        <v>251</v>
      </c>
      <c r="V23" s="37">
        <v>3.99</v>
      </c>
    </row>
    <row r="24" spans="1:22" x14ac:dyDescent="0.25">
      <c r="A24" s="205">
        <v>18</v>
      </c>
      <c r="B24" s="118" t="s">
        <v>14</v>
      </c>
      <c r="C24" s="118" t="s">
        <v>14</v>
      </c>
      <c r="D24" s="70" t="s">
        <v>65</v>
      </c>
      <c r="E24" s="118" t="s">
        <v>195</v>
      </c>
      <c r="F24" s="16" t="s">
        <v>66</v>
      </c>
      <c r="G24" s="225">
        <v>45662</v>
      </c>
      <c r="H24" s="18" t="s">
        <v>67</v>
      </c>
      <c r="I24" s="226"/>
      <c r="J24" s="118"/>
      <c r="K24" s="118"/>
      <c r="L24" s="118"/>
      <c r="M24" s="118"/>
      <c r="N24" s="118"/>
      <c r="O24" s="37">
        <v>11.1</v>
      </c>
      <c r="P24" s="37">
        <v>0</v>
      </c>
      <c r="Q24" s="37">
        <v>0</v>
      </c>
      <c r="R24" s="37">
        <v>1570</v>
      </c>
      <c r="S24" s="37">
        <f t="shared" si="0"/>
        <v>0</v>
      </c>
      <c r="T24" s="37">
        <v>0</v>
      </c>
      <c r="U24" s="37">
        <f t="shared" si="3"/>
        <v>1570</v>
      </c>
      <c r="V24" s="37">
        <v>3.07</v>
      </c>
    </row>
    <row r="25" spans="1:22" x14ac:dyDescent="0.25">
      <c r="A25" s="205">
        <v>19</v>
      </c>
      <c r="B25" s="118" t="s">
        <v>14</v>
      </c>
      <c r="C25" s="118" t="s">
        <v>14</v>
      </c>
      <c r="D25" s="70" t="s">
        <v>68</v>
      </c>
      <c r="E25" s="118" t="s">
        <v>195</v>
      </c>
      <c r="F25" s="16" t="s">
        <v>255</v>
      </c>
      <c r="G25" s="225">
        <v>45662</v>
      </c>
      <c r="H25" s="18" t="s">
        <v>69</v>
      </c>
      <c r="I25" s="226"/>
      <c r="J25" s="118"/>
      <c r="K25" s="118"/>
      <c r="L25" s="118"/>
      <c r="M25" s="118"/>
      <c r="N25" s="118"/>
      <c r="O25" s="37">
        <v>3</v>
      </c>
      <c r="P25" s="37">
        <v>258</v>
      </c>
      <c r="Q25" s="37">
        <v>246</v>
      </c>
      <c r="R25" s="37">
        <v>9</v>
      </c>
      <c r="S25" s="37">
        <f t="shared" si="0"/>
        <v>246</v>
      </c>
      <c r="T25" s="37">
        <f t="shared" si="1"/>
        <v>237</v>
      </c>
      <c r="U25" s="37">
        <v>0</v>
      </c>
      <c r="V25" s="37">
        <v>3.07</v>
      </c>
    </row>
    <row r="26" spans="1:22" x14ac:dyDescent="0.25">
      <c r="A26" s="205">
        <v>20</v>
      </c>
      <c r="B26" s="118" t="s">
        <v>14</v>
      </c>
      <c r="C26" s="118" t="s">
        <v>14</v>
      </c>
      <c r="D26" s="70" t="s">
        <v>70</v>
      </c>
      <c r="E26" s="118" t="s">
        <v>195</v>
      </c>
      <c r="F26" s="16" t="s">
        <v>35</v>
      </c>
      <c r="G26" s="225">
        <v>45662</v>
      </c>
      <c r="H26" s="18" t="s">
        <v>49</v>
      </c>
      <c r="I26" s="226"/>
      <c r="J26" s="118"/>
      <c r="K26" s="118"/>
      <c r="L26" s="118"/>
      <c r="M26" s="118"/>
      <c r="N26" s="118"/>
      <c r="O26" s="37">
        <v>3</v>
      </c>
      <c r="P26" s="37">
        <v>693</v>
      </c>
      <c r="Q26" s="37">
        <v>131</v>
      </c>
      <c r="R26" s="37">
        <v>236</v>
      </c>
      <c r="S26" s="37">
        <f t="shared" si="0"/>
        <v>131</v>
      </c>
      <c r="T26" s="37">
        <v>0</v>
      </c>
      <c r="U26" s="37">
        <f t="shared" si="3"/>
        <v>105</v>
      </c>
      <c r="V26" s="37">
        <v>3.07</v>
      </c>
    </row>
    <row r="27" spans="1:22" x14ac:dyDescent="0.25">
      <c r="A27" s="205">
        <v>21</v>
      </c>
      <c r="B27" s="118" t="s">
        <v>14</v>
      </c>
      <c r="C27" s="118" t="s">
        <v>14</v>
      </c>
      <c r="D27" s="70" t="s">
        <v>71</v>
      </c>
      <c r="E27" s="118" t="s">
        <v>195</v>
      </c>
      <c r="F27" s="16" t="s">
        <v>72</v>
      </c>
      <c r="G27" s="225">
        <v>45662</v>
      </c>
      <c r="H27" s="18" t="s">
        <v>73</v>
      </c>
      <c r="I27" s="226"/>
      <c r="J27" s="118"/>
      <c r="K27" s="118"/>
      <c r="L27" s="118"/>
      <c r="M27" s="118"/>
      <c r="N27" s="118"/>
      <c r="O27" s="37">
        <v>10.7</v>
      </c>
      <c r="P27" s="37">
        <v>1463.2</v>
      </c>
      <c r="Q27" s="37">
        <v>861.2</v>
      </c>
      <c r="R27" s="37">
        <v>1071.3</v>
      </c>
      <c r="S27" s="37">
        <f t="shared" si="0"/>
        <v>861.2</v>
      </c>
      <c r="T27" s="37">
        <v>0</v>
      </c>
      <c r="U27" s="37">
        <f t="shared" si="3"/>
        <v>210.09999999999991</v>
      </c>
      <c r="V27" s="37">
        <v>3.07</v>
      </c>
    </row>
    <row r="28" spans="1:22" x14ac:dyDescent="0.25">
      <c r="A28" s="205">
        <v>22</v>
      </c>
      <c r="B28" s="118" t="s">
        <v>14</v>
      </c>
      <c r="C28" s="118" t="s">
        <v>14</v>
      </c>
      <c r="D28" s="70" t="s">
        <v>74</v>
      </c>
      <c r="E28" s="118" t="s">
        <v>195</v>
      </c>
      <c r="F28" s="16" t="s">
        <v>35</v>
      </c>
      <c r="G28" s="225">
        <v>45662</v>
      </c>
      <c r="H28" s="18" t="s">
        <v>75</v>
      </c>
      <c r="I28" s="226"/>
      <c r="J28" s="118"/>
      <c r="K28" s="118"/>
      <c r="L28" s="118"/>
      <c r="M28" s="118"/>
      <c r="N28" s="118"/>
      <c r="O28" s="37">
        <v>44</v>
      </c>
      <c r="P28" s="37">
        <v>7017</v>
      </c>
      <c r="Q28" s="37">
        <v>7243.65</v>
      </c>
      <c r="R28" s="37">
        <v>1346.85</v>
      </c>
      <c r="S28" s="37">
        <f t="shared" si="0"/>
        <v>7243.65</v>
      </c>
      <c r="T28" s="37">
        <f t="shared" si="1"/>
        <v>5896.7999999999993</v>
      </c>
      <c r="U28" s="37">
        <v>0</v>
      </c>
      <c r="V28" s="37">
        <v>3.07</v>
      </c>
    </row>
    <row r="29" spans="1:22" x14ac:dyDescent="0.25">
      <c r="A29" s="205">
        <v>23</v>
      </c>
      <c r="B29" s="118" t="s">
        <v>14</v>
      </c>
      <c r="C29" s="118" t="s">
        <v>14</v>
      </c>
      <c r="D29" s="70" t="s">
        <v>76</v>
      </c>
      <c r="E29" s="118" t="s">
        <v>195</v>
      </c>
      <c r="F29" s="16" t="s">
        <v>38</v>
      </c>
      <c r="G29" s="225">
        <v>45662</v>
      </c>
      <c r="H29" s="18" t="s">
        <v>44</v>
      </c>
      <c r="I29" s="226"/>
      <c r="J29" s="118"/>
      <c r="K29" s="118"/>
      <c r="L29" s="118"/>
      <c r="M29" s="118"/>
      <c r="N29" s="118"/>
      <c r="O29" s="37">
        <v>20</v>
      </c>
      <c r="P29" s="37">
        <v>3273.8</v>
      </c>
      <c r="Q29" s="37">
        <v>1734.7</v>
      </c>
      <c r="R29" s="37">
        <v>1930.2</v>
      </c>
      <c r="S29" s="37">
        <f t="shared" si="0"/>
        <v>1734.7</v>
      </c>
      <c r="T29" s="37">
        <v>0</v>
      </c>
      <c r="U29" s="37">
        <f t="shared" ref="U29" si="4">R29-Q29</f>
        <v>195.5</v>
      </c>
      <c r="V29" s="37">
        <v>3.07</v>
      </c>
    </row>
    <row r="30" spans="1:22" x14ac:dyDescent="0.25">
      <c r="A30" s="205">
        <v>24</v>
      </c>
      <c r="B30" s="118" t="s">
        <v>14</v>
      </c>
      <c r="C30" s="118" t="s">
        <v>14</v>
      </c>
      <c r="D30" s="70" t="s">
        <v>77</v>
      </c>
      <c r="E30" s="118" t="s">
        <v>195</v>
      </c>
      <c r="F30" s="16" t="s">
        <v>72</v>
      </c>
      <c r="G30" s="225">
        <v>45662</v>
      </c>
      <c r="H30" s="18" t="s">
        <v>199</v>
      </c>
      <c r="I30" s="226"/>
      <c r="J30" s="118"/>
      <c r="K30" s="118"/>
      <c r="L30" s="118"/>
      <c r="M30" s="118"/>
      <c r="N30" s="118"/>
      <c r="O30" s="37">
        <v>50</v>
      </c>
      <c r="P30" s="37">
        <v>80</v>
      </c>
      <c r="Q30" s="37">
        <v>0</v>
      </c>
      <c r="R30" s="37">
        <v>0</v>
      </c>
      <c r="S30" s="37">
        <f t="shared" si="0"/>
        <v>0</v>
      </c>
      <c r="T30" s="37">
        <v>0</v>
      </c>
      <c r="U30" s="37">
        <f t="shared" si="3"/>
        <v>0</v>
      </c>
      <c r="V30" s="37">
        <v>3.07</v>
      </c>
    </row>
    <row r="31" spans="1:22" x14ac:dyDescent="0.25">
      <c r="A31" s="205">
        <v>25</v>
      </c>
      <c r="B31" s="118" t="s">
        <v>14</v>
      </c>
      <c r="C31" s="118" t="s">
        <v>14</v>
      </c>
      <c r="D31" s="70" t="s">
        <v>78</v>
      </c>
      <c r="E31" s="118" t="s">
        <v>195</v>
      </c>
      <c r="F31" s="16" t="s">
        <v>255</v>
      </c>
      <c r="G31" s="225">
        <v>45662</v>
      </c>
      <c r="H31" s="18" t="s">
        <v>79</v>
      </c>
      <c r="I31" s="226"/>
      <c r="J31" s="118"/>
      <c r="K31" s="118"/>
      <c r="L31" s="118"/>
      <c r="M31" s="118"/>
      <c r="N31" s="118"/>
      <c r="O31" s="37">
        <v>5</v>
      </c>
      <c r="P31" s="37">
        <v>0</v>
      </c>
      <c r="Q31" s="37">
        <v>0</v>
      </c>
      <c r="R31" s="37">
        <v>0</v>
      </c>
      <c r="S31" s="37">
        <f t="shared" si="0"/>
        <v>0</v>
      </c>
      <c r="T31" s="37">
        <v>0</v>
      </c>
      <c r="U31" s="37">
        <f t="shared" si="3"/>
        <v>0</v>
      </c>
      <c r="V31" s="37">
        <v>9.56</v>
      </c>
    </row>
    <row r="32" spans="1:22" x14ac:dyDescent="0.25">
      <c r="A32" s="205">
        <v>26</v>
      </c>
      <c r="B32" s="118" t="s">
        <v>14</v>
      </c>
      <c r="C32" s="118" t="s">
        <v>14</v>
      </c>
      <c r="D32" s="70" t="s">
        <v>80</v>
      </c>
      <c r="E32" s="118" t="s">
        <v>195</v>
      </c>
      <c r="F32" s="16" t="s">
        <v>38</v>
      </c>
      <c r="G32" s="225">
        <v>45662</v>
      </c>
      <c r="H32" s="18" t="s">
        <v>81</v>
      </c>
      <c r="I32" s="226"/>
      <c r="J32" s="118"/>
      <c r="K32" s="118"/>
      <c r="L32" s="118"/>
      <c r="M32" s="118"/>
      <c r="N32" s="118"/>
      <c r="O32" s="37">
        <v>29.97</v>
      </c>
      <c r="P32" s="37">
        <v>3690</v>
      </c>
      <c r="Q32" s="37">
        <v>1740</v>
      </c>
      <c r="R32" s="37">
        <v>2340</v>
      </c>
      <c r="S32" s="37">
        <f t="shared" si="0"/>
        <v>1740</v>
      </c>
      <c r="T32" s="37">
        <v>0</v>
      </c>
      <c r="U32" s="37">
        <f t="shared" si="3"/>
        <v>600</v>
      </c>
      <c r="V32" s="37">
        <v>3.19</v>
      </c>
    </row>
    <row r="33" spans="1:22" x14ac:dyDescent="0.25">
      <c r="A33" s="205">
        <v>27</v>
      </c>
      <c r="B33" s="118" t="s">
        <v>14</v>
      </c>
      <c r="C33" s="118" t="s">
        <v>14</v>
      </c>
      <c r="D33" s="70" t="s">
        <v>82</v>
      </c>
      <c r="E33" s="118" t="s">
        <v>195</v>
      </c>
      <c r="F33" s="16" t="s">
        <v>72</v>
      </c>
      <c r="G33" s="225">
        <v>45662</v>
      </c>
      <c r="H33" s="18" t="s">
        <v>83</v>
      </c>
      <c r="I33" s="226"/>
      <c r="J33" s="118"/>
      <c r="K33" s="118"/>
      <c r="L33" s="118"/>
      <c r="M33" s="118"/>
      <c r="N33" s="118"/>
      <c r="O33" s="37">
        <v>7.0350000000000001</v>
      </c>
      <c r="P33" s="37">
        <v>732</v>
      </c>
      <c r="Q33" s="37">
        <v>95</v>
      </c>
      <c r="R33" s="37">
        <v>873</v>
      </c>
      <c r="S33" s="37">
        <f t="shared" si="0"/>
        <v>95</v>
      </c>
      <c r="T33" s="37">
        <v>0</v>
      </c>
      <c r="U33" s="37">
        <f t="shared" si="3"/>
        <v>778</v>
      </c>
      <c r="V33" s="37">
        <v>3.19</v>
      </c>
    </row>
    <row r="34" spans="1:22" x14ac:dyDescent="0.25">
      <c r="A34" s="205">
        <v>28</v>
      </c>
      <c r="B34" s="118" t="s">
        <v>14</v>
      </c>
      <c r="C34" s="118" t="s">
        <v>14</v>
      </c>
      <c r="D34" s="70" t="s">
        <v>84</v>
      </c>
      <c r="E34" s="118" t="s">
        <v>195</v>
      </c>
      <c r="F34" s="16" t="s">
        <v>255</v>
      </c>
      <c r="G34" s="225">
        <v>45662</v>
      </c>
      <c r="H34" s="18" t="s">
        <v>46</v>
      </c>
      <c r="I34" s="226"/>
      <c r="J34" s="118"/>
      <c r="K34" s="118"/>
      <c r="L34" s="118"/>
      <c r="M34" s="118"/>
      <c r="N34" s="118"/>
      <c r="O34" s="37" t="s">
        <v>540</v>
      </c>
      <c r="P34" s="37">
        <v>1085</v>
      </c>
      <c r="Q34" s="37">
        <v>790</v>
      </c>
      <c r="R34" s="37">
        <v>531</v>
      </c>
      <c r="S34" s="37">
        <f t="shared" si="0"/>
        <v>790</v>
      </c>
      <c r="T34" s="37">
        <f t="shared" si="1"/>
        <v>259</v>
      </c>
      <c r="U34" s="37">
        <v>0</v>
      </c>
      <c r="V34" s="37">
        <v>2.76</v>
      </c>
    </row>
    <row r="35" spans="1:22" ht="22.5" customHeight="1" x14ac:dyDescent="0.25">
      <c r="A35" s="205">
        <v>29</v>
      </c>
      <c r="B35" s="118" t="s">
        <v>14</v>
      </c>
      <c r="C35" s="118" t="s">
        <v>14</v>
      </c>
      <c r="D35" s="70" t="s">
        <v>85</v>
      </c>
      <c r="E35" s="118" t="s">
        <v>195</v>
      </c>
      <c r="F35" s="16" t="s">
        <v>86</v>
      </c>
      <c r="G35" s="225">
        <v>45662</v>
      </c>
      <c r="H35" s="18" t="s">
        <v>200</v>
      </c>
      <c r="I35" s="226"/>
      <c r="J35" s="118"/>
      <c r="K35" s="118"/>
      <c r="L35" s="118"/>
      <c r="M35" s="118"/>
      <c r="N35" s="118"/>
      <c r="O35" s="37">
        <v>49.05</v>
      </c>
      <c r="P35" s="37">
        <v>6780</v>
      </c>
      <c r="Q35" s="37">
        <v>2060</v>
      </c>
      <c r="R35" s="37">
        <v>4020</v>
      </c>
      <c r="S35" s="37">
        <f t="shared" si="0"/>
        <v>2060</v>
      </c>
      <c r="T35" s="37">
        <v>0</v>
      </c>
      <c r="U35" s="37">
        <f t="shared" si="3"/>
        <v>1960</v>
      </c>
      <c r="V35" s="37">
        <v>3.19</v>
      </c>
    </row>
    <row r="36" spans="1:22" x14ac:dyDescent="0.25">
      <c r="A36" s="205">
        <v>30</v>
      </c>
      <c r="B36" s="118" t="s">
        <v>14</v>
      </c>
      <c r="C36" s="118" t="s">
        <v>14</v>
      </c>
      <c r="D36" s="70" t="s">
        <v>87</v>
      </c>
      <c r="E36" s="118" t="s">
        <v>195</v>
      </c>
      <c r="F36" s="19" t="s">
        <v>38</v>
      </c>
      <c r="G36" s="225">
        <v>45662</v>
      </c>
      <c r="H36" s="127" t="s">
        <v>81</v>
      </c>
      <c r="I36" s="226"/>
      <c r="J36" s="118"/>
      <c r="K36" s="118"/>
      <c r="L36" s="118"/>
      <c r="M36" s="118"/>
      <c r="N36" s="118"/>
      <c r="O36" s="40">
        <v>45</v>
      </c>
      <c r="P36" s="37">
        <v>6445</v>
      </c>
      <c r="Q36" s="37">
        <v>2596</v>
      </c>
      <c r="R36" s="37">
        <v>4546</v>
      </c>
      <c r="S36" s="37">
        <f t="shared" si="0"/>
        <v>2596</v>
      </c>
      <c r="T36" s="37">
        <v>0</v>
      </c>
      <c r="U36" s="37">
        <f t="shared" si="3"/>
        <v>1950</v>
      </c>
      <c r="V36" s="37">
        <v>3.19</v>
      </c>
    </row>
    <row r="37" spans="1:22" x14ac:dyDescent="0.25">
      <c r="A37" s="205">
        <v>31</v>
      </c>
      <c r="B37" s="118" t="s">
        <v>14</v>
      </c>
      <c r="C37" s="118" t="s">
        <v>14</v>
      </c>
      <c r="D37" s="70" t="s">
        <v>88</v>
      </c>
      <c r="E37" s="118" t="s">
        <v>195</v>
      </c>
      <c r="F37" s="16" t="s">
        <v>255</v>
      </c>
      <c r="G37" s="225">
        <v>45662</v>
      </c>
      <c r="H37" s="127" t="s">
        <v>89</v>
      </c>
      <c r="I37" s="226"/>
      <c r="J37" s="118"/>
      <c r="K37" s="118"/>
      <c r="L37" s="118"/>
      <c r="M37" s="118"/>
      <c r="N37" s="118"/>
      <c r="O37" s="40">
        <v>5</v>
      </c>
      <c r="P37" s="37">
        <v>3145</v>
      </c>
      <c r="Q37" s="37">
        <v>0</v>
      </c>
      <c r="R37" s="37">
        <v>0</v>
      </c>
      <c r="S37" s="37">
        <f t="shared" si="0"/>
        <v>0</v>
      </c>
      <c r="T37" s="37">
        <v>0</v>
      </c>
      <c r="U37" s="37">
        <f t="shared" si="3"/>
        <v>0</v>
      </c>
      <c r="V37" s="37">
        <v>4.0199999999999996</v>
      </c>
    </row>
    <row r="38" spans="1:22" x14ac:dyDescent="0.25">
      <c r="A38" s="205">
        <v>32</v>
      </c>
      <c r="B38" s="118" t="s">
        <v>14</v>
      </c>
      <c r="C38" s="118" t="s">
        <v>14</v>
      </c>
      <c r="D38" s="70" t="s">
        <v>90</v>
      </c>
      <c r="E38" s="118" t="s">
        <v>195</v>
      </c>
      <c r="F38" s="16" t="s">
        <v>255</v>
      </c>
      <c r="G38" s="225">
        <v>45662</v>
      </c>
      <c r="H38" s="127" t="s">
        <v>64</v>
      </c>
      <c r="I38" s="226"/>
      <c r="J38" s="118"/>
      <c r="K38" s="118"/>
      <c r="L38" s="118"/>
      <c r="M38" s="118"/>
      <c r="N38" s="118"/>
      <c r="O38" s="40">
        <v>4.95</v>
      </c>
      <c r="P38" s="37">
        <v>809</v>
      </c>
      <c r="Q38" s="37">
        <v>3</v>
      </c>
      <c r="R38" s="37">
        <v>1526</v>
      </c>
      <c r="S38" s="37">
        <f t="shared" si="0"/>
        <v>3</v>
      </c>
      <c r="T38" s="37">
        <v>0</v>
      </c>
      <c r="U38" s="37">
        <f t="shared" si="3"/>
        <v>1523</v>
      </c>
      <c r="V38" s="37">
        <v>3.19</v>
      </c>
    </row>
    <row r="39" spans="1:22" x14ac:dyDescent="0.25">
      <c r="A39" s="205">
        <v>33</v>
      </c>
      <c r="B39" s="118" t="s">
        <v>14</v>
      </c>
      <c r="C39" s="118" t="s">
        <v>14</v>
      </c>
      <c r="D39" s="70" t="s">
        <v>91</v>
      </c>
      <c r="E39" s="118" t="s">
        <v>195</v>
      </c>
      <c r="F39" s="16" t="s">
        <v>38</v>
      </c>
      <c r="G39" s="225">
        <v>45662</v>
      </c>
      <c r="H39" s="127">
        <v>18.89</v>
      </c>
      <c r="I39" s="226"/>
      <c r="J39" s="118"/>
      <c r="K39" s="118"/>
      <c r="L39" s="118"/>
      <c r="M39" s="118"/>
      <c r="N39" s="118"/>
      <c r="O39" s="40">
        <v>17</v>
      </c>
      <c r="P39" s="37">
        <v>773</v>
      </c>
      <c r="Q39" s="37">
        <v>411</v>
      </c>
      <c r="R39" s="37">
        <v>1981</v>
      </c>
      <c r="S39" s="37">
        <f t="shared" si="0"/>
        <v>411</v>
      </c>
      <c r="T39" s="37">
        <v>0</v>
      </c>
      <c r="U39" s="37">
        <f t="shared" si="3"/>
        <v>1570</v>
      </c>
      <c r="V39" s="37">
        <v>3.19</v>
      </c>
    </row>
    <row r="40" spans="1:22" x14ac:dyDescent="0.25">
      <c r="A40" s="205">
        <v>34</v>
      </c>
      <c r="B40" s="118" t="s">
        <v>14</v>
      </c>
      <c r="C40" s="118" t="s">
        <v>14</v>
      </c>
      <c r="D40" s="70" t="s">
        <v>92</v>
      </c>
      <c r="E40" s="118" t="s">
        <v>195</v>
      </c>
      <c r="F40" s="16" t="s">
        <v>93</v>
      </c>
      <c r="G40" s="225">
        <v>45662</v>
      </c>
      <c r="H40" s="18" t="s">
        <v>57</v>
      </c>
      <c r="I40" s="226"/>
      <c r="J40" s="118"/>
      <c r="K40" s="118"/>
      <c r="L40" s="118"/>
      <c r="M40" s="118"/>
      <c r="N40" s="118"/>
      <c r="O40" s="37">
        <v>15</v>
      </c>
      <c r="P40" s="37">
        <v>1539</v>
      </c>
      <c r="Q40" s="37">
        <v>1528</v>
      </c>
      <c r="R40" s="37">
        <v>866</v>
      </c>
      <c r="S40" s="37">
        <f t="shared" si="0"/>
        <v>1528</v>
      </c>
      <c r="T40" s="37">
        <f t="shared" si="1"/>
        <v>662</v>
      </c>
      <c r="U40" s="37">
        <v>0</v>
      </c>
      <c r="V40" s="37">
        <v>3.19</v>
      </c>
    </row>
    <row r="41" spans="1:22" x14ac:dyDescent="0.25">
      <c r="A41" s="205">
        <v>35</v>
      </c>
      <c r="B41" s="118" t="s">
        <v>14</v>
      </c>
      <c r="C41" s="118" t="s">
        <v>14</v>
      </c>
      <c r="D41" s="70" t="s">
        <v>94</v>
      </c>
      <c r="E41" s="118" t="s">
        <v>195</v>
      </c>
      <c r="F41" s="16" t="s">
        <v>95</v>
      </c>
      <c r="G41" s="225">
        <v>45662</v>
      </c>
      <c r="H41" s="118" t="s">
        <v>96</v>
      </c>
      <c r="I41" s="226"/>
      <c r="J41" s="118"/>
      <c r="K41" s="118"/>
      <c r="L41" s="118"/>
      <c r="M41" s="118"/>
      <c r="N41" s="118"/>
      <c r="O41" s="37">
        <v>10</v>
      </c>
      <c r="P41" s="37">
        <v>1322.4</v>
      </c>
      <c r="Q41" s="37">
        <v>1084.9000000000001</v>
      </c>
      <c r="R41" s="37">
        <v>32.1</v>
      </c>
      <c r="S41" s="37">
        <f t="shared" si="0"/>
        <v>1084.9000000000001</v>
      </c>
      <c r="T41" s="37">
        <f t="shared" si="1"/>
        <v>1052.8000000000002</v>
      </c>
      <c r="U41" s="37">
        <v>0</v>
      </c>
      <c r="V41" s="37">
        <v>7.08</v>
      </c>
    </row>
    <row r="42" spans="1:22" x14ac:dyDescent="0.25">
      <c r="A42" s="205">
        <v>36</v>
      </c>
      <c r="B42" s="118" t="s">
        <v>14</v>
      </c>
      <c r="C42" s="118" t="s">
        <v>14</v>
      </c>
      <c r="D42" s="70" t="s">
        <v>97</v>
      </c>
      <c r="E42" s="118" t="s">
        <v>195</v>
      </c>
      <c r="F42" s="16" t="s">
        <v>255</v>
      </c>
      <c r="G42" s="225">
        <v>45662</v>
      </c>
      <c r="H42" s="18" t="s">
        <v>49</v>
      </c>
      <c r="I42" s="226"/>
      <c r="J42" s="118"/>
      <c r="K42" s="118"/>
      <c r="L42" s="118"/>
      <c r="M42" s="118"/>
      <c r="N42" s="118"/>
      <c r="O42" s="37">
        <v>3</v>
      </c>
      <c r="P42" s="37">
        <v>370</v>
      </c>
      <c r="Q42" s="37">
        <v>281</v>
      </c>
      <c r="R42" s="37">
        <v>139</v>
      </c>
      <c r="S42" s="37">
        <f t="shared" si="0"/>
        <v>281</v>
      </c>
      <c r="T42" s="37">
        <v>0</v>
      </c>
      <c r="U42" s="37">
        <v>0</v>
      </c>
      <c r="V42" s="37">
        <v>4.0199999999999996</v>
      </c>
    </row>
    <row r="43" spans="1:22" x14ac:dyDescent="0.25">
      <c r="A43" s="205">
        <v>37</v>
      </c>
      <c r="B43" s="118" t="s">
        <v>14</v>
      </c>
      <c r="C43" s="118" t="s">
        <v>14</v>
      </c>
      <c r="D43" s="70" t="s">
        <v>98</v>
      </c>
      <c r="E43" s="118" t="s">
        <v>195</v>
      </c>
      <c r="F43" s="16" t="s">
        <v>99</v>
      </c>
      <c r="G43" s="225">
        <v>45662</v>
      </c>
      <c r="H43" s="18" t="s">
        <v>39</v>
      </c>
      <c r="I43" s="226"/>
      <c r="J43" s="118"/>
      <c r="K43" s="118"/>
      <c r="L43" s="118"/>
      <c r="M43" s="118"/>
      <c r="N43" s="118"/>
      <c r="O43" s="37">
        <v>4</v>
      </c>
      <c r="P43" s="37">
        <v>0</v>
      </c>
      <c r="Q43" s="37">
        <v>120</v>
      </c>
      <c r="R43" s="37">
        <v>24</v>
      </c>
      <c r="S43" s="37">
        <f t="shared" si="0"/>
        <v>120</v>
      </c>
      <c r="T43" s="37">
        <f t="shared" si="1"/>
        <v>96</v>
      </c>
      <c r="U43" s="37">
        <v>0</v>
      </c>
      <c r="V43" s="37">
        <v>3.19</v>
      </c>
    </row>
    <row r="44" spans="1:22" x14ac:dyDescent="0.25">
      <c r="A44" s="205">
        <v>38</v>
      </c>
      <c r="B44" s="118" t="s">
        <v>14</v>
      </c>
      <c r="C44" s="118" t="s">
        <v>14</v>
      </c>
      <c r="D44" s="70" t="s">
        <v>100</v>
      </c>
      <c r="E44" s="118" t="s">
        <v>195</v>
      </c>
      <c r="F44" s="16" t="s">
        <v>255</v>
      </c>
      <c r="G44" s="225">
        <v>45662</v>
      </c>
      <c r="H44" s="127" t="s">
        <v>49</v>
      </c>
      <c r="I44" s="226"/>
      <c r="J44" s="118"/>
      <c r="K44" s="118"/>
      <c r="L44" s="118"/>
      <c r="M44" s="118"/>
      <c r="N44" s="118"/>
      <c r="O44" s="37">
        <v>3</v>
      </c>
      <c r="P44" s="37">
        <v>118</v>
      </c>
      <c r="Q44" s="37">
        <v>54</v>
      </c>
      <c r="R44" s="37">
        <v>212</v>
      </c>
      <c r="S44" s="37">
        <f t="shared" si="0"/>
        <v>54</v>
      </c>
      <c r="T44" s="37">
        <v>0</v>
      </c>
      <c r="U44" s="37">
        <f t="shared" si="3"/>
        <v>158</v>
      </c>
      <c r="V44" s="37">
        <v>4.0199999999999996</v>
      </c>
    </row>
    <row r="45" spans="1:22" x14ac:dyDescent="0.25">
      <c r="A45" s="205">
        <v>39</v>
      </c>
      <c r="B45" s="118" t="s">
        <v>14</v>
      </c>
      <c r="C45" s="118" t="s">
        <v>14</v>
      </c>
      <c r="D45" s="70" t="s">
        <v>101</v>
      </c>
      <c r="E45" s="118" t="s">
        <v>195</v>
      </c>
      <c r="F45" s="16" t="s">
        <v>255</v>
      </c>
      <c r="G45" s="225">
        <v>45662</v>
      </c>
      <c r="H45" s="18" t="s">
        <v>64</v>
      </c>
      <c r="I45" s="226"/>
      <c r="J45" s="118"/>
      <c r="K45" s="118"/>
      <c r="L45" s="118"/>
      <c r="M45" s="118"/>
      <c r="N45" s="118"/>
      <c r="O45" s="37">
        <v>6.5</v>
      </c>
      <c r="P45" s="37">
        <v>118</v>
      </c>
      <c r="Q45" s="37">
        <v>54</v>
      </c>
      <c r="R45" s="37">
        <v>212</v>
      </c>
      <c r="S45" s="37">
        <f t="shared" si="0"/>
        <v>54</v>
      </c>
      <c r="T45" s="37">
        <v>0</v>
      </c>
      <c r="U45" s="37">
        <f t="shared" si="1"/>
        <v>158</v>
      </c>
      <c r="V45" s="37">
        <v>4.0199999999999996</v>
      </c>
    </row>
    <row r="46" spans="1:22" x14ac:dyDescent="0.25">
      <c r="A46" s="205">
        <v>40</v>
      </c>
      <c r="B46" s="118" t="s">
        <v>14</v>
      </c>
      <c r="C46" s="118" t="s">
        <v>14</v>
      </c>
      <c r="D46" s="70" t="s">
        <v>102</v>
      </c>
      <c r="E46" s="118" t="s">
        <v>195</v>
      </c>
      <c r="F46" s="16" t="s">
        <v>255</v>
      </c>
      <c r="G46" s="225">
        <v>45662</v>
      </c>
      <c r="H46" s="18" t="s">
        <v>39</v>
      </c>
      <c r="I46" s="226"/>
      <c r="J46" s="118"/>
      <c r="K46" s="118"/>
      <c r="L46" s="118"/>
      <c r="M46" s="118"/>
      <c r="N46" s="118"/>
      <c r="O46" s="37">
        <v>4.8899999999999997</v>
      </c>
      <c r="P46" s="37">
        <v>631</v>
      </c>
      <c r="Q46" s="37">
        <v>496</v>
      </c>
      <c r="R46" s="37">
        <v>189</v>
      </c>
      <c r="S46" s="37">
        <f t="shared" si="0"/>
        <v>496</v>
      </c>
      <c r="T46" s="37">
        <f t="shared" si="1"/>
        <v>307</v>
      </c>
      <c r="U46" s="37">
        <v>0</v>
      </c>
      <c r="V46" s="37">
        <v>4.0199999999999996</v>
      </c>
    </row>
    <row r="47" spans="1:22" x14ac:dyDescent="0.25">
      <c r="A47" s="205">
        <v>41</v>
      </c>
      <c r="B47" s="118" t="s">
        <v>14</v>
      </c>
      <c r="C47" s="118" t="s">
        <v>14</v>
      </c>
      <c r="D47" s="70" t="s">
        <v>103</v>
      </c>
      <c r="E47" s="118" t="s">
        <v>195</v>
      </c>
      <c r="F47" s="16" t="s">
        <v>255</v>
      </c>
      <c r="G47" s="225">
        <v>45662</v>
      </c>
      <c r="H47" s="18" t="s">
        <v>64</v>
      </c>
      <c r="I47" s="226"/>
      <c r="J47" s="118"/>
      <c r="K47" s="118"/>
      <c r="L47" s="118"/>
      <c r="M47" s="118"/>
      <c r="N47" s="118"/>
      <c r="O47" s="37">
        <v>3.82</v>
      </c>
      <c r="P47" s="37">
        <v>508</v>
      </c>
      <c r="Q47" s="37">
        <v>478</v>
      </c>
      <c r="R47" s="37">
        <v>659</v>
      </c>
      <c r="S47" s="37">
        <f t="shared" si="0"/>
        <v>478</v>
      </c>
      <c r="T47" s="37">
        <v>0</v>
      </c>
      <c r="U47" s="37">
        <f t="shared" si="1"/>
        <v>181</v>
      </c>
      <c r="V47" s="37">
        <v>4.0199999999999996</v>
      </c>
    </row>
    <row r="48" spans="1:22" x14ac:dyDescent="0.25">
      <c r="A48" s="205">
        <v>42</v>
      </c>
      <c r="B48" s="118" t="s">
        <v>14</v>
      </c>
      <c r="C48" s="118" t="s">
        <v>14</v>
      </c>
      <c r="D48" s="70" t="s">
        <v>104</v>
      </c>
      <c r="E48" s="118" t="s">
        <v>195</v>
      </c>
      <c r="F48" s="16" t="s">
        <v>255</v>
      </c>
      <c r="G48" s="225">
        <v>45662</v>
      </c>
      <c r="H48" s="18" t="s">
        <v>39</v>
      </c>
      <c r="I48" s="226"/>
      <c r="J48" s="118"/>
      <c r="K48" s="118"/>
      <c r="L48" s="118"/>
      <c r="M48" s="118"/>
      <c r="N48" s="118"/>
      <c r="O48" s="37">
        <v>5</v>
      </c>
      <c r="P48" s="37">
        <v>502</v>
      </c>
      <c r="Q48" s="37">
        <v>378</v>
      </c>
      <c r="R48" s="37">
        <v>346</v>
      </c>
      <c r="S48" s="37">
        <f t="shared" si="0"/>
        <v>378</v>
      </c>
      <c r="T48" s="37">
        <f t="shared" si="1"/>
        <v>32</v>
      </c>
      <c r="U48" s="37">
        <v>0</v>
      </c>
      <c r="V48" s="37">
        <v>4.0199999999999996</v>
      </c>
    </row>
    <row r="49" spans="1:22" x14ac:dyDescent="0.25">
      <c r="A49" s="205">
        <v>43</v>
      </c>
      <c r="B49" s="118" t="s">
        <v>14</v>
      </c>
      <c r="C49" s="118" t="s">
        <v>14</v>
      </c>
      <c r="D49" s="70" t="s">
        <v>105</v>
      </c>
      <c r="E49" s="118" t="s">
        <v>195</v>
      </c>
      <c r="F49" s="20" t="s">
        <v>106</v>
      </c>
      <c r="G49" s="225">
        <v>45662</v>
      </c>
      <c r="H49" s="18" t="s">
        <v>57</v>
      </c>
      <c r="I49" s="226"/>
      <c r="J49" s="118"/>
      <c r="K49" s="118"/>
      <c r="L49" s="118"/>
      <c r="M49" s="118"/>
      <c r="N49" s="118"/>
      <c r="O49" s="37">
        <v>15</v>
      </c>
      <c r="P49" s="37">
        <v>1876</v>
      </c>
      <c r="Q49" s="37">
        <v>1040</v>
      </c>
      <c r="R49" s="37">
        <v>426</v>
      </c>
      <c r="S49" s="37">
        <f t="shared" si="0"/>
        <v>1040</v>
      </c>
      <c r="T49" s="37">
        <f t="shared" si="1"/>
        <v>614</v>
      </c>
      <c r="U49" s="37">
        <v>0</v>
      </c>
      <c r="V49" s="37">
        <v>3.19</v>
      </c>
    </row>
    <row r="50" spans="1:22" x14ac:dyDescent="0.25">
      <c r="A50" s="205">
        <v>44</v>
      </c>
      <c r="B50" s="118" t="s">
        <v>14</v>
      </c>
      <c r="C50" s="118" t="s">
        <v>14</v>
      </c>
      <c r="D50" s="70" t="s">
        <v>107</v>
      </c>
      <c r="E50" s="118" t="s">
        <v>195</v>
      </c>
      <c r="F50" s="16" t="s">
        <v>255</v>
      </c>
      <c r="G50" s="225">
        <v>45662</v>
      </c>
      <c r="H50" s="18" t="s">
        <v>64</v>
      </c>
      <c r="I50" s="226"/>
      <c r="J50" s="118"/>
      <c r="K50" s="118"/>
      <c r="L50" s="118"/>
      <c r="M50" s="118"/>
      <c r="N50" s="118"/>
      <c r="O50" s="37">
        <v>5</v>
      </c>
      <c r="P50" s="37">
        <v>600</v>
      </c>
      <c r="Q50" s="37">
        <v>362</v>
      </c>
      <c r="R50" s="37">
        <v>881</v>
      </c>
      <c r="S50" s="37">
        <f t="shared" si="0"/>
        <v>362</v>
      </c>
      <c r="T50" s="37">
        <v>0</v>
      </c>
      <c r="U50" s="37">
        <f t="shared" si="3"/>
        <v>519</v>
      </c>
      <c r="V50" s="37">
        <v>4.0199999999999996</v>
      </c>
    </row>
    <row r="51" spans="1:22" x14ac:dyDescent="0.25">
      <c r="A51" s="205">
        <v>45</v>
      </c>
      <c r="B51" s="118" t="s">
        <v>14</v>
      </c>
      <c r="C51" s="118" t="s">
        <v>14</v>
      </c>
      <c r="D51" s="70" t="s">
        <v>108</v>
      </c>
      <c r="E51" s="118" t="s">
        <v>195</v>
      </c>
      <c r="F51" s="63" t="s">
        <v>106</v>
      </c>
      <c r="G51" s="225">
        <v>45662</v>
      </c>
      <c r="H51" s="18" t="s">
        <v>46</v>
      </c>
      <c r="I51" s="226"/>
      <c r="J51" s="118"/>
      <c r="K51" s="118"/>
      <c r="L51" s="118"/>
      <c r="M51" s="118"/>
      <c r="N51" s="118"/>
      <c r="O51" s="37">
        <v>9.9</v>
      </c>
      <c r="P51" s="37">
        <v>0</v>
      </c>
      <c r="Q51" s="37">
        <v>0</v>
      </c>
      <c r="R51" s="37">
        <v>261</v>
      </c>
      <c r="S51" s="37">
        <f t="shared" si="0"/>
        <v>0</v>
      </c>
      <c r="T51" s="37">
        <v>0</v>
      </c>
      <c r="U51" s="37">
        <f t="shared" si="3"/>
        <v>261</v>
      </c>
      <c r="V51" s="37">
        <v>3.19</v>
      </c>
    </row>
    <row r="52" spans="1:22" x14ac:dyDescent="0.25">
      <c r="A52" s="205">
        <v>46</v>
      </c>
      <c r="B52" s="118" t="s">
        <v>14</v>
      </c>
      <c r="C52" s="118" t="s">
        <v>14</v>
      </c>
      <c r="D52" s="70" t="s">
        <v>109</v>
      </c>
      <c r="E52" s="118" t="s">
        <v>195</v>
      </c>
      <c r="F52" s="16" t="s">
        <v>86</v>
      </c>
      <c r="G52" s="225">
        <v>45662</v>
      </c>
      <c r="H52" s="18" t="s">
        <v>110</v>
      </c>
      <c r="I52" s="226"/>
      <c r="J52" s="118"/>
      <c r="K52" s="118"/>
      <c r="L52" s="118"/>
      <c r="M52" s="118"/>
      <c r="N52" s="118"/>
      <c r="O52" s="37">
        <v>10</v>
      </c>
      <c r="P52" s="37">
        <v>0</v>
      </c>
      <c r="Q52" s="37">
        <v>0</v>
      </c>
      <c r="R52" s="37">
        <v>0</v>
      </c>
      <c r="S52" s="37">
        <f t="shared" si="0"/>
        <v>0</v>
      </c>
      <c r="T52" s="37">
        <v>0</v>
      </c>
      <c r="U52" s="37">
        <f t="shared" si="3"/>
        <v>0</v>
      </c>
      <c r="V52" s="37" t="s">
        <v>219</v>
      </c>
    </row>
    <row r="53" spans="1:22" x14ac:dyDescent="0.25">
      <c r="A53" s="205">
        <v>47</v>
      </c>
      <c r="B53" s="118" t="s">
        <v>14</v>
      </c>
      <c r="C53" s="118" t="s">
        <v>14</v>
      </c>
      <c r="D53" s="70" t="s">
        <v>111</v>
      </c>
      <c r="E53" s="118" t="s">
        <v>195</v>
      </c>
      <c r="F53" s="16" t="s">
        <v>86</v>
      </c>
      <c r="G53" s="225">
        <v>45662</v>
      </c>
      <c r="H53" s="127" t="s">
        <v>51</v>
      </c>
      <c r="I53" s="226"/>
      <c r="J53" s="118"/>
      <c r="K53" s="118"/>
      <c r="L53" s="118"/>
      <c r="M53" s="118"/>
      <c r="N53" s="118"/>
      <c r="O53" s="37">
        <v>10</v>
      </c>
      <c r="P53" s="37">
        <v>0</v>
      </c>
      <c r="Q53" s="37">
        <v>795</v>
      </c>
      <c r="R53" s="37">
        <v>0</v>
      </c>
      <c r="S53" s="37">
        <f t="shared" si="0"/>
        <v>795</v>
      </c>
      <c r="T53" s="37">
        <f t="shared" si="1"/>
        <v>795</v>
      </c>
      <c r="U53" s="37">
        <v>0</v>
      </c>
      <c r="V53" s="37" t="s">
        <v>219</v>
      </c>
    </row>
    <row r="54" spans="1:22" x14ac:dyDescent="0.25">
      <c r="A54" s="205">
        <v>48</v>
      </c>
      <c r="B54" s="118" t="s">
        <v>14</v>
      </c>
      <c r="C54" s="118" t="s">
        <v>14</v>
      </c>
      <c r="D54" s="70" t="s">
        <v>112</v>
      </c>
      <c r="E54" s="118" t="s">
        <v>195</v>
      </c>
      <c r="F54" s="16" t="s">
        <v>255</v>
      </c>
      <c r="G54" s="225">
        <v>45662</v>
      </c>
      <c r="H54" s="127" t="s">
        <v>113</v>
      </c>
      <c r="I54" s="226"/>
      <c r="J54" s="118"/>
      <c r="K54" s="118"/>
      <c r="L54" s="118"/>
      <c r="M54" s="118"/>
      <c r="N54" s="118"/>
      <c r="O54" s="37">
        <v>2.7</v>
      </c>
      <c r="P54" s="37">
        <v>342</v>
      </c>
      <c r="Q54" s="37">
        <v>258</v>
      </c>
      <c r="R54" s="37">
        <v>190</v>
      </c>
      <c r="S54" s="37">
        <f t="shared" si="0"/>
        <v>258</v>
      </c>
      <c r="T54" s="37">
        <f t="shared" si="1"/>
        <v>68</v>
      </c>
      <c r="U54" s="37">
        <v>0</v>
      </c>
      <c r="V54" s="37">
        <v>4.0199999999999996</v>
      </c>
    </row>
    <row r="55" spans="1:22" x14ac:dyDescent="0.25">
      <c r="A55" s="205">
        <v>49</v>
      </c>
      <c r="B55" s="118" t="s">
        <v>14</v>
      </c>
      <c r="C55" s="118" t="s">
        <v>14</v>
      </c>
      <c r="D55" s="70" t="s">
        <v>114</v>
      </c>
      <c r="E55" s="118" t="s">
        <v>195</v>
      </c>
      <c r="F55" s="16" t="s">
        <v>86</v>
      </c>
      <c r="G55" s="225">
        <v>45662</v>
      </c>
      <c r="H55" s="127" t="s">
        <v>115</v>
      </c>
      <c r="I55" s="226"/>
      <c r="J55" s="118"/>
      <c r="K55" s="118"/>
      <c r="L55" s="118"/>
      <c r="M55" s="118"/>
      <c r="N55" s="118"/>
      <c r="O55" s="37">
        <v>9.81</v>
      </c>
      <c r="P55" s="37">
        <v>2</v>
      </c>
      <c r="Q55" s="37">
        <v>0</v>
      </c>
      <c r="R55" s="37">
        <v>2001</v>
      </c>
      <c r="S55" s="37">
        <f t="shared" si="0"/>
        <v>0</v>
      </c>
      <c r="T55" s="37">
        <v>0</v>
      </c>
      <c r="U55" s="37">
        <f t="shared" si="3"/>
        <v>2001</v>
      </c>
      <c r="V55" s="37">
        <v>3.19</v>
      </c>
    </row>
    <row r="56" spans="1:22" ht="22.5" customHeight="1" x14ac:dyDescent="0.25">
      <c r="A56" s="205">
        <v>50</v>
      </c>
      <c r="B56" s="118" t="s">
        <v>14</v>
      </c>
      <c r="C56" s="118" t="s">
        <v>14</v>
      </c>
      <c r="D56" s="70" t="s">
        <v>116</v>
      </c>
      <c r="E56" s="118" t="s">
        <v>195</v>
      </c>
      <c r="F56" s="16" t="s">
        <v>255</v>
      </c>
      <c r="G56" s="225">
        <v>45662</v>
      </c>
      <c r="H56" s="127" t="s">
        <v>117</v>
      </c>
      <c r="I56" s="226"/>
      <c r="J56" s="118"/>
      <c r="K56" s="118"/>
      <c r="L56" s="118"/>
      <c r="M56" s="118"/>
      <c r="N56" s="118"/>
      <c r="O56" s="40">
        <v>10.39</v>
      </c>
      <c r="P56" s="37">
        <v>959</v>
      </c>
      <c r="Q56" s="37">
        <v>0</v>
      </c>
      <c r="R56" s="37">
        <v>17250</v>
      </c>
      <c r="S56" s="37">
        <f t="shared" si="0"/>
        <v>0</v>
      </c>
      <c r="T56" s="37">
        <v>0</v>
      </c>
      <c r="U56" s="37">
        <f t="shared" si="3"/>
        <v>17250</v>
      </c>
      <c r="V56" s="37">
        <v>2.58</v>
      </c>
    </row>
    <row r="57" spans="1:22" x14ac:dyDescent="0.25">
      <c r="A57" s="205">
        <v>51</v>
      </c>
      <c r="B57" s="118" t="s">
        <v>14</v>
      </c>
      <c r="C57" s="118" t="s">
        <v>14</v>
      </c>
      <c r="D57" s="70" t="s">
        <v>118</v>
      </c>
      <c r="E57" s="118" t="s">
        <v>195</v>
      </c>
      <c r="F57" s="16" t="s">
        <v>255</v>
      </c>
      <c r="G57" s="225">
        <v>45662</v>
      </c>
      <c r="H57" s="127" t="s">
        <v>119</v>
      </c>
      <c r="I57" s="226"/>
      <c r="J57" s="118"/>
      <c r="K57" s="118"/>
      <c r="L57" s="118"/>
      <c r="M57" s="118"/>
      <c r="N57" s="118"/>
      <c r="O57" s="40">
        <v>10.39</v>
      </c>
      <c r="P57" s="37">
        <v>837</v>
      </c>
      <c r="Q57" s="37">
        <v>0.02</v>
      </c>
      <c r="R57" s="37">
        <v>17880</v>
      </c>
      <c r="S57" s="37">
        <f t="shared" si="0"/>
        <v>0.02</v>
      </c>
      <c r="T57" s="37">
        <v>0</v>
      </c>
      <c r="U57" s="37">
        <f t="shared" si="3"/>
        <v>17879.98</v>
      </c>
      <c r="V57" s="37">
        <v>2.58</v>
      </c>
    </row>
    <row r="58" spans="1:22" x14ac:dyDescent="0.25">
      <c r="A58" s="205">
        <v>52</v>
      </c>
      <c r="B58" s="118" t="s">
        <v>14</v>
      </c>
      <c r="C58" s="118" t="s">
        <v>14</v>
      </c>
      <c r="D58" s="70" t="s">
        <v>120</v>
      </c>
      <c r="E58" s="118" t="s">
        <v>195</v>
      </c>
      <c r="F58" s="16" t="s">
        <v>255</v>
      </c>
      <c r="G58" s="225">
        <v>45662</v>
      </c>
      <c r="H58" s="127" t="s">
        <v>121</v>
      </c>
      <c r="I58" s="226"/>
      <c r="J58" s="118"/>
      <c r="K58" s="118"/>
      <c r="L58" s="118"/>
      <c r="M58" s="118"/>
      <c r="N58" s="118"/>
      <c r="O58" s="40">
        <v>10.39</v>
      </c>
      <c r="P58" s="37">
        <v>975</v>
      </c>
      <c r="Q58" s="37">
        <v>0</v>
      </c>
      <c r="R58" s="37">
        <v>15120</v>
      </c>
      <c r="S58" s="37">
        <f t="shared" si="0"/>
        <v>0</v>
      </c>
      <c r="T58" s="37">
        <v>0</v>
      </c>
      <c r="U58" s="37">
        <f t="shared" si="3"/>
        <v>15120</v>
      </c>
      <c r="V58" s="37">
        <v>2.58</v>
      </c>
    </row>
    <row r="59" spans="1:22" x14ac:dyDescent="0.25">
      <c r="A59" s="205">
        <v>53</v>
      </c>
      <c r="B59" s="118" t="s">
        <v>14</v>
      </c>
      <c r="C59" s="118" t="s">
        <v>14</v>
      </c>
      <c r="D59" s="70" t="s">
        <v>122</v>
      </c>
      <c r="E59" s="118" t="s">
        <v>195</v>
      </c>
      <c r="F59" s="16" t="s">
        <v>255</v>
      </c>
      <c r="G59" s="225">
        <v>45662</v>
      </c>
      <c r="H59" s="127" t="s">
        <v>123</v>
      </c>
      <c r="I59" s="226"/>
      <c r="J59" s="118"/>
      <c r="K59" s="118"/>
      <c r="L59" s="118"/>
      <c r="M59" s="118"/>
      <c r="N59" s="118"/>
      <c r="O59" s="40">
        <v>10.39</v>
      </c>
      <c r="P59" s="37">
        <v>992</v>
      </c>
      <c r="Q59" s="37">
        <v>0</v>
      </c>
      <c r="R59" s="37">
        <v>9030</v>
      </c>
      <c r="S59" s="37">
        <f t="shared" si="0"/>
        <v>0</v>
      </c>
      <c r="T59" s="37">
        <v>0</v>
      </c>
      <c r="U59" s="37">
        <f t="shared" si="3"/>
        <v>9030</v>
      </c>
      <c r="V59" s="37">
        <v>2.58</v>
      </c>
    </row>
    <row r="60" spans="1:22" x14ac:dyDescent="0.25">
      <c r="A60" s="205">
        <v>54</v>
      </c>
      <c r="B60" s="118" t="s">
        <v>14</v>
      </c>
      <c r="C60" s="118" t="s">
        <v>14</v>
      </c>
      <c r="D60" s="70" t="s">
        <v>124</v>
      </c>
      <c r="E60" s="118" t="s">
        <v>195</v>
      </c>
      <c r="F60" s="16" t="s">
        <v>255</v>
      </c>
      <c r="G60" s="225">
        <v>45662</v>
      </c>
      <c r="H60" s="127" t="s">
        <v>125</v>
      </c>
      <c r="I60" s="226"/>
      <c r="J60" s="118"/>
      <c r="K60" s="118"/>
      <c r="L60" s="118"/>
      <c r="M60" s="118"/>
      <c r="N60" s="118"/>
      <c r="O60" s="40">
        <v>10.39</v>
      </c>
      <c r="P60" s="37">
        <v>1134</v>
      </c>
      <c r="Q60" s="37">
        <v>0.01</v>
      </c>
      <c r="R60" s="37">
        <v>4380</v>
      </c>
      <c r="S60" s="37">
        <f t="shared" si="0"/>
        <v>0.01</v>
      </c>
      <c r="T60" s="37">
        <v>0</v>
      </c>
      <c r="U60" s="37">
        <f t="shared" si="3"/>
        <v>4379.99</v>
      </c>
      <c r="V60" s="37">
        <v>2.58</v>
      </c>
    </row>
    <row r="61" spans="1:22" x14ac:dyDescent="0.25">
      <c r="A61" s="205">
        <v>55</v>
      </c>
      <c r="B61" s="118" t="s">
        <v>14</v>
      </c>
      <c r="C61" s="118" t="s">
        <v>14</v>
      </c>
      <c r="D61" s="70" t="s">
        <v>126</v>
      </c>
      <c r="E61" s="118" t="s">
        <v>195</v>
      </c>
      <c r="F61" s="16" t="s">
        <v>255</v>
      </c>
      <c r="G61" s="225">
        <v>45662</v>
      </c>
      <c r="H61" s="127" t="s">
        <v>127</v>
      </c>
      <c r="I61" s="226"/>
      <c r="J61" s="118"/>
      <c r="K61" s="118"/>
      <c r="L61" s="118"/>
      <c r="M61" s="118"/>
      <c r="N61" s="118"/>
      <c r="O61" s="40">
        <v>10.39</v>
      </c>
      <c r="P61" s="37">
        <v>1157</v>
      </c>
      <c r="Q61" s="37">
        <v>0</v>
      </c>
      <c r="R61" s="37">
        <v>13065</v>
      </c>
      <c r="S61" s="37">
        <f t="shared" si="0"/>
        <v>0</v>
      </c>
      <c r="T61" s="37">
        <v>0</v>
      </c>
      <c r="U61" s="37">
        <f t="shared" si="3"/>
        <v>13065</v>
      </c>
      <c r="V61" s="37">
        <v>2.58</v>
      </c>
    </row>
    <row r="62" spans="1:22" x14ac:dyDescent="0.25">
      <c r="A62" s="205">
        <v>56</v>
      </c>
      <c r="B62" s="118" t="s">
        <v>14</v>
      </c>
      <c r="C62" s="118" t="s">
        <v>14</v>
      </c>
      <c r="D62" s="70" t="s">
        <v>128</v>
      </c>
      <c r="E62" s="118" t="s">
        <v>195</v>
      </c>
      <c r="F62" s="16" t="s">
        <v>255</v>
      </c>
      <c r="G62" s="225">
        <v>45662</v>
      </c>
      <c r="H62" s="127" t="s">
        <v>119</v>
      </c>
      <c r="I62" s="226"/>
      <c r="J62" s="118"/>
      <c r="K62" s="118"/>
      <c r="L62" s="118"/>
      <c r="M62" s="118"/>
      <c r="N62" s="118"/>
      <c r="O62" s="40">
        <v>10.39</v>
      </c>
      <c r="P62" s="37">
        <v>1004</v>
      </c>
      <c r="Q62" s="37">
        <v>0</v>
      </c>
      <c r="R62" s="37">
        <v>11320</v>
      </c>
      <c r="S62" s="37">
        <f t="shared" si="0"/>
        <v>0</v>
      </c>
      <c r="T62" s="37">
        <v>0</v>
      </c>
      <c r="U62" s="37">
        <f t="shared" si="3"/>
        <v>11320</v>
      </c>
      <c r="V62" s="37">
        <v>2.58</v>
      </c>
    </row>
    <row r="63" spans="1:22" x14ac:dyDescent="0.25">
      <c r="A63" s="205">
        <v>57</v>
      </c>
      <c r="B63" s="118" t="s">
        <v>14</v>
      </c>
      <c r="C63" s="118" t="s">
        <v>14</v>
      </c>
      <c r="D63" s="70" t="s">
        <v>129</v>
      </c>
      <c r="E63" s="118" t="s">
        <v>195</v>
      </c>
      <c r="F63" s="16" t="s">
        <v>255</v>
      </c>
      <c r="G63" s="225">
        <v>45662</v>
      </c>
      <c r="H63" s="127" t="s">
        <v>130</v>
      </c>
      <c r="I63" s="226"/>
      <c r="J63" s="118"/>
      <c r="K63" s="118"/>
      <c r="L63" s="118"/>
      <c r="M63" s="118"/>
      <c r="N63" s="118"/>
      <c r="O63" s="40">
        <v>10.39</v>
      </c>
      <c r="P63" s="37">
        <v>1077</v>
      </c>
      <c r="Q63" s="37">
        <v>0</v>
      </c>
      <c r="R63" s="37">
        <v>11925</v>
      </c>
      <c r="S63" s="37">
        <f t="shared" si="0"/>
        <v>0</v>
      </c>
      <c r="T63" s="37">
        <v>0</v>
      </c>
      <c r="U63" s="37">
        <f t="shared" si="3"/>
        <v>11925</v>
      </c>
      <c r="V63" s="37">
        <v>2.58</v>
      </c>
    </row>
    <row r="64" spans="1:22" x14ac:dyDescent="0.25">
      <c r="A64" s="205">
        <v>58</v>
      </c>
      <c r="B64" s="118" t="s">
        <v>14</v>
      </c>
      <c r="C64" s="118" t="s">
        <v>14</v>
      </c>
      <c r="D64" s="70" t="s">
        <v>131</v>
      </c>
      <c r="E64" s="118" t="s">
        <v>195</v>
      </c>
      <c r="F64" s="16" t="s">
        <v>255</v>
      </c>
      <c r="G64" s="225">
        <v>45662</v>
      </c>
      <c r="H64" s="127" t="s">
        <v>117</v>
      </c>
      <c r="I64" s="226"/>
      <c r="J64" s="118"/>
      <c r="K64" s="118"/>
      <c r="L64" s="118"/>
      <c r="M64" s="118"/>
      <c r="N64" s="118"/>
      <c r="O64" s="40">
        <v>10.39</v>
      </c>
      <c r="P64" s="37">
        <v>1090</v>
      </c>
      <c r="Q64" s="37">
        <v>0</v>
      </c>
      <c r="R64" s="37">
        <v>9360</v>
      </c>
      <c r="S64" s="37">
        <f t="shared" si="0"/>
        <v>0</v>
      </c>
      <c r="T64" s="37">
        <v>0</v>
      </c>
      <c r="U64" s="37">
        <f t="shared" si="3"/>
        <v>9360</v>
      </c>
      <c r="V64" s="37">
        <v>2.58</v>
      </c>
    </row>
    <row r="65" spans="1:22" x14ac:dyDescent="0.25">
      <c r="A65" s="205">
        <v>59</v>
      </c>
      <c r="B65" s="118" t="s">
        <v>14</v>
      </c>
      <c r="C65" s="118" t="s">
        <v>14</v>
      </c>
      <c r="D65" s="70" t="s">
        <v>132</v>
      </c>
      <c r="E65" s="118" t="s">
        <v>195</v>
      </c>
      <c r="F65" s="227" t="s">
        <v>133</v>
      </c>
      <c r="G65" s="225">
        <v>45662</v>
      </c>
      <c r="H65" s="127" t="s">
        <v>121</v>
      </c>
      <c r="I65" s="226"/>
      <c r="J65" s="118"/>
      <c r="K65" s="118"/>
      <c r="L65" s="118"/>
      <c r="M65" s="118"/>
      <c r="N65" s="118"/>
      <c r="O65" s="40">
        <v>25</v>
      </c>
      <c r="P65" s="37">
        <v>2909</v>
      </c>
      <c r="Q65" s="37">
        <v>2003</v>
      </c>
      <c r="R65" s="37">
        <v>3139</v>
      </c>
      <c r="S65" s="37">
        <f t="shared" si="0"/>
        <v>2003</v>
      </c>
      <c r="T65" s="37">
        <v>0</v>
      </c>
      <c r="U65" s="37">
        <f t="shared" si="3"/>
        <v>1136</v>
      </c>
      <c r="V65" s="37">
        <v>3.19</v>
      </c>
    </row>
    <row r="66" spans="1:22" x14ac:dyDescent="0.25">
      <c r="A66" s="205">
        <v>60</v>
      </c>
      <c r="B66" s="118" t="s">
        <v>14</v>
      </c>
      <c r="C66" s="118" t="s">
        <v>14</v>
      </c>
      <c r="D66" s="70" t="s">
        <v>134</v>
      </c>
      <c r="E66" s="118" t="s">
        <v>195</v>
      </c>
      <c r="F66" s="16" t="s">
        <v>255</v>
      </c>
      <c r="G66" s="225">
        <v>45662</v>
      </c>
      <c r="H66" s="127" t="s">
        <v>135</v>
      </c>
      <c r="I66" s="226"/>
      <c r="J66" s="118"/>
      <c r="K66" s="118"/>
      <c r="L66" s="118"/>
      <c r="M66" s="118"/>
      <c r="N66" s="118"/>
      <c r="O66" s="40">
        <v>2.8</v>
      </c>
      <c r="P66" s="37">
        <v>301</v>
      </c>
      <c r="Q66" s="37">
        <v>192</v>
      </c>
      <c r="R66" s="37">
        <v>340</v>
      </c>
      <c r="S66" s="37">
        <f t="shared" si="0"/>
        <v>192</v>
      </c>
      <c r="T66" s="37">
        <v>2</v>
      </c>
      <c r="U66" s="37">
        <v>0</v>
      </c>
      <c r="V66" s="37">
        <v>4.0199999999999996</v>
      </c>
    </row>
    <row r="67" spans="1:22" x14ac:dyDescent="0.25">
      <c r="A67" s="205">
        <v>61</v>
      </c>
      <c r="B67" s="118" t="s">
        <v>14</v>
      </c>
      <c r="C67" s="118" t="s">
        <v>14</v>
      </c>
      <c r="D67" s="70" t="s">
        <v>136</v>
      </c>
      <c r="E67" s="118" t="s">
        <v>195</v>
      </c>
      <c r="F67" s="16" t="s">
        <v>255</v>
      </c>
      <c r="G67" s="225">
        <v>45662</v>
      </c>
      <c r="H67" s="127" t="s">
        <v>137</v>
      </c>
      <c r="I67" s="226"/>
      <c r="J67" s="118"/>
      <c r="K67" s="118"/>
      <c r="L67" s="118"/>
      <c r="M67" s="118"/>
      <c r="N67" s="118"/>
      <c r="O67" s="40">
        <v>5.35</v>
      </c>
      <c r="P67" s="37">
        <v>582</v>
      </c>
      <c r="Q67" s="37">
        <v>489</v>
      </c>
      <c r="R67" s="37">
        <v>346</v>
      </c>
      <c r="S67" s="37">
        <f t="shared" si="0"/>
        <v>489</v>
      </c>
      <c r="T67" s="37">
        <f t="shared" si="1"/>
        <v>143</v>
      </c>
      <c r="U67" s="37">
        <v>0</v>
      </c>
      <c r="V67" s="37">
        <v>4.0199999999999996</v>
      </c>
    </row>
    <row r="68" spans="1:22" x14ac:dyDescent="0.25">
      <c r="A68" s="205">
        <v>62</v>
      </c>
      <c r="B68" s="118" t="s">
        <v>14</v>
      </c>
      <c r="C68" s="118" t="s">
        <v>14</v>
      </c>
      <c r="D68" s="70" t="s">
        <v>138</v>
      </c>
      <c r="E68" s="118" t="s">
        <v>195</v>
      </c>
      <c r="F68" s="16" t="s">
        <v>255</v>
      </c>
      <c r="G68" s="225">
        <v>45662</v>
      </c>
      <c r="H68" s="127" t="s">
        <v>49</v>
      </c>
      <c r="I68" s="226"/>
      <c r="J68" s="118"/>
      <c r="K68" s="118"/>
      <c r="L68" s="118"/>
      <c r="M68" s="118"/>
      <c r="N68" s="118"/>
      <c r="O68" s="40">
        <v>3</v>
      </c>
      <c r="P68" s="37">
        <v>445</v>
      </c>
      <c r="Q68" s="37">
        <v>329</v>
      </c>
      <c r="R68" s="37">
        <v>219</v>
      </c>
      <c r="S68" s="37">
        <f t="shared" si="0"/>
        <v>329</v>
      </c>
      <c r="T68" s="37">
        <f t="shared" si="1"/>
        <v>110</v>
      </c>
      <c r="U68" s="37">
        <v>0</v>
      </c>
      <c r="V68" s="37">
        <v>2.97</v>
      </c>
    </row>
    <row r="69" spans="1:22" x14ac:dyDescent="0.25">
      <c r="A69" s="205">
        <v>63</v>
      </c>
      <c r="B69" s="118" t="s">
        <v>14</v>
      </c>
      <c r="C69" s="118" t="s">
        <v>14</v>
      </c>
      <c r="D69" s="70" t="s">
        <v>139</v>
      </c>
      <c r="E69" s="118" t="s">
        <v>195</v>
      </c>
      <c r="F69" s="16" t="s">
        <v>255</v>
      </c>
      <c r="G69" s="225">
        <v>45662</v>
      </c>
      <c r="H69" s="127" t="s">
        <v>49</v>
      </c>
      <c r="I69" s="226"/>
      <c r="J69" s="118"/>
      <c r="K69" s="118"/>
      <c r="L69" s="118"/>
      <c r="M69" s="118"/>
      <c r="N69" s="118"/>
      <c r="O69" s="40">
        <v>2.7</v>
      </c>
      <c r="P69" s="37">
        <v>349</v>
      </c>
      <c r="Q69" s="37">
        <v>256</v>
      </c>
      <c r="R69" s="37">
        <v>217</v>
      </c>
      <c r="S69" s="37">
        <f t="shared" si="0"/>
        <v>256</v>
      </c>
      <c r="T69" s="37">
        <f t="shared" si="1"/>
        <v>39</v>
      </c>
      <c r="U69" s="37">
        <v>0</v>
      </c>
      <c r="V69" s="37">
        <v>3.61</v>
      </c>
    </row>
    <row r="70" spans="1:22" x14ac:dyDescent="0.25">
      <c r="A70" s="205">
        <v>64</v>
      </c>
      <c r="B70" s="118" t="s">
        <v>14</v>
      </c>
      <c r="C70" s="118" t="s">
        <v>14</v>
      </c>
      <c r="D70" s="70" t="s">
        <v>140</v>
      </c>
      <c r="E70" s="118" t="s">
        <v>195</v>
      </c>
      <c r="F70" s="16" t="s">
        <v>255</v>
      </c>
      <c r="G70" s="225">
        <v>45662</v>
      </c>
      <c r="H70" s="127" t="s">
        <v>49</v>
      </c>
      <c r="I70" s="226"/>
      <c r="J70" s="118"/>
      <c r="K70" s="118"/>
      <c r="L70" s="118"/>
      <c r="M70" s="118"/>
      <c r="N70" s="118"/>
      <c r="O70" s="40">
        <v>3</v>
      </c>
      <c r="P70" s="37">
        <v>365</v>
      </c>
      <c r="Q70" s="37">
        <v>308</v>
      </c>
      <c r="R70" s="37">
        <v>234</v>
      </c>
      <c r="S70" s="37">
        <f t="shared" si="0"/>
        <v>308</v>
      </c>
      <c r="T70" s="37">
        <v>0</v>
      </c>
      <c r="U70" s="37">
        <v>0</v>
      </c>
      <c r="V70" s="37">
        <v>4.5</v>
      </c>
    </row>
    <row r="71" spans="1:22" x14ac:dyDescent="0.25">
      <c r="A71" s="205">
        <v>65</v>
      </c>
      <c r="B71" s="118" t="s">
        <v>14</v>
      </c>
      <c r="C71" s="118" t="s">
        <v>14</v>
      </c>
      <c r="D71" s="70" t="s">
        <v>141</v>
      </c>
      <c r="E71" s="118" t="s">
        <v>195</v>
      </c>
      <c r="F71" s="16" t="s">
        <v>255</v>
      </c>
      <c r="G71" s="225">
        <v>45662</v>
      </c>
      <c r="H71" s="127" t="s">
        <v>89</v>
      </c>
      <c r="I71" s="226"/>
      <c r="J71" s="118"/>
      <c r="K71" s="118"/>
      <c r="L71" s="118"/>
      <c r="M71" s="118"/>
      <c r="N71" s="118"/>
      <c r="O71" s="40">
        <v>5.4</v>
      </c>
      <c r="P71" s="37">
        <v>630</v>
      </c>
      <c r="Q71" s="37">
        <v>447.7</v>
      </c>
      <c r="R71" s="37">
        <v>79.900000000000006</v>
      </c>
      <c r="S71" s="37">
        <f t="shared" si="0"/>
        <v>447.7</v>
      </c>
      <c r="T71" s="37">
        <f t="shared" si="1"/>
        <v>367.79999999999995</v>
      </c>
      <c r="U71" s="37">
        <v>0</v>
      </c>
      <c r="V71" s="37">
        <v>4.5</v>
      </c>
    </row>
    <row r="72" spans="1:22" x14ac:dyDescent="0.25">
      <c r="A72" s="205">
        <v>66</v>
      </c>
      <c r="B72" s="118" t="s">
        <v>14</v>
      </c>
      <c r="C72" s="118" t="s">
        <v>14</v>
      </c>
      <c r="D72" s="70" t="s">
        <v>142</v>
      </c>
      <c r="E72" s="118" t="s">
        <v>195</v>
      </c>
      <c r="F72" s="227" t="s">
        <v>133</v>
      </c>
      <c r="G72" s="225">
        <v>45662</v>
      </c>
      <c r="H72" s="127" t="s">
        <v>57</v>
      </c>
      <c r="I72" s="226"/>
      <c r="J72" s="118"/>
      <c r="K72" s="118"/>
      <c r="L72" s="118"/>
      <c r="M72" s="118"/>
      <c r="N72" s="118"/>
      <c r="O72" s="40">
        <v>4.9000000000000004</v>
      </c>
      <c r="P72" s="37">
        <v>769.4</v>
      </c>
      <c r="Q72" s="37">
        <v>228.8</v>
      </c>
      <c r="R72" s="37">
        <v>2300.5</v>
      </c>
      <c r="S72" s="37">
        <f t="shared" si="0"/>
        <v>228.8</v>
      </c>
      <c r="T72" s="37">
        <v>0</v>
      </c>
      <c r="U72" s="37">
        <f t="shared" si="3"/>
        <v>2071.6999999999998</v>
      </c>
      <c r="V72" s="37">
        <v>3.74</v>
      </c>
    </row>
    <row r="73" spans="1:22" x14ac:dyDescent="0.25">
      <c r="A73" s="205">
        <v>67</v>
      </c>
      <c r="B73" s="118" t="s">
        <v>14</v>
      </c>
      <c r="C73" s="118" t="s">
        <v>14</v>
      </c>
      <c r="D73" s="70" t="s">
        <v>201</v>
      </c>
      <c r="E73" s="118" t="s">
        <v>195</v>
      </c>
      <c r="F73" s="16" t="s">
        <v>255</v>
      </c>
      <c r="G73" s="225">
        <v>45662</v>
      </c>
      <c r="H73" s="127" t="s">
        <v>121</v>
      </c>
      <c r="I73" s="17"/>
      <c r="J73" s="118"/>
      <c r="K73" s="118"/>
      <c r="L73" s="118"/>
      <c r="M73" s="118"/>
      <c r="N73" s="118"/>
      <c r="O73" s="40">
        <v>10.39</v>
      </c>
      <c r="P73" s="37">
        <v>1070</v>
      </c>
      <c r="Q73" s="37">
        <v>0</v>
      </c>
      <c r="R73" s="37">
        <v>14370</v>
      </c>
      <c r="S73" s="37">
        <f t="shared" ref="S73:S202" si="5">Q73</f>
        <v>0</v>
      </c>
      <c r="T73" s="37">
        <v>0</v>
      </c>
      <c r="U73" s="37">
        <f t="shared" si="3"/>
        <v>14370</v>
      </c>
      <c r="V73" s="37">
        <v>3.37</v>
      </c>
    </row>
    <row r="74" spans="1:22" x14ac:dyDescent="0.25">
      <c r="A74" s="205">
        <v>68</v>
      </c>
      <c r="B74" s="118" t="s">
        <v>14</v>
      </c>
      <c r="C74" s="118" t="s">
        <v>14</v>
      </c>
      <c r="D74" s="70" t="s">
        <v>202</v>
      </c>
      <c r="E74" s="118" t="s">
        <v>195</v>
      </c>
      <c r="F74" s="16" t="s">
        <v>255</v>
      </c>
      <c r="G74" s="225">
        <v>45662</v>
      </c>
      <c r="H74" s="127" t="s">
        <v>203</v>
      </c>
      <c r="I74" s="17"/>
      <c r="J74" s="118"/>
      <c r="K74" s="118"/>
      <c r="L74" s="118"/>
      <c r="M74" s="118"/>
      <c r="N74" s="118"/>
      <c r="O74" s="40">
        <v>10.39</v>
      </c>
      <c r="P74" s="37">
        <v>1043</v>
      </c>
      <c r="Q74" s="37">
        <v>0</v>
      </c>
      <c r="R74" s="37">
        <v>18075</v>
      </c>
      <c r="S74" s="37">
        <f t="shared" si="5"/>
        <v>0</v>
      </c>
      <c r="T74" s="37">
        <v>0</v>
      </c>
      <c r="U74" s="37">
        <f t="shared" si="3"/>
        <v>18075</v>
      </c>
      <c r="V74" s="37">
        <v>3.37</v>
      </c>
    </row>
    <row r="75" spans="1:22" x14ac:dyDescent="0.25">
      <c r="A75" s="205">
        <v>69</v>
      </c>
      <c r="B75" s="118" t="s">
        <v>14</v>
      </c>
      <c r="C75" s="118" t="s">
        <v>14</v>
      </c>
      <c r="D75" s="70" t="s">
        <v>204</v>
      </c>
      <c r="E75" s="118" t="s">
        <v>195</v>
      </c>
      <c r="F75" s="16" t="s">
        <v>255</v>
      </c>
      <c r="G75" s="225">
        <v>45662</v>
      </c>
      <c r="H75" s="127" t="s">
        <v>205</v>
      </c>
      <c r="I75" s="17"/>
      <c r="J75" s="118"/>
      <c r="K75" s="118"/>
      <c r="L75" s="118"/>
      <c r="M75" s="118"/>
      <c r="N75" s="118"/>
      <c r="O75" s="40">
        <v>10.39</v>
      </c>
      <c r="P75" s="37">
        <v>1050</v>
      </c>
      <c r="Q75" s="37">
        <v>0</v>
      </c>
      <c r="R75" s="37">
        <v>13665</v>
      </c>
      <c r="S75" s="37">
        <f t="shared" si="5"/>
        <v>0</v>
      </c>
      <c r="T75" s="37">
        <v>0</v>
      </c>
      <c r="U75" s="37">
        <f t="shared" si="3"/>
        <v>13665</v>
      </c>
      <c r="V75" s="37">
        <v>3.37</v>
      </c>
    </row>
    <row r="76" spans="1:22" x14ac:dyDescent="0.25">
      <c r="A76" s="205">
        <v>70</v>
      </c>
      <c r="B76" s="118" t="s">
        <v>14</v>
      </c>
      <c r="C76" s="118" t="s">
        <v>14</v>
      </c>
      <c r="D76" s="70" t="s">
        <v>206</v>
      </c>
      <c r="E76" s="118" t="s">
        <v>195</v>
      </c>
      <c r="F76" s="16" t="s">
        <v>255</v>
      </c>
      <c r="G76" s="225">
        <v>45662</v>
      </c>
      <c r="H76" s="127" t="s">
        <v>55</v>
      </c>
      <c r="I76" s="17"/>
      <c r="J76" s="118"/>
      <c r="K76" s="118"/>
      <c r="L76" s="118"/>
      <c r="M76" s="118"/>
      <c r="N76" s="118"/>
      <c r="O76" s="40">
        <v>10.39</v>
      </c>
      <c r="P76" s="37">
        <v>1100</v>
      </c>
      <c r="Q76" s="37">
        <v>0</v>
      </c>
      <c r="R76" s="37">
        <v>15540</v>
      </c>
      <c r="S76" s="37">
        <f t="shared" si="5"/>
        <v>0</v>
      </c>
      <c r="T76" s="37">
        <v>0</v>
      </c>
      <c r="U76" s="37">
        <f t="shared" si="3"/>
        <v>15540</v>
      </c>
      <c r="V76" s="37">
        <v>3.37</v>
      </c>
    </row>
    <row r="77" spans="1:22" x14ac:dyDescent="0.25">
      <c r="A77" s="205">
        <v>71</v>
      </c>
      <c r="B77" s="118" t="s">
        <v>14</v>
      </c>
      <c r="C77" s="118" t="s">
        <v>14</v>
      </c>
      <c r="D77" s="70" t="s">
        <v>207</v>
      </c>
      <c r="E77" s="118" t="s">
        <v>195</v>
      </c>
      <c r="F77" s="16" t="s">
        <v>255</v>
      </c>
      <c r="G77" s="225">
        <v>45662</v>
      </c>
      <c r="H77" s="127" t="s">
        <v>55</v>
      </c>
      <c r="I77" s="17"/>
      <c r="J77" s="118"/>
      <c r="K77" s="118"/>
      <c r="L77" s="118"/>
      <c r="M77" s="118"/>
      <c r="N77" s="118"/>
      <c r="O77" s="40">
        <v>10.39</v>
      </c>
      <c r="P77" s="37">
        <v>1100</v>
      </c>
      <c r="Q77" s="37">
        <v>0</v>
      </c>
      <c r="R77" s="37">
        <v>13605</v>
      </c>
      <c r="S77" s="37">
        <f t="shared" si="5"/>
        <v>0</v>
      </c>
      <c r="T77" s="37">
        <v>0</v>
      </c>
      <c r="U77" s="37">
        <f t="shared" si="3"/>
        <v>13605</v>
      </c>
      <c r="V77" s="37">
        <v>3.37</v>
      </c>
    </row>
    <row r="78" spans="1:22" x14ac:dyDescent="0.25">
      <c r="A78" s="205">
        <v>72</v>
      </c>
      <c r="B78" s="118" t="s">
        <v>14</v>
      </c>
      <c r="C78" s="118" t="s">
        <v>14</v>
      </c>
      <c r="D78" s="70" t="s">
        <v>208</v>
      </c>
      <c r="E78" s="118" t="s">
        <v>195</v>
      </c>
      <c r="F78" s="16" t="s">
        <v>255</v>
      </c>
      <c r="G78" s="225">
        <v>45662</v>
      </c>
      <c r="H78" s="127" t="s">
        <v>209</v>
      </c>
      <c r="I78" s="17"/>
      <c r="J78" s="118"/>
      <c r="K78" s="118"/>
      <c r="L78" s="118"/>
      <c r="M78" s="118"/>
      <c r="N78" s="118"/>
      <c r="O78" s="40">
        <v>10.39</v>
      </c>
      <c r="P78" s="37">
        <v>1201</v>
      </c>
      <c r="Q78" s="37">
        <v>0</v>
      </c>
      <c r="R78" s="37">
        <v>16680</v>
      </c>
      <c r="S78" s="37">
        <f t="shared" si="5"/>
        <v>0</v>
      </c>
      <c r="T78" s="37">
        <v>0</v>
      </c>
      <c r="U78" s="37">
        <f t="shared" si="3"/>
        <v>16680</v>
      </c>
      <c r="V78" s="37">
        <v>3.37</v>
      </c>
    </row>
    <row r="79" spans="1:22" ht="22.5" customHeight="1" x14ac:dyDescent="0.25">
      <c r="A79" s="205">
        <v>73</v>
      </c>
      <c r="B79" s="118" t="s">
        <v>14</v>
      </c>
      <c r="C79" s="118" t="s">
        <v>14</v>
      </c>
      <c r="D79" s="70" t="s">
        <v>210</v>
      </c>
      <c r="E79" s="118" t="s">
        <v>195</v>
      </c>
      <c r="F79" s="227" t="s">
        <v>133</v>
      </c>
      <c r="G79" s="225">
        <v>45662</v>
      </c>
      <c r="H79" s="127" t="s">
        <v>211</v>
      </c>
      <c r="I79" s="17"/>
      <c r="J79" s="118"/>
      <c r="K79" s="118"/>
      <c r="L79" s="118"/>
      <c r="M79" s="118"/>
      <c r="N79" s="118"/>
      <c r="O79" s="40">
        <v>17</v>
      </c>
      <c r="P79" s="37">
        <v>104</v>
      </c>
      <c r="Q79" s="37">
        <v>786.6</v>
      </c>
      <c r="R79" s="37">
        <v>5970</v>
      </c>
      <c r="S79" s="37">
        <f t="shared" si="5"/>
        <v>786.6</v>
      </c>
      <c r="T79" s="37">
        <v>0</v>
      </c>
      <c r="U79" s="37">
        <f t="shared" si="3"/>
        <v>5183.3999999999996</v>
      </c>
      <c r="V79" s="37">
        <v>3.19</v>
      </c>
    </row>
    <row r="80" spans="1:22" x14ac:dyDescent="0.25">
      <c r="A80" s="205">
        <v>74</v>
      </c>
      <c r="B80" s="118" t="s">
        <v>14</v>
      </c>
      <c r="C80" s="118" t="s">
        <v>14</v>
      </c>
      <c r="D80" s="70" t="s">
        <v>221</v>
      </c>
      <c r="E80" s="118" t="s">
        <v>195</v>
      </c>
      <c r="F80" s="16" t="s">
        <v>255</v>
      </c>
      <c r="G80" s="225">
        <v>45662</v>
      </c>
      <c r="H80" s="127" t="s">
        <v>39</v>
      </c>
      <c r="I80" s="17"/>
      <c r="J80" s="118"/>
      <c r="K80" s="118"/>
      <c r="L80" s="118"/>
      <c r="M80" s="118"/>
      <c r="N80" s="118"/>
      <c r="O80" s="40">
        <v>5</v>
      </c>
      <c r="P80" s="37">
        <v>472.7</v>
      </c>
      <c r="Q80" s="37">
        <v>383</v>
      </c>
      <c r="R80" s="37">
        <v>200</v>
      </c>
      <c r="S80" s="37">
        <f t="shared" si="5"/>
        <v>383</v>
      </c>
      <c r="T80" s="37">
        <f>Q80-R80</f>
        <v>183</v>
      </c>
      <c r="U80" s="37">
        <v>0</v>
      </c>
      <c r="V80" s="37">
        <v>4.5</v>
      </c>
    </row>
    <row r="81" spans="1:22" x14ac:dyDescent="0.25">
      <c r="A81" s="205">
        <v>75</v>
      </c>
      <c r="B81" s="118" t="s">
        <v>14</v>
      </c>
      <c r="C81" s="118" t="s">
        <v>14</v>
      </c>
      <c r="D81" s="70" t="s">
        <v>223</v>
      </c>
      <c r="E81" s="118" t="s">
        <v>195</v>
      </c>
      <c r="F81" s="16" t="s">
        <v>255</v>
      </c>
      <c r="G81" s="225">
        <v>45662</v>
      </c>
      <c r="H81" s="127" t="s">
        <v>307</v>
      </c>
      <c r="I81" s="17"/>
      <c r="J81" s="118"/>
      <c r="K81" s="118"/>
      <c r="L81" s="118"/>
      <c r="M81" s="118"/>
      <c r="N81" s="118"/>
      <c r="O81" s="40">
        <v>13</v>
      </c>
      <c r="P81" s="37">
        <v>1605</v>
      </c>
      <c r="Q81" s="37">
        <v>1185</v>
      </c>
      <c r="R81" s="37">
        <v>691</v>
      </c>
      <c r="S81" s="37">
        <f t="shared" si="5"/>
        <v>1185</v>
      </c>
      <c r="T81" s="37">
        <f t="shared" ref="T81" si="6">Q81-R81</f>
        <v>494</v>
      </c>
      <c r="U81" s="37">
        <v>0</v>
      </c>
      <c r="V81" s="37">
        <v>3.74</v>
      </c>
    </row>
    <row r="82" spans="1:22" x14ac:dyDescent="0.25">
      <c r="A82" s="205">
        <v>76</v>
      </c>
      <c r="B82" s="118" t="s">
        <v>14</v>
      </c>
      <c r="C82" s="118" t="s">
        <v>14</v>
      </c>
      <c r="D82" s="70" t="s">
        <v>222</v>
      </c>
      <c r="E82" s="118" t="s">
        <v>195</v>
      </c>
      <c r="F82" s="227" t="s">
        <v>133</v>
      </c>
      <c r="G82" s="225">
        <v>45662</v>
      </c>
      <c r="H82" s="127" t="s">
        <v>437</v>
      </c>
      <c r="I82" s="17"/>
      <c r="J82" s="118"/>
      <c r="K82" s="118"/>
      <c r="L82" s="118"/>
      <c r="M82" s="118"/>
      <c r="N82" s="118"/>
      <c r="O82" s="40">
        <v>5</v>
      </c>
      <c r="P82" s="37">
        <v>438</v>
      </c>
      <c r="Q82" s="37">
        <v>270</v>
      </c>
      <c r="R82" s="37">
        <v>1620</v>
      </c>
      <c r="S82" s="37">
        <f t="shared" si="5"/>
        <v>270</v>
      </c>
      <c r="T82" s="37">
        <v>0</v>
      </c>
      <c r="U82" s="37">
        <f t="shared" ref="U82" si="7">R82-Q82</f>
        <v>1350</v>
      </c>
      <c r="V82" s="37">
        <v>3.19</v>
      </c>
    </row>
    <row r="83" spans="1:22" x14ac:dyDescent="0.25">
      <c r="A83" s="205">
        <v>77</v>
      </c>
      <c r="B83" s="118" t="s">
        <v>14</v>
      </c>
      <c r="C83" s="118" t="s">
        <v>14</v>
      </c>
      <c r="D83" s="70" t="s">
        <v>234</v>
      </c>
      <c r="E83" s="118" t="s">
        <v>195</v>
      </c>
      <c r="F83" s="16" t="s">
        <v>255</v>
      </c>
      <c r="G83" s="225">
        <v>45662</v>
      </c>
      <c r="H83" s="127" t="s">
        <v>439</v>
      </c>
      <c r="I83" s="17"/>
      <c r="J83" s="118"/>
      <c r="K83" s="118"/>
      <c r="L83" s="118"/>
      <c r="M83" s="118"/>
      <c r="N83" s="118"/>
      <c r="O83" s="40">
        <v>8</v>
      </c>
      <c r="P83" s="37">
        <v>999</v>
      </c>
      <c r="Q83" s="37">
        <v>817</v>
      </c>
      <c r="R83" s="37">
        <v>569</v>
      </c>
      <c r="S83" s="37">
        <f t="shared" si="5"/>
        <v>817</v>
      </c>
      <c r="T83" s="37">
        <f>Q83-R83</f>
        <v>248</v>
      </c>
      <c r="U83" s="37">
        <v>0</v>
      </c>
      <c r="V83" s="37">
        <v>4.5</v>
      </c>
    </row>
    <row r="84" spans="1:22" x14ac:dyDescent="0.25">
      <c r="A84" s="205">
        <v>78</v>
      </c>
      <c r="B84" s="118" t="s">
        <v>14</v>
      </c>
      <c r="C84" s="118" t="s">
        <v>14</v>
      </c>
      <c r="D84" s="70" t="s">
        <v>233</v>
      </c>
      <c r="E84" s="118" t="s">
        <v>195</v>
      </c>
      <c r="F84" s="16" t="s">
        <v>255</v>
      </c>
      <c r="G84" s="225">
        <v>45662</v>
      </c>
      <c r="H84" s="127" t="s">
        <v>441</v>
      </c>
      <c r="I84" s="17"/>
      <c r="J84" s="118"/>
      <c r="K84" s="118"/>
      <c r="L84" s="118"/>
      <c r="M84" s="118"/>
      <c r="N84" s="118"/>
      <c r="O84" s="40">
        <v>9.7200000000000006</v>
      </c>
      <c r="P84" s="37">
        <v>420</v>
      </c>
      <c r="Q84" s="37">
        <v>252</v>
      </c>
      <c r="R84" s="37">
        <v>655</v>
      </c>
      <c r="S84" s="37">
        <f>Q84</f>
        <v>252</v>
      </c>
      <c r="T84" s="37">
        <v>0</v>
      </c>
      <c r="U84" s="37">
        <f t="shared" ref="U84" si="8">R84-Q84</f>
        <v>403</v>
      </c>
      <c r="V84" s="37">
        <v>4.5</v>
      </c>
    </row>
    <row r="85" spans="1:22" x14ac:dyDescent="0.25">
      <c r="A85" s="205">
        <v>79</v>
      </c>
      <c r="B85" s="118" t="s">
        <v>14</v>
      </c>
      <c r="C85" s="118" t="s">
        <v>14</v>
      </c>
      <c r="D85" s="70" t="s">
        <v>232</v>
      </c>
      <c r="E85" s="118" t="s">
        <v>195</v>
      </c>
      <c r="F85" s="16" t="s">
        <v>255</v>
      </c>
      <c r="G85" s="225">
        <v>45662</v>
      </c>
      <c r="H85" s="127" t="s">
        <v>443</v>
      </c>
      <c r="I85" s="17"/>
      <c r="J85" s="118"/>
      <c r="K85" s="118"/>
      <c r="L85" s="118"/>
      <c r="M85" s="118"/>
      <c r="N85" s="118"/>
      <c r="O85" s="40">
        <v>3</v>
      </c>
      <c r="P85" s="37">
        <v>407</v>
      </c>
      <c r="Q85" s="37">
        <v>310</v>
      </c>
      <c r="R85" s="37">
        <v>181</v>
      </c>
      <c r="S85" s="37">
        <f t="shared" si="5"/>
        <v>310</v>
      </c>
      <c r="T85" s="37">
        <f>Q85-R85</f>
        <v>129</v>
      </c>
      <c r="U85" s="37">
        <v>0</v>
      </c>
      <c r="V85" s="37">
        <v>2.97</v>
      </c>
    </row>
    <row r="86" spans="1:22" ht="21" customHeight="1" x14ac:dyDescent="0.25">
      <c r="A86" s="205">
        <v>80</v>
      </c>
      <c r="B86" s="118" t="s">
        <v>14</v>
      </c>
      <c r="C86" s="118" t="s">
        <v>14</v>
      </c>
      <c r="D86" s="70" t="s">
        <v>231</v>
      </c>
      <c r="E86" s="118" t="s">
        <v>195</v>
      </c>
      <c r="F86" s="227" t="s">
        <v>133</v>
      </c>
      <c r="G86" s="225">
        <v>45662</v>
      </c>
      <c r="H86" s="127" t="s">
        <v>445</v>
      </c>
      <c r="I86" s="17"/>
      <c r="J86" s="118"/>
      <c r="K86" s="118"/>
      <c r="L86" s="118"/>
      <c r="M86" s="118"/>
      <c r="N86" s="118"/>
      <c r="O86" s="40">
        <v>4.9000000000000004</v>
      </c>
      <c r="P86" s="37">
        <v>598</v>
      </c>
      <c r="Q86" s="37">
        <v>110</v>
      </c>
      <c r="R86" s="37">
        <v>1539</v>
      </c>
      <c r="S86" s="37">
        <f t="shared" si="5"/>
        <v>110</v>
      </c>
      <c r="T86" s="37">
        <v>0</v>
      </c>
      <c r="U86" s="37">
        <f>R86-Q86</f>
        <v>1429</v>
      </c>
      <c r="V86" s="37">
        <v>3.74</v>
      </c>
    </row>
    <row r="87" spans="1:22" x14ac:dyDescent="0.25">
      <c r="A87" s="205">
        <v>81</v>
      </c>
      <c r="B87" s="118" t="s">
        <v>14</v>
      </c>
      <c r="C87" s="118" t="s">
        <v>14</v>
      </c>
      <c r="D87" s="70" t="s">
        <v>235</v>
      </c>
      <c r="E87" s="118" t="s">
        <v>195</v>
      </c>
      <c r="F87" s="16" t="s">
        <v>255</v>
      </c>
      <c r="G87" s="225">
        <v>45662</v>
      </c>
      <c r="H87" s="127" t="s">
        <v>447</v>
      </c>
      <c r="I87" s="17"/>
      <c r="J87" s="118"/>
      <c r="K87" s="118"/>
      <c r="L87" s="118"/>
      <c r="M87" s="118"/>
      <c r="N87" s="118"/>
      <c r="O87" s="40">
        <v>4.05</v>
      </c>
      <c r="P87" s="37">
        <v>22</v>
      </c>
      <c r="Q87" s="37">
        <v>0</v>
      </c>
      <c r="R87" s="37">
        <v>344</v>
      </c>
      <c r="S87" s="37">
        <f t="shared" si="5"/>
        <v>0</v>
      </c>
      <c r="T87" s="37">
        <v>0</v>
      </c>
      <c r="U87" s="37">
        <f>R87-Q87</f>
        <v>344</v>
      </c>
      <c r="V87" s="37">
        <v>4.5</v>
      </c>
    </row>
    <row r="88" spans="1:22" x14ac:dyDescent="0.25">
      <c r="A88" s="205">
        <v>82</v>
      </c>
      <c r="B88" s="118" t="s">
        <v>14</v>
      </c>
      <c r="C88" s="118" t="s">
        <v>14</v>
      </c>
      <c r="D88" s="70" t="s">
        <v>240</v>
      </c>
      <c r="E88" s="118" t="s">
        <v>195</v>
      </c>
      <c r="F88" s="16" t="s">
        <v>255</v>
      </c>
      <c r="G88" s="225">
        <v>45662</v>
      </c>
      <c r="H88" s="127" t="s">
        <v>441</v>
      </c>
      <c r="I88" s="17"/>
      <c r="J88" s="118"/>
      <c r="K88" s="118"/>
      <c r="L88" s="118"/>
      <c r="M88" s="118"/>
      <c r="N88" s="118"/>
      <c r="O88" s="40">
        <v>7.56</v>
      </c>
      <c r="P88" s="37">
        <v>276</v>
      </c>
      <c r="Q88" s="37">
        <v>182</v>
      </c>
      <c r="R88" s="37">
        <v>422</v>
      </c>
      <c r="S88" s="37">
        <f t="shared" si="5"/>
        <v>182</v>
      </c>
      <c r="T88" s="37">
        <v>0</v>
      </c>
      <c r="U88" s="37">
        <f>R88-Q88</f>
        <v>240</v>
      </c>
      <c r="V88" s="37">
        <v>2.97</v>
      </c>
    </row>
    <row r="89" spans="1:22" x14ac:dyDescent="0.25">
      <c r="A89" s="205">
        <v>83</v>
      </c>
      <c r="B89" s="118" t="s">
        <v>14</v>
      </c>
      <c r="C89" s="118" t="s">
        <v>14</v>
      </c>
      <c r="D89" s="70" t="s">
        <v>243</v>
      </c>
      <c r="E89" s="118" t="s">
        <v>195</v>
      </c>
      <c r="F89" s="16" t="s">
        <v>255</v>
      </c>
      <c r="G89" s="225">
        <v>45662</v>
      </c>
      <c r="H89" s="127" t="s">
        <v>450</v>
      </c>
      <c r="I89" s="17"/>
      <c r="J89" s="118"/>
      <c r="K89" s="118"/>
      <c r="L89" s="118"/>
      <c r="M89" s="118"/>
      <c r="N89" s="118"/>
      <c r="O89" s="40">
        <v>15</v>
      </c>
      <c r="P89" s="37">
        <v>1929</v>
      </c>
      <c r="Q89" s="37">
        <v>1619</v>
      </c>
      <c r="R89" s="37">
        <v>304</v>
      </c>
      <c r="S89" s="37">
        <f t="shared" si="5"/>
        <v>1619</v>
      </c>
      <c r="T89" s="37">
        <f t="shared" ref="T89:T92" si="9">Q89-R89</f>
        <v>1315</v>
      </c>
      <c r="U89" s="37">
        <v>0</v>
      </c>
      <c r="V89" s="37">
        <v>3.74</v>
      </c>
    </row>
    <row r="90" spans="1:22" x14ac:dyDescent="0.25">
      <c r="A90" s="205">
        <v>84</v>
      </c>
      <c r="B90" s="118" t="s">
        <v>14</v>
      </c>
      <c r="C90" s="118" t="s">
        <v>14</v>
      </c>
      <c r="D90" s="70" t="s">
        <v>244</v>
      </c>
      <c r="E90" s="118" t="s">
        <v>195</v>
      </c>
      <c r="F90" s="227" t="s">
        <v>133</v>
      </c>
      <c r="G90" s="225">
        <v>45662</v>
      </c>
      <c r="H90" s="127" t="s">
        <v>443</v>
      </c>
      <c r="I90" s="17"/>
      <c r="J90" s="118"/>
      <c r="K90" s="118"/>
      <c r="L90" s="118"/>
      <c r="M90" s="118"/>
      <c r="N90" s="118"/>
      <c r="O90" s="40">
        <v>3</v>
      </c>
      <c r="P90" s="37">
        <v>440</v>
      </c>
      <c r="Q90" s="37">
        <v>336</v>
      </c>
      <c r="R90" s="37">
        <v>159</v>
      </c>
      <c r="S90" s="37">
        <f t="shared" si="5"/>
        <v>336</v>
      </c>
      <c r="T90" s="37">
        <f t="shared" si="9"/>
        <v>177</v>
      </c>
      <c r="U90" s="37">
        <v>0</v>
      </c>
      <c r="V90" s="37">
        <v>3.74</v>
      </c>
    </row>
    <row r="91" spans="1:22" x14ac:dyDescent="0.25">
      <c r="A91" s="205">
        <v>85</v>
      </c>
      <c r="B91" s="118" t="s">
        <v>14</v>
      </c>
      <c r="C91" s="118" t="s">
        <v>14</v>
      </c>
      <c r="D91" s="70" t="s">
        <v>247</v>
      </c>
      <c r="E91" s="118" t="s">
        <v>195</v>
      </c>
      <c r="F91" s="16" t="s">
        <v>255</v>
      </c>
      <c r="G91" s="225">
        <v>45662</v>
      </c>
      <c r="H91" s="127" t="s">
        <v>447</v>
      </c>
      <c r="I91" s="17"/>
      <c r="J91" s="118"/>
      <c r="K91" s="118"/>
      <c r="L91" s="118"/>
      <c r="M91" s="118"/>
      <c r="N91" s="118"/>
      <c r="O91" s="40">
        <v>5</v>
      </c>
      <c r="P91" s="37">
        <v>773</v>
      </c>
      <c r="Q91" s="37">
        <v>533</v>
      </c>
      <c r="R91" s="37">
        <v>324</v>
      </c>
      <c r="S91" s="37">
        <f t="shared" si="5"/>
        <v>533</v>
      </c>
      <c r="T91" s="37">
        <f t="shared" si="9"/>
        <v>209</v>
      </c>
      <c r="U91" s="37">
        <v>0</v>
      </c>
      <c r="V91" s="37">
        <v>4.5</v>
      </c>
    </row>
    <row r="92" spans="1:22" x14ac:dyDescent="0.25">
      <c r="A92" s="205">
        <v>86</v>
      </c>
      <c r="B92" s="118" t="s">
        <v>14</v>
      </c>
      <c r="C92" s="118" t="s">
        <v>14</v>
      </c>
      <c r="D92" s="70" t="s">
        <v>246</v>
      </c>
      <c r="E92" s="118" t="s">
        <v>195</v>
      </c>
      <c r="F92" s="16" t="s">
        <v>255</v>
      </c>
      <c r="G92" s="225">
        <v>45662</v>
      </c>
      <c r="H92" s="127" t="s">
        <v>443</v>
      </c>
      <c r="I92" s="17"/>
      <c r="J92" s="118"/>
      <c r="K92" s="118"/>
      <c r="L92" s="118"/>
      <c r="M92" s="118"/>
      <c r="N92" s="118"/>
      <c r="O92" s="40">
        <v>2.7</v>
      </c>
      <c r="P92" s="37">
        <v>330</v>
      </c>
      <c r="Q92" s="37">
        <v>302</v>
      </c>
      <c r="R92" s="37">
        <v>10</v>
      </c>
      <c r="S92" s="37">
        <f t="shared" si="5"/>
        <v>302</v>
      </c>
      <c r="T92" s="37">
        <f t="shared" si="9"/>
        <v>292</v>
      </c>
      <c r="U92" s="37">
        <v>0</v>
      </c>
      <c r="V92" s="37">
        <v>2.97</v>
      </c>
    </row>
    <row r="93" spans="1:22" x14ac:dyDescent="0.25">
      <c r="A93" s="205">
        <v>87</v>
      </c>
      <c r="B93" s="118" t="s">
        <v>14</v>
      </c>
      <c r="C93" s="118" t="s">
        <v>14</v>
      </c>
      <c r="D93" s="70" t="s">
        <v>245</v>
      </c>
      <c r="E93" s="118" t="s">
        <v>195</v>
      </c>
      <c r="F93" s="16" t="s">
        <v>255</v>
      </c>
      <c r="G93" s="225">
        <v>45662</v>
      </c>
      <c r="H93" s="127" t="s">
        <v>447</v>
      </c>
      <c r="I93" s="17"/>
      <c r="J93" s="118"/>
      <c r="K93" s="118"/>
      <c r="L93" s="118"/>
      <c r="M93" s="118"/>
      <c r="N93" s="118"/>
      <c r="O93" s="40">
        <v>4.8600000000000003</v>
      </c>
      <c r="P93" s="37">
        <v>1</v>
      </c>
      <c r="Q93" s="37">
        <v>0</v>
      </c>
      <c r="R93" s="37">
        <v>444</v>
      </c>
      <c r="S93" s="37">
        <f t="shared" si="5"/>
        <v>0</v>
      </c>
      <c r="T93" s="37">
        <v>0</v>
      </c>
      <c r="U93" s="37">
        <f>R93-Q93</f>
        <v>444</v>
      </c>
      <c r="V93" s="37">
        <v>2.97</v>
      </c>
    </row>
    <row r="94" spans="1:22" x14ac:dyDescent="0.25">
      <c r="A94" s="205">
        <v>88</v>
      </c>
      <c r="B94" s="118" t="s">
        <v>14</v>
      </c>
      <c r="C94" s="118" t="s">
        <v>14</v>
      </c>
      <c r="D94" s="70" t="s">
        <v>249</v>
      </c>
      <c r="E94" s="118" t="s">
        <v>195</v>
      </c>
      <c r="F94" s="16" t="s">
        <v>255</v>
      </c>
      <c r="G94" s="225">
        <v>45662</v>
      </c>
      <c r="H94" s="127" t="s">
        <v>454</v>
      </c>
      <c r="I94" s="17"/>
      <c r="J94" s="118"/>
      <c r="K94" s="118"/>
      <c r="L94" s="118"/>
      <c r="M94" s="118"/>
      <c r="N94" s="118"/>
      <c r="O94" s="40">
        <v>2.1800000000000002</v>
      </c>
      <c r="P94" s="37">
        <v>357.4</v>
      </c>
      <c r="Q94" s="37">
        <v>173</v>
      </c>
      <c r="R94" s="37">
        <v>126.5</v>
      </c>
      <c r="S94" s="37">
        <f t="shared" si="5"/>
        <v>173</v>
      </c>
      <c r="T94" s="37">
        <f>Q94-R94</f>
        <v>46.5</v>
      </c>
      <c r="U94" s="37">
        <v>0</v>
      </c>
      <c r="V94" s="37">
        <v>2.97</v>
      </c>
    </row>
    <row r="95" spans="1:22" x14ac:dyDescent="0.25">
      <c r="A95" s="205">
        <v>89</v>
      </c>
      <c r="B95" s="118" t="s">
        <v>14</v>
      </c>
      <c r="C95" s="118" t="s">
        <v>14</v>
      </c>
      <c r="D95" s="70" t="s">
        <v>248</v>
      </c>
      <c r="E95" s="118" t="s">
        <v>195</v>
      </c>
      <c r="F95" s="16" t="s">
        <v>255</v>
      </c>
      <c r="G95" s="225">
        <v>45662</v>
      </c>
      <c r="H95" s="127" t="s">
        <v>441</v>
      </c>
      <c r="I95" s="17"/>
      <c r="J95" s="118"/>
      <c r="K95" s="118"/>
      <c r="L95" s="118"/>
      <c r="M95" s="118"/>
      <c r="N95" s="118"/>
      <c r="O95" s="40">
        <v>9.9</v>
      </c>
      <c r="P95" s="37">
        <v>987</v>
      </c>
      <c r="Q95" s="37">
        <v>815</v>
      </c>
      <c r="R95" s="37">
        <v>690</v>
      </c>
      <c r="S95" s="37">
        <f t="shared" si="5"/>
        <v>815</v>
      </c>
      <c r="T95" s="37">
        <f>Q95-R95</f>
        <v>125</v>
      </c>
      <c r="U95" s="37">
        <v>0</v>
      </c>
      <c r="V95" s="37">
        <v>4.5</v>
      </c>
    </row>
    <row r="96" spans="1:22" x14ac:dyDescent="0.25">
      <c r="A96" s="205">
        <v>90</v>
      </c>
      <c r="B96" s="118" t="s">
        <v>14</v>
      </c>
      <c r="C96" s="118" t="s">
        <v>14</v>
      </c>
      <c r="D96" s="70" t="s">
        <v>256</v>
      </c>
      <c r="E96" s="118" t="s">
        <v>195</v>
      </c>
      <c r="F96" s="16" t="s">
        <v>255</v>
      </c>
      <c r="G96" s="225">
        <v>45662</v>
      </c>
      <c r="H96" s="127" t="s">
        <v>447</v>
      </c>
      <c r="I96" s="17"/>
      <c r="J96" s="118"/>
      <c r="K96" s="118"/>
      <c r="L96" s="118"/>
      <c r="M96" s="118"/>
      <c r="N96" s="118"/>
      <c r="O96" s="40">
        <v>5</v>
      </c>
      <c r="P96" s="37">
        <v>691</v>
      </c>
      <c r="Q96" s="37">
        <v>475</v>
      </c>
      <c r="R96" s="37">
        <v>162</v>
      </c>
      <c r="S96" s="37">
        <f t="shared" si="5"/>
        <v>475</v>
      </c>
      <c r="T96" s="37">
        <f>Q96-R96</f>
        <v>313</v>
      </c>
      <c r="U96" s="37">
        <v>0</v>
      </c>
      <c r="V96" s="37">
        <v>4.5</v>
      </c>
    </row>
    <row r="97" spans="1:22" x14ac:dyDescent="0.25">
      <c r="A97" s="205">
        <v>91</v>
      </c>
      <c r="B97" s="118" t="s">
        <v>14</v>
      </c>
      <c r="C97" s="118" t="s">
        <v>14</v>
      </c>
      <c r="D97" s="70" t="s">
        <v>257</v>
      </c>
      <c r="E97" s="118" t="s">
        <v>195</v>
      </c>
      <c r="F97" s="16" t="s">
        <v>255</v>
      </c>
      <c r="G97" s="225">
        <v>45662</v>
      </c>
      <c r="H97" s="127" t="s">
        <v>443</v>
      </c>
      <c r="I97" s="17"/>
      <c r="J97" s="118"/>
      <c r="K97" s="118"/>
      <c r="L97" s="118"/>
      <c r="M97" s="118"/>
      <c r="N97" s="118"/>
      <c r="O97" s="40">
        <v>3</v>
      </c>
      <c r="P97" s="37">
        <v>370</v>
      </c>
      <c r="Q97" s="37">
        <v>326</v>
      </c>
      <c r="R97" s="37">
        <v>55</v>
      </c>
      <c r="S97" s="37">
        <f t="shared" si="5"/>
        <v>326</v>
      </c>
      <c r="T97" s="37">
        <f>Q97-R97</f>
        <v>271</v>
      </c>
      <c r="U97" s="37">
        <v>0</v>
      </c>
      <c r="V97" s="37">
        <v>2.97</v>
      </c>
    </row>
    <row r="98" spans="1:22" x14ac:dyDescent="0.25">
      <c r="A98" s="205">
        <v>92</v>
      </c>
      <c r="B98" s="118" t="s">
        <v>14</v>
      </c>
      <c r="C98" s="118" t="s">
        <v>14</v>
      </c>
      <c r="D98" s="70" t="s">
        <v>252</v>
      </c>
      <c r="E98" s="118" t="s">
        <v>195</v>
      </c>
      <c r="F98" s="227" t="s">
        <v>253</v>
      </c>
      <c r="G98" s="225">
        <v>45662</v>
      </c>
      <c r="H98" s="127" t="s">
        <v>459</v>
      </c>
      <c r="I98" s="17"/>
      <c r="J98" s="118"/>
      <c r="K98" s="118"/>
      <c r="L98" s="118"/>
      <c r="M98" s="118"/>
      <c r="N98" s="118"/>
      <c r="O98" s="40">
        <v>17</v>
      </c>
      <c r="P98" s="37">
        <v>2277</v>
      </c>
      <c r="Q98" s="37">
        <v>135</v>
      </c>
      <c r="R98" s="37">
        <v>12525</v>
      </c>
      <c r="S98" s="37">
        <f t="shared" si="5"/>
        <v>135</v>
      </c>
      <c r="T98" s="37">
        <v>0</v>
      </c>
      <c r="U98" s="37">
        <f>R98-Q98</f>
        <v>12390</v>
      </c>
      <c r="V98" s="37">
        <v>3.74</v>
      </c>
    </row>
    <row r="99" spans="1:22" x14ac:dyDescent="0.25">
      <c r="A99" s="205">
        <v>93</v>
      </c>
      <c r="B99" s="118" t="s">
        <v>14</v>
      </c>
      <c r="C99" s="118" t="s">
        <v>14</v>
      </c>
      <c r="D99" s="70" t="s">
        <v>260</v>
      </c>
      <c r="E99" s="118" t="s">
        <v>195</v>
      </c>
      <c r="F99" s="16" t="s">
        <v>261</v>
      </c>
      <c r="G99" s="225">
        <v>45662</v>
      </c>
      <c r="H99" s="127" t="s">
        <v>461</v>
      </c>
      <c r="I99" s="17"/>
      <c r="J99" s="118"/>
      <c r="K99" s="118"/>
      <c r="L99" s="118"/>
      <c r="M99" s="118"/>
      <c r="N99" s="118"/>
      <c r="O99" s="40">
        <v>12.96</v>
      </c>
      <c r="P99" s="37">
        <v>1359</v>
      </c>
      <c r="Q99" s="37">
        <v>915.2</v>
      </c>
      <c r="R99" s="37">
        <v>4404</v>
      </c>
      <c r="S99" s="37">
        <f t="shared" si="5"/>
        <v>915.2</v>
      </c>
      <c r="T99" s="37">
        <v>0</v>
      </c>
      <c r="U99" s="37">
        <f>R99-Q99</f>
        <v>3488.8</v>
      </c>
      <c r="V99" s="37">
        <v>3.74</v>
      </c>
    </row>
    <row r="100" spans="1:22" x14ac:dyDescent="0.25">
      <c r="A100" s="205">
        <v>94</v>
      </c>
      <c r="B100" s="118" t="s">
        <v>14</v>
      </c>
      <c r="C100" s="118" t="s">
        <v>14</v>
      </c>
      <c r="D100" s="70" t="s">
        <v>264</v>
      </c>
      <c r="E100" s="118" t="s">
        <v>195</v>
      </c>
      <c r="F100" s="16" t="s">
        <v>253</v>
      </c>
      <c r="G100" s="225">
        <v>45662</v>
      </c>
      <c r="H100" s="127" t="s">
        <v>463</v>
      </c>
      <c r="I100" s="17"/>
      <c r="J100" s="118"/>
      <c r="K100" s="118"/>
      <c r="L100" s="118"/>
      <c r="M100" s="118"/>
      <c r="N100" s="118"/>
      <c r="O100" s="40">
        <v>18.36</v>
      </c>
      <c r="P100" s="37">
        <v>2550</v>
      </c>
      <c r="Q100" s="201">
        <v>1340</v>
      </c>
      <c r="R100" s="37">
        <v>2010</v>
      </c>
      <c r="S100" s="37">
        <f t="shared" si="5"/>
        <v>1340</v>
      </c>
      <c r="T100" s="37">
        <v>0</v>
      </c>
      <c r="U100" s="37">
        <f>R100-Q100</f>
        <v>670</v>
      </c>
      <c r="V100" s="37">
        <v>3.74</v>
      </c>
    </row>
    <row r="101" spans="1:22" x14ac:dyDescent="0.25">
      <c r="A101" s="205">
        <v>95</v>
      </c>
      <c r="B101" s="118" t="s">
        <v>14</v>
      </c>
      <c r="C101" s="118" t="s">
        <v>14</v>
      </c>
      <c r="D101" s="70" t="s">
        <v>263</v>
      </c>
      <c r="E101" s="118" t="s">
        <v>195</v>
      </c>
      <c r="F101" s="16" t="s">
        <v>255</v>
      </c>
      <c r="G101" s="225">
        <v>45662</v>
      </c>
      <c r="H101" s="127" t="s">
        <v>447</v>
      </c>
      <c r="I101" s="17"/>
      <c r="J101" s="118"/>
      <c r="K101" s="118"/>
      <c r="L101" s="118"/>
      <c r="M101" s="118"/>
      <c r="N101" s="118"/>
      <c r="O101" s="40">
        <v>5</v>
      </c>
      <c r="P101" s="37">
        <v>624</v>
      </c>
      <c r="Q101" s="37">
        <v>501</v>
      </c>
      <c r="R101" s="37">
        <v>130</v>
      </c>
      <c r="S101" s="37">
        <f t="shared" si="5"/>
        <v>501</v>
      </c>
      <c r="T101" s="37">
        <f>Q101-R101</f>
        <v>371</v>
      </c>
      <c r="U101" s="37">
        <v>0</v>
      </c>
      <c r="V101" s="37">
        <v>4.5</v>
      </c>
    </row>
    <row r="102" spans="1:22" x14ac:dyDescent="0.25">
      <c r="A102" s="205">
        <v>96</v>
      </c>
      <c r="B102" s="118" t="s">
        <v>14</v>
      </c>
      <c r="C102" s="118" t="s">
        <v>14</v>
      </c>
      <c r="D102" s="70" t="s">
        <v>251</v>
      </c>
      <c r="E102" s="118" t="s">
        <v>195</v>
      </c>
      <c r="F102" s="16" t="s">
        <v>255</v>
      </c>
      <c r="G102" s="225">
        <v>45662</v>
      </c>
      <c r="H102" s="127" t="s">
        <v>439</v>
      </c>
      <c r="I102" s="17"/>
      <c r="J102" s="118"/>
      <c r="K102" s="118"/>
      <c r="L102" s="118"/>
      <c r="M102" s="118"/>
      <c r="N102" s="118"/>
      <c r="O102" s="40">
        <v>4.32</v>
      </c>
      <c r="P102" s="37">
        <v>385.4</v>
      </c>
      <c r="Q102" s="37">
        <v>86.6</v>
      </c>
      <c r="R102" s="37">
        <v>462.4</v>
      </c>
      <c r="S102" s="37">
        <f t="shared" si="5"/>
        <v>86.6</v>
      </c>
      <c r="T102" s="37">
        <v>0</v>
      </c>
      <c r="U102" s="37">
        <f>R102-Q102</f>
        <v>375.79999999999995</v>
      </c>
      <c r="V102" s="37">
        <v>2.97</v>
      </c>
    </row>
    <row r="103" spans="1:22" x14ac:dyDescent="0.25">
      <c r="A103" s="205">
        <v>97</v>
      </c>
      <c r="B103" s="118" t="s">
        <v>14</v>
      </c>
      <c r="C103" s="118" t="s">
        <v>14</v>
      </c>
      <c r="D103" s="70" t="s">
        <v>268</v>
      </c>
      <c r="E103" s="118" t="s">
        <v>195</v>
      </c>
      <c r="F103" s="16" t="s">
        <v>253</v>
      </c>
      <c r="G103" s="225">
        <v>45662</v>
      </c>
      <c r="H103" s="127" t="s">
        <v>467</v>
      </c>
      <c r="I103" s="17"/>
      <c r="J103" s="118"/>
      <c r="K103" s="118"/>
      <c r="L103" s="118"/>
      <c r="M103" s="118"/>
      <c r="N103" s="118"/>
      <c r="O103" s="40">
        <v>49</v>
      </c>
      <c r="P103" s="37">
        <v>4.5</v>
      </c>
      <c r="Q103" s="37">
        <v>0</v>
      </c>
      <c r="R103" s="37">
        <v>5797.95</v>
      </c>
      <c r="S103" s="37">
        <f t="shared" si="5"/>
        <v>0</v>
      </c>
      <c r="T103" s="37">
        <v>0</v>
      </c>
      <c r="U103" s="37">
        <f>R103-Q103</f>
        <v>5797.95</v>
      </c>
      <c r="V103" s="37">
        <v>3.74</v>
      </c>
    </row>
    <row r="104" spans="1:22" x14ac:dyDescent="0.25">
      <c r="A104" s="205">
        <v>98</v>
      </c>
      <c r="B104" s="118" t="s">
        <v>14</v>
      </c>
      <c r="C104" s="118" t="s">
        <v>14</v>
      </c>
      <c r="D104" s="70" t="s">
        <v>270</v>
      </c>
      <c r="E104" s="118" t="s">
        <v>195</v>
      </c>
      <c r="F104" s="16" t="s">
        <v>271</v>
      </c>
      <c r="G104" s="225">
        <v>45662</v>
      </c>
      <c r="H104" s="127" t="s">
        <v>454</v>
      </c>
      <c r="I104" s="17"/>
      <c r="J104" s="118"/>
      <c r="K104" s="118"/>
      <c r="L104" s="118"/>
      <c r="M104" s="118"/>
      <c r="N104" s="118"/>
      <c r="O104" s="40">
        <v>3.45</v>
      </c>
      <c r="P104" s="37">
        <v>515</v>
      </c>
      <c r="Q104" s="37">
        <v>410</v>
      </c>
      <c r="R104" s="37">
        <v>145</v>
      </c>
      <c r="S104" s="37">
        <f t="shared" si="5"/>
        <v>410</v>
      </c>
      <c r="T104" s="37">
        <f>Q104-R104</f>
        <v>265</v>
      </c>
      <c r="U104" s="37">
        <v>0</v>
      </c>
      <c r="V104" s="37">
        <v>4.5</v>
      </c>
    </row>
    <row r="105" spans="1:22" x14ac:dyDescent="0.25">
      <c r="A105" s="205">
        <v>99</v>
      </c>
      <c r="B105" s="118" t="s">
        <v>14</v>
      </c>
      <c r="C105" s="118" t="s">
        <v>14</v>
      </c>
      <c r="D105" s="70" t="s">
        <v>273</v>
      </c>
      <c r="E105" s="118" t="s">
        <v>195</v>
      </c>
      <c r="F105" s="16" t="s">
        <v>271</v>
      </c>
      <c r="G105" s="225">
        <v>45662</v>
      </c>
      <c r="H105" s="127" t="s">
        <v>441</v>
      </c>
      <c r="I105" s="17"/>
      <c r="J105" s="118"/>
      <c r="K105" s="118"/>
      <c r="L105" s="118"/>
      <c r="M105" s="118"/>
      <c r="N105" s="118"/>
      <c r="O105" s="40">
        <v>5.3</v>
      </c>
      <c r="P105" s="37">
        <v>714</v>
      </c>
      <c r="Q105" s="37">
        <v>435</v>
      </c>
      <c r="R105" s="37">
        <v>814</v>
      </c>
      <c r="S105" s="37">
        <f t="shared" si="5"/>
        <v>435</v>
      </c>
      <c r="T105" s="37">
        <v>0</v>
      </c>
      <c r="U105" s="37">
        <f>R105-Q105</f>
        <v>379</v>
      </c>
      <c r="V105" s="37">
        <v>2.97</v>
      </c>
    </row>
    <row r="106" spans="1:22" x14ac:dyDescent="0.25">
      <c r="A106" s="205">
        <v>100</v>
      </c>
      <c r="B106" s="118" t="s">
        <v>14</v>
      </c>
      <c r="C106" s="118" t="s">
        <v>14</v>
      </c>
      <c r="D106" s="70" t="s">
        <v>274</v>
      </c>
      <c r="E106" s="118" t="s">
        <v>195</v>
      </c>
      <c r="F106" s="16" t="s">
        <v>271</v>
      </c>
      <c r="G106" s="225">
        <v>45662</v>
      </c>
      <c r="H106" s="127" t="s">
        <v>439</v>
      </c>
      <c r="I106" s="17"/>
      <c r="J106" s="118"/>
      <c r="K106" s="118"/>
      <c r="L106" s="118"/>
      <c r="M106" s="118"/>
      <c r="N106" s="118"/>
      <c r="O106" s="40">
        <v>5.35</v>
      </c>
      <c r="P106" s="37">
        <v>672</v>
      </c>
      <c r="Q106" s="37">
        <v>525</v>
      </c>
      <c r="R106" s="37">
        <v>122</v>
      </c>
      <c r="S106" s="37">
        <f t="shared" si="5"/>
        <v>525</v>
      </c>
      <c r="T106" s="37">
        <f>Q106-R106</f>
        <v>403</v>
      </c>
      <c r="U106" s="37">
        <v>0</v>
      </c>
      <c r="V106" s="37">
        <v>4.5</v>
      </c>
    </row>
    <row r="107" spans="1:22" ht="25.5" customHeight="1" x14ac:dyDescent="0.25">
      <c r="A107" s="205">
        <v>101</v>
      </c>
      <c r="B107" s="118" t="s">
        <v>14</v>
      </c>
      <c r="C107" s="118" t="s">
        <v>14</v>
      </c>
      <c r="D107" s="70" t="s">
        <v>275</v>
      </c>
      <c r="E107" s="118" t="s">
        <v>195</v>
      </c>
      <c r="F107" s="16" t="s">
        <v>276</v>
      </c>
      <c r="G107" s="225">
        <v>45662</v>
      </c>
      <c r="H107" s="127" t="s">
        <v>443</v>
      </c>
      <c r="I107" s="17"/>
      <c r="J107" s="118"/>
      <c r="K107" s="118"/>
      <c r="L107" s="118"/>
      <c r="M107" s="118"/>
      <c r="N107" s="118"/>
      <c r="O107" s="40">
        <v>3</v>
      </c>
      <c r="P107" s="37">
        <v>427</v>
      </c>
      <c r="Q107" s="37">
        <v>388.6</v>
      </c>
      <c r="R107" s="37">
        <v>41.4</v>
      </c>
      <c r="S107" s="37">
        <f t="shared" si="5"/>
        <v>388.6</v>
      </c>
      <c r="T107" s="37">
        <f>Q107-R107</f>
        <v>347.20000000000005</v>
      </c>
      <c r="U107" s="37">
        <v>0</v>
      </c>
      <c r="V107" s="37">
        <v>2.97</v>
      </c>
    </row>
    <row r="108" spans="1:22" x14ac:dyDescent="0.25">
      <c r="A108" s="205">
        <v>102</v>
      </c>
      <c r="B108" s="118" t="s">
        <v>14</v>
      </c>
      <c r="C108" s="118" t="s">
        <v>14</v>
      </c>
      <c r="D108" s="70" t="s">
        <v>283</v>
      </c>
      <c r="E108" s="118" t="s">
        <v>195</v>
      </c>
      <c r="F108" s="16" t="s">
        <v>255</v>
      </c>
      <c r="G108" s="225">
        <v>45662</v>
      </c>
      <c r="H108" s="127" t="s">
        <v>472</v>
      </c>
      <c r="I108" s="17"/>
      <c r="J108" s="118"/>
      <c r="K108" s="118"/>
      <c r="L108" s="118"/>
      <c r="M108" s="118"/>
      <c r="N108" s="118"/>
      <c r="O108" s="40">
        <v>24</v>
      </c>
      <c r="P108" s="37">
        <v>3090</v>
      </c>
      <c r="Q108" s="37">
        <v>1870</v>
      </c>
      <c r="R108" s="37">
        <v>2660</v>
      </c>
      <c r="S108" s="37">
        <f t="shared" si="5"/>
        <v>1870</v>
      </c>
      <c r="T108" s="37">
        <v>0</v>
      </c>
      <c r="U108" s="37">
        <f>R108-Q108</f>
        <v>790</v>
      </c>
      <c r="V108" s="37">
        <v>3.2</v>
      </c>
    </row>
    <row r="109" spans="1:22" x14ac:dyDescent="0.25">
      <c r="A109" s="205">
        <v>103</v>
      </c>
      <c r="B109" s="118" t="s">
        <v>14</v>
      </c>
      <c r="C109" s="118" t="s">
        <v>14</v>
      </c>
      <c r="D109" s="70" t="s">
        <v>284</v>
      </c>
      <c r="E109" s="118" t="s">
        <v>195</v>
      </c>
      <c r="F109" s="16" t="s">
        <v>276</v>
      </c>
      <c r="G109" s="225">
        <v>45662</v>
      </c>
      <c r="H109" s="127" t="s">
        <v>474</v>
      </c>
      <c r="I109" s="17"/>
      <c r="J109" s="118"/>
      <c r="K109" s="118"/>
      <c r="L109" s="118"/>
      <c r="M109" s="118"/>
      <c r="N109" s="118"/>
      <c r="O109" s="40">
        <v>74.8</v>
      </c>
      <c r="P109" s="37">
        <v>0</v>
      </c>
      <c r="Q109" s="37">
        <v>1649.5</v>
      </c>
      <c r="R109" s="37">
        <v>7470</v>
      </c>
      <c r="S109" s="37">
        <f t="shared" si="5"/>
        <v>1649.5</v>
      </c>
      <c r="T109" s="37">
        <v>0</v>
      </c>
      <c r="U109" s="37">
        <f>R109-Q109</f>
        <v>5820.5</v>
      </c>
      <c r="V109" s="37">
        <v>3.2</v>
      </c>
    </row>
    <row r="110" spans="1:22" x14ac:dyDescent="0.25">
      <c r="A110" s="205">
        <v>104</v>
      </c>
      <c r="B110" s="118" t="s">
        <v>14</v>
      </c>
      <c r="C110" s="118" t="s">
        <v>14</v>
      </c>
      <c r="D110" s="70" t="s">
        <v>286</v>
      </c>
      <c r="E110" s="118" t="s">
        <v>195</v>
      </c>
      <c r="F110" s="16" t="s">
        <v>255</v>
      </c>
      <c r="G110" s="225">
        <v>45662</v>
      </c>
      <c r="H110" s="127" t="s">
        <v>443</v>
      </c>
      <c r="I110" s="17"/>
      <c r="J110" s="118"/>
      <c r="K110" s="118"/>
      <c r="L110" s="118"/>
      <c r="M110" s="118"/>
      <c r="N110" s="118"/>
      <c r="O110" s="40">
        <v>3</v>
      </c>
      <c r="P110" s="37">
        <v>378</v>
      </c>
      <c r="Q110" s="37">
        <v>303</v>
      </c>
      <c r="R110" s="37">
        <v>156</v>
      </c>
      <c r="S110" s="37">
        <f t="shared" si="5"/>
        <v>303</v>
      </c>
      <c r="T110" s="37">
        <f>Q110-R110</f>
        <v>147</v>
      </c>
      <c r="U110" s="37">
        <v>0</v>
      </c>
      <c r="V110" s="37">
        <v>2.4300000000000002</v>
      </c>
    </row>
    <row r="111" spans="1:22" x14ac:dyDescent="0.25">
      <c r="A111" s="205">
        <v>105</v>
      </c>
      <c r="B111" s="118" t="s">
        <v>14</v>
      </c>
      <c r="C111" s="118" t="s">
        <v>14</v>
      </c>
      <c r="D111" s="70" t="s">
        <v>287</v>
      </c>
      <c r="E111" s="118" t="s">
        <v>195</v>
      </c>
      <c r="F111" s="16" t="s">
        <v>255</v>
      </c>
      <c r="G111" s="225">
        <v>45662</v>
      </c>
      <c r="H111" s="127" t="s">
        <v>443</v>
      </c>
      <c r="I111" s="17"/>
      <c r="J111" s="118"/>
      <c r="K111" s="118"/>
      <c r="L111" s="118"/>
      <c r="M111" s="118"/>
      <c r="N111" s="118"/>
      <c r="O111" s="40">
        <v>2.7</v>
      </c>
      <c r="P111" s="37">
        <v>370</v>
      </c>
      <c r="Q111" s="37">
        <v>292</v>
      </c>
      <c r="R111" s="37">
        <v>135</v>
      </c>
      <c r="S111" s="37">
        <f t="shared" si="5"/>
        <v>292</v>
      </c>
      <c r="T111" s="37">
        <f>Q111-R111</f>
        <v>157</v>
      </c>
      <c r="U111" s="37">
        <v>0</v>
      </c>
      <c r="V111" s="37">
        <v>2.97</v>
      </c>
    </row>
    <row r="112" spans="1:22" x14ac:dyDescent="0.25">
      <c r="A112" s="205">
        <v>106</v>
      </c>
      <c r="B112" s="118" t="s">
        <v>14</v>
      </c>
      <c r="C112" s="118" t="s">
        <v>14</v>
      </c>
      <c r="D112" s="70" t="s">
        <v>278</v>
      </c>
      <c r="E112" s="118" t="s">
        <v>195</v>
      </c>
      <c r="F112" s="16" t="s">
        <v>255</v>
      </c>
      <c r="G112" s="225">
        <v>45662</v>
      </c>
      <c r="H112" s="127" t="s">
        <v>447</v>
      </c>
      <c r="I112" s="17"/>
      <c r="J112" s="118"/>
      <c r="K112" s="118"/>
      <c r="L112" s="118"/>
      <c r="M112" s="118"/>
      <c r="N112" s="118"/>
      <c r="O112" s="40">
        <v>5</v>
      </c>
      <c r="P112" s="37">
        <v>537.20000000000005</v>
      </c>
      <c r="Q112" s="37">
        <v>403.2</v>
      </c>
      <c r="R112" s="37">
        <v>336.1</v>
      </c>
      <c r="S112" s="37">
        <f t="shared" si="5"/>
        <v>403.2</v>
      </c>
      <c r="T112" s="37">
        <f>Q112-R112</f>
        <v>67.099999999999966</v>
      </c>
      <c r="U112" s="37">
        <v>0</v>
      </c>
      <c r="V112" s="37">
        <v>3.79</v>
      </c>
    </row>
    <row r="113" spans="1:22" x14ac:dyDescent="0.25">
      <c r="A113" s="205">
        <v>107</v>
      </c>
      <c r="B113" s="118" t="s">
        <v>14</v>
      </c>
      <c r="C113" s="118" t="s">
        <v>14</v>
      </c>
      <c r="D113" s="70" t="s">
        <v>279</v>
      </c>
      <c r="E113" s="118" t="s">
        <v>195</v>
      </c>
      <c r="F113" s="16" t="s">
        <v>255</v>
      </c>
      <c r="G113" s="225">
        <v>45662</v>
      </c>
      <c r="H113" s="127" t="s">
        <v>443</v>
      </c>
      <c r="I113" s="17"/>
      <c r="J113" s="118"/>
      <c r="K113" s="118"/>
      <c r="L113" s="118"/>
      <c r="M113" s="118"/>
      <c r="N113" s="118"/>
      <c r="O113" s="40">
        <v>2.75</v>
      </c>
      <c r="P113" s="37">
        <v>255.9</v>
      </c>
      <c r="Q113" s="37">
        <v>187</v>
      </c>
      <c r="R113" s="37">
        <v>124</v>
      </c>
      <c r="S113" s="37">
        <f t="shared" si="5"/>
        <v>187</v>
      </c>
      <c r="T113" s="37">
        <f>Q113-R113</f>
        <v>63</v>
      </c>
      <c r="U113" s="37">
        <v>0</v>
      </c>
      <c r="V113" s="37">
        <v>3.79</v>
      </c>
    </row>
    <row r="114" spans="1:22" x14ac:dyDescent="0.25">
      <c r="A114" s="205">
        <v>108</v>
      </c>
      <c r="B114" s="118" t="s">
        <v>14</v>
      </c>
      <c r="C114" s="118" t="s">
        <v>14</v>
      </c>
      <c r="D114" s="70" t="s">
        <v>280</v>
      </c>
      <c r="E114" s="118" t="s">
        <v>195</v>
      </c>
      <c r="F114" s="16" t="s">
        <v>255</v>
      </c>
      <c r="G114" s="225">
        <v>45662</v>
      </c>
      <c r="H114" s="127" t="s">
        <v>447</v>
      </c>
      <c r="I114" s="17"/>
      <c r="J114" s="118"/>
      <c r="K114" s="118"/>
      <c r="L114" s="118"/>
      <c r="M114" s="118"/>
      <c r="N114" s="118"/>
      <c r="O114" s="40">
        <v>3.71</v>
      </c>
      <c r="P114" s="37">
        <v>540.6</v>
      </c>
      <c r="Q114" s="37">
        <v>462.1</v>
      </c>
      <c r="R114" s="37">
        <v>131.69999999999999</v>
      </c>
      <c r="S114" s="37">
        <f t="shared" si="5"/>
        <v>462.1</v>
      </c>
      <c r="T114" s="37">
        <f>Q114-R114</f>
        <v>330.40000000000003</v>
      </c>
      <c r="U114" s="37">
        <v>0</v>
      </c>
      <c r="V114" s="37">
        <v>2.97</v>
      </c>
    </row>
    <row r="115" spans="1:22" x14ac:dyDescent="0.25">
      <c r="A115" s="205">
        <v>109</v>
      </c>
      <c r="B115" s="118" t="s">
        <v>14</v>
      </c>
      <c r="C115" s="118" t="s">
        <v>14</v>
      </c>
      <c r="D115" s="70" t="s">
        <v>281</v>
      </c>
      <c r="E115" s="118" t="s">
        <v>195</v>
      </c>
      <c r="F115" s="16" t="s">
        <v>255</v>
      </c>
      <c r="G115" s="225">
        <v>45662</v>
      </c>
      <c r="H115" s="127" t="s">
        <v>441</v>
      </c>
      <c r="I115" s="17"/>
      <c r="J115" s="118"/>
      <c r="K115" s="118"/>
      <c r="L115" s="118"/>
      <c r="M115" s="118"/>
      <c r="N115" s="118"/>
      <c r="O115" s="40">
        <v>9.8000000000000007</v>
      </c>
      <c r="P115" s="37">
        <v>2165</v>
      </c>
      <c r="Q115" s="37">
        <v>957</v>
      </c>
      <c r="R115" s="37">
        <v>989</v>
      </c>
      <c r="S115" s="37">
        <f t="shared" si="5"/>
        <v>957</v>
      </c>
      <c r="T115" s="37">
        <v>0</v>
      </c>
      <c r="U115" s="37">
        <f>R115-S115</f>
        <v>32</v>
      </c>
      <c r="V115" s="37">
        <v>3.79</v>
      </c>
    </row>
    <row r="116" spans="1:22" x14ac:dyDescent="0.25">
      <c r="A116" s="205">
        <v>110</v>
      </c>
      <c r="B116" s="118" t="s">
        <v>14</v>
      </c>
      <c r="C116" s="118" t="s">
        <v>14</v>
      </c>
      <c r="D116" s="70" t="s">
        <v>282</v>
      </c>
      <c r="E116" s="118" t="s">
        <v>195</v>
      </c>
      <c r="F116" s="16" t="s">
        <v>255</v>
      </c>
      <c r="G116" s="225">
        <v>45662</v>
      </c>
      <c r="H116" s="127" t="s">
        <v>454</v>
      </c>
      <c r="I116" s="17"/>
      <c r="J116" s="118"/>
      <c r="K116" s="118"/>
      <c r="L116" s="118"/>
      <c r="M116" s="118"/>
      <c r="N116" s="118"/>
      <c r="O116" s="40">
        <v>4</v>
      </c>
      <c r="P116" s="37">
        <v>533</v>
      </c>
      <c r="Q116" s="37">
        <v>482</v>
      </c>
      <c r="R116" s="37">
        <v>60</v>
      </c>
      <c r="S116" s="37">
        <f t="shared" si="5"/>
        <v>482</v>
      </c>
      <c r="T116" s="37">
        <f>Q116-R116</f>
        <v>422</v>
      </c>
      <c r="U116" s="37">
        <v>0</v>
      </c>
      <c r="V116" s="37">
        <v>2.62</v>
      </c>
    </row>
    <row r="117" spans="1:22" x14ac:dyDescent="0.25">
      <c r="A117" s="205">
        <v>111</v>
      </c>
      <c r="B117" s="118" t="s">
        <v>14</v>
      </c>
      <c r="C117" s="118" t="s">
        <v>14</v>
      </c>
      <c r="D117" s="70" t="s">
        <v>277</v>
      </c>
      <c r="E117" s="118" t="s">
        <v>195</v>
      </c>
      <c r="F117" s="16" t="s">
        <v>255</v>
      </c>
      <c r="G117" s="225">
        <v>45662</v>
      </c>
      <c r="H117" s="127" t="s">
        <v>439</v>
      </c>
      <c r="I117" s="17"/>
      <c r="J117" s="118"/>
      <c r="K117" s="118"/>
      <c r="L117" s="118"/>
      <c r="M117" s="118"/>
      <c r="N117" s="118"/>
      <c r="O117" s="40">
        <v>7.63</v>
      </c>
      <c r="P117" s="37">
        <v>923</v>
      </c>
      <c r="Q117" s="37">
        <v>667</v>
      </c>
      <c r="R117" s="37">
        <v>783</v>
      </c>
      <c r="S117" s="37">
        <f t="shared" si="5"/>
        <v>667</v>
      </c>
      <c r="T117" s="37">
        <v>0</v>
      </c>
      <c r="U117" s="37">
        <f>R117-Q117</f>
        <v>116</v>
      </c>
      <c r="V117" s="37">
        <v>3.79</v>
      </c>
    </row>
    <row r="118" spans="1:22" x14ac:dyDescent="0.25">
      <c r="A118" s="205">
        <v>112</v>
      </c>
      <c r="B118" s="118" t="s">
        <v>14</v>
      </c>
      <c r="C118" s="118" t="s">
        <v>14</v>
      </c>
      <c r="D118" s="70" t="s">
        <v>290</v>
      </c>
      <c r="E118" s="118" t="s">
        <v>195</v>
      </c>
      <c r="F118" s="16" t="s">
        <v>255</v>
      </c>
      <c r="G118" s="225">
        <v>45662</v>
      </c>
      <c r="H118" s="127" t="s">
        <v>484</v>
      </c>
      <c r="I118" s="17"/>
      <c r="J118" s="118"/>
      <c r="K118" s="118"/>
      <c r="L118" s="118"/>
      <c r="M118" s="118"/>
      <c r="N118" s="118"/>
      <c r="O118" s="40">
        <v>2</v>
      </c>
      <c r="P118" s="37">
        <v>301</v>
      </c>
      <c r="Q118" s="37">
        <v>218</v>
      </c>
      <c r="R118" s="37">
        <v>163</v>
      </c>
      <c r="S118" s="37">
        <f t="shared" si="5"/>
        <v>218</v>
      </c>
      <c r="T118" s="37">
        <f>Q118-R118</f>
        <v>55</v>
      </c>
      <c r="U118" s="37">
        <v>0</v>
      </c>
      <c r="V118" s="37">
        <v>2.25</v>
      </c>
    </row>
    <row r="119" spans="1:22" x14ac:dyDescent="0.25">
      <c r="A119" s="205">
        <v>113</v>
      </c>
      <c r="B119" s="118" t="s">
        <v>14</v>
      </c>
      <c r="C119" s="118" t="s">
        <v>14</v>
      </c>
      <c r="D119" s="70" t="s">
        <v>289</v>
      </c>
      <c r="E119" s="118" t="s">
        <v>195</v>
      </c>
      <c r="F119" s="16" t="s">
        <v>255</v>
      </c>
      <c r="G119" s="225">
        <v>45662</v>
      </c>
      <c r="H119" s="127" t="s">
        <v>484</v>
      </c>
      <c r="I119" s="17"/>
      <c r="J119" s="118"/>
      <c r="K119" s="118"/>
      <c r="L119" s="118"/>
      <c r="M119" s="118"/>
      <c r="N119" s="118"/>
      <c r="O119" s="40">
        <v>2</v>
      </c>
      <c r="P119" s="37">
        <v>251</v>
      </c>
      <c r="Q119" s="37">
        <v>217</v>
      </c>
      <c r="R119" s="37">
        <v>65</v>
      </c>
      <c r="S119" s="37">
        <f t="shared" si="5"/>
        <v>217</v>
      </c>
      <c r="T119" s="37">
        <f>Q119-R119</f>
        <v>152</v>
      </c>
      <c r="U119" s="37">
        <v>0</v>
      </c>
      <c r="V119" s="37">
        <v>2.25</v>
      </c>
    </row>
    <row r="120" spans="1:22" x14ac:dyDescent="0.25">
      <c r="A120" s="205">
        <v>114</v>
      </c>
      <c r="B120" s="118" t="s">
        <v>14</v>
      </c>
      <c r="C120" s="118" t="s">
        <v>14</v>
      </c>
      <c r="D120" s="70" t="s">
        <v>288</v>
      </c>
      <c r="E120" s="118" t="s">
        <v>195</v>
      </c>
      <c r="F120" s="16" t="s">
        <v>255</v>
      </c>
      <c r="G120" s="225">
        <v>45662</v>
      </c>
      <c r="H120" s="127" t="s">
        <v>487</v>
      </c>
      <c r="I120" s="17"/>
      <c r="J120" s="118"/>
      <c r="K120" s="118"/>
      <c r="L120" s="118"/>
      <c r="M120" s="118"/>
      <c r="N120" s="118"/>
      <c r="O120" s="40">
        <v>4.9050000000000002</v>
      </c>
      <c r="P120" s="37">
        <v>547</v>
      </c>
      <c r="Q120" s="37">
        <v>369</v>
      </c>
      <c r="R120" s="37">
        <v>493</v>
      </c>
      <c r="S120" s="37">
        <f t="shared" si="5"/>
        <v>369</v>
      </c>
      <c r="T120" s="37">
        <v>0</v>
      </c>
      <c r="U120" s="37">
        <f t="shared" ref="U120:U126" si="10">R120-Q120</f>
        <v>124</v>
      </c>
      <c r="V120" s="37">
        <v>3.79</v>
      </c>
    </row>
    <row r="121" spans="1:22" x14ac:dyDescent="0.25">
      <c r="A121" s="205">
        <v>115</v>
      </c>
      <c r="B121" s="118" t="s">
        <v>14</v>
      </c>
      <c r="C121" s="118" t="s">
        <v>14</v>
      </c>
      <c r="D121" s="70" t="s">
        <v>302</v>
      </c>
      <c r="E121" s="118" t="s">
        <v>195</v>
      </c>
      <c r="F121" s="16" t="s">
        <v>271</v>
      </c>
      <c r="G121" s="225">
        <v>45662</v>
      </c>
      <c r="H121" s="127" t="s">
        <v>454</v>
      </c>
      <c r="I121" s="17"/>
      <c r="J121" s="118"/>
      <c r="K121" s="118"/>
      <c r="L121" s="118"/>
      <c r="M121" s="118"/>
      <c r="N121" s="118"/>
      <c r="O121" s="40">
        <v>2.5</v>
      </c>
      <c r="P121" s="37">
        <v>0</v>
      </c>
      <c r="Q121" s="37">
        <v>0</v>
      </c>
      <c r="R121" s="37">
        <v>0</v>
      </c>
      <c r="S121" s="37">
        <f t="shared" si="5"/>
        <v>0</v>
      </c>
      <c r="T121" s="37">
        <v>0</v>
      </c>
      <c r="U121" s="37">
        <f t="shared" si="10"/>
        <v>0</v>
      </c>
      <c r="V121" s="37">
        <v>4.05</v>
      </c>
    </row>
    <row r="122" spans="1:22" x14ac:dyDescent="0.25">
      <c r="A122" s="205">
        <v>116</v>
      </c>
      <c r="B122" s="118" t="s">
        <v>14</v>
      </c>
      <c r="C122" s="118" t="s">
        <v>14</v>
      </c>
      <c r="D122" s="70" t="s">
        <v>239</v>
      </c>
      <c r="E122" s="118" t="s">
        <v>195</v>
      </c>
      <c r="F122" s="16" t="s">
        <v>303</v>
      </c>
      <c r="G122" s="225">
        <v>45662</v>
      </c>
      <c r="H122" s="127" t="s">
        <v>443</v>
      </c>
      <c r="I122" s="17"/>
      <c r="J122" s="118"/>
      <c r="K122" s="118"/>
      <c r="L122" s="118"/>
      <c r="M122" s="118"/>
      <c r="N122" s="118"/>
      <c r="O122" s="40">
        <v>2.7250000000000001</v>
      </c>
      <c r="P122" s="37">
        <v>327</v>
      </c>
      <c r="Q122" s="37">
        <v>233</v>
      </c>
      <c r="R122" s="37">
        <v>231</v>
      </c>
      <c r="S122" s="37">
        <f t="shared" si="5"/>
        <v>233</v>
      </c>
      <c r="T122" s="37">
        <f>Q122-R122</f>
        <v>2</v>
      </c>
      <c r="U122" s="37">
        <v>0</v>
      </c>
      <c r="V122" s="37">
        <v>2.97</v>
      </c>
    </row>
    <row r="123" spans="1:22" x14ac:dyDescent="0.25">
      <c r="A123" s="205">
        <v>117</v>
      </c>
      <c r="B123" s="118" t="s">
        <v>14</v>
      </c>
      <c r="C123" s="118" t="s">
        <v>14</v>
      </c>
      <c r="D123" s="70" t="s">
        <v>298</v>
      </c>
      <c r="E123" s="118" t="s">
        <v>195</v>
      </c>
      <c r="F123" s="16" t="s">
        <v>271</v>
      </c>
      <c r="G123" s="225">
        <v>45662</v>
      </c>
      <c r="H123" s="127" t="s">
        <v>439</v>
      </c>
      <c r="I123" s="17"/>
      <c r="J123" s="118"/>
      <c r="K123" s="118"/>
      <c r="L123" s="118"/>
      <c r="M123" s="118"/>
      <c r="N123" s="118"/>
      <c r="O123" s="40">
        <v>5.25</v>
      </c>
      <c r="P123" s="37">
        <v>674</v>
      </c>
      <c r="Q123" s="37">
        <v>549</v>
      </c>
      <c r="R123" s="37">
        <v>358</v>
      </c>
      <c r="S123" s="37">
        <f t="shared" si="5"/>
        <v>549</v>
      </c>
      <c r="T123" s="37">
        <f>Q123-R123</f>
        <v>191</v>
      </c>
      <c r="U123" s="37">
        <v>0</v>
      </c>
      <c r="V123" s="37">
        <v>2.62</v>
      </c>
    </row>
    <row r="124" spans="1:22" x14ac:dyDescent="0.25">
      <c r="A124" s="205">
        <v>118</v>
      </c>
      <c r="B124" s="118" t="s">
        <v>14</v>
      </c>
      <c r="C124" s="118" t="s">
        <v>14</v>
      </c>
      <c r="D124" s="70" t="s">
        <v>301</v>
      </c>
      <c r="E124" s="118" t="s">
        <v>195</v>
      </c>
      <c r="F124" s="16" t="s">
        <v>271</v>
      </c>
      <c r="G124" s="225">
        <v>45662</v>
      </c>
      <c r="H124" s="127" t="s">
        <v>484</v>
      </c>
      <c r="I124" s="17"/>
      <c r="J124" s="118"/>
      <c r="K124" s="118"/>
      <c r="L124" s="118"/>
      <c r="M124" s="118"/>
      <c r="N124" s="118"/>
      <c r="O124" s="40">
        <v>2</v>
      </c>
      <c r="P124" s="37">
        <v>266</v>
      </c>
      <c r="Q124" s="37">
        <v>209</v>
      </c>
      <c r="R124" s="37">
        <v>157</v>
      </c>
      <c r="S124" s="37">
        <f t="shared" si="5"/>
        <v>209</v>
      </c>
      <c r="T124" s="37">
        <f t="shared" ref="T124:T125" si="11">Q124-R124</f>
        <v>52</v>
      </c>
      <c r="U124" s="37">
        <v>0</v>
      </c>
      <c r="V124" s="37">
        <v>2.25</v>
      </c>
    </row>
    <row r="125" spans="1:22" x14ac:dyDescent="0.25">
      <c r="A125" s="205">
        <v>119</v>
      </c>
      <c r="B125" s="118" t="s">
        <v>14</v>
      </c>
      <c r="C125" s="118" t="s">
        <v>14</v>
      </c>
      <c r="D125" s="70" t="s">
        <v>304</v>
      </c>
      <c r="E125" s="118" t="s">
        <v>195</v>
      </c>
      <c r="F125" s="16" t="s">
        <v>271</v>
      </c>
      <c r="G125" s="225">
        <v>45662</v>
      </c>
      <c r="H125" s="127" t="s">
        <v>443</v>
      </c>
      <c r="I125" s="17"/>
      <c r="J125" s="118"/>
      <c r="K125" s="118"/>
      <c r="L125" s="118"/>
      <c r="M125" s="118"/>
      <c r="N125" s="118"/>
      <c r="O125" s="40">
        <v>3</v>
      </c>
      <c r="P125" s="37">
        <v>299.3</v>
      </c>
      <c r="Q125" s="37">
        <v>244</v>
      </c>
      <c r="R125" s="37">
        <v>109</v>
      </c>
      <c r="S125" s="37">
        <f t="shared" si="5"/>
        <v>244</v>
      </c>
      <c r="T125" s="37">
        <f t="shared" si="11"/>
        <v>135</v>
      </c>
      <c r="U125" s="37">
        <v>0</v>
      </c>
      <c r="V125" s="37">
        <v>2.4300000000000002</v>
      </c>
    </row>
    <row r="126" spans="1:22" x14ac:dyDescent="0.25">
      <c r="A126" s="205">
        <v>120</v>
      </c>
      <c r="B126" s="118" t="s">
        <v>14</v>
      </c>
      <c r="C126" s="118" t="s">
        <v>14</v>
      </c>
      <c r="D126" s="70" t="s">
        <v>305</v>
      </c>
      <c r="E126" s="118" t="s">
        <v>195</v>
      </c>
      <c r="F126" s="16" t="s">
        <v>306</v>
      </c>
      <c r="G126" s="225">
        <v>45662</v>
      </c>
      <c r="H126" s="127" t="s">
        <v>307</v>
      </c>
      <c r="I126" s="17"/>
      <c r="J126" s="118"/>
      <c r="K126" s="118"/>
      <c r="L126" s="118"/>
      <c r="M126" s="118"/>
      <c r="N126" s="118"/>
      <c r="O126" s="40">
        <v>4.95</v>
      </c>
      <c r="P126" s="37">
        <v>731</v>
      </c>
      <c r="Q126" s="37">
        <v>171</v>
      </c>
      <c r="R126" s="37">
        <v>2005</v>
      </c>
      <c r="S126" s="37">
        <f t="shared" si="5"/>
        <v>171</v>
      </c>
      <c r="T126" s="37">
        <v>0</v>
      </c>
      <c r="U126" s="37">
        <f t="shared" si="10"/>
        <v>1834</v>
      </c>
      <c r="V126" s="37">
        <v>3.2</v>
      </c>
    </row>
    <row r="127" spans="1:22" x14ac:dyDescent="0.25">
      <c r="A127" s="205">
        <v>121</v>
      </c>
      <c r="B127" s="118" t="s">
        <v>14</v>
      </c>
      <c r="C127" s="118" t="s">
        <v>14</v>
      </c>
      <c r="D127" s="70" t="s">
        <v>308</v>
      </c>
      <c r="E127" s="118" t="s">
        <v>195</v>
      </c>
      <c r="F127" s="16" t="s">
        <v>271</v>
      </c>
      <c r="G127" s="225">
        <v>45662</v>
      </c>
      <c r="H127" s="127" t="s">
        <v>454</v>
      </c>
      <c r="I127" s="17"/>
      <c r="J127" s="118"/>
      <c r="K127" s="118"/>
      <c r="L127" s="118"/>
      <c r="M127" s="118"/>
      <c r="N127" s="118"/>
      <c r="O127" s="40">
        <v>3.21</v>
      </c>
      <c r="P127" s="37">
        <v>456</v>
      </c>
      <c r="Q127" s="37">
        <v>326</v>
      </c>
      <c r="R127" s="37">
        <v>103</v>
      </c>
      <c r="S127" s="37">
        <f t="shared" si="5"/>
        <v>326</v>
      </c>
      <c r="T127" s="37">
        <f t="shared" ref="T127:T135" si="12">Q127-R127</f>
        <v>223</v>
      </c>
      <c r="U127" s="37">
        <v>0</v>
      </c>
      <c r="V127" s="37">
        <v>2.62</v>
      </c>
    </row>
    <row r="128" spans="1:22" x14ac:dyDescent="0.25">
      <c r="A128" s="205">
        <v>122</v>
      </c>
      <c r="B128" s="118" t="s">
        <v>14</v>
      </c>
      <c r="C128" s="118" t="s">
        <v>14</v>
      </c>
      <c r="D128" s="70" t="s">
        <v>316</v>
      </c>
      <c r="E128" s="118" t="s">
        <v>195</v>
      </c>
      <c r="F128" s="16" t="s">
        <v>271</v>
      </c>
      <c r="G128" s="225">
        <v>45662</v>
      </c>
      <c r="H128" s="127" t="s">
        <v>496</v>
      </c>
      <c r="I128" s="17"/>
      <c r="J128" s="118"/>
      <c r="K128" s="118"/>
      <c r="L128" s="118"/>
      <c r="M128" s="118"/>
      <c r="N128" s="118"/>
      <c r="O128" s="40">
        <v>15.21</v>
      </c>
      <c r="P128" s="37">
        <v>936.3</v>
      </c>
      <c r="Q128" s="37">
        <v>900</v>
      </c>
      <c r="R128" s="37">
        <v>350</v>
      </c>
      <c r="S128" s="37">
        <f t="shared" si="5"/>
        <v>900</v>
      </c>
      <c r="T128" s="37">
        <f t="shared" si="12"/>
        <v>550</v>
      </c>
      <c r="U128" s="37">
        <v>0</v>
      </c>
      <c r="V128" s="37">
        <v>3.2</v>
      </c>
    </row>
    <row r="129" spans="1:22" x14ac:dyDescent="0.25">
      <c r="A129" s="205">
        <v>123</v>
      </c>
      <c r="B129" s="118" t="s">
        <v>14</v>
      </c>
      <c r="C129" s="118" t="s">
        <v>14</v>
      </c>
      <c r="D129" s="70" t="s">
        <v>318</v>
      </c>
      <c r="E129" s="118" t="s">
        <v>195</v>
      </c>
      <c r="F129" s="16" t="s">
        <v>271</v>
      </c>
      <c r="G129" s="225">
        <v>45662</v>
      </c>
      <c r="H129" s="127" t="s">
        <v>439</v>
      </c>
      <c r="I129" s="17"/>
      <c r="J129" s="118"/>
      <c r="K129" s="118"/>
      <c r="L129" s="118"/>
      <c r="M129" s="118"/>
      <c r="N129" s="118"/>
      <c r="O129" s="40">
        <v>7.91</v>
      </c>
      <c r="P129" s="37">
        <v>0</v>
      </c>
      <c r="Q129" s="37">
        <v>0</v>
      </c>
      <c r="R129" s="37">
        <v>0</v>
      </c>
      <c r="S129" s="37">
        <f t="shared" si="5"/>
        <v>0</v>
      </c>
      <c r="T129" s="37">
        <f t="shared" si="12"/>
        <v>0</v>
      </c>
      <c r="U129" s="37">
        <v>0</v>
      </c>
      <c r="V129" s="37">
        <v>2.25</v>
      </c>
    </row>
    <row r="130" spans="1:22" x14ac:dyDescent="0.25">
      <c r="A130" s="205">
        <v>124</v>
      </c>
      <c r="B130" s="118" t="s">
        <v>14</v>
      </c>
      <c r="C130" s="118" t="s">
        <v>14</v>
      </c>
      <c r="D130" s="70" t="s">
        <v>319</v>
      </c>
      <c r="E130" s="118" t="s">
        <v>195</v>
      </c>
      <c r="F130" s="16" t="s">
        <v>271</v>
      </c>
      <c r="G130" s="225">
        <v>45662</v>
      </c>
      <c r="H130" s="127" t="s">
        <v>443</v>
      </c>
      <c r="I130" s="17"/>
      <c r="J130" s="118"/>
      <c r="K130" s="118"/>
      <c r="L130" s="118"/>
      <c r="M130" s="118"/>
      <c r="N130" s="118"/>
      <c r="O130" s="40">
        <v>3</v>
      </c>
      <c r="P130" s="37">
        <v>365</v>
      </c>
      <c r="Q130" s="37">
        <v>321</v>
      </c>
      <c r="R130" s="37">
        <v>68</v>
      </c>
      <c r="S130" s="37">
        <f t="shared" si="5"/>
        <v>321</v>
      </c>
      <c r="T130" s="37">
        <f t="shared" si="12"/>
        <v>253</v>
      </c>
      <c r="U130" s="37">
        <v>0</v>
      </c>
      <c r="V130" s="37">
        <v>3.79</v>
      </c>
    </row>
    <row r="131" spans="1:22" x14ac:dyDescent="0.25">
      <c r="A131" s="205">
        <v>125</v>
      </c>
      <c r="B131" s="118" t="s">
        <v>14</v>
      </c>
      <c r="C131" s="118" t="s">
        <v>14</v>
      </c>
      <c r="D131" s="70" t="s">
        <v>320</v>
      </c>
      <c r="E131" s="118" t="s">
        <v>195</v>
      </c>
      <c r="F131" s="16" t="s">
        <v>271</v>
      </c>
      <c r="G131" s="225">
        <v>45662</v>
      </c>
      <c r="H131" s="127" t="s">
        <v>443</v>
      </c>
      <c r="I131" s="17"/>
      <c r="J131" s="118"/>
      <c r="K131" s="118"/>
      <c r="L131" s="118"/>
      <c r="M131" s="118"/>
      <c r="N131" s="118"/>
      <c r="O131" s="40">
        <v>2.65</v>
      </c>
      <c r="P131" s="37">
        <v>445</v>
      </c>
      <c r="Q131" s="37">
        <v>337</v>
      </c>
      <c r="R131" s="37">
        <v>127</v>
      </c>
      <c r="S131" s="37">
        <f t="shared" si="5"/>
        <v>337</v>
      </c>
      <c r="T131" s="37">
        <f t="shared" si="12"/>
        <v>210</v>
      </c>
      <c r="U131" s="37">
        <v>0</v>
      </c>
      <c r="V131" s="37">
        <v>2.4300000000000002</v>
      </c>
    </row>
    <row r="132" spans="1:22" x14ac:dyDescent="0.25">
      <c r="A132" s="205">
        <v>126</v>
      </c>
      <c r="B132" s="118" t="s">
        <v>14</v>
      </c>
      <c r="C132" s="118" t="s">
        <v>14</v>
      </c>
      <c r="D132" s="70" t="s">
        <v>321</v>
      </c>
      <c r="E132" s="118" t="s">
        <v>195</v>
      </c>
      <c r="F132" s="16" t="s">
        <v>271</v>
      </c>
      <c r="G132" s="225">
        <v>45662</v>
      </c>
      <c r="H132" s="127" t="s">
        <v>501</v>
      </c>
      <c r="I132" s="17"/>
      <c r="J132" s="118"/>
      <c r="K132" s="118"/>
      <c r="L132" s="118"/>
      <c r="M132" s="118"/>
      <c r="N132" s="118"/>
      <c r="O132" s="40">
        <v>13.68</v>
      </c>
      <c r="P132" s="37">
        <v>9800</v>
      </c>
      <c r="Q132" s="37">
        <v>230</v>
      </c>
      <c r="R132" s="37">
        <v>3700</v>
      </c>
      <c r="S132" s="37">
        <f t="shared" si="5"/>
        <v>230</v>
      </c>
      <c r="T132" s="37">
        <v>0</v>
      </c>
      <c r="U132" s="37">
        <f t="shared" ref="U132:U149" si="13">R132-S132</f>
        <v>3470</v>
      </c>
      <c r="V132" s="37">
        <v>3.2</v>
      </c>
    </row>
    <row r="133" spans="1:22" x14ac:dyDescent="0.25">
      <c r="A133" s="205">
        <v>127</v>
      </c>
      <c r="B133" s="118" t="s">
        <v>14</v>
      </c>
      <c r="C133" s="118" t="s">
        <v>14</v>
      </c>
      <c r="D133" s="70" t="s">
        <v>322</v>
      </c>
      <c r="E133" s="118" t="s">
        <v>195</v>
      </c>
      <c r="F133" s="16" t="s">
        <v>271</v>
      </c>
      <c r="G133" s="225">
        <v>45662</v>
      </c>
      <c r="H133" s="127" t="s">
        <v>503</v>
      </c>
      <c r="I133" s="17"/>
      <c r="J133" s="118"/>
      <c r="K133" s="118"/>
      <c r="L133" s="118"/>
      <c r="M133" s="118"/>
      <c r="N133" s="118"/>
      <c r="O133" s="40">
        <v>4.95</v>
      </c>
      <c r="P133" s="37">
        <v>657</v>
      </c>
      <c r="Q133" s="37">
        <v>511</v>
      </c>
      <c r="R133" s="37">
        <v>196</v>
      </c>
      <c r="S133" s="37">
        <f t="shared" si="5"/>
        <v>511</v>
      </c>
      <c r="T133" s="37">
        <f t="shared" si="12"/>
        <v>315</v>
      </c>
      <c r="U133" s="37">
        <v>0</v>
      </c>
      <c r="V133" s="37">
        <v>2.62</v>
      </c>
    </row>
    <row r="134" spans="1:22" x14ac:dyDescent="0.25">
      <c r="A134" s="205">
        <v>128</v>
      </c>
      <c r="B134" s="118" t="s">
        <v>14</v>
      </c>
      <c r="C134" s="118" t="s">
        <v>14</v>
      </c>
      <c r="D134" s="70" t="s">
        <v>323</v>
      </c>
      <c r="E134" s="118" t="s">
        <v>195</v>
      </c>
      <c r="F134" s="16" t="s">
        <v>324</v>
      </c>
      <c r="G134" s="225">
        <v>45662</v>
      </c>
      <c r="H134" s="127" t="s">
        <v>505</v>
      </c>
      <c r="I134" s="17"/>
      <c r="J134" s="118"/>
      <c r="K134" s="118"/>
      <c r="L134" s="118"/>
      <c r="M134" s="118"/>
      <c r="N134" s="118"/>
      <c r="O134" s="40">
        <v>9.9</v>
      </c>
      <c r="P134" s="37">
        <v>1085.4000000000001</v>
      </c>
      <c r="Q134" s="37">
        <v>270</v>
      </c>
      <c r="R134" s="37">
        <v>7377</v>
      </c>
      <c r="S134" s="37">
        <f t="shared" si="5"/>
        <v>270</v>
      </c>
      <c r="T134" s="37">
        <v>0</v>
      </c>
      <c r="U134" s="37">
        <f t="shared" si="13"/>
        <v>7107</v>
      </c>
      <c r="V134" s="37">
        <v>2.62</v>
      </c>
    </row>
    <row r="135" spans="1:22" x14ac:dyDescent="0.25">
      <c r="A135" s="205">
        <v>129</v>
      </c>
      <c r="B135" s="118" t="s">
        <v>14</v>
      </c>
      <c r="C135" s="118" t="s">
        <v>14</v>
      </c>
      <c r="D135" s="70" t="s">
        <v>325</v>
      </c>
      <c r="E135" s="118" t="s">
        <v>195</v>
      </c>
      <c r="F135" s="16" t="s">
        <v>271</v>
      </c>
      <c r="G135" s="225">
        <v>45662</v>
      </c>
      <c r="H135" s="127" t="s">
        <v>507</v>
      </c>
      <c r="I135" s="17"/>
      <c r="J135" s="118"/>
      <c r="K135" s="118"/>
      <c r="L135" s="118"/>
      <c r="M135" s="118"/>
      <c r="N135" s="118"/>
      <c r="O135" s="40">
        <v>2.85</v>
      </c>
      <c r="P135" s="37">
        <v>343.1</v>
      </c>
      <c r="Q135" s="37">
        <v>286</v>
      </c>
      <c r="R135" s="37">
        <v>148</v>
      </c>
      <c r="S135" s="37">
        <f t="shared" si="5"/>
        <v>286</v>
      </c>
      <c r="T135" s="37">
        <f t="shared" si="12"/>
        <v>138</v>
      </c>
      <c r="U135" s="37">
        <v>0</v>
      </c>
      <c r="V135" s="37">
        <v>2.4300000000000002</v>
      </c>
    </row>
    <row r="136" spans="1:22" x14ac:dyDescent="0.25">
      <c r="A136" s="205">
        <v>130</v>
      </c>
      <c r="B136" s="118" t="s">
        <v>14</v>
      </c>
      <c r="C136" s="118" t="s">
        <v>14</v>
      </c>
      <c r="D136" s="70" t="s">
        <v>326</v>
      </c>
      <c r="E136" s="118" t="s">
        <v>195</v>
      </c>
      <c r="F136" s="16" t="s">
        <v>271</v>
      </c>
      <c r="G136" s="225">
        <v>45662</v>
      </c>
      <c r="H136" s="127" t="s">
        <v>507</v>
      </c>
      <c r="I136" s="17"/>
      <c r="J136" s="118"/>
      <c r="K136" s="118"/>
      <c r="L136" s="118"/>
      <c r="M136" s="118"/>
      <c r="N136" s="118"/>
      <c r="O136" s="40">
        <v>2.7</v>
      </c>
      <c r="P136" s="37">
        <v>323</v>
      </c>
      <c r="Q136" s="37">
        <v>211</v>
      </c>
      <c r="R136" s="37">
        <v>210</v>
      </c>
      <c r="S136" s="37">
        <f t="shared" si="5"/>
        <v>211</v>
      </c>
      <c r="T136" s="37">
        <f>Q136-R136</f>
        <v>1</v>
      </c>
      <c r="U136" s="37">
        <v>0</v>
      </c>
      <c r="V136" s="37">
        <v>2.4300000000000002</v>
      </c>
    </row>
    <row r="137" spans="1:22" x14ac:dyDescent="0.25">
      <c r="A137" s="205">
        <v>131</v>
      </c>
      <c r="B137" s="118" t="s">
        <v>14</v>
      </c>
      <c r="C137" s="118" t="s">
        <v>14</v>
      </c>
      <c r="D137" s="70" t="s">
        <v>327</v>
      </c>
      <c r="E137" s="118" t="s">
        <v>195</v>
      </c>
      <c r="F137" s="16" t="s">
        <v>271</v>
      </c>
      <c r="G137" s="225">
        <v>45662</v>
      </c>
      <c r="H137" s="127" t="s">
        <v>510</v>
      </c>
      <c r="I137" s="17"/>
      <c r="J137" s="118"/>
      <c r="K137" s="118"/>
      <c r="L137" s="118"/>
      <c r="M137" s="118"/>
      <c r="N137" s="118"/>
      <c r="O137" s="40">
        <v>8.56</v>
      </c>
      <c r="P137" s="37">
        <v>0</v>
      </c>
      <c r="Q137" s="37">
        <v>0</v>
      </c>
      <c r="R137" s="37">
        <v>982</v>
      </c>
      <c r="S137" s="37">
        <f t="shared" si="5"/>
        <v>0</v>
      </c>
      <c r="T137" s="37">
        <v>0</v>
      </c>
      <c r="U137" s="37">
        <f t="shared" si="13"/>
        <v>982</v>
      </c>
      <c r="V137" s="37">
        <v>3.79</v>
      </c>
    </row>
    <row r="138" spans="1:22" x14ac:dyDescent="0.25">
      <c r="A138" s="205">
        <v>132</v>
      </c>
      <c r="B138" s="118" t="s">
        <v>14</v>
      </c>
      <c r="C138" s="118" t="s">
        <v>14</v>
      </c>
      <c r="D138" s="70" t="s">
        <v>328</v>
      </c>
      <c r="E138" s="118" t="s">
        <v>195</v>
      </c>
      <c r="F138" s="16" t="s">
        <v>271</v>
      </c>
      <c r="G138" s="225">
        <v>45662</v>
      </c>
      <c r="H138" s="127" t="s">
        <v>512</v>
      </c>
      <c r="I138" s="17"/>
      <c r="J138" s="118"/>
      <c r="K138" s="118"/>
      <c r="L138" s="118"/>
      <c r="M138" s="118"/>
      <c r="N138" s="118"/>
      <c r="O138" s="40">
        <v>9.7200000000000006</v>
      </c>
      <c r="P138" s="37">
        <v>1430</v>
      </c>
      <c r="Q138" s="37">
        <v>804</v>
      </c>
      <c r="R138" s="37">
        <v>1000</v>
      </c>
      <c r="S138" s="37">
        <f t="shared" si="5"/>
        <v>804</v>
      </c>
      <c r="T138" s="37">
        <v>0</v>
      </c>
      <c r="U138" s="37">
        <f t="shared" si="13"/>
        <v>196</v>
      </c>
      <c r="V138" s="37">
        <v>2.62</v>
      </c>
    </row>
    <row r="139" spans="1:22" x14ac:dyDescent="0.25">
      <c r="A139" s="205">
        <v>133</v>
      </c>
      <c r="B139" s="118" t="s">
        <v>14</v>
      </c>
      <c r="C139" s="118" t="s">
        <v>14</v>
      </c>
      <c r="D139" s="70" t="s">
        <v>329</v>
      </c>
      <c r="E139" s="118" t="s">
        <v>195</v>
      </c>
      <c r="F139" s="16" t="s">
        <v>271</v>
      </c>
      <c r="G139" s="225">
        <v>45662</v>
      </c>
      <c r="H139" s="127" t="s">
        <v>514</v>
      </c>
      <c r="I139" s="17"/>
      <c r="J139" s="118"/>
      <c r="K139" s="118"/>
      <c r="L139" s="118"/>
      <c r="M139" s="118"/>
      <c r="N139" s="118"/>
      <c r="O139" s="40">
        <v>5</v>
      </c>
      <c r="P139" s="37">
        <v>630</v>
      </c>
      <c r="Q139" s="37">
        <v>412</v>
      </c>
      <c r="R139" s="37">
        <v>245</v>
      </c>
      <c r="S139" s="37">
        <f t="shared" si="5"/>
        <v>412</v>
      </c>
      <c r="T139" s="37">
        <f t="shared" ref="T139:T140" si="14">Q139-R139</f>
        <v>167</v>
      </c>
      <c r="U139" s="37">
        <v>0</v>
      </c>
      <c r="V139" s="37">
        <v>3.79</v>
      </c>
    </row>
    <row r="140" spans="1:22" x14ac:dyDescent="0.25">
      <c r="A140" s="205">
        <v>134</v>
      </c>
      <c r="B140" s="118" t="s">
        <v>14</v>
      </c>
      <c r="C140" s="118" t="s">
        <v>14</v>
      </c>
      <c r="D140" s="70" t="s">
        <v>547</v>
      </c>
      <c r="E140" s="118" t="s">
        <v>195</v>
      </c>
      <c r="F140" s="16" t="s">
        <v>253</v>
      </c>
      <c r="G140" s="225">
        <v>45662</v>
      </c>
      <c r="H140" s="127" t="s">
        <v>556</v>
      </c>
      <c r="I140" s="17"/>
      <c r="J140" s="118"/>
      <c r="K140" s="118"/>
      <c r="L140" s="118"/>
      <c r="M140" s="118"/>
      <c r="N140" s="118"/>
      <c r="O140" s="40">
        <v>103</v>
      </c>
      <c r="P140" s="37">
        <v>13520</v>
      </c>
      <c r="Q140" s="37">
        <v>9468</v>
      </c>
      <c r="R140" s="37">
        <v>2576.8000000000002</v>
      </c>
      <c r="S140" s="37">
        <f t="shared" si="5"/>
        <v>9468</v>
      </c>
      <c r="T140" s="37">
        <f t="shared" si="14"/>
        <v>6891.2</v>
      </c>
      <c r="U140" s="37">
        <v>0</v>
      </c>
      <c r="V140" s="37">
        <v>3.2</v>
      </c>
    </row>
    <row r="141" spans="1:22" x14ac:dyDescent="0.25">
      <c r="A141" s="205">
        <v>135</v>
      </c>
      <c r="B141" s="118" t="s">
        <v>14</v>
      </c>
      <c r="C141" s="118" t="s">
        <v>14</v>
      </c>
      <c r="D141" s="70" t="s">
        <v>546</v>
      </c>
      <c r="E141" s="118" t="s">
        <v>195</v>
      </c>
      <c r="F141" s="16" t="s">
        <v>253</v>
      </c>
      <c r="G141" s="225">
        <v>45662</v>
      </c>
      <c r="H141" s="127" t="s">
        <v>557</v>
      </c>
      <c r="I141" s="17"/>
      <c r="J141" s="118"/>
      <c r="K141" s="118"/>
      <c r="L141" s="118"/>
      <c r="M141" s="118"/>
      <c r="N141" s="118"/>
      <c r="O141" s="40">
        <v>86</v>
      </c>
      <c r="P141" s="37">
        <v>11700</v>
      </c>
      <c r="Q141" s="37">
        <v>8583.6</v>
      </c>
      <c r="R141" s="37">
        <v>1560.6</v>
      </c>
      <c r="S141" s="37">
        <f t="shared" si="5"/>
        <v>8583.6</v>
      </c>
      <c r="T141" s="37">
        <f t="shared" ref="T141:T147" si="15">Q141-R141</f>
        <v>7023</v>
      </c>
      <c r="U141" s="37">
        <v>0</v>
      </c>
      <c r="V141" s="37">
        <v>3.2</v>
      </c>
    </row>
    <row r="142" spans="1:22" x14ac:dyDescent="0.25">
      <c r="A142" s="205">
        <v>136</v>
      </c>
      <c r="B142" s="118" t="s">
        <v>14</v>
      </c>
      <c r="C142" s="118" t="s">
        <v>14</v>
      </c>
      <c r="D142" s="70" t="s">
        <v>549</v>
      </c>
      <c r="E142" s="118" t="s">
        <v>195</v>
      </c>
      <c r="F142" s="16" t="s">
        <v>271</v>
      </c>
      <c r="G142" s="225">
        <v>45662</v>
      </c>
      <c r="H142" s="127" t="s">
        <v>39</v>
      </c>
      <c r="I142" s="17"/>
      <c r="J142" s="118"/>
      <c r="K142" s="118"/>
      <c r="L142" s="118"/>
      <c r="M142" s="118"/>
      <c r="N142" s="118"/>
      <c r="O142" s="40">
        <v>4.7699999999999996</v>
      </c>
      <c r="P142" s="37">
        <v>642</v>
      </c>
      <c r="Q142" s="37">
        <v>581</v>
      </c>
      <c r="R142" s="37">
        <v>111</v>
      </c>
      <c r="S142" s="37">
        <f t="shared" si="5"/>
        <v>581</v>
      </c>
      <c r="T142" s="37">
        <f t="shared" si="15"/>
        <v>470</v>
      </c>
      <c r="U142" s="37">
        <v>0</v>
      </c>
      <c r="V142" s="37">
        <v>3.79</v>
      </c>
    </row>
    <row r="143" spans="1:22" x14ac:dyDescent="0.25">
      <c r="A143" s="205">
        <v>137</v>
      </c>
      <c r="B143" s="118" t="s">
        <v>14</v>
      </c>
      <c r="C143" s="118" t="s">
        <v>14</v>
      </c>
      <c r="D143" s="70" t="s">
        <v>550</v>
      </c>
      <c r="E143" s="118" t="s">
        <v>195</v>
      </c>
      <c r="F143" s="16" t="s">
        <v>271</v>
      </c>
      <c r="G143" s="225">
        <v>45662</v>
      </c>
      <c r="H143" s="127" t="s">
        <v>443</v>
      </c>
      <c r="I143" s="17"/>
      <c r="J143" s="118"/>
      <c r="K143" s="118"/>
      <c r="L143" s="118"/>
      <c r="M143" s="118"/>
      <c r="N143" s="118"/>
      <c r="O143" s="40">
        <v>3</v>
      </c>
      <c r="P143" s="37">
        <v>381</v>
      </c>
      <c r="Q143" s="37">
        <v>317</v>
      </c>
      <c r="R143" s="37">
        <v>88</v>
      </c>
      <c r="S143" s="37">
        <f t="shared" si="5"/>
        <v>317</v>
      </c>
      <c r="T143" s="37">
        <f t="shared" si="15"/>
        <v>229</v>
      </c>
      <c r="U143" s="37">
        <v>0</v>
      </c>
      <c r="V143" s="37">
        <v>2.4300000000000002</v>
      </c>
    </row>
    <row r="144" spans="1:22" x14ac:dyDescent="0.25">
      <c r="A144" s="205">
        <v>138</v>
      </c>
      <c r="B144" s="118" t="s">
        <v>14</v>
      </c>
      <c r="C144" s="118" t="s">
        <v>14</v>
      </c>
      <c r="D144" s="70" t="s">
        <v>558</v>
      </c>
      <c r="E144" s="118" t="s">
        <v>195</v>
      </c>
      <c r="F144" s="16" t="s">
        <v>271</v>
      </c>
      <c r="G144" s="225">
        <v>45662</v>
      </c>
      <c r="H144" s="127" t="s">
        <v>443</v>
      </c>
      <c r="I144" s="17"/>
      <c r="J144" s="118"/>
      <c r="K144" s="118"/>
      <c r="L144" s="118"/>
      <c r="M144" s="118"/>
      <c r="N144" s="118"/>
      <c r="O144" s="40">
        <v>2.7</v>
      </c>
      <c r="P144" s="37">
        <v>232</v>
      </c>
      <c r="Q144" s="37">
        <v>135</v>
      </c>
      <c r="R144" s="37">
        <v>343</v>
      </c>
      <c r="S144" s="37">
        <f t="shared" si="5"/>
        <v>135</v>
      </c>
      <c r="T144" s="37">
        <v>0</v>
      </c>
      <c r="U144" s="37">
        <f t="shared" si="13"/>
        <v>208</v>
      </c>
      <c r="V144" s="37">
        <v>2.4300000000000002</v>
      </c>
    </row>
    <row r="145" spans="1:25" x14ac:dyDescent="0.25">
      <c r="A145" s="205">
        <v>139</v>
      </c>
      <c r="B145" s="118" t="s">
        <v>14</v>
      </c>
      <c r="C145" s="118" t="s">
        <v>14</v>
      </c>
      <c r="D145" s="70" t="s">
        <v>559</v>
      </c>
      <c r="E145" s="118" t="s">
        <v>195</v>
      </c>
      <c r="F145" s="16" t="s">
        <v>271</v>
      </c>
      <c r="G145" s="225">
        <v>45662</v>
      </c>
      <c r="H145" s="127" t="s">
        <v>560</v>
      </c>
      <c r="I145" s="17"/>
      <c r="J145" s="118"/>
      <c r="K145" s="118"/>
      <c r="L145" s="118"/>
      <c r="M145" s="118"/>
      <c r="N145" s="118"/>
      <c r="O145" s="40">
        <v>14.72</v>
      </c>
      <c r="P145" s="37">
        <v>542</v>
      </c>
      <c r="Q145" s="37">
        <v>889</v>
      </c>
      <c r="R145" s="37">
        <v>216</v>
      </c>
      <c r="S145" s="37">
        <f t="shared" si="5"/>
        <v>889</v>
      </c>
      <c r="T145" s="37">
        <f t="shared" si="15"/>
        <v>673</v>
      </c>
      <c r="U145" s="37">
        <v>0</v>
      </c>
      <c r="V145" s="37">
        <v>3.2</v>
      </c>
    </row>
    <row r="146" spans="1:25" x14ac:dyDescent="0.25">
      <c r="A146" s="205">
        <v>140</v>
      </c>
      <c r="B146" s="118" t="s">
        <v>14</v>
      </c>
      <c r="C146" s="118" t="s">
        <v>14</v>
      </c>
      <c r="D146" s="70" t="s">
        <v>561</v>
      </c>
      <c r="E146" s="118" t="s">
        <v>195</v>
      </c>
      <c r="F146" s="16" t="s">
        <v>271</v>
      </c>
      <c r="G146" s="225">
        <v>45662</v>
      </c>
      <c r="H146" s="127" t="s">
        <v>443</v>
      </c>
      <c r="I146" s="17"/>
      <c r="J146" s="118"/>
      <c r="K146" s="118"/>
      <c r="L146" s="118"/>
      <c r="M146" s="118"/>
      <c r="N146" s="118"/>
      <c r="O146" s="40">
        <v>2.83</v>
      </c>
      <c r="P146" s="37">
        <v>445</v>
      </c>
      <c r="Q146" s="37">
        <v>356</v>
      </c>
      <c r="R146" s="37">
        <v>124</v>
      </c>
      <c r="S146" s="37">
        <f t="shared" si="5"/>
        <v>356</v>
      </c>
      <c r="T146" s="37">
        <f t="shared" si="15"/>
        <v>232</v>
      </c>
      <c r="U146" s="37">
        <v>0</v>
      </c>
      <c r="V146" s="37">
        <v>2.4300000000000002</v>
      </c>
    </row>
    <row r="147" spans="1:25" x14ac:dyDescent="0.25">
      <c r="A147" s="205">
        <v>141</v>
      </c>
      <c r="B147" s="118" t="s">
        <v>14</v>
      </c>
      <c r="C147" s="118" t="s">
        <v>14</v>
      </c>
      <c r="D147" s="70" t="s">
        <v>562</v>
      </c>
      <c r="E147" s="118" t="s">
        <v>195</v>
      </c>
      <c r="F147" s="16" t="s">
        <v>271</v>
      </c>
      <c r="G147" s="225">
        <v>45662</v>
      </c>
      <c r="H147" s="127" t="s">
        <v>487</v>
      </c>
      <c r="I147" s="17"/>
      <c r="J147" s="118"/>
      <c r="K147" s="118"/>
      <c r="L147" s="118"/>
      <c r="M147" s="118"/>
      <c r="N147" s="118"/>
      <c r="O147" s="40">
        <v>2.2999999999999998</v>
      </c>
      <c r="P147" s="37">
        <v>0</v>
      </c>
      <c r="Q147" s="37">
        <v>100</v>
      </c>
      <c r="R147" s="37"/>
      <c r="S147" s="37">
        <f t="shared" si="5"/>
        <v>100</v>
      </c>
      <c r="T147" s="37">
        <f t="shared" si="15"/>
        <v>100</v>
      </c>
      <c r="U147" s="37">
        <v>0</v>
      </c>
      <c r="V147" s="37">
        <v>0</v>
      </c>
    </row>
    <row r="148" spans="1:25" x14ac:dyDescent="0.25">
      <c r="A148" s="205">
        <v>142</v>
      </c>
      <c r="B148" s="118" t="s">
        <v>14</v>
      </c>
      <c r="C148" s="118" t="s">
        <v>14</v>
      </c>
      <c r="D148" s="70" t="s">
        <v>543</v>
      </c>
      <c r="E148" s="118" t="s">
        <v>195</v>
      </c>
      <c r="F148" s="16" t="s">
        <v>271</v>
      </c>
      <c r="G148" s="225">
        <v>45662</v>
      </c>
      <c r="H148" s="127" t="s">
        <v>443</v>
      </c>
      <c r="I148" s="17"/>
      <c r="J148" s="118"/>
      <c r="K148" s="118"/>
      <c r="L148" s="118"/>
      <c r="M148" s="118"/>
      <c r="N148" s="118"/>
      <c r="O148" s="40">
        <v>3</v>
      </c>
      <c r="P148" s="37">
        <v>463</v>
      </c>
      <c r="Q148" s="37">
        <v>391</v>
      </c>
      <c r="R148" s="37">
        <v>769</v>
      </c>
      <c r="S148" s="37">
        <f t="shared" si="5"/>
        <v>391</v>
      </c>
      <c r="T148" s="37">
        <v>0</v>
      </c>
      <c r="U148" s="37">
        <f t="shared" si="13"/>
        <v>378</v>
      </c>
      <c r="V148" s="37">
        <v>3.79</v>
      </c>
    </row>
    <row r="149" spans="1:25" x14ac:dyDescent="0.25">
      <c r="A149" s="205">
        <v>143</v>
      </c>
      <c r="B149" s="118" t="s">
        <v>14</v>
      </c>
      <c r="C149" s="118" t="s">
        <v>14</v>
      </c>
      <c r="D149" s="70" t="s">
        <v>542</v>
      </c>
      <c r="E149" s="118" t="s">
        <v>195</v>
      </c>
      <c r="F149" s="16" t="s">
        <v>271</v>
      </c>
      <c r="G149" s="225">
        <v>45662</v>
      </c>
      <c r="H149" s="127" t="s">
        <v>39</v>
      </c>
      <c r="I149" s="17"/>
      <c r="J149" s="118"/>
      <c r="K149" s="118"/>
      <c r="L149" s="118"/>
      <c r="M149" s="118"/>
      <c r="N149" s="118"/>
      <c r="O149" s="40">
        <v>4.84</v>
      </c>
      <c r="P149" s="37">
        <v>485</v>
      </c>
      <c r="Q149" s="37">
        <v>384</v>
      </c>
      <c r="R149" s="37">
        <v>457</v>
      </c>
      <c r="S149" s="37">
        <f t="shared" si="5"/>
        <v>384</v>
      </c>
      <c r="T149" s="37">
        <v>0</v>
      </c>
      <c r="U149" s="37">
        <f t="shared" si="13"/>
        <v>73</v>
      </c>
      <c r="V149" s="37">
        <v>2.62</v>
      </c>
    </row>
    <row r="150" spans="1:25" x14ac:dyDescent="0.25">
      <c r="A150" s="205">
        <v>144</v>
      </c>
      <c r="B150" s="118" t="s">
        <v>14</v>
      </c>
      <c r="C150" s="118" t="s">
        <v>14</v>
      </c>
      <c r="D150" s="70" t="s">
        <v>545</v>
      </c>
      <c r="E150" s="118" t="s">
        <v>195</v>
      </c>
      <c r="F150" s="16" t="s">
        <v>271</v>
      </c>
      <c r="G150" s="225">
        <v>45662</v>
      </c>
      <c r="H150" s="127" t="s">
        <v>64</v>
      </c>
      <c r="I150" s="17"/>
      <c r="J150" s="118"/>
      <c r="K150" s="118"/>
      <c r="L150" s="118"/>
      <c r="M150" s="118"/>
      <c r="N150" s="118"/>
      <c r="O150" s="40">
        <v>8.26</v>
      </c>
      <c r="P150" s="37">
        <v>621</v>
      </c>
      <c r="Q150" s="37">
        <v>767</v>
      </c>
      <c r="R150" s="37">
        <v>225</v>
      </c>
      <c r="S150" s="37">
        <f t="shared" si="5"/>
        <v>767</v>
      </c>
      <c r="T150" s="37">
        <f t="shared" ref="T150" si="16">Q150-R150</f>
        <v>542</v>
      </c>
      <c r="U150" s="37">
        <v>0</v>
      </c>
      <c r="V150" s="37">
        <v>3.79</v>
      </c>
    </row>
    <row r="151" spans="1:25" x14ac:dyDescent="0.25">
      <c r="A151" s="205">
        <v>145</v>
      </c>
      <c r="B151" s="118" t="s">
        <v>14</v>
      </c>
      <c r="C151" s="118" t="s">
        <v>14</v>
      </c>
      <c r="D151" s="70" t="s">
        <v>541</v>
      </c>
      <c r="E151" s="118" t="s">
        <v>195</v>
      </c>
      <c r="F151" s="16" t="s">
        <v>271</v>
      </c>
      <c r="G151" s="225">
        <v>45662</v>
      </c>
      <c r="H151" s="127">
        <v>3</v>
      </c>
      <c r="I151" s="17"/>
      <c r="J151" s="118"/>
      <c r="K151" s="118"/>
      <c r="L151" s="118"/>
      <c r="M151" s="118"/>
      <c r="N151" s="118"/>
      <c r="O151" s="40">
        <v>2.7250000000000001</v>
      </c>
      <c r="P151" s="37">
        <v>420</v>
      </c>
      <c r="Q151" s="37">
        <v>396</v>
      </c>
      <c r="R151" s="37">
        <v>51</v>
      </c>
      <c r="S151" s="37">
        <f t="shared" si="5"/>
        <v>396</v>
      </c>
      <c r="T151" s="37">
        <f t="shared" ref="T151:T153" si="17">Q151-R151</f>
        <v>345</v>
      </c>
      <c r="U151" s="37">
        <v>0</v>
      </c>
      <c r="V151" s="37">
        <v>2.4300000000000002</v>
      </c>
    </row>
    <row r="152" spans="1:25" x14ac:dyDescent="0.25">
      <c r="A152" s="205">
        <v>146</v>
      </c>
      <c r="B152" s="118" t="s">
        <v>14</v>
      </c>
      <c r="C152" s="118" t="s">
        <v>14</v>
      </c>
      <c r="D152" s="70" t="s">
        <v>563</v>
      </c>
      <c r="E152" s="118" t="s">
        <v>195</v>
      </c>
      <c r="F152" s="16" t="s">
        <v>271</v>
      </c>
      <c r="G152" s="225">
        <v>45662</v>
      </c>
      <c r="H152" s="127">
        <v>2</v>
      </c>
      <c r="I152" s="17"/>
      <c r="J152" s="118"/>
      <c r="K152" s="118"/>
      <c r="L152" s="118"/>
      <c r="M152" s="118"/>
      <c r="N152" s="118"/>
      <c r="O152" s="40">
        <v>2</v>
      </c>
      <c r="P152" s="37">
        <v>320</v>
      </c>
      <c r="Q152" s="37">
        <v>298</v>
      </c>
      <c r="R152" s="37">
        <v>47</v>
      </c>
      <c r="S152" s="37">
        <f t="shared" si="5"/>
        <v>298</v>
      </c>
      <c r="T152" s="37">
        <f t="shared" si="17"/>
        <v>251</v>
      </c>
      <c r="U152" s="37">
        <v>0</v>
      </c>
      <c r="V152" s="37">
        <v>2.25</v>
      </c>
    </row>
    <row r="153" spans="1:25" x14ac:dyDescent="0.25">
      <c r="A153" s="205">
        <v>147</v>
      </c>
      <c r="B153" s="118" t="s">
        <v>14</v>
      </c>
      <c r="C153" s="118" t="s">
        <v>14</v>
      </c>
      <c r="D153" s="70" t="s">
        <v>544</v>
      </c>
      <c r="E153" s="118" t="s">
        <v>195</v>
      </c>
      <c r="F153" s="16" t="s">
        <v>564</v>
      </c>
      <c r="G153" s="225">
        <v>45662</v>
      </c>
      <c r="H153" s="127">
        <v>10</v>
      </c>
      <c r="I153" s="17"/>
      <c r="J153" s="118"/>
      <c r="K153" s="118"/>
      <c r="L153" s="118"/>
      <c r="M153" s="118"/>
      <c r="N153" s="118"/>
      <c r="O153" s="40">
        <v>9.9</v>
      </c>
      <c r="P153" s="37">
        <v>1040</v>
      </c>
      <c r="Q153" s="37">
        <v>959</v>
      </c>
      <c r="R153" s="37">
        <v>126</v>
      </c>
      <c r="S153" s="37">
        <f t="shared" si="5"/>
        <v>959</v>
      </c>
      <c r="T153" s="37">
        <f t="shared" si="17"/>
        <v>833</v>
      </c>
      <c r="U153" s="37">
        <v>0</v>
      </c>
      <c r="V153" s="37">
        <v>3.2</v>
      </c>
    </row>
    <row r="154" spans="1:25" x14ac:dyDescent="0.25">
      <c r="A154" s="205">
        <v>148</v>
      </c>
      <c r="B154" s="118" t="s">
        <v>14</v>
      </c>
      <c r="C154" s="118" t="s">
        <v>14</v>
      </c>
      <c r="D154" s="70" t="s">
        <v>143</v>
      </c>
      <c r="E154" s="118" t="s">
        <v>195</v>
      </c>
      <c r="F154" s="16" t="s">
        <v>144</v>
      </c>
      <c r="G154" s="225">
        <v>45662</v>
      </c>
      <c r="H154" s="43"/>
      <c r="I154" s="17" t="s">
        <v>315</v>
      </c>
      <c r="J154" s="118"/>
      <c r="K154" s="118"/>
      <c r="L154" s="118"/>
      <c r="M154" s="118"/>
      <c r="N154" s="118"/>
      <c r="O154" s="37">
        <v>170</v>
      </c>
      <c r="P154" s="37">
        <v>18957</v>
      </c>
      <c r="Q154" s="37">
        <v>4500</v>
      </c>
      <c r="R154" s="37">
        <v>13300</v>
      </c>
      <c r="S154" s="37">
        <f t="shared" si="5"/>
        <v>4500</v>
      </c>
      <c r="T154" s="37">
        <v>0</v>
      </c>
      <c r="U154" s="37">
        <f>R154-Q154</f>
        <v>8800</v>
      </c>
      <c r="V154" s="37">
        <v>3.07</v>
      </c>
    </row>
    <row r="155" spans="1:25" x14ac:dyDescent="0.25">
      <c r="A155" s="205">
        <v>149</v>
      </c>
      <c r="B155" s="118" t="s">
        <v>14</v>
      </c>
      <c r="C155" s="118" t="s">
        <v>14</v>
      </c>
      <c r="D155" s="70" t="s">
        <v>146</v>
      </c>
      <c r="E155" s="118" t="s">
        <v>195</v>
      </c>
      <c r="F155" s="16" t="s">
        <v>147</v>
      </c>
      <c r="G155" s="225">
        <v>45662</v>
      </c>
      <c r="H155" s="43"/>
      <c r="I155" s="17" t="s">
        <v>148</v>
      </c>
      <c r="J155" s="118"/>
      <c r="K155" s="118"/>
      <c r="L155" s="118"/>
      <c r="M155" s="118"/>
      <c r="N155" s="118"/>
      <c r="O155" s="37">
        <v>490</v>
      </c>
      <c r="P155" s="37">
        <v>58704</v>
      </c>
      <c r="Q155" s="37">
        <v>48300</v>
      </c>
      <c r="R155" s="37">
        <v>10150</v>
      </c>
      <c r="S155" s="37">
        <f t="shared" si="5"/>
        <v>48300</v>
      </c>
      <c r="T155" s="37">
        <f>Q155-R155</f>
        <v>38150</v>
      </c>
      <c r="U155" s="37">
        <v>0</v>
      </c>
      <c r="V155" s="37">
        <v>9.56</v>
      </c>
      <c r="Y155" s="164" t="s">
        <v>309</v>
      </c>
    </row>
    <row r="156" spans="1:25" x14ac:dyDescent="0.25">
      <c r="A156" s="205">
        <v>150</v>
      </c>
      <c r="B156" s="118" t="s">
        <v>14</v>
      </c>
      <c r="C156" s="118" t="s">
        <v>14</v>
      </c>
      <c r="D156" s="70" t="s">
        <v>149</v>
      </c>
      <c r="E156" s="118" t="s">
        <v>195</v>
      </c>
      <c r="F156" s="16" t="s">
        <v>147</v>
      </c>
      <c r="G156" s="225">
        <v>45662</v>
      </c>
      <c r="H156" s="43"/>
      <c r="I156" s="17" t="s">
        <v>150</v>
      </c>
      <c r="J156" s="118"/>
      <c r="K156" s="118"/>
      <c r="L156" s="118"/>
      <c r="M156" s="118"/>
      <c r="N156" s="118"/>
      <c r="O156" s="37">
        <v>1000</v>
      </c>
      <c r="P156" s="37">
        <v>107488</v>
      </c>
      <c r="Q156" s="37">
        <v>101500</v>
      </c>
      <c r="R156" s="37">
        <v>4000</v>
      </c>
      <c r="S156" s="37">
        <f t="shared" si="5"/>
        <v>101500</v>
      </c>
      <c r="T156" s="37">
        <f>Q156-R156</f>
        <v>97500</v>
      </c>
      <c r="U156" s="37">
        <v>0</v>
      </c>
      <c r="V156" s="37">
        <v>5.2</v>
      </c>
    </row>
    <row r="157" spans="1:25" x14ac:dyDescent="0.25">
      <c r="A157" s="205">
        <v>151</v>
      </c>
      <c r="B157" s="118" t="s">
        <v>14</v>
      </c>
      <c r="C157" s="118" t="s">
        <v>14</v>
      </c>
      <c r="D157" s="70" t="s">
        <v>151</v>
      </c>
      <c r="E157" s="118" t="s">
        <v>195</v>
      </c>
      <c r="F157" s="16" t="s">
        <v>144</v>
      </c>
      <c r="G157" s="225">
        <v>45662</v>
      </c>
      <c r="H157" s="43"/>
      <c r="I157" s="17" t="s">
        <v>152</v>
      </c>
      <c r="J157" s="118"/>
      <c r="K157" s="118"/>
      <c r="L157" s="118"/>
      <c r="M157" s="118"/>
      <c r="N157" s="118"/>
      <c r="O157" s="37">
        <v>500</v>
      </c>
      <c r="P157" s="37">
        <v>51872</v>
      </c>
      <c r="Q157" s="37">
        <v>4770</v>
      </c>
      <c r="R157" s="37">
        <v>108090</v>
      </c>
      <c r="S157" s="37">
        <f t="shared" si="5"/>
        <v>4770</v>
      </c>
      <c r="T157" s="37">
        <v>0</v>
      </c>
      <c r="U157" s="37">
        <f>R157-Q157</f>
        <v>103320</v>
      </c>
      <c r="V157" s="37">
        <v>5.67</v>
      </c>
    </row>
    <row r="158" spans="1:25" x14ac:dyDescent="0.25">
      <c r="A158" s="205">
        <v>152</v>
      </c>
      <c r="B158" s="118" t="s">
        <v>14</v>
      </c>
      <c r="C158" s="118" t="s">
        <v>14</v>
      </c>
      <c r="D158" s="70" t="s">
        <v>153</v>
      </c>
      <c r="E158" s="118" t="s">
        <v>195</v>
      </c>
      <c r="F158" s="16" t="s">
        <v>144</v>
      </c>
      <c r="G158" s="225">
        <v>45662</v>
      </c>
      <c r="H158" s="43"/>
      <c r="I158" s="17" t="s">
        <v>212</v>
      </c>
      <c r="J158" s="118"/>
      <c r="K158" s="118"/>
      <c r="L158" s="118"/>
      <c r="M158" s="118"/>
      <c r="N158" s="118"/>
      <c r="O158" s="37">
        <v>817.4</v>
      </c>
      <c r="P158" s="37">
        <v>85824</v>
      </c>
      <c r="Q158" s="37">
        <v>2875</v>
      </c>
      <c r="R158" s="37">
        <v>908750</v>
      </c>
      <c r="S158" s="37">
        <f t="shared" si="5"/>
        <v>2875</v>
      </c>
      <c r="T158" s="37">
        <v>0</v>
      </c>
      <c r="U158" s="37">
        <f>R158-Q158</f>
        <v>905875</v>
      </c>
      <c r="V158" s="37">
        <v>2.48</v>
      </c>
    </row>
    <row r="159" spans="1:25" x14ac:dyDescent="0.25">
      <c r="A159" s="205">
        <v>153</v>
      </c>
      <c r="B159" s="118" t="s">
        <v>14</v>
      </c>
      <c r="C159" s="118" t="s">
        <v>14</v>
      </c>
      <c r="D159" s="70" t="s">
        <v>154</v>
      </c>
      <c r="E159" s="118" t="s">
        <v>195</v>
      </c>
      <c r="F159" s="16" t="s">
        <v>144</v>
      </c>
      <c r="G159" s="225">
        <v>45662</v>
      </c>
      <c r="H159" s="43"/>
      <c r="I159" s="17" t="s">
        <v>155</v>
      </c>
      <c r="J159" s="118"/>
      <c r="K159" s="118"/>
      <c r="L159" s="118"/>
      <c r="M159" s="118"/>
      <c r="N159" s="118"/>
      <c r="O159" s="37">
        <v>325</v>
      </c>
      <c r="P159" s="37">
        <v>33756</v>
      </c>
      <c r="Q159" s="37">
        <v>10700</v>
      </c>
      <c r="R159" s="37">
        <v>33080</v>
      </c>
      <c r="S159" s="37">
        <f t="shared" si="5"/>
        <v>10700</v>
      </c>
      <c r="T159" s="37">
        <v>0</v>
      </c>
      <c r="U159" s="37">
        <f>R159-Q159</f>
        <v>22380</v>
      </c>
      <c r="V159" s="37">
        <v>3.56</v>
      </c>
    </row>
    <row r="160" spans="1:25" x14ac:dyDescent="0.25">
      <c r="A160" s="205">
        <v>154</v>
      </c>
      <c r="B160" s="118" t="s">
        <v>14</v>
      </c>
      <c r="C160" s="118" t="s">
        <v>14</v>
      </c>
      <c r="D160" s="70" t="s">
        <v>156</v>
      </c>
      <c r="E160" s="118" t="s">
        <v>195</v>
      </c>
      <c r="F160" s="228" t="s">
        <v>213</v>
      </c>
      <c r="G160" s="225">
        <v>45662</v>
      </c>
      <c r="H160" s="43"/>
      <c r="I160" s="17" t="s">
        <v>214</v>
      </c>
      <c r="J160" s="118"/>
      <c r="K160" s="118"/>
      <c r="L160" s="118"/>
      <c r="M160" s="118"/>
      <c r="N160" s="118"/>
      <c r="O160" s="37">
        <v>600</v>
      </c>
      <c r="P160" s="37">
        <v>40848</v>
      </c>
      <c r="Q160" s="37">
        <v>39360</v>
      </c>
      <c r="R160" s="37">
        <v>960</v>
      </c>
      <c r="S160" s="37">
        <f t="shared" si="5"/>
        <v>39360</v>
      </c>
      <c r="T160" s="37">
        <f>Q160-R160</f>
        <v>38400</v>
      </c>
      <c r="U160" s="37">
        <v>0</v>
      </c>
      <c r="V160" s="37">
        <v>2.76</v>
      </c>
    </row>
    <row r="161" spans="1:22" x14ac:dyDescent="0.25">
      <c r="A161" s="205">
        <v>155</v>
      </c>
      <c r="B161" s="118" t="s">
        <v>14</v>
      </c>
      <c r="C161" s="118" t="s">
        <v>14</v>
      </c>
      <c r="D161" s="70" t="s">
        <v>157</v>
      </c>
      <c r="E161" s="118" t="s">
        <v>195</v>
      </c>
      <c r="F161" s="16" t="s">
        <v>158</v>
      </c>
      <c r="G161" s="225">
        <v>45662</v>
      </c>
      <c r="H161" s="43"/>
      <c r="I161" s="17" t="s">
        <v>159</v>
      </c>
      <c r="J161" s="118"/>
      <c r="K161" s="118"/>
      <c r="L161" s="118"/>
      <c r="M161" s="118"/>
      <c r="N161" s="118"/>
      <c r="O161" s="37">
        <v>50</v>
      </c>
      <c r="P161" s="37">
        <v>4261</v>
      </c>
      <c r="Q161" s="37">
        <v>3232</v>
      </c>
      <c r="R161" s="37">
        <v>5676.5</v>
      </c>
      <c r="S161" s="37">
        <f t="shared" si="5"/>
        <v>3232</v>
      </c>
      <c r="T161" s="37">
        <v>0</v>
      </c>
      <c r="U161" s="37">
        <f>R161-Q161</f>
        <v>2444.5</v>
      </c>
      <c r="V161" s="37">
        <v>2.76</v>
      </c>
    </row>
    <row r="162" spans="1:22" x14ac:dyDescent="0.25">
      <c r="A162" s="205">
        <v>156</v>
      </c>
      <c r="B162" s="118" t="s">
        <v>14</v>
      </c>
      <c r="C162" s="118" t="s">
        <v>14</v>
      </c>
      <c r="D162" s="70" t="s">
        <v>160</v>
      </c>
      <c r="E162" s="118" t="s">
        <v>195</v>
      </c>
      <c r="F162" s="16" t="s">
        <v>147</v>
      </c>
      <c r="G162" s="225">
        <v>45662</v>
      </c>
      <c r="H162" s="43"/>
      <c r="I162" s="17" t="s">
        <v>161</v>
      </c>
      <c r="J162" s="118"/>
      <c r="K162" s="118"/>
      <c r="L162" s="118"/>
      <c r="M162" s="118"/>
      <c r="N162" s="118"/>
      <c r="O162" s="37">
        <v>255</v>
      </c>
      <c r="P162" s="37">
        <v>29352</v>
      </c>
      <c r="Q162" s="37">
        <v>1974</v>
      </c>
      <c r="R162" s="37">
        <v>81370.5</v>
      </c>
      <c r="S162" s="37">
        <f t="shared" si="5"/>
        <v>1974</v>
      </c>
      <c r="T162" s="37">
        <v>0</v>
      </c>
      <c r="U162" s="37">
        <f>R162-Q162</f>
        <v>79396.5</v>
      </c>
      <c r="V162" s="37">
        <v>3.07</v>
      </c>
    </row>
    <row r="163" spans="1:22" x14ac:dyDescent="0.25">
      <c r="A163" s="205">
        <v>157</v>
      </c>
      <c r="B163" s="118" t="s">
        <v>14</v>
      </c>
      <c r="C163" s="118" t="s">
        <v>14</v>
      </c>
      <c r="D163" s="70" t="s">
        <v>162</v>
      </c>
      <c r="E163" s="118" t="s">
        <v>195</v>
      </c>
      <c r="F163" s="16" t="s">
        <v>147</v>
      </c>
      <c r="G163" s="225">
        <v>45662</v>
      </c>
      <c r="H163" s="43"/>
      <c r="I163" s="17" t="s">
        <v>163</v>
      </c>
      <c r="J163" s="118"/>
      <c r="K163" s="118"/>
      <c r="L163" s="118"/>
      <c r="M163" s="118"/>
      <c r="N163" s="118"/>
      <c r="O163" s="37">
        <v>298</v>
      </c>
      <c r="P163" s="37">
        <v>23844</v>
      </c>
      <c r="Q163" s="37">
        <v>15438</v>
      </c>
      <c r="R163" s="37">
        <v>25022</v>
      </c>
      <c r="S163" s="37">
        <f t="shared" si="5"/>
        <v>15438</v>
      </c>
      <c r="T163" s="37">
        <v>0</v>
      </c>
      <c r="U163" s="37">
        <f>R163-Q163</f>
        <v>9584</v>
      </c>
      <c r="V163" s="37">
        <v>3.07</v>
      </c>
    </row>
    <row r="164" spans="1:22" x14ac:dyDescent="0.25">
      <c r="A164" s="205">
        <v>158</v>
      </c>
      <c r="B164" s="118" t="s">
        <v>14</v>
      </c>
      <c r="C164" s="118" t="s">
        <v>14</v>
      </c>
      <c r="D164" s="70" t="s">
        <v>164</v>
      </c>
      <c r="E164" s="118" t="s">
        <v>195</v>
      </c>
      <c r="F164" s="16" t="s">
        <v>147</v>
      </c>
      <c r="G164" s="225">
        <v>45662</v>
      </c>
      <c r="H164" s="43"/>
      <c r="I164" s="17" t="s">
        <v>165</v>
      </c>
      <c r="J164" s="118"/>
      <c r="K164" s="118"/>
      <c r="L164" s="118"/>
      <c r="M164" s="118"/>
      <c r="N164" s="118"/>
      <c r="O164" s="37">
        <v>85</v>
      </c>
      <c r="P164" s="37">
        <v>14220</v>
      </c>
      <c r="Q164" s="37">
        <v>6437</v>
      </c>
      <c r="R164" s="37">
        <v>8838.5</v>
      </c>
      <c r="S164" s="37">
        <f t="shared" si="5"/>
        <v>6437</v>
      </c>
      <c r="T164" s="37">
        <v>0</v>
      </c>
      <c r="U164" s="37">
        <f>R164-Q164</f>
        <v>2401.5</v>
      </c>
      <c r="V164" s="37">
        <v>3.07</v>
      </c>
    </row>
    <row r="165" spans="1:22" x14ac:dyDescent="0.25">
      <c r="A165" s="205">
        <v>159</v>
      </c>
      <c r="B165" s="118" t="s">
        <v>14</v>
      </c>
      <c r="C165" s="118" t="s">
        <v>14</v>
      </c>
      <c r="D165" s="70" t="s">
        <v>166</v>
      </c>
      <c r="E165" s="118" t="s">
        <v>195</v>
      </c>
      <c r="F165" s="16" t="s">
        <v>144</v>
      </c>
      <c r="G165" s="225">
        <v>45662</v>
      </c>
      <c r="H165" s="43"/>
      <c r="I165" s="17" t="s">
        <v>145</v>
      </c>
      <c r="J165" s="118"/>
      <c r="K165" s="118"/>
      <c r="L165" s="118"/>
      <c r="M165" s="118"/>
      <c r="N165" s="118"/>
      <c r="O165" s="37">
        <v>170</v>
      </c>
      <c r="P165" s="37">
        <v>18126</v>
      </c>
      <c r="Q165" s="37">
        <v>11796</v>
      </c>
      <c r="R165" s="37">
        <v>1962</v>
      </c>
      <c r="S165" s="37">
        <f t="shared" si="5"/>
        <v>11796</v>
      </c>
      <c r="T165" s="37">
        <f>Q165-R165</f>
        <v>9834</v>
      </c>
      <c r="U165" s="37">
        <v>0</v>
      </c>
      <c r="V165" s="37">
        <v>2.76</v>
      </c>
    </row>
    <row r="166" spans="1:22" x14ac:dyDescent="0.25">
      <c r="A166" s="205">
        <v>160</v>
      </c>
      <c r="B166" s="118" t="s">
        <v>14</v>
      </c>
      <c r="C166" s="118" t="s">
        <v>14</v>
      </c>
      <c r="D166" s="70" t="s">
        <v>317</v>
      </c>
      <c r="E166" s="118" t="s">
        <v>195</v>
      </c>
      <c r="F166" s="16" t="s">
        <v>147</v>
      </c>
      <c r="G166" s="225">
        <v>45662</v>
      </c>
      <c r="H166" s="229"/>
      <c r="I166" s="17" t="s">
        <v>145</v>
      </c>
      <c r="J166" s="118"/>
      <c r="K166" s="118"/>
      <c r="L166" s="118"/>
      <c r="M166" s="118"/>
      <c r="N166" s="118"/>
      <c r="O166" s="37">
        <v>170</v>
      </c>
      <c r="P166" s="37">
        <v>6558</v>
      </c>
      <c r="Q166" s="37">
        <v>4979</v>
      </c>
      <c r="R166" s="37">
        <v>567</v>
      </c>
      <c r="S166" s="37">
        <f t="shared" si="5"/>
        <v>4979</v>
      </c>
      <c r="T166" s="37">
        <f>Q166-R166</f>
        <v>4412</v>
      </c>
      <c r="U166" s="37">
        <v>0</v>
      </c>
      <c r="V166" s="37">
        <v>2.76</v>
      </c>
    </row>
    <row r="167" spans="1:22" x14ac:dyDescent="0.25">
      <c r="A167" s="205">
        <v>161</v>
      </c>
      <c r="B167" s="118" t="s">
        <v>14</v>
      </c>
      <c r="C167" s="118" t="s">
        <v>14</v>
      </c>
      <c r="D167" s="70" t="s">
        <v>168</v>
      </c>
      <c r="E167" s="118" t="s">
        <v>195</v>
      </c>
      <c r="F167" s="16" t="s">
        <v>144</v>
      </c>
      <c r="G167" s="225">
        <v>45662</v>
      </c>
      <c r="H167" s="229"/>
      <c r="I167" s="17" t="s">
        <v>214</v>
      </c>
      <c r="J167" s="118"/>
      <c r="K167" s="118"/>
      <c r="L167" s="118"/>
      <c r="M167" s="118"/>
      <c r="N167" s="118"/>
      <c r="O167" s="37">
        <v>599.6</v>
      </c>
      <c r="P167" s="37">
        <v>75320</v>
      </c>
      <c r="Q167" s="37">
        <v>33183.5</v>
      </c>
      <c r="R167" s="37">
        <v>66538.5</v>
      </c>
      <c r="S167" s="37">
        <f t="shared" si="5"/>
        <v>33183.5</v>
      </c>
      <c r="T167" s="37">
        <v>0</v>
      </c>
      <c r="U167" s="37">
        <f>R167-Q167</f>
        <v>33355</v>
      </c>
      <c r="V167" s="37">
        <v>2.76</v>
      </c>
    </row>
    <row r="168" spans="1:22" x14ac:dyDescent="0.25">
      <c r="A168" s="205">
        <v>162</v>
      </c>
      <c r="B168" s="118" t="s">
        <v>14</v>
      </c>
      <c r="C168" s="118" t="s">
        <v>14</v>
      </c>
      <c r="D168" s="70" t="s">
        <v>169</v>
      </c>
      <c r="E168" s="118" t="s">
        <v>195</v>
      </c>
      <c r="F168" s="16" t="s">
        <v>144</v>
      </c>
      <c r="G168" s="225">
        <v>45662</v>
      </c>
      <c r="H168" s="229"/>
      <c r="I168" s="17" t="s">
        <v>215</v>
      </c>
      <c r="J168" s="118"/>
      <c r="K168" s="118"/>
      <c r="L168" s="118"/>
      <c r="M168" s="118"/>
      <c r="N168" s="118"/>
      <c r="O168" s="37">
        <v>414.745</v>
      </c>
      <c r="P168" s="37">
        <v>47460</v>
      </c>
      <c r="Q168" s="37">
        <v>8955</v>
      </c>
      <c r="R168" s="37">
        <v>230692.5</v>
      </c>
      <c r="S168" s="37">
        <f t="shared" si="5"/>
        <v>8955</v>
      </c>
      <c r="T168" s="37">
        <v>0</v>
      </c>
      <c r="U168" s="37">
        <f>R168-Q168</f>
        <v>221737.5</v>
      </c>
      <c r="V168" s="37">
        <v>2.76</v>
      </c>
    </row>
    <row r="169" spans="1:22" x14ac:dyDescent="0.25">
      <c r="A169" s="205">
        <v>163</v>
      </c>
      <c r="B169" s="118" t="s">
        <v>14</v>
      </c>
      <c r="C169" s="118" t="s">
        <v>14</v>
      </c>
      <c r="D169" s="70" t="s">
        <v>170</v>
      </c>
      <c r="E169" s="118" t="s">
        <v>195</v>
      </c>
      <c r="F169" s="16" t="s">
        <v>144</v>
      </c>
      <c r="G169" s="225">
        <v>45662</v>
      </c>
      <c r="H169" s="229"/>
      <c r="I169" s="17" t="s">
        <v>171</v>
      </c>
      <c r="J169" s="118"/>
      <c r="K169" s="118"/>
      <c r="L169" s="118"/>
      <c r="M169" s="118"/>
      <c r="N169" s="118"/>
      <c r="O169" s="37">
        <v>997.92</v>
      </c>
      <c r="P169" s="37">
        <v>113490</v>
      </c>
      <c r="Q169" s="37">
        <v>45600</v>
      </c>
      <c r="R169" s="37">
        <v>153630</v>
      </c>
      <c r="S169" s="37">
        <f t="shared" si="5"/>
        <v>45600</v>
      </c>
      <c r="T169" s="37">
        <v>0</v>
      </c>
      <c r="U169" s="37">
        <f>R169-Q169</f>
        <v>108030</v>
      </c>
      <c r="V169" s="37">
        <v>3.19</v>
      </c>
    </row>
    <row r="170" spans="1:22" x14ac:dyDescent="0.25">
      <c r="A170" s="205">
        <v>164</v>
      </c>
      <c r="B170" s="118" t="s">
        <v>14</v>
      </c>
      <c r="C170" s="118" t="s">
        <v>14</v>
      </c>
      <c r="D170" s="71" t="s">
        <v>172</v>
      </c>
      <c r="E170" s="118" t="s">
        <v>195</v>
      </c>
      <c r="F170" s="16" t="s">
        <v>147</v>
      </c>
      <c r="G170" s="225">
        <v>45662</v>
      </c>
      <c r="H170" s="229"/>
      <c r="I170" s="17" t="s">
        <v>173</v>
      </c>
      <c r="J170" s="118"/>
      <c r="K170" s="118"/>
      <c r="L170" s="118"/>
      <c r="M170" s="118"/>
      <c r="N170" s="118"/>
      <c r="O170" s="37">
        <v>30.15</v>
      </c>
      <c r="P170" s="37">
        <v>3849</v>
      </c>
      <c r="Q170" s="37">
        <v>2293</v>
      </c>
      <c r="R170" s="37">
        <v>3170.5</v>
      </c>
      <c r="S170" s="37">
        <f t="shared" si="5"/>
        <v>2293</v>
      </c>
      <c r="T170" s="37">
        <v>0</v>
      </c>
      <c r="U170" s="37">
        <f>R170-Q170</f>
        <v>877.5</v>
      </c>
      <c r="V170" s="37">
        <v>3.19</v>
      </c>
    </row>
    <row r="171" spans="1:22" x14ac:dyDescent="0.25">
      <c r="A171" s="205">
        <v>165</v>
      </c>
      <c r="B171" s="118" t="s">
        <v>14</v>
      </c>
      <c r="C171" s="118" t="s">
        <v>14</v>
      </c>
      <c r="D171" s="71" t="s">
        <v>174</v>
      </c>
      <c r="E171" s="118" t="s">
        <v>195</v>
      </c>
      <c r="F171" s="16" t="s">
        <v>144</v>
      </c>
      <c r="G171" s="225">
        <v>45662</v>
      </c>
      <c r="H171" s="229"/>
      <c r="I171" s="17" t="s">
        <v>165</v>
      </c>
      <c r="J171" s="118"/>
      <c r="K171" s="118"/>
      <c r="L171" s="118"/>
      <c r="M171" s="118"/>
      <c r="N171" s="118"/>
      <c r="O171" s="37">
        <v>170</v>
      </c>
      <c r="P171" s="37">
        <v>10560</v>
      </c>
      <c r="Q171" s="37">
        <v>5083</v>
      </c>
      <c r="R171" s="37">
        <v>2718</v>
      </c>
      <c r="S171" s="37">
        <f t="shared" si="5"/>
        <v>5083</v>
      </c>
      <c r="T171" s="37">
        <f t="shared" ref="T171" si="18">Q171-R171</f>
        <v>2365</v>
      </c>
      <c r="U171" s="37">
        <v>0</v>
      </c>
      <c r="V171" s="37" t="s">
        <v>219</v>
      </c>
    </row>
    <row r="172" spans="1:22" x14ac:dyDescent="0.25">
      <c r="A172" s="205">
        <v>166</v>
      </c>
      <c r="B172" s="118" t="s">
        <v>14</v>
      </c>
      <c r="C172" s="118" t="s">
        <v>14</v>
      </c>
      <c r="D172" s="71" t="s">
        <v>175</v>
      </c>
      <c r="E172" s="118" t="s">
        <v>195</v>
      </c>
      <c r="F172" s="16" t="s">
        <v>144</v>
      </c>
      <c r="G172" s="225">
        <v>45662</v>
      </c>
      <c r="H172" s="229"/>
      <c r="I172" s="17" t="s">
        <v>161</v>
      </c>
      <c r="J172" s="118"/>
      <c r="K172" s="118"/>
      <c r="L172" s="118"/>
      <c r="M172" s="118"/>
      <c r="N172" s="118"/>
      <c r="O172" s="37">
        <v>249.92</v>
      </c>
      <c r="P172" s="37">
        <v>27024</v>
      </c>
      <c r="Q172" s="37">
        <v>19017</v>
      </c>
      <c r="R172" s="37">
        <v>4128</v>
      </c>
      <c r="S172" s="37">
        <f t="shared" si="5"/>
        <v>19017</v>
      </c>
      <c r="T172" s="37">
        <f>Q172-R172</f>
        <v>14889</v>
      </c>
      <c r="U172" s="37">
        <v>0</v>
      </c>
      <c r="V172" s="37">
        <v>3.19</v>
      </c>
    </row>
    <row r="173" spans="1:22" x14ac:dyDescent="0.25">
      <c r="A173" s="205">
        <v>167</v>
      </c>
      <c r="B173" s="118" t="s">
        <v>14</v>
      </c>
      <c r="C173" s="118" t="s">
        <v>14</v>
      </c>
      <c r="D173" s="70" t="s">
        <v>176</v>
      </c>
      <c r="E173" s="118" t="s">
        <v>195</v>
      </c>
      <c r="F173" s="16" t="s">
        <v>144</v>
      </c>
      <c r="G173" s="225">
        <v>45662</v>
      </c>
      <c r="H173" s="229"/>
      <c r="I173" s="17" t="s">
        <v>161</v>
      </c>
      <c r="J173" s="118"/>
      <c r="K173" s="118"/>
      <c r="L173" s="118"/>
      <c r="M173" s="118"/>
      <c r="N173" s="118"/>
      <c r="O173" s="37">
        <v>100.32</v>
      </c>
      <c r="P173" s="37">
        <v>12753</v>
      </c>
      <c r="Q173" s="37">
        <v>679.5</v>
      </c>
      <c r="R173" s="37">
        <v>31090.5</v>
      </c>
      <c r="S173" s="37">
        <f t="shared" si="5"/>
        <v>679.5</v>
      </c>
      <c r="T173" s="37">
        <v>0</v>
      </c>
      <c r="U173" s="37">
        <f t="shared" ref="U173:U182" si="19">R173-Q173</f>
        <v>30411</v>
      </c>
      <c r="V173" s="37">
        <v>3.19</v>
      </c>
    </row>
    <row r="174" spans="1:22" x14ac:dyDescent="0.25">
      <c r="A174" s="205">
        <v>168</v>
      </c>
      <c r="B174" s="118" t="s">
        <v>14</v>
      </c>
      <c r="C174" s="118" t="s">
        <v>14</v>
      </c>
      <c r="D174" s="70" t="s">
        <v>177</v>
      </c>
      <c r="E174" s="118" t="s">
        <v>195</v>
      </c>
      <c r="F174" s="16" t="s">
        <v>144</v>
      </c>
      <c r="G174" s="225">
        <v>45662</v>
      </c>
      <c r="H174" s="229"/>
      <c r="I174" s="17" t="s">
        <v>178</v>
      </c>
      <c r="J174" s="118"/>
      <c r="K174" s="118"/>
      <c r="L174" s="118"/>
      <c r="M174" s="118"/>
      <c r="N174" s="118"/>
      <c r="O174" s="37">
        <v>692</v>
      </c>
      <c r="P174" s="37">
        <v>83760</v>
      </c>
      <c r="Q174" s="37">
        <v>12195</v>
      </c>
      <c r="R174" s="37">
        <v>79035</v>
      </c>
      <c r="S174" s="37">
        <f t="shared" si="5"/>
        <v>12195</v>
      </c>
      <c r="T174" s="37">
        <v>0</v>
      </c>
      <c r="U174" s="37">
        <f t="shared" si="19"/>
        <v>66840</v>
      </c>
      <c r="V174" s="37">
        <v>3.19</v>
      </c>
    </row>
    <row r="175" spans="1:22" x14ac:dyDescent="0.25">
      <c r="A175" s="205">
        <v>169</v>
      </c>
      <c r="B175" s="118" t="s">
        <v>14</v>
      </c>
      <c r="C175" s="118" t="s">
        <v>14</v>
      </c>
      <c r="D175" s="70" t="s">
        <v>179</v>
      </c>
      <c r="E175" s="118" t="s">
        <v>195</v>
      </c>
      <c r="F175" s="16" t="s">
        <v>144</v>
      </c>
      <c r="G175" s="225">
        <v>45662</v>
      </c>
      <c r="H175" s="229"/>
      <c r="I175" s="17" t="s">
        <v>180</v>
      </c>
      <c r="J175" s="118"/>
      <c r="K175" s="118"/>
      <c r="L175" s="118"/>
      <c r="M175" s="118"/>
      <c r="N175" s="118"/>
      <c r="O175" s="37">
        <v>807</v>
      </c>
      <c r="P175" s="37">
        <v>100704</v>
      </c>
      <c r="Q175" s="37">
        <v>12000</v>
      </c>
      <c r="R175" s="37">
        <v>161945</v>
      </c>
      <c r="S175" s="37">
        <f t="shared" si="5"/>
        <v>12000</v>
      </c>
      <c r="T175" s="37">
        <v>0</v>
      </c>
      <c r="U175" s="37">
        <f t="shared" si="19"/>
        <v>149945</v>
      </c>
      <c r="V175" s="37">
        <v>3.19</v>
      </c>
    </row>
    <row r="176" spans="1:22" x14ac:dyDescent="0.25">
      <c r="A176" s="205">
        <v>170</v>
      </c>
      <c r="B176" s="118" t="s">
        <v>14</v>
      </c>
      <c r="C176" s="118" t="s">
        <v>14</v>
      </c>
      <c r="D176" s="70" t="s">
        <v>181</v>
      </c>
      <c r="E176" s="118" t="s">
        <v>195</v>
      </c>
      <c r="F176" s="16" t="s">
        <v>144</v>
      </c>
      <c r="G176" s="225">
        <v>45662</v>
      </c>
      <c r="H176" s="229"/>
      <c r="I176" s="17" t="s">
        <v>182</v>
      </c>
      <c r="J176" s="118"/>
      <c r="K176" s="118"/>
      <c r="L176" s="118"/>
      <c r="M176" s="118"/>
      <c r="N176" s="118"/>
      <c r="O176" s="37">
        <v>50.2</v>
      </c>
      <c r="P176" s="37">
        <v>6510</v>
      </c>
      <c r="Q176" s="37">
        <v>834</v>
      </c>
      <c r="R176" s="37">
        <v>15778.5</v>
      </c>
      <c r="S176" s="37">
        <f t="shared" si="5"/>
        <v>834</v>
      </c>
      <c r="T176" s="37">
        <v>0</v>
      </c>
      <c r="U176" s="37">
        <f t="shared" si="19"/>
        <v>14944.5</v>
      </c>
      <c r="V176" s="37">
        <v>3.19</v>
      </c>
    </row>
    <row r="177" spans="1:26" x14ac:dyDescent="0.25">
      <c r="A177" s="205">
        <v>171</v>
      </c>
      <c r="B177" s="118" t="s">
        <v>14</v>
      </c>
      <c r="C177" s="118" t="s">
        <v>14</v>
      </c>
      <c r="D177" s="70" t="s">
        <v>183</v>
      </c>
      <c r="E177" s="118" t="s">
        <v>195</v>
      </c>
      <c r="F177" s="16" t="s">
        <v>216</v>
      </c>
      <c r="G177" s="225">
        <v>45662</v>
      </c>
      <c r="H177" s="229"/>
      <c r="I177" s="17" t="s">
        <v>145</v>
      </c>
      <c r="J177" s="118"/>
      <c r="K177" s="118"/>
      <c r="L177" s="118"/>
      <c r="M177" s="118"/>
      <c r="N177" s="118"/>
      <c r="O177" s="37">
        <v>170</v>
      </c>
      <c r="P177" s="37">
        <v>11982</v>
      </c>
      <c r="Q177" s="37">
        <v>7788</v>
      </c>
      <c r="R177" s="37">
        <v>22945</v>
      </c>
      <c r="S177" s="37">
        <f t="shared" si="5"/>
        <v>7788</v>
      </c>
      <c r="T177" s="37">
        <v>0</v>
      </c>
      <c r="U177" s="37">
        <f t="shared" si="19"/>
        <v>15157</v>
      </c>
      <c r="V177" s="37">
        <v>2.87</v>
      </c>
    </row>
    <row r="178" spans="1:26" s="232" customFormat="1" x14ac:dyDescent="0.3">
      <c r="A178" s="205">
        <v>172</v>
      </c>
      <c r="B178" s="118" t="s">
        <v>14</v>
      </c>
      <c r="C178" s="118" t="s">
        <v>14</v>
      </c>
      <c r="D178" s="70" t="s">
        <v>184</v>
      </c>
      <c r="E178" s="118" t="s">
        <v>195</v>
      </c>
      <c r="F178" s="16" t="s">
        <v>144</v>
      </c>
      <c r="G178" s="225">
        <v>45662</v>
      </c>
      <c r="H178" s="230"/>
      <c r="I178" s="17" t="s">
        <v>185</v>
      </c>
      <c r="J178" s="231"/>
      <c r="K178" s="231"/>
      <c r="L178" s="231"/>
      <c r="M178" s="231"/>
      <c r="N178" s="231"/>
      <c r="O178" s="37">
        <v>145</v>
      </c>
      <c r="P178" s="37">
        <v>4032</v>
      </c>
      <c r="Q178" s="37">
        <v>78760</v>
      </c>
      <c r="R178" s="37">
        <v>4615</v>
      </c>
      <c r="S178" s="37">
        <f t="shared" si="5"/>
        <v>78760</v>
      </c>
      <c r="T178" s="37">
        <f>Q178-R178</f>
        <v>74145</v>
      </c>
      <c r="U178" s="37">
        <v>0</v>
      </c>
      <c r="V178" s="37">
        <v>2.76</v>
      </c>
      <c r="W178" s="164"/>
      <c r="X178" s="164"/>
      <c r="Z178" s="164"/>
    </row>
    <row r="179" spans="1:26" s="232" customFormat="1" x14ac:dyDescent="0.3">
      <c r="A179" s="205">
        <v>173</v>
      </c>
      <c r="B179" s="118" t="s">
        <v>14</v>
      </c>
      <c r="C179" s="118" t="s">
        <v>14</v>
      </c>
      <c r="D179" s="70" t="s">
        <v>186</v>
      </c>
      <c r="E179" s="118" t="s">
        <v>195</v>
      </c>
      <c r="F179" s="16" t="s">
        <v>187</v>
      </c>
      <c r="G179" s="225">
        <v>45662</v>
      </c>
      <c r="H179" s="230"/>
      <c r="I179" s="17" t="s">
        <v>180</v>
      </c>
      <c r="J179" s="231"/>
      <c r="K179" s="231"/>
      <c r="L179" s="231"/>
      <c r="M179" s="231"/>
      <c r="N179" s="231"/>
      <c r="O179" s="37">
        <v>469.8</v>
      </c>
      <c r="P179" s="37">
        <v>60858</v>
      </c>
      <c r="Q179" s="37">
        <v>7870</v>
      </c>
      <c r="R179" s="37">
        <v>85190</v>
      </c>
      <c r="S179" s="37">
        <f t="shared" si="5"/>
        <v>7870</v>
      </c>
      <c r="T179" s="37">
        <v>0</v>
      </c>
      <c r="U179" s="37">
        <f t="shared" si="19"/>
        <v>77320</v>
      </c>
      <c r="V179" s="37">
        <v>3.19</v>
      </c>
      <c r="W179" s="164"/>
      <c r="X179" s="164"/>
      <c r="Z179" s="164"/>
    </row>
    <row r="180" spans="1:26" s="232" customFormat="1" x14ac:dyDescent="0.3">
      <c r="A180" s="205">
        <v>174</v>
      </c>
      <c r="B180" s="118" t="s">
        <v>14</v>
      </c>
      <c r="C180" s="118" t="s">
        <v>14</v>
      </c>
      <c r="D180" s="70" t="s">
        <v>188</v>
      </c>
      <c r="E180" s="118" t="s">
        <v>195</v>
      </c>
      <c r="F180" s="16" t="s">
        <v>144</v>
      </c>
      <c r="G180" s="225">
        <v>45662</v>
      </c>
      <c r="H180" s="230"/>
      <c r="I180" s="17" t="s">
        <v>161</v>
      </c>
      <c r="J180" s="231"/>
      <c r="K180" s="231"/>
      <c r="L180" s="231"/>
      <c r="M180" s="231"/>
      <c r="N180" s="231"/>
      <c r="O180" s="37">
        <v>109.12</v>
      </c>
      <c r="P180" s="37">
        <v>13091</v>
      </c>
      <c r="Q180" s="37">
        <v>1249.5</v>
      </c>
      <c r="R180" s="37">
        <v>60471</v>
      </c>
      <c r="S180" s="37">
        <f t="shared" si="5"/>
        <v>1249.5</v>
      </c>
      <c r="T180" s="37">
        <v>0</v>
      </c>
      <c r="U180" s="37">
        <f t="shared" si="19"/>
        <v>59221.5</v>
      </c>
      <c r="V180" s="37">
        <v>3.19</v>
      </c>
      <c r="W180" s="164"/>
      <c r="X180" s="164"/>
      <c r="Z180" s="164"/>
    </row>
    <row r="181" spans="1:26" s="232" customFormat="1" x14ac:dyDescent="0.3">
      <c r="A181" s="205">
        <v>175</v>
      </c>
      <c r="B181" s="118" t="s">
        <v>14</v>
      </c>
      <c r="C181" s="118" t="s">
        <v>14</v>
      </c>
      <c r="D181" s="70" t="s">
        <v>189</v>
      </c>
      <c r="E181" s="118" t="s">
        <v>195</v>
      </c>
      <c r="F181" s="16" t="s">
        <v>147</v>
      </c>
      <c r="G181" s="225">
        <v>45662</v>
      </c>
      <c r="H181" s="230"/>
      <c r="I181" s="17" t="s">
        <v>145</v>
      </c>
      <c r="J181" s="231"/>
      <c r="K181" s="231"/>
      <c r="L181" s="231"/>
      <c r="M181" s="231"/>
      <c r="N181" s="231"/>
      <c r="O181" s="37">
        <v>124.9</v>
      </c>
      <c r="P181" s="37">
        <v>13796</v>
      </c>
      <c r="Q181" s="37">
        <v>3960</v>
      </c>
      <c r="R181" s="37">
        <v>14530</v>
      </c>
      <c r="S181" s="37">
        <f t="shared" si="5"/>
        <v>3960</v>
      </c>
      <c r="T181" s="37">
        <v>0</v>
      </c>
      <c r="U181" s="37">
        <f t="shared" si="19"/>
        <v>10570</v>
      </c>
      <c r="V181" s="37">
        <v>2.76</v>
      </c>
      <c r="W181" s="164"/>
      <c r="X181" s="164"/>
      <c r="Z181" s="164"/>
    </row>
    <row r="182" spans="1:26" s="232" customFormat="1" x14ac:dyDescent="0.3">
      <c r="A182" s="205">
        <v>176</v>
      </c>
      <c r="B182" s="118" t="s">
        <v>14</v>
      </c>
      <c r="C182" s="118" t="s">
        <v>14</v>
      </c>
      <c r="D182" s="70" t="s">
        <v>190</v>
      </c>
      <c r="E182" s="118" t="s">
        <v>195</v>
      </c>
      <c r="F182" s="16" t="s">
        <v>144</v>
      </c>
      <c r="G182" s="225">
        <v>45662</v>
      </c>
      <c r="H182" s="230"/>
      <c r="I182" s="17" t="s">
        <v>145</v>
      </c>
      <c r="J182" s="231"/>
      <c r="K182" s="231"/>
      <c r="L182" s="231"/>
      <c r="M182" s="231"/>
      <c r="N182" s="231"/>
      <c r="O182" s="37">
        <v>150.04</v>
      </c>
      <c r="P182" s="37">
        <v>18612</v>
      </c>
      <c r="Q182" s="37">
        <v>6551.25</v>
      </c>
      <c r="R182" s="37">
        <v>14413.75</v>
      </c>
      <c r="S182" s="37">
        <f t="shared" si="5"/>
        <v>6551.25</v>
      </c>
      <c r="T182" s="37">
        <v>0</v>
      </c>
      <c r="U182" s="37">
        <f t="shared" si="19"/>
        <v>7862.5</v>
      </c>
      <c r="V182" s="37">
        <v>3.19</v>
      </c>
      <c r="W182" s="164"/>
      <c r="X182" s="164"/>
      <c r="Z182" s="164"/>
    </row>
    <row r="183" spans="1:26" s="232" customFormat="1" x14ac:dyDescent="0.3">
      <c r="A183" s="205">
        <v>177</v>
      </c>
      <c r="B183" s="118" t="s">
        <v>14</v>
      </c>
      <c r="C183" s="118" t="s">
        <v>14</v>
      </c>
      <c r="D183" s="70" t="s">
        <v>191</v>
      </c>
      <c r="E183" s="118" t="s">
        <v>195</v>
      </c>
      <c r="F183" s="16" t="s">
        <v>144</v>
      </c>
      <c r="G183" s="225">
        <v>45662</v>
      </c>
      <c r="H183" s="230"/>
      <c r="I183" s="17" t="s">
        <v>192</v>
      </c>
      <c r="J183" s="231"/>
      <c r="K183" s="231"/>
      <c r="L183" s="231"/>
      <c r="M183" s="231"/>
      <c r="N183" s="231"/>
      <c r="O183" s="37">
        <v>424.98</v>
      </c>
      <c r="P183" s="37">
        <v>51903.6</v>
      </c>
      <c r="Q183" s="37">
        <v>35545</v>
      </c>
      <c r="R183" s="37">
        <v>16537.5</v>
      </c>
      <c r="S183" s="37">
        <f t="shared" si="5"/>
        <v>35545</v>
      </c>
      <c r="T183" s="37">
        <f>Q183-R183</f>
        <v>19007.5</v>
      </c>
      <c r="U183" s="37">
        <v>0</v>
      </c>
      <c r="V183" s="37">
        <v>3.19</v>
      </c>
      <c r="W183" s="164"/>
      <c r="X183" s="164"/>
      <c r="Z183" s="164"/>
    </row>
    <row r="184" spans="1:26" s="232" customFormat="1" x14ac:dyDescent="0.3">
      <c r="A184" s="205">
        <v>178</v>
      </c>
      <c r="B184" s="118" t="s">
        <v>14</v>
      </c>
      <c r="C184" s="118" t="s">
        <v>14</v>
      </c>
      <c r="D184" s="70" t="s">
        <v>193</v>
      </c>
      <c r="E184" s="118" t="s">
        <v>195</v>
      </c>
      <c r="F184" s="16" t="s">
        <v>144</v>
      </c>
      <c r="G184" s="225">
        <v>45662</v>
      </c>
      <c r="H184" s="230"/>
      <c r="I184" s="17" t="s">
        <v>194</v>
      </c>
      <c r="J184" s="231"/>
      <c r="K184" s="231"/>
      <c r="L184" s="231"/>
      <c r="M184" s="231"/>
      <c r="N184" s="231"/>
      <c r="O184" s="37">
        <v>999.54</v>
      </c>
      <c r="P184" s="37">
        <v>131072</v>
      </c>
      <c r="Q184" s="37">
        <v>3950</v>
      </c>
      <c r="R184" s="37">
        <v>374330</v>
      </c>
      <c r="S184" s="37">
        <f t="shared" si="5"/>
        <v>3950</v>
      </c>
      <c r="T184" s="37">
        <v>0</v>
      </c>
      <c r="U184" s="37">
        <f>R184-Q184</f>
        <v>370380</v>
      </c>
      <c r="V184" s="37">
        <v>3.19</v>
      </c>
      <c r="W184" s="164"/>
      <c r="X184" s="164"/>
      <c r="Z184" s="164"/>
    </row>
    <row r="185" spans="1:26" s="232" customFormat="1" x14ac:dyDescent="0.3">
      <c r="A185" s="205">
        <v>179</v>
      </c>
      <c r="B185" s="233" t="s">
        <v>14</v>
      </c>
      <c r="C185" s="233" t="s">
        <v>14</v>
      </c>
      <c r="D185" s="72" t="s">
        <v>217</v>
      </c>
      <c r="E185" s="233" t="s">
        <v>195</v>
      </c>
      <c r="F185" s="234" t="s">
        <v>213</v>
      </c>
      <c r="G185" s="225">
        <v>45662</v>
      </c>
      <c r="H185" s="235"/>
      <c r="I185" s="49" t="s">
        <v>218</v>
      </c>
      <c r="J185" s="236"/>
      <c r="K185" s="236"/>
      <c r="L185" s="236"/>
      <c r="M185" s="236"/>
      <c r="N185" s="236"/>
      <c r="O185" s="51">
        <v>55</v>
      </c>
      <c r="P185" s="51">
        <v>4949</v>
      </c>
      <c r="Q185" s="51">
        <v>4362.5</v>
      </c>
      <c r="R185" s="51">
        <v>282.5</v>
      </c>
      <c r="S185" s="37">
        <f t="shared" si="5"/>
        <v>4362.5</v>
      </c>
      <c r="T185" s="37">
        <f>Q185-R185</f>
        <v>4080</v>
      </c>
      <c r="U185" s="37">
        <v>0</v>
      </c>
      <c r="V185" s="51">
        <v>3.07</v>
      </c>
      <c r="W185" s="164"/>
      <c r="X185" s="164"/>
      <c r="Z185" s="164"/>
    </row>
    <row r="186" spans="1:26" s="232" customFormat="1" x14ac:dyDescent="0.3">
      <c r="A186" s="205">
        <v>180</v>
      </c>
      <c r="B186" s="118" t="s">
        <v>14</v>
      </c>
      <c r="C186" s="118" t="s">
        <v>14</v>
      </c>
      <c r="D186" s="70" t="s">
        <v>220</v>
      </c>
      <c r="E186" s="118" t="s">
        <v>195</v>
      </c>
      <c r="F186" s="237" t="s">
        <v>213</v>
      </c>
      <c r="G186" s="225">
        <v>45662</v>
      </c>
      <c r="H186" s="230"/>
      <c r="I186" s="18" t="s">
        <v>533</v>
      </c>
      <c r="J186" s="231"/>
      <c r="K186" s="231"/>
      <c r="L186" s="231"/>
      <c r="M186" s="231"/>
      <c r="N186" s="231"/>
      <c r="O186" s="37">
        <v>750.15</v>
      </c>
      <c r="P186" s="37">
        <v>53014</v>
      </c>
      <c r="Q186" s="37">
        <v>30727.5</v>
      </c>
      <c r="R186" s="37">
        <v>99300</v>
      </c>
      <c r="S186" s="37">
        <f t="shared" si="5"/>
        <v>30727.5</v>
      </c>
      <c r="T186" s="37">
        <v>0</v>
      </c>
      <c r="U186" s="37">
        <f>R186-Q186</f>
        <v>68572.5</v>
      </c>
      <c r="V186" s="37">
        <v>3.74</v>
      </c>
      <c r="W186" s="164"/>
      <c r="X186" s="164"/>
      <c r="Z186" s="164"/>
    </row>
    <row r="187" spans="1:26" s="232" customFormat="1" x14ac:dyDescent="0.3">
      <c r="A187" s="205">
        <v>181</v>
      </c>
      <c r="B187" s="118" t="s">
        <v>14</v>
      </c>
      <c r="C187" s="118" t="s">
        <v>14</v>
      </c>
      <c r="D187" s="70" t="s">
        <v>228</v>
      </c>
      <c r="E187" s="118" t="s">
        <v>195</v>
      </c>
      <c r="F187" s="237" t="s">
        <v>213</v>
      </c>
      <c r="G187" s="225">
        <v>45662</v>
      </c>
      <c r="H187" s="230"/>
      <c r="I187" s="17" t="s">
        <v>182</v>
      </c>
      <c r="J187" s="231"/>
      <c r="K187" s="231"/>
      <c r="L187" s="231"/>
      <c r="M187" s="231"/>
      <c r="N187" s="231"/>
      <c r="O187" s="37">
        <v>39</v>
      </c>
      <c r="P187" s="37">
        <v>3483</v>
      </c>
      <c r="Q187" s="37">
        <v>202.5</v>
      </c>
      <c r="R187" s="37">
        <v>24266.25</v>
      </c>
      <c r="S187" s="37">
        <f t="shared" si="5"/>
        <v>202.5</v>
      </c>
      <c r="T187" s="37">
        <v>0</v>
      </c>
      <c r="U187" s="37">
        <f>R187-Q187</f>
        <v>24063.75</v>
      </c>
      <c r="V187" s="37">
        <v>3.74</v>
      </c>
      <c r="W187" s="164"/>
      <c r="X187" s="164"/>
      <c r="Z187" s="164"/>
    </row>
    <row r="188" spans="1:26" s="232" customFormat="1" x14ac:dyDescent="0.3">
      <c r="A188" s="205">
        <v>182</v>
      </c>
      <c r="B188" s="118" t="s">
        <v>14</v>
      </c>
      <c r="C188" s="118" t="s">
        <v>14</v>
      </c>
      <c r="D188" s="70" t="s">
        <v>230</v>
      </c>
      <c r="E188" s="118" t="s">
        <v>195</v>
      </c>
      <c r="F188" s="237" t="s">
        <v>213</v>
      </c>
      <c r="G188" s="225">
        <v>45662</v>
      </c>
      <c r="H188" s="230"/>
      <c r="I188" s="17" t="s">
        <v>165</v>
      </c>
      <c r="J188" s="231"/>
      <c r="K188" s="231"/>
      <c r="L188" s="231"/>
      <c r="M188" s="231"/>
      <c r="N188" s="231"/>
      <c r="O188" s="37">
        <v>80</v>
      </c>
      <c r="P188" s="37">
        <v>5799.8</v>
      </c>
      <c r="Q188" s="37">
        <v>4302</v>
      </c>
      <c r="R188" s="37">
        <v>5699</v>
      </c>
      <c r="S188" s="37">
        <f t="shared" si="5"/>
        <v>4302</v>
      </c>
      <c r="T188" s="37">
        <v>0</v>
      </c>
      <c r="U188" s="37">
        <f>R188-Q188</f>
        <v>1397</v>
      </c>
      <c r="V188" s="37">
        <v>3.74</v>
      </c>
      <c r="W188" s="164"/>
      <c r="X188" s="164"/>
      <c r="Z188" s="164"/>
    </row>
    <row r="189" spans="1:26" s="232" customFormat="1" x14ac:dyDescent="0.3">
      <c r="A189" s="205">
        <v>183</v>
      </c>
      <c r="B189" s="118" t="s">
        <v>14</v>
      </c>
      <c r="C189" s="118" t="s">
        <v>14</v>
      </c>
      <c r="D189" s="70" t="s">
        <v>229</v>
      </c>
      <c r="E189" s="118" t="s">
        <v>195</v>
      </c>
      <c r="F189" s="237" t="s">
        <v>236</v>
      </c>
      <c r="G189" s="225">
        <v>45662</v>
      </c>
      <c r="H189" s="230"/>
      <c r="I189" s="17" t="s">
        <v>237</v>
      </c>
      <c r="J189" s="231"/>
      <c r="K189" s="231"/>
      <c r="L189" s="231"/>
      <c r="M189" s="231"/>
      <c r="N189" s="231"/>
      <c r="O189" s="37">
        <v>110</v>
      </c>
      <c r="P189" s="37">
        <v>12160</v>
      </c>
      <c r="Q189" s="37">
        <v>9330</v>
      </c>
      <c r="R189" s="37">
        <v>5505</v>
      </c>
      <c r="S189" s="37">
        <f t="shared" si="5"/>
        <v>9330</v>
      </c>
      <c r="T189" s="37">
        <f>Q189-R189</f>
        <v>3825</v>
      </c>
      <c r="U189" s="37">
        <v>0</v>
      </c>
      <c r="V189" s="37">
        <v>3.74</v>
      </c>
      <c r="W189" s="164"/>
      <c r="X189" s="164"/>
      <c r="Z189" s="164"/>
    </row>
    <row r="190" spans="1:26" s="232" customFormat="1" x14ac:dyDescent="0.3">
      <c r="A190" s="205">
        <v>184</v>
      </c>
      <c r="B190" s="118" t="s">
        <v>14</v>
      </c>
      <c r="C190" s="118" t="s">
        <v>14</v>
      </c>
      <c r="D190" s="70" t="s">
        <v>241</v>
      </c>
      <c r="E190" s="118" t="s">
        <v>195</v>
      </c>
      <c r="F190" s="237" t="s">
        <v>213</v>
      </c>
      <c r="G190" s="225">
        <v>45662</v>
      </c>
      <c r="H190" s="230"/>
      <c r="I190" s="17" t="s">
        <v>242</v>
      </c>
      <c r="J190" s="231"/>
      <c r="K190" s="231"/>
      <c r="L190" s="231"/>
      <c r="M190" s="231"/>
      <c r="N190" s="231"/>
      <c r="O190" s="37">
        <v>272</v>
      </c>
      <c r="P190" s="37">
        <v>38593.599999999999</v>
      </c>
      <c r="Q190" s="37">
        <v>2634</v>
      </c>
      <c r="R190" s="37">
        <v>80622</v>
      </c>
      <c r="S190" s="37">
        <f t="shared" si="5"/>
        <v>2634</v>
      </c>
      <c r="T190" s="37">
        <v>0</v>
      </c>
      <c r="U190" s="37">
        <f t="shared" ref="U190:U195" si="20">R190-Q190</f>
        <v>77988</v>
      </c>
      <c r="V190" s="37">
        <v>3.74</v>
      </c>
      <c r="W190" s="164"/>
      <c r="X190" s="164"/>
      <c r="Z190" s="164"/>
    </row>
    <row r="191" spans="1:26" s="232" customFormat="1" x14ac:dyDescent="0.3">
      <c r="A191" s="205">
        <v>185</v>
      </c>
      <c r="B191" s="118" t="s">
        <v>14</v>
      </c>
      <c r="C191" s="118" t="s">
        <v>14</v>
      </c>
      <c r="D191" s="70" t="s">
        <v>258</v>
      </c>
      <c r="E191" s="118" t="s">
        <v>195</v>
      </c>
      <c r="F191" s="237" t="s">
        <v>213</v>
      </c>
      <c r="G191" s="225">
        <v>45662</v>
      </c>
      <c r="H191" s="230"/>
      <c r="I191" s="17" t="s">
        <v>259</v>
      </c>
      <c r="J191" s="231"/>
      <c r="K191" s="231"/>
      <c r="L191" s="231"/>
      <c r="M191" s="231"/>
      <c r="N191" s="231"/>
      <c r="O191" s="37">
        <v>382.5</v>
      </c>
      <c r="P191" s="37">
        <v>48120</v>
      </c>
      <c r="Q191" s="37">
        <v>6000</v>
      </c>
      <c r="R191" s="37">
        <v>47000</v>
      </c>
      <c r="S191" s="37">
        <f t="shared" si="5"/>
        <v>6000</v>
      </c>
      <c r="T191" s="37">
        <v>0</v>
      </c>
      <c r="U191" s="37">
        <f t="shared" si="20"/>
        <v>41000</v>
      </c>
      <c r="V191" s="37">
        <v>3.37</v>
      </c>
      <c r="W191" s="164"/>
      <c r="X191" s="164"/>
      <c r="Z191" s="164"/>
    </row>
    <row r="192" spans="1:26" s="232" customFormat="1" x14ac:dyDescent="0.3">
      <c r="A192" s="205">
        <v>186</v>
      </c>
      <c r="B192" s="118" t="s">
        <v>14</v>
      </c>
      <c r="C192" s="118" t="s">
        <v>14</v>
      </c>
      <c r="D192" s="70" t="s">
        <v>266</v>
      </c>
      <c r="E192" s="118" t="s">
        <v>195</v>
      </c>
      <c r="F192" s="237" t="s">
        <v>236</v>
      </c>
      <c r="G192" s="225">
        <v>45662</v>
      </c>
      <c r="H192" s="230"/>
      <c r="I192" s="17" t="s">
        <v>267</v>
      </c>
      <c r="J192" s="231"/>
      <c r="K192" s="231"/>
      <c r="L192" s="231"/>
      <c r="M192" s="231"/>
      <c r="N192" s="231"/>
      <c r="O192" s="37">
        <v>127.5</v>
      </c>
      <c r="P192" s="37">
        <v>20162</v>
      </c>
      <c r="Q192" s="37">
        <v>11565</v>
      </c>
      <c r="R192" s="37">
        <v>10515</v>
      </c>
      <c r="S192" s="37">
        <f t="shared" si="5"/>
        <v>11565</v>
      </c>
      <c r="T192" s="37">
        <f>Q192-R192</f>
        <v>1050</v>
      </c>
      <c r="U192" s="37">
        <v>0</v>
      </c>
      <c r="V192" s="37">
        <v>3.37</v>
      </c>
      <c r="W192" s="164"/>
      <c r="X192" s="164"/>
      <c r="Z192" s="164"/>
    </row>
    <row r="193" spans="1:26" s="232" customFormat="1" x14ac:dyDescent="0.3">
      <c r="A193" s="205">
        <v>187</v>
      </c>
      <c r="B193" s="118" t="s">
        <v>14</v>
      </c>
      <c r="C193" s="118" t="s">
        <v>14</v>
      </c>
      <c r="D193" s="70" t="s">
        <v>272</v>
      </c>
      <c r="E193" s="118" t="s">
        <v>195</v>
      </c>
      <c r="F193" s="237" t="s">
        <v>236</v>
      </c>
      <c r="G193" s="225">
        <v>45662</v>
      </c>
      <c r="H193" s="230"/>
      <c r="I193" s="17" t="s">
        <v>180</v>
      </c>
      <c r="J193" s="231"/>
      <c r="K193" s="231"/>
      <c r="L193" s="231"/>
      <c r="M193" s="231"/>
      <c r="N193" s="231"/>
      <c r="O193" s="37">
        <v>498.6</v>
      </c>
      <c r="P193" s="37">
        <v>66593.600000000006</v>
      </c>
      <c r="Q193" s="37">
        <v>3645</v>
      </c>
      <c r="R193" s="37">
        <v>168435</v>
      </c>
      <c r="S193" s="37">
        <f t="shared" si="5"/>
        <v>3645</v>
      </c>
      <c r="T193" s="37">
        <v>0</v>
      </c>
      <c r="U193" s="37">
        <f t="shared" si="20"/>
        <v>164790</v>
      </c>
      <c r="V193" s="37">
        <v>3.74</v>
      </c>
      <c r="W193" s="164"/>
      <c r="X193" s="164"/>
      <c r="Z193" s="164"/>
    </row>
    <row r="194" spans="1:26" s="232" customFormat="1" ht="30.75" customHeight="1" x14ac:dyDescent="0.3">
      <c r="A194" s="205">
        <v>188</v>
      </c>
      <c r="B194" s="118" t="s">
        <v>14</v>
      </c>
      <c r="C194" s="118" t="s">
        <v>14</v>
      </c>
      <c r="D194" s="70" t="s">
        <v>294</v>
      </c>
      <c r="E194" s="118" t="s">
        <v>195</v>
      </c>
      <c r="F194" s="237" t="s">
        <v>293</v>
      </c>
      <c r="G194" s="225">
        <v>45662</v>
      </c>
      <c r="H194" s="230"/>
      <c r="I194" s="17" t="s">
        <v>295</v>
      </c>
      <c r="J194" s="231"/>
      <c r="K194" s="231"/>
      <c r="L194" s="231"/>
      <c r="M194" s="231"/>
      <c r="N194" s="231"/>
      <c r="O194" s="37">
        <v>500</v>
      </c>
      <c r="P194" s="37">
        <v>46000</v>
      </c>
      <c r="Q194" s="37">
        <v>6900</v>
      </c>
      <c r="R194" s="37">
        <v>47700</v>
      </c>
      <c r="S194" s="37">
        <f t="shared" si="5"/>
        <v>6900</v>
      </c>
      <c r="T194" s="37">
        <v>0</v>
      </c>
      <c r="U194" s="37">
        <f t="shared" si="20"/>
        <v>40800</v>
      </c>
      <c r="V194" s="37">
        <v>3.2</v>
      </c>
      <c r="W194" s="164"/>
      <c r="X194" s="164"/>
      <c r="Z194" s="164"/>
    </row>
    <row r="195" spans="1:26" s="232" customFormat="1" ht="30.75" customHeight="1" x14ac:dyDescent="0.3">
      <c r="A195" s="205">
        <v>189</v>
      </c>
      <c r="B195" s="118" t="s">
        <v>14</v>
      </c>
      <c r="C195" s="118" t="s">
        <v>14</v>
      </c>
      <c r="D195" s="70" t="s">
        <v>296</v>
      </c>
      <c r="E195" s="118" t="s">
        <v>195</v>
      </c>
      <c r="F195" s="237" t="s">
        <v>293</v>
      </c>
      <c r="G195" s="225">
        <v>45662</v>
      </c>
      <c r="H195" s="230"/>
      <c r="I195" s="17" t="s">
        <v>161</v>
      </c>
      <c r="J195" s="231"/>
      <c r="K195" s="231"/>
      <c r="L195" s="231"/>
      <c r="M195" s="231"/>
      <c r="N195" s="231"/>
      <c r="O195" s="37">
        <v>200.5</v>
      </c>
      <c r="P195" s="37">
        <v>22554</v>
      </c>
      <c r="Q195" s="37">
        <v>7464</v>
      </c>
      <c r="R195" s="37">
        <v>10767</v>
      </c>
      <c r="S195" s="37">
        <f t="shared" si="5"/>
        <v>7464</v>
      </c>
      <c r="T195" s="37">
        <v>0</v>
      </c>
      <c r="U195" s="37">
        <f t="shared" si="20"/>
        <v>3303</v>
      </c>
      <c r="V195" s="37">
        <v>3.2</v>
      </c>
      <c r="W195" s="164"/>
      <c r="X195" s="164"/>
      <c r="Z195" s="164"/>
    </row>
    <row r="196" spans="1:26" s="232" customFormat="1" ht="30.75" customHeight="1" x14ac:dyDescent="0.3">
      <c r="A196" s="205">
        <v>190</v>
      </c>
      <c r="B196" s="118" t="s">
        <v>14</v>
      </c>
      <c r="C196" s="118" t="s">
        <v>14</v>
      </c>
      <c r="D196" s="70" t="s">
        <v>297</v>
      </c>
      <c r="E196" s="118" t="s">
        <v>195</v>
      </c>
      <c r="F196" s="237" t="s">
        <v>293</v>
      </c>
      <c r="G196" s="225">
        <v>45662</v>
      </c>
      <c r="H196" s="230"/>
      <c r="I196" s="17" t="s">
        <v>192</v>
      </c>
      <c r="J196" s="231"/>
      <c r="K196" s="231"/>
      <c r="L196" s="231"/>
      <c r="M196" s="231"/>
      <c r="N196" s="231"/>
      <c r="O196" s="37">
        <v>200.5</v>
      </c>
      <c r="P196" s="37">
        <v>54986</v>
      </c>
      <c r="Q196" s="37">
        <v>25390</v>
      </c>
      <c r="R196" s="37">
        <v>16552.5</v>
      </c>
      <c r="S196" s="37">
        <f t="shared" si="5"/>
        <v>25390</v>
      </c>
      <c r="T196" s="37">
        <f t="shared" ref="T196" si="21">Q196-R196</f>
        <v>8837.5</v>
      </c>
      <c r="U196" s="37">
        <v>0</v>
      </c>
      <c r="V196" s="37">
        <v>3.74</v>
      </c>
      <c r="W196" s="164"/>
      <c r="X196" s="164"/>
      <c r="Z196" s="164"/>
    </row>
    <row r="197" spans="1:26" s="232" customFormat="1" ht="30.75" customHeight="1" x14ac:dyDescent="0.3">
      <c r="A197" s="205">
        <v>191</v>
      </c>
      <c r="B197" s="118" t="s">
        <v>14</v>
      </c>
      <c r="C197" s="118" t="s">
        <v>14</v>
      </c>
      <c r="D197" s="70" t="s">
        <v>310</v>
      </c>
      <c r="E197" s="118" t="s">
        <v>195</v>
      </c>
      <c r="F197" s="237" t="s">
        <v>311</v>
      </c>
      <c r="G197" s="225">
        <v>45662</v>
      </c>
      <c r="H197" s="230"/>
      <c r="I197" s="17" t="s">
        <v>163</v>
      </c>
      <c r="J197" s="231"/>
      <c r="K197" s="231"/>
      <c r="L197" s="231"/>
      <c r="M197" s="231"/>
      <c r="N197" s="231"/>
      <c r="O197" s="37">
        <v>255</v>
      </c>
      <c r="P197" s="37">
        <v>31204</v>
      </c>
      <c r="Q197" s="37">
        <v>19617</v>
      </c>
      <c r="R197" s="37">
        <v>25545</v>
      </c>
      <c r="S197" s="37">
        <f t="shared" si="5"/>
        <v>19617</v>
      </c>
      <c r="T197" s="37">
        <v>0</v>
      </c>
      <c r="U197" s="37">
        <f t="shared" ref="U197:U199" si="22">R197-Q197</f>
        <v>5928</v>
      </c>
      <c r="V197" s="37">
        <v>3.07</v>
      </c>
      <c r="W197" s="164"/>
      <c r="X197" s="164"/>
      <c r="Z197" s="164"/>
    </row>
    <row r="198" spans="1:26" s="232" customFormat="1" ht="30.75" customHeight="1" x14ac:dyDescent="0.3">
      <c r="A198" s="205">
        <v>192</v>
      </c>
      <c r="B198" s="118" t="s">
        <v>14</v>
      </c>
      <c r="C198" s="118" t="s">
        <v>14</v>
      </c>
      <c r="D198" s="70" t="s">
        <v>312</v>
      </c>
      <c r="E198" s="118" t="s">
        <v>195</v>
      </c>
      <c r="F198" s="237" t="s">
        <v>293</v>
      </c>
      <c r="G198" s="225">
        <v>45662</v>
      </c>
      <c r="H198" s="230"/>
      <c r="I198" s="17" t="s">
        <v>161</v>
      </c>
      <c r="J198" s="231"/>
      <c r="K198" s="231"/>
      <c r="L198" s="231"/>
      <c r="M198" s="231"/>
      <c r="N198" s="231"/>
      <c r="O198" s="37">
        <v>254.7</v>
      </c>
      <c r="P198" s="37">
        <v>29840</v>
      </c>
      <c r="Q198" s="37">
        <v>3349.5</v>
      </c>
      <c r="R198" s="37">
        <v>50611.5</v>
      </c>
      <c r="S198" s="37">
        <f t="shared" si="5"/>
        <v>3349.5</v>
      </c>
      <c r="T198" s="37">
        <v>0</v>
      </c>
      <c r="U198" s="37">
        <f t="shared" si="22"/>
        <v>47262</v>
      </c>
      <c r="V198" s="37">
        <v>3.2</v>
      </c>
      <c r="W198" s="164"/>
      <c r="X198" s="164"/>
      <c r="Z198" s="164"/>
    </row>
    <row r="199" spans="1:26" s="232" customFormat="1" ht="30.75" customHeight="1" x14ac:dyDescent="0.3">
      <c r="A199" s="205">
        <v>193</v>
      </c>
      <c r="B199" s="118" t="s">
        <v>14</v>
      </c>
      <c r="C199" s="118" t="s">
        <v>14</v>
      </c>
      <c r="D199" s="70" t="s">
        <v>313</v>
      </c>
      <c r="E199" s="118" t="s">
        <v>195</v>
      </c>
      <c r="F199" s="237" t="s">
        <v>293</v>
      </c>
      <c r="G199" s="225">
        <v>45662</v>
      </c>
      <c r="H199" s="230"/>
      <c r="I199" s="237" t="s">
        <v>314</v>
      </c>
      <c r="J199" s="231"/>
      <c r="K199" s="231"/>
      <c r="L199" s="231"/>
      <c r="M199" s="231"/>
      <c r="N199" s="231"/>
      <c r="O199" s="37">
        <v>209.7</v>
      </c>
      <c r="P199" s="37">
        <v>27832</v>
      </c>
      <c r="Q199" s="37">
        <v>13511.25</v>
      </c>
      <c r="R199" s="37">
        <v>18458.75</v>
      </c>
      <c r="S199" s="37">
        <f t="shared" si="5"/>
        <v>13511.25</v>
      </c>
      <c r="T199" s="37">
        <v>0</v>
      </c>
      <c r="U199" s="37">
        <f t="shared" si="22"/>
        <v>4947.5</v>
      </c>
      <c r="V199" s="37">
        <v>3.2</v>
      </c>
      <c r="W199" s="164"/>
      <c r="X199" s="164"/>
      <c r="Z199" s="164"/>
    </row>
    <row r="200" spans="1:26" s="232" customFormat="1" ht="30.75" customHeight="1" x14ac:dyDescent="0.3">
      <c r="A200" s="205">
        <v>194</v>
      </c>
      <c r="B200" s="118" t="s">
        <v>14</v>
      </c>
      <c r="C200" s="118" t="s">
        <v>14</v>
      </c>
      <c r="D200" s="70" t="s">
        <v>531</v>
      </c>
      <c r="E200" s="118" t="s">
        <v>195</v>
      </c>
      <c r="F200" s="237" t="s">
        <v>293</v>
      </c>
      <c r="G200" s="225">
        <v>45662</v>
      </c>
      <c r="H200" s="230"/>
      <c r="I200" s="237" t="s">
        <v>532</v>
      </c>
      <c r="J200" s="231"/>
      <c r="K200" s="231"/>
      <c r="L200" s="231"/>
      <c r="M200" s="231"/>
      <c r="N200" s="231"/>
      <c r="O200" s="37">
        <v>52.25</v>
      </c>
      <c r="P200" s="37">
        <v>4192</v>
      </c>
      <c r="Q200" s="37">
        <v>3505</v>
      </c>
      <c r="R200" s="37">
        <v>2720</v>
      </c>
      <c r="S200" s="37">
        <f t="shared" si="5"/>
        <v>3505</v>
      </c>
      <c r="T200" s="37">
        <f>Q200-R200</f>
        <v>785</v>
      </c>
      <c r="U200" s="37">
        <v>0</v>
      </c>
      <c r="V200" s="37">
        <v>4.2</v>
      </c>
      <c r="W200" s="164"/>
      <c r="X200" s="164"/>
      <c r="Z200" s="164"/>
    </row>
    <row r="201" spans="1:26" s="232" customFormat="1" ht="30.75" customHeight="1" x14ac:dyDescent="0.3">
      <c r="A201" s="205">
        <v>195</v>
      </c>
      <c r="B201" s="118" t="s">
        <v>14</v>
      </c>
      <c r="C201" s="118" t="s">
        <v>14</v>
      </c>
      <c r="D201" s="70" t="s">
        <v>534</v>
      </c>
      <c r="E201" s="118" t="s">
        <v>195</v>
      </c>
      <c r="F201" s="237" t="s">
        <v>535</v>
      </c>
      <c r="G201" s="225">
        <v>45662</v>
      </c>
      <c r="H201" s="230"/>
      <c r="I201" s="237" t="s">
        <v>532</v>
      </c>
      <c r="J201" s="231"/>
      <c r="K201" s="231"/>
      <c r="L201" s="231"/>
      <c r="M201" s="231"/>
      <c r="N201" s="231"/>
      <c r="O201" s="37">
        <v>79.73</v>
      </c>
      <c r="P201" s="37">
        <v>9939</v>
      </c>
      <c r="Q201" s="37">
        <v>2267.5</v>
      </c>
      <c r="R201" s="37">
        <v>7821</v>
      </c>
      <c r="S201" s="37">
        <f t="shared" si="5"/>
        <v>2267.5</v>
      </c>
      <c r="T201" s="37">
        <v>0</v>
      </c>
      <c r="U201" s="37">
        <f t="shared" ref="U201" si="23">R201-Q201</f>
        <v>5553.5</v>
      </c>
      <c r="V201" s="37">
        <v>5.2</v>
      </c>
      <c r="W201" s="164"/>
      <c r="X201" s="164"/>
      <c r="Z201" s="164"/>
    </row>
    <row r="202" spans="1:26" s="232" customFormat="1" ht="30.75" customHeight="1" x14ac:dyDescent="0.3">
      <c r="A202" s="205">
        <v>196</v>
      </c>
      <c r="B202" s="118" t="s">
        <v>14</v>
      </c>
      <c r="C202" s="118" t="s">
        <v>14</v>
      </c>
      <c r="D202" s="70" t="s">
        <v>580</v>
      </c>
      <c r="E202" s="118" t="s">
        <v>195</v>
      </c>
      <c r="F202" s="237" t="s">
        <v>293</v>
      </c>
      <c r="G202" s="225">
        <v>45662</v>
      </c>
      <c r="H202" s="230"/>
      <c r="I202" s="237"/>
      <c r="J202" s="231"/>
      <c r="K202" s="231"/>
      <c r="L202" s="231"/>
      <c r="M202" s="231"/>
      <c r="N202" s="231"/>
      <c r="O202" s="37">
        <v>212.28</v>
      </c>
      <c r="P202" s="37">
        <v>14761</v>
      </c>
      <c r="Q202" s="37">
        <v>4817.5</v>
      </c>
      <c r="R202" s="37">
        <v>16253.75</v>
      </c>
      <c r="S202" s="37">
        <f t="shared" si="5"/>
        <v>4817.5</v>
      </c>
      <c r="T202" s="37">
        <v>1</v>
      </c>
      <c r="U202" s="37">
        <f t="shared" ref="U202" si="24">R202-Q202</f>
        <v>11436.25</v>
      </c>
      <c r="V202" s="37">
        <v>3.2</v>
      </c>
      <c r="W202" s="164"/>
      <c r="X202" s="164"/>
      <c r="Z202" s="164"/>
    </row>
    <row r="203" spans="1:26" s="240" customFormat="1" ht="34.5" customHeight="1" x14ac:dyDescent="0.35">
      <c r="A203" s="222"/>
      <c r="B203" s="238"/>
      <c r="C203" s="238"/>
      <c r="D203" s="76"/>
      <c r="E203" s="238"/>
      <c r="F203" s="238"/>
      <c r="G203" s="238"/>
      <c r="H203" s="238"/>
      <c r="I203" s="238"/>
      <c r="J203" s="238"/>
      <c r="K203" s="238"/>
      <c r="L203" s="238"/>
      <c r="M203" s="238"/>
      <c r="N203" s="238"/>
      <c r="O203" s="239">
        <f>SUM(O7:O202)</f>
        <v>22343.465000000007</v>
      </c>
      <c r="P203" s="239">
        <f>SUM(P7:P202)</f>
        <v>2474546.2000000002</v>
      </c>
      <c r="Q203" s="239">
        <f>SUM(Q7:Q202)</f>
        <v>1314599.5799999996</v>
      </c>
      <c r="R203" s="239">
        <f>SUM(R7:R202)</f>
        <v>3523488.6</v>
      </c>
      <c r="S203" s="239">
        <f>SUM(S7:S202)</f>
        <v>1314599.5799999996</v>
      </c>
      <c r="T203" s="239">
        <f t="shared" ref="T203:V203" si="25">SUM(T7:T201)</f>
        <v>867329.79999999981</v>
      </c>
      <c r="U203" s="239">
        <f t="shared" si="25"/>
        <v>3064848.57</v>
      </c>
      <c r="V203" s="239">
        <f t="shared" si="25"/>
        <v>707.20000000000175</v>
      </c>
      <c r="W203" s="164"/>
      <c r="X203" s="164"/>
      <c r="Y203" s="164"/>
      <c r="Z203" s="164"/>
    </row>
    <row r="204" spans="1:26" s="232" customFormat="1" x14ac:dyDescent="0.35">
      <c r="A204" s="241"/>
      <c r="D204" s="215"/>
      <c r="E204" s="242"/>
      <c r="F204" s="242"/>
      <c r="G204" s="242"/>
      <c r="H204" s="242"/>
      <c r="I204" s="242"/>
      <c r="J204" s="242"/>
      <c r="K204" s="242"/>
      <c r="L204" s="242"/>
      <c r="M204" s="242"/>
      <c r="N204" s="242"/>
      <c r="O204" s="243"/>
      <c r="P204" s="243"/>
      <c r="Q204" s="243"/>
      <c r="R204" s="243"/>
      <c r="S204" s="243"/>
      <c r="T204" s="243"/>
      <c r="U204" s="243"/>
      <c r="V204" s="242"/>
      <c r="X204" s="164"/>
    </row>
    <row r="205" spans="1:26" s="232" customFormat="1" x14ac:dyDescent="0.35">
      <c r="A205" s="241"/>
      <c r="D205" s="215"/>
      <c r="E205" s="242"/>
      <c r="F205" s="242"/>
      <c r="G205" s="242"/>
      <c r="H205" s="242"/>
      <c r="I205" s="242"/>
      <c r="J205" s="242"/>
      <c r="K205" s="242"/>
      <c r="L205" s="242"/>
      <c r="M205" s="242"/>
      <c r="N205" s="242"/>
      <c r="O205" s="243"/>
      <c r="P205" s="243"/>
      <c r="Q205" s="243"/>
      <c r="R205" s="243"/>
      <c r="S205" s="243"/>
      <c r="T205" s="243"/>
      <c r="U205" s="243"/>
      <c r="V205" s="242"/>
      <c r="X205" s="164"/>
    </row>
    <row r="206" spans="1:26" s="232" customFormat="1" x14ac:dyDescent="0.35">
      <c r="A206" s="241"/>
      <c r="D206" s="215"/>
      <c r="E206" s="242"/>
      <c r="F206" s="242"/>
      <c r="G206" s="242"/>
      <c r="H206" s="242"/>
      <c r="I206" s="242"/>
      <c r="J206" s="242"/>
      <c r="K206" s="242"/>
      <c r="L206" s="242"/>
      <c r="M206" s="242"/>
      <c r="N206" s="242"/>
      <c r="O206" s="243"/>
      <c r="P206" s="243"/>
      <c r="Q206" s="243"/>
      <c r="R206" s="243"/>
      <c r="S206" s="243"/>
      <c r="T206" s="243"/>
      <c r="U206" s="243"/>
      <c r="V206" s="242"/>
      <c r="X206" s="164"/>
    </row>
    <row r="207" spans="1:26" s="232" customFormat="1" x14ac:dyDescent="0.35">
      <c r="A207" s="241"/>
      <c r="D207" s="215"/>
      <c r="E207" s="242"/>
      <c r="F207" s="242"/>
      <c r="G207" s="242"/>
      <c r="H207" s="242"/>
      <c r="I207" s="242"/>
      <c r="J207" s="242"/>
      <c r="K207" s="242"/>
      <c r="L207" s="242"/>
      <c r="M207" s="242"/>
      <c r="N207" s="242"/>
      <c r="O207" s="243"/>
      <c r="P207" s="243"/>
      <c r="Q207" s="243"/>
      <c r="R207" s="243"/>
      <c r="S207" s="243"/>
      <c r="T207" s="243"/>
      <c r="U207" s="243"/>
      <c r="V207" s="242"/>
      <c r="X207" s="164"/>
    </row>
    <row r="208" spans="1:26" s="232" customFormat="1" x14ac:dyDescent="0.35">
      <c r="A208" s="241"/>
      <c r="D208" s="215"/>
      <c r="E208" s="242"/>
      <c r="F208" s="242"/>
      <c r="G208" s="242"/>
      <c r="H208" s="242"/>
      <c r="I208" s="242"/>
      <c r="J208" s="242"/>
      <c r="K208" s="242"/>
      <c r="L208" s="242"/>
      <c r="M208" s="242"/>
      <c r="N208" s="242"/>
      <c r="O208" s="243"/>
      <c r="P208" s="243"/>
      <c r="Q208" s="243"/>
      <c r="R208" s="243"/>
      <c r="S208" s="243"/>
      <c r="T208" s="243"/>
      <c r="U208" s="243"/>
      <c r="V208" s="242"/>
      <c r="X208" s="164"/>
    </row>
    <row r="209" spans="1:24" s="232" customFormat="1" x14ac:dyDescent="0.35">
      <c r="A209" s="241"/>
      <c r="D209" s="215"/>
      <c r="E209" s="242"/>
      <c r="F209" s="242"/>
      <c r="G209" s="242"/>
      <c r="H209" s="242"/>
      <c r="I209" s="242"/>
      <c r="J209" s="242"/>
      <c r="K209" s="242"/>
      <c r="L209" s="242"/>
      <c r="M209" s="242"/>
      <c r="N209" s="242"/>
      <c r="O209" s="243"/>
      <c r="P209" s="243"/>
      <c r="Q209" s="243"/>
      <c r="R209" s="243"/>
      <c r="S209" s="243"/>
      <c r="T209" s="243"/>
      <c r="U209" s="243"/>
      <c r="V209" s="242"/>
      <c r="X209" s="164"/>
    </row>
    <row r="210" spans="1:24" s="232" customFormat="1" x14ac:dyDescent="0.35">
      <c r="A210" s="241"/>
      <c r="D210" s="215"/>
      <c r="E210" s="242"/>
      <c r="F210" s="242"/>
      <c r="G210" s="242"/>
      <c r="H210" s="242"/>
      <c r="I210" s="242"/>
      <c r="J210" s="242"/>
      <c r="K210" s="242"/>
      <c r="L210" s="242"/>
      <c r="M210" s="242"/>
      <c r="N210" s="242"/>
      <c r="O210" s="243"/>
      <c r="P210" s="243"/>
      <c r="Q210" s="243"/>
      <c r="R210" s="243"/>
      <c r="S210" s="243"/>
      <c r="T210" s="243"/>
      <c r="U210" s="243"/>
      <c r="V210" s="242"/>
    </row>
    <row r="211" spans="1:24" s="214" customFormat="1" x14ac:dyDescent="0.35">
      <c r="C211" s="214" t="s">
        <v>31</v>
      </c>
      <c r="D211" s="215"/>
    </row>
    <row r="212" spans="1:24" s="214" customFormat="1" x14ac:dyDescent="0.35">
      <c r="C212" s="214" t="s">
        <v>584</v>
      </c>
      <c r="D212" s="215"/>
    </row>
    <row r="213" spans="1:24" s="214" customFormat="1" x14ac:dyDescent="0.35">
      <c r="C213" s="214" t="s">
        <v>585</v>
      </c>
      <c r="D213" s="215"/>
    </row>
  </sheetData>
  <autoFilter ref="P5:P203"/>
  <mergeCells count="5">
    <mergeCell ref="A2:B2"/>
    <mergeCell ref="F2:S2"/>
    <mergeCell ref="J3:N3"/>
    <mergeCell ref="O3:S3"/>
    <mergeCell ref="T3:V3"/>
  </mergeCells>
  <printOptions horizontalCentered="1" verticalCentered="1"/>
  <pageMargins left="0" right="0" top="0" bottom="0" header="0" footer="0"/>
  <pageSetup paperSize="9" scale="35" orientation="portrait" r:id="rId1"/>
  <rowBreaks count="1" manualBreakCount="1">
    <brk id="93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F1" workbookViewId="0">
      <selection activeCell="P124" sqref="P124"/>
    </sheetView>
  </sheetViews>
  <sheetFormatPr defaultRowHeight="15" x14ac:dyDescent="0.25"/>
  <cols>
    <col min="1" max="2" width="9.140625" style="1"/>
    <col min="3" max="3" width="16.140625" style="1" customWidth="1"/>
    <col min="4" max="4" width="22.85546875" style="1" customWidth="1"/>
    <col min="5" max="5" width="38.140625" style="1" bestFit="1" customWidth="1"/>
    <col min="6" max="6" width="15.5703125" style="1" customWidth="1"/>
    <col min="7" max="7" width="13.28515625" style="1" customWidth="1"/>
    <col min="8" max="8" width="15.7109375" style="1" customWidth="1"/>
    <col min="9" max="9" width="14.7109375" style="1" bestFit="1" customWidth="1"/>
    <col min="10" max="10" width="13.28515625" style="1" customWidth="1"/>
    <col min="11" max="12" width="15.5703125" style="1" customWidth="1"/>
    <col min="13" max="13" width="15" style="1" customWidth="1"/>
    <col min="14" max="14" width="15.85546875" style="1" customWidth="1"/>
    <col min="15" max="15" width="16" style="1" customWidth="1"/>
    <col min="16" max="16" width="17.140625" style="1" customWidth="1"/>
    <col min="17" max="17" width="16" style="1" customWidth="1"/>
    <col min="18" max="18" width="17.5703125" style="1" customWidth="1"/>
    <col min="19" max="16384" width="9.140625" style="1"/>
  </cols>
  <sheetData>
    <row r="1" spans="1:18" ht="30.75" customHeight="1" x14ac:dyDescent="0.25">
      <c r="A1" s="274" t="s">
        <v>30</v>
      </c>
      <c r="B1" s="274"/>
      <c r="C1" s="9"/>
      <c r="D1" s="9"/>
      <c r="E1" s="9"/>
      <c r="F1" s="9"/>
      <c r="G1" s="9" t="s">
        <v>583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275" t="s">
        <v>0</v>
      </c>
      <c r="B2" s="275" t="s">
        <v>1</v>
      </c>
      <c r="C2" s="275" t="s">
        <v>2</v>
      </c>
      <c r="D2" s="275" t="s">
        <v>3</v>
      </c>
      <c r="E2" s="276" t="s">
        <v>4</v>
      </c>
      <c r="F2" s="159"/>
      <c r="G2" s="272" t="s">
        <v>16</v>
      </c>
      <c r="H2" s="272"/>
      <c r="I2" s="272"/>
      <c r="J2" s="272"/>
      <c r="K2" s="272"/>
      <c r="L2" s="157"/>
      <c r="M2" s="272" t="s">
        <v>17</v>
      </c>
      <c r="N2" s="272"/>
      <c r="O2" s="272"/>
      <c r="P2" s="272"/>
      <c r="Q2" s="272"/>
      <c r="R2" s="273" t="s">
        <v>5</v>
      </c>
    </row>
    <row r="3" spans="1:18" s="5" customFormat="1" ht="54" customHeight="1" x14ac:dyDescent="0.25">
      <c r="A3" s="275"/>
      <c r="B3" s="275"/>
      <c r="C3" s="275"/>
      <c r="D3" s="275"/>
      <c r="E3" s="276"/>
      <c r="F3" s="158" t="s">
        <v>32</v>
      </c>
      <c r="G3" s="158" t="s">
        <v>6</v>
      </c>
      <c r="H3" s="158" t="s">
        <v>7</v>
      </c>
      <c r="I3" s="158" t="s">
        <v>8</v>
      </c>
      <c r="J3" s="158" t="s">
        <v>9</v>
      </c>
      <c r="K3" s="158" t="s">
        <v>10</v>
      </c>
      <c r="L3" s="158" t="s">
        <v>32</v>
      </c>
      <c r="M3" s="158" t="s">
        <v>6</v>
      </c>
      <c r="N3" s="158" t="s">
        <v>11</v>
      </c>
      <c r="O3" s="158" t="s">
        <v>8</v>
      </c>
      <c r="P3" s="158" t="s">
        <v>9</v>
      </c>
      <c r="Q3" s="158" t="s">
        <v>10</v>
      </c>
      <c r="R3" s="273"/>
    </row>
    <row r="4" spans="1:18" s="5" customFormat="1" x14ac:dyDescent="0.25">
      <c r="A4" s="158">
        <v>1</v>
      </c>
      <c r="B4" s="158">
        <v>2</v>
      </c>
      <c r="C4" s="158">
        <v>3</v>
      </c>
      <c r="D4" s="158">
        <v>4</v>
      </c>
      <c r="E4" s="158">
        <v>5</v>
      </c>
      <c r="F4" s="158">
        <v>6</v>
      </c>
      <c r="G4" s="158">
        <v>7</v>
      </c>
      <c r="H4" s="158">
        <v>8</v>
      </c>
      <c r="I4" s="158">
        <v>9</v>
      </c>
      <c r="J4" s="158">
        <v>10</v>
      </c>
      <c r="K4" s="158">
        <v>11</v>
      </c>
      <c r="L4" s="158">
        <v>12</v>
      </c>
      <c r="M4" s="158">
        <v>13</v>
      </c>
      <c r="N4" s="158">
        <v>14</v>
      </c>
      <c r="O4" s="158">
        <v>15</v>
      </c>
      <c r="P4" s="158">
        <v>16</v>
      </c>
      <c r="Q4" s="158">
        <v>17</v>
      </c>
      <c r="R4" s="158">
        <v>18</v>
      </c>
    </row>
    <row r="5" spans="1:18" s="15" customFormat="1" ht="48.75" customHeight="1" x14ac:dyDescent="0.25">
      <c r="A5" s="30">
        <v>45139</v>
      </c>
      <c r="B5" s="12" t="s">
        <v>12</v>
      </c>
      <c r="C5" s="13" t="s">
        <v>13</v>
      </c>
      <c r="D5" s="13" t="s">
        <v>14</v>
      </c>
      <c r="E5" s="13" t="s">
        <v>14</v>
      </c>
      <c r="F5" s="13"/>
      <c r="G5" s="14"/>
      <c r="H5" s="14"/>
      <c r="I5" s="14"/>
      <c r="J5" s="14"/>
      <c r="K5" s="14"/>
      <c r="L5" s="88">
        <f>+'Annexure I-Apr-25'!A202</f>
        <v>196</v>
      </c>
      <c r="M5" s="29">
        <f>+'Annexure I-Apr-25'!O203</f>
        <v>22343.465000000007</v>
      </c>
      <c r="N5" s="29">
        <f>+'Annexure I-Apr-25'!P203</f>
        <v>2474546.2000000002</v>
      </c>
      <c r="O5" s="29">
        <f>+'Annexure I-Apr-25'!Q203</f>
        <v>1314599.5799999996</v>
      </c>
      <c r="P5" s="29">
        <f>+'Annexure I-Apr-25'!R203</f>
        <v>3523488.6</v>
      </c>
      <c r="Q5" s="29">
        <f>+'Annexure I-Apr-25'!S203</f>
        <v>1314599.5799999996</v>
      </c>
      <c r="R5" s="29">
        <f>+'Annexure I-Apr-25'!T203</f>
        <v>867329.79999999981</v>
      </c>
    </row>
    <row r="6" spans="1:18" ht="18" x14ac:dyDescent="0.25">
      <c r="A6" s="6"/>
      <c r="B6" s="6"/>
      <c r="C6" s="6"/>
      <c r="D6" s="6"/>
      <c r="E6" s="6" t="s">
        <v>15</v>
      </c>
      <c r="F6" s="6"/>
      <c r="G6" s="7">
        <f>SUM(G5:G5)</f>
        <v>0</v>
      </c>
      <c r="H6" s="7">
        <f>+I6</f>
        <v>0</v>
      </c>
      <c r="I6" s="7">
        <f>SUM(I5:I5)</f>
        <v>0</v>
      </c>
      <c r="J6" s="7">
        <f>SUM(J5:J5)</f>
        <v>0</v>
      </c>
      <c r="K6" s="7">
        <f>SUM(K5:K5)</f>
        <v>0</v>
      </c>
      <c r="L6" s="89">
        <f>SUM(L5)</f>
        <v>196</v>
      </c>
      <c r="M6" s="114">
        <f t="shared" ref="M6:R6" si="0">SUM(M5)</f>
        <v>22343.465000000007</v>
      </c>
      <c r="N6" s="89">
        <f t="shared" si="0"/>
        <v>2474546.2000000002</v>
      </c>
      <c r="O6" s="89">
        <f>+'Annexure I-Apr-25'!Q203</f>
        <v>1314599.5799999996</v>
      </c>
      <c r="P6" s="89">
        <f t="shared" si="0"/>
        <v>3523488.6</v>
      </c>
      <c r="Q6" s="89">
        <f t="shared" si="0"/>
        <v>1314599.5799999996</v>
      </c>
      <c r="R6" s="89">
        <f t="shared" si="0"/>
        <v>867329.79999999981</v>
      </c>
    </row>
    <row r="7" spans="1:18" x14ac:dyDescent="0.25">
      <c r="H7" s="8"/>
      <c r="I7" s="8"/>
      <c r="Q7" s="8"/>
      <c r="R7" s="8"/>
    </row>
    <row r="8" spans="1:18" x14ac:dyDescent="0.25">
      <c r="H8" s="8"/>
      <c r="I8" s="8"/>
      <c r="Q8" s="8"/>
      <c r="R8" s="8"/>
    </row>
    <row r="9" spans="1:18" x14ac:dyDescent="0.25">
      <c r="H9" s="8"/>
      <c r="I9" s="8"/>
      <c r="Q9" s="8"/>
      <c r="R9" s="8"/>
    </row>
    <row r="10" spans="1:18" x14ac:dyDescent="0.25"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9" spans="7:18" x14ac:dyDescent="0.25"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7:18" x14ac:dyDescent="0.25"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7:18" x14ac:dyDescent="0.25"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7:18" x14ac:dyDescent="0.25"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7:18" x14ac:dyDescent="0.25"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5" spans="7:18" x14ac:dyDescent="0.25"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7:18" x14ac:dyDescent="0.25"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7:18" x14ac:dyDescent="0.25"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7:18" x14ac:dyDescent="0.25"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32" spans="7:18" x14ac:dyDescent="0.25"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7:18" x14ac:dyDescent="0.25"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7:18" x14ac:dyDescent="0.25"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7:18" x14ac:dyDescent="0.25"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</sheetData>
  <autoFilter ref="A4:R6"/>
  <mergeCells count="9">
    <mergeCell ref="G2:K2"/>
    <mergeCell ref="M2:Q2"/>
    <mergeCell ref="R2:R3"/>
    <mergeCell ref="A1:B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15</vt:i4>
      </vt:variant>
    </vt:vector>
  </HeadingPairs>
  <TitlesOfParts>
    <vt:vector size="41" baseType="lpstr">
      <vt:lpstr>Annexure II</vt:lpstr>
      <vt:lpstr>Annexure I-SEP-24 </vt:lpstr>
      <vt:lpstr>Annexure II Oct</vt:lpstr>
      <vt:lpstr>Annexure I-Oct-24</vt:lpstr>
      <vt:lpstr>Annexure I-Feb-25 </vt:lpstr>
      <vt:lpstr>Annexure II Feb</vt:lpstr>
      <vt:lpstr>Annexure III-Jan-25 </vt:lpstr>
      <vt:lpstr>Annexure I-Apr-25</vt:lpstr>
      <vt:lpstr>Annexure II Apr</vt:lpstr>
      <vt:lpstr>Annexure III-Apr-25</vt:lpstr>
      <vt:lpstr>Sheet1</vt:lpstr>
      <vt:lpstr>Sheet2</vt:lpstr>
      <vt:lpstr>Sheet3</vt:lpstr>
      <vt:lpstr>Annexure I-Apr-25 (2)</vt:lpstr>
      <vt:lpstr>Annexure I-May-25 </vt:lpstr>
      <vt:lpstr>sheet1 (2)</vt:lpstr>
      <vt:lpstr>Annexure II Mat</vt:lpstr>
      <vt:lpstr>Annexure III-May-25</vt:lpstr>
      <vt:lpstr>NOT BILL</vt:lpstr>
      <vt:lpstr>Sheet4</vt:lpstr>
      <vt:lpstr>Sheet5</vt:lpstr>
      <vt:lpstr>Sheet5 (2)</vt:lpstr>
      <vt:lpstr>Sheet5 (3)</vt:lpstr>
      <vt:lpstr>Sheet5 (5)</vt:lpstr>
      <vt:lpstr>Annexure I-Apr-25 (3)</vt:lpstr>
      <vt:lpstr>Sheet9</vt:lpstr>
      <vt:lpstr>'Annexure I-Apr-25'!Print_Area</vt:lpstr>
      <vt:lpstr>'Annexure I-Apr-25 (2)'!Print_Area</vt:lpstr>
      <vt:lpstr>'Annexure I-Apr-25 (3)'!Print_Area</vt:lpstr>
      <vt:lpstr>'Annexure I-Feb-25 '!Print_Area</vt:lpstr>
      <vt:lpstr>'Annexure I-May-25 '!Print_Area</vt:lpstr>
      <vt:lpstr>'Annexure I-Oct-24'!Print_Area</vt:lpstr>
      <vt:lpstr>'Annexure I-SEP-24 '!Print_Area</vt:lpstr>
      <vt:lpstr>'NOT BILL'!Print_Area</vt:lpstr>
      <vt:lpstr>'Annexure I-Apr-25'!Print_Titles</vt:lpstr>
      <vt:lpstr>'Annexure I-Apr-25 (2)'!Print_Titles</vt:lpstr>
      <vt:lpstr>'Annexure I-Apr-25 (3)'!Print_Titles</vt:lpstr>
      <vt:lpstr>'Annexure I-Feb-25 '!Print_Titles</vt:lpstr>
      <vt:lpstr>'Annexure I-May-25 '!Print_Titles</vt:lpstr>
      <vt:lpstr>'Annexure I-Oct-24'!Print_Titles</vt:lpstr>
      <vt:lpstr>'Annexure I-SEP-24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BESCOM</cp:lastModifiedBy>
  <cp:lastPrinted>2025-12-06T00:13:20Z</cp:lastPrinted>
  <dcterms:created xsi:type="dcterms:W3CDTF">2023-08-04T04:30:39Z</dcterms:created>
  <dcterms:modified xsi:type="dcterms:W3CDTF">2025-12-09T19:51:06Z</dcterms:modified>
</cp:coreProperties>
</file>