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8455" windowHeight="11955"/>
  </bookViews>
  <sheets>
    <sheet name="Sheet2" sheetId="3" r:id="rId1"/>
  </sheets>
  <externalReferences>
    <externalReference r:id="rId2"/>
  </externalReferences>
  <definedNames>
    <definedName name="_xlnm._FilterDatabase" localSheetId="0" hidden="1">Sheet2!$A$8:$AJ$79</definedName>
  </definedNames>
  <calcPr calcId="124519"/>
</workbook>
</file>

<file path=xl/calcChain.xml><?xml version="1.0" encoding="utf-8"?>
<calcChain xmlns="http://schemas.openxmlformats.org/spreadsheetml/2006/main">
  <c r="AA80" i="3"/>
  <c r="Z80"/>
  <c r="Y80"/>
  <c r="Z10" l="1"/>
  <c r="Z11"/>
  <c r="AA11" s="1"/>
  <c r="Z12"/>
  <c r="AA12" s="1"/>
  <c r="Z13"/>
  <c r="Z14"/>
  <c r="Z15"/>
  <c r="Z16"/>
  <c r="Z17"/>
  <c r="Z18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Z32"/>
  <c r="Z33"/>
  <c r="Z34"/>
  <c r="Z35"/>
  <c r="Z36"/>
  <c r="Z37"/>
  <c r="Z38"/>
  <c r="Z39"/>
  <c r="Z40"/>
  <c r="Z41"/>
  <c r="Z42"/>
  <c r="Z43"/>
  <c r="Z44"/>
  <c r="Z45"/>
  <c r="Z46"/>
  <c r="AA46" s="1"/>
  <c r="Z47"/>
  <c r="Z48"/>
  <c r="Z49"/>
  <c r="Z50"/>
  <c r="Z51"/>
  <c r="Z52"/>
  <c r="Z53"/>
  <c r="AA53" s="1"/>
  <c r="Z54"/>
  <c r="Z55"/>
  <c r="Z56"/>
  <c r="Z57"/>
  <c r="Z58"/>
  <c r="Z59"/>
  <c r="Z60"/>
  <c r="AA60" s="1"/>
  <c r="Z61"/>
  <c r="AA61" s="1"/>
  <c r="Z62"/>
  <c r="AA62" s="1"/>
  <c r="Z63"/>
  <c r="AA63" s="1"/>
  <c r="Z64"/>
  <c r="AA64" s="1"/>
  <c r="Z65"/>
  <c r="AA65" s="1"/>
  <c r="Z66"/>
  <c r="AA66" s="1"/>
  <c r="Z67"/>
  <c r="AA67" s="1"/>
  <c r="Z68"/>
  <c r="AA68" s="1"/>
  <c r="Z69"/>
  <c r="AA69" s="1"/>
  <c r="Z70"/>
  <c r="AA70" s="1"/>
  <c r="Z71"/>
  <c r="Z72"/>
  <c r="Z73"/>
  <c r="Z74"/>
  <c r="Z75"/>
  <c r="Z76"/>
  <c r="Z77"/>
  <c r="Z78"/>
  <c r="Z79"/>
  <c r="Z9"/>
  <c r="AA9" s="1"/>
</calcChain>
</file>

<file path=xl/sharedStrings.xml><?xml version="1.0" encoding="utf-8"?>
<sst xmlns="http://schemas.openxmlformats.org/spreadsheetml/2006/main" count="777" uniqueCount="229">
  <si>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</si>
  <si>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</si>
  <si>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</si>
  <si>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</si>
  <si>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ABHISHEKA C</t>
  </si>
  <si>
    <t xml:space="preserve">Generated On: </t>
  </si>
  <si>
    <t>08-04-2025 14:55:47</t>
  </si>
  <si>
    <t>Sub-Division:</t>
  </si>
  <si>
    <t>JAGALURU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</si>
  <si>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</si>
  <si>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</si>
  <si>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</si>
  <si>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</si>
  <si>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</si>
  <si>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</si>
  <si>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</si>
  <si>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</si>
  <si>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</si>
  <si>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</si>
  <si>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</si>
  <si>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</si>
  <si>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</si>
  <si>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</si>
  <si>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</si>
  <si>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</si>
  <si>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</si>
  <si>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</si>
  <si>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</si>
  <si>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</si>
  <si>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</si>
  <si>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</si>
  <si>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</si>
  <si>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</si>
  <si>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</si>
  <si>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</si>
  <si>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</si>
  <si>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</si>
  <si>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</si>
  <si>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</si>
  <si>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</si>
  <si>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</si>
  <si>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</si>
  <si>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</si>
  <si>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</si>
  <si>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</si>
  <si>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</si>
  <si>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</si>
  <si>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</si>
  <si>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</si>
  <si>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</si>
  <si>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</si>
  <si>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</si>
  <si>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</si>
  <si>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</si>
  <si>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</si>
  <si>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</si>
  <si>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</si>
  <si>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</si>
  <si>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</si>
  <si>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</si>
  <si>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</si>
  <si>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</si>
  <si>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</si>
  <si>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</si>
  <si>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</si>
  <si>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</si>
  <si>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</si>
  <si>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</si>
  <si>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</si>
  <si>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</si>
  <si>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</si>
  <si>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</si>
  <si>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</si>
  <si>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</si>
  <si>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DAVANAGERE</t>
  </si>
  <si>
    <t>HIREMALLANAHOLE_66</t>
  </si>
  <si>
    <t>F07-BHARAMASAMUDRA</t>
  </si>
  <si>
    <t>AGRI</t>
  </si>
  <si>
    <t>1310105901020303</t>
  </si>
  <si>
    <t>2025-04-08 14:53:37</t>
  </si>
  <si>
    <t>BIDARKERE_66</t>
  </si>
  <si>
    <t>F08-KATTIGEHALLY</t>
  </si>
  <si>
    <t>NJY</t>
  </si>
  <si>
    <t>1310105905020304</t>
  </si>
  <si>
    <t>JAGALUR_66</t>
  </si>
  <si>
    <t>F01-THORANAGATTE</t>
  </si>
  <si>
    <t>1310105904010101</t>
  </si>
  <si>
    <t>BILICHODU_66</t>
  </si>
  <si>
    <t>F02-HALEKALLU</t>
  </si>
  <si>
    <t>1310105906010201</t>
  </si>
  <si>
    <t>F08-HOSAHATTI</t>
  </si>
  <si>
    <t>1310105901020304</t>
  </si>
  <si>
    <t>F10-THIMLAPURA</t>
  </si>
  <si>
    <t>1310105901010106</t>
  </si>
  <si>
    <t>F12-BENCHIKATTE</t>
  </si>
  <si>
    <t>1310105906020206</t>
  </si>
  <si>
    <t>PALLAGATTE_66</t>
  </si>
  <si>
    <t>F04-HOSADURGA</t>
  </si>
  <si>
    <t>1310105903010104</t>
  </si>
  <si>
    <t>SOKKE_66</t>
  </si>
  <si>
    <t>F03-GOURIPURA</t>
  </si>
  <si>
    <t>1310105902010103</t>
  </si>
  <si>
    <t>F13-RASTHEMAKUNTE</t>
  </si>
  <si>
    <t>1310105904020503</t>
  </si>
  <si>
    <t>F06-KURUDI</t>
  </si>
  <si>
    <t>1310105906020204</t>
  </si>
  <si>
    <t>F10-PALLAGATTE</t>
  </si>
  <si>
    <t>1310105903030503</t>
  </si>
  <si>
    <t>F11-BASAVAPURA</t>
  </si>
  <si>
    <t>1310105903030504</t>
  </si>
  <si>
    <t>F01-CMHOLE</t>
  </si>
  <si>
    <t>1310105901010101</t>
  </si>
  <si>
    <t>F10-HIREBANNIHATTY</t>
  </si>
  <si>
    <t>1310105902020303</t>
  </si>
  <si>
    <t>F07-BIDARAKERE</t>
  </si>
  <si>
    <t>1310105905020303</t>
  </si>
  <si>
    <t>F05-ESAMUDRA NJY</t>
  </si>
  <si>
    <t>1310105905010105</t>
  </si>
  <si>
    <t>F06-ANABUR</t>
  </si>
  <si>
    <t>1310105904020302</t>
  </si>
  <si>
    <t>F08-BILICHODU</t>
  </si>
  <si>
    <t>1310105906020202</t>
  </si>
  <si>
    <t>F09 DIBADHAHATTI</t>
  </si>
  <si>
    <t>1310105905020302</t>
  </si>
  <si>
    <t>F12-RANGAPURA</t>
  </si>
  <si>
    <t>1310105904020502</t>
  </si>
  <si>
    <t>F05-KATENHALLI</t>
  </si>
  <si>
    <t>1310105903020301</t>
  </si>
  <si>
    <t>F06-BENNEHALLI</t>
  </si>
  <si>
    <t>1310105901020302</t>
  </si>
  <si>
    <t>F10-BISTUVALLI</t>
  </si>
  <si>
    <t>1310105904020305</t>
  </si>
  <si>
    <t>F14-ARISHINAGUNDI</t>
  </si>
  <si>
    <t>1310105904020504</t>
  </si>
  <si>
    <t>F04-THUPPADAHALLI</t>
  </si>
  <si>
    <t>1310105906010203</t>
  </si>
  <si>
    <t>F07-HANUMANTHAPURA</t>
  </si>
  <si>
    <t>1310105904020303</t>
  </si>
  <si>
    <t>F18-ASHWATHREDDY NAGARA</t>
  </si>
  <si>
    <t>DOMESTIC</t>
  </si>
  <si>
    <t>18132</t>
  </si>
  <si>
    <t>F03-SHAMBULINGESWARA NJY</t>
  </si>
  <si>
    <t>1310105906010202</t>
  </si>
  <si>
    <t>F09-MEDIKERANAHALLI</t>
  </si>
  <si>
    <t>1310105906020205</t>
  </si>
  <si>
    <t>F01-HOSKERE</t>
  </si>
  <si>
    <t>1310105902010101</t>
  </si>
  <si>
    <t>F08-GOWDAGONDANAHALLY</t>
  </si>
  <si>
    <t>1310105902020301</t>
  </si>
  <si>
    <t>F09-KYASENAHALLY</t>
  </si>
  <si>
    <t>1310105902020302</t>
  </si>
  <si>
    <t>F07-MADRAHALLI</t>
  </si>
  <si>
    <t>1310105903020303</t>
  </si>
  <si>
    <t>F09-AYYANAHALLI</t>
  </si>
  <si>
    <t>1310105903030502</t>
  </si>
  <si>
    <t>F09-KAMANDALAGUNDI</t>
  </si>
  <si>
    <t>1310105901010105</t>
  </si>
  <si>
    <t>F02-CHIKKAUJJINI</t>
  </si>
  <si>
    <t>1310105902010102</t>
  </si>
  <si>
    <t>F02-LINGANNANAHALLI</t>
  </si>
  <si>
    <t>1310105904010102</t>
  </si>
  <si>
    <t>F15-JYOTHIPURA</t>
  </si>
  <si>
    <t>1310105904020505</t>
  </si>
  <si>
    <t>F01-KAMALAPURA</t>
  </si>
  <si>
    <t>1310105903010101</t>
  </si>
  <si>
    <t>F08-THUPPADAHALLI NJY</t>
  </si>
  <si>
    <t>1310105903030501</t>
  </si>
  <si>
    <t>F15-BASAPPANAHATTI</t>
  </si>
  <si>
    <t>18131</t>
  </si>
  <si>
    <t>F03-HOSAHATTI</t>
  </si>
  <si>
    <t>1310105905010103</t>
  </si>
  <si>
    <t>F17-GIDDANAKATTE</t>
  </si>
  <si>
    <t>18133</t>
  </si>
  <si>
    <t>F03-BASAVANAKOTE</t>
  </si>
  <si>
    <t>1310105903010103</t>
  </si>
  <si>
    <t>F04-MALLAPURA</t>
  </si>
  <si>
    <t>1310105901010103</t>
  </si>
  <si>
    <t>F05-MAGADI</t>
  </si>
  <si>
    <t>1310105902010105</t>
  </si>
  <si>
    <t>F02-YALAGODU NJY</t>
  </si>
  <si>
    <t>1310105905010102</t>
  </si>
  <si>
    <t>F06-NIBHAGURU</t>
  </si>
  <si>
    <t>1310105905020301</t>
  </si>
  <si>
    <t>F06-KODADHAGUDDA</t>
  </si>
  <si>
    <t>1310105903020302</t>
  </si>
  <si>
    <t>F05-KALADEVPURA</t>
  </si>
  <si>
    <t>1310105901020301</t>
  </si>
  <si>
    <t>F08-KASAVANAHALLI</t>
  </si>
  <si>
    <t>1310105904020304</t>
  </si>
  <si>
    <t>F01-GUTTIDURGA(HALAVADANDI)</t>
  </si>
  <si>
    <t>1310105906010204</t>
  </si>
  <si>
    <t>F10-N R PURA</t>
  </si>
  <si>
    <t>1310105906010205</t>
  </si>
  <si>
    <t>F03-SIDDIHALLI</t>
  </si>
  <si>
    <t>1310105901010104</t>
  </si>
  <si>
    <t>F06-MALIMACHIKERE</t>
  </si>
  <si>
    <t>1310105902010106</t>
  </si>
  <si>
    <t>F04-NALLIKATTE</t>
  </si>
  <si>
    <t>1310105905010104</t>
  </si>
  <si>
    <t>F10-SANTEMUDDAPURA</t>
  </si>
  <si>
    <t>1310105905020305</t>
  </si>
  <si>
    <t>F05-JAMMAPURA</t>
  </si>
  <si>
    <t>1310105904020301</t>
  </si>
  <si>
    <t>F11-MUCCHUNURU NJY</t>
  </si>
  <si>
    <t>1310105906010206</t>
  </si>
  <si>
    <t>F02-ASAGODU</t>
  </si>
  <si>
    <t>1310105903010102</t>
  </si>
  <si>
    <t>F02-KANAKATTE</t>
  </si>
  <si>
    <t>1310105901010102</t>
  </si>
  <si>
    <t>F04-GADIMAKUNTE</t>
  </si>
  <si>
    <t>1310105902010104</t>
  </si>
  <si>
    <t>F11-SANGENAHALLI</t>
  </si>
  <si>
    <t>1310105901020305</t>
  </si>
  <si>
    <t>F01-BASTIHALLI</t>
  </si>
  <si>
    <t>1310105905010101</t>
  </si>
  <si>
    <t>F03-JAGALURUTOWN</t>
  </si>
  <si>
    <t>1310105904010103</t>
  </si>
  <si>
    <t>F04-RASTEMACHIKERE</t>
  </si>
  <si>
    <t>1310105904010104</t>
  </si>
  <si>
    <t>F09-KECHENAHALLI</t>
  </si>
  <si>
    <t>1310105904010105</t>
  </si>
  <si>
    <t>F11-DEVIKERENJY</t>
  </si>
  <si>
    <t>1310105904020501</t>
  </si>
  <si>
    <t>F05-CHIKKA ARAKERE</t>
  </si>
  <si>
    <t>1310105906020203</t>
  </si>
  <si>
    <t>F07-MUGGIDARAGIHALLI</t>
  </si>
  <si>
    <t>1310105906020201</t>
  </si>
  <si>
    <t>SALES AS PER DCB REPORT</t>
  </si>
  <si>
    <t>DIFFERENCE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</si>
</sst>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GY%20AUDIT\1.2025\02.FEB-2025\JAGALURU_RRNOWISE_ENERGYAUDIT_REPORT%20FEB-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A3" t="str">
            <v>Row Labels</v>
          </cell>
          <cell r="B3" t="str">
            <v>Sum of BILLEDCONSUMPTION</v>
          </cell>
        </row>
        <row r="4">
          <cell r="A4" t="str">
            <v>F01-BASTIHALLI</v>
          </cell>
          <cell r="B4">
            <v>369716.66200000106</v>
          </cell>
        </row>
        <row r="5">
          <cell r="A5" t="str">
            <v>F01-CMHOLE</v>
          </cell>
          <cell r="B5">
            <v>373982.5459999991</v>
          </cell>
        </row>
        <row r="6">
          <cell r="A6" t="str">
            <v>F01-GUTTIDURGA(HALAVADANDI)</v>
          </cell>
          <cell r="B6">
            <v>1499515.262000015</v>
          </cell>
        </row>
        <row r="7">
          <cell r="A7" t="str">
            <v>F01-HOSKERE</v>
          </cell>
          <cell r="B7">
            <v>409567.14999999851</v>
          </cell>
        </row>
        <row r="8">
          <cell r="A8" t="str">
            <v>F01-KAMALAPURA</v>
          </cell>
          <cell r="B8">
            <v>1321216.3120000055</v>
          </cell>
        </row>
        <row r="9">
          <cell r="A9" t="str">
            <v>F01-THORANAGATTE</v>
          </cell>
          <cell r="B9">
            <v>558745.78400000138</v>
          </cell>
        </row>
        <row r="10">
          <cell r="A10" t="str">
            <v>F02-ASAGODU</v>
          </cell>
          <cell r="B10">
            <v>1313342.4320000187</v>
          </cell>
        </row>
        <row r="11">
          <cell r="A11" t="str">
            <v>F02-CHIKKAUJJINI</v>
          </cell>
          <cell r="B11">
            <v>186381</v>
          </cell>
        </row>
        <row r="12">
          <cell r="A12" t="str">
            <v>F02-HALEKALLU</v>
          </cell>
          <cell r="B12">
            <v>1190102.8480000072</v>
          </cell>
        </row>
        <row r="13">
          <cell r="A13" t="str">
            <v>F02-KANAKATTE</v>
          </cell>
          <cell r="B13">
            <v>500898.60300000053</v>
          </cell>
        </row>
        <row r="14">
          <cell r="A14" t="str">
            <v>F02-LINGANNANAHALLI</v>
          </cell>
          <cell r="B14">
            <v>330632.66699999955</v>
          </cell>
        </row>
        <row r="15">
          <cell r="A15" t="str">
            <v>F02-YALAGODU NJY</v>
          </cell>
          <cell r="B15">
            <v>39917</v>
          </cell>
        </row>
        <row r="16">
          <cell r="A16" t="str">
            <v>F03-BASAVANAKOTE</v>
          </cell>
          <cell r="B16">
            <v>1652447.5060000117</v>
          </cell>
        </row>
        <row r="17">
          <cell r="A17" t="str">
            <v>F03-GOURIPURA</v>
          </cell>
          <cell r="B17">
            <v>869100</v>
          </cell>
        </row>
        <row r="18">
          <cell r="A18" t="str">
            <v>F03-HOSAHATTI</v>
          </cell>
          <cell r="B18">
            <v>435285.98299999663</v>
          </cell>
        </row>
        <row r="19">
          <cell r="A19" t="str">
            <v>F03-JAGALURUTOWN</v>
          </cell>
          <cell r="B19">
            <v>597814.35</v>
          </cell>
        </row>
        <row r="20">
          <cell r="A20" t="str">
            <v>F03-SHAMBULINGESWARA NJY</v>
          </cell>
          <cell r="B20">
            <v>171272</v>
          </cell>
        </row>
        <row r="21">
          <cell r="A21" t="str">
            <v>F03-SIDDIHALLI</v>
          </cell>
          <cell r="B21">
            <v>525424.13400000264</v>
          </cell>
        </row>
        <row r="22">
          <cell r="A22" t="str">
            <v>F04-GADIMAKUNTE</v>
          </cell>
          <cell r="B22">
            <v>556900</v>
          </cell>
        </row>
        <row r="23">
          <cell r="A23" t="str">
            <v>F04-HOSADURGA</v>
          </cell>
          <cell r="B23">
            <v>961243.85800000979</v>
          </cell>
        </row>
        <row r="24">
          <cell r="A24" t="str">
            <v>F04-MALLAPURA</v>
          </cell>
          <cell r="B24">
            <v>597644.3499999973</v>
          </cell>
        </row>
        <row r="25">
          <cell r="A25" t="str">
            <v>F04-NALLIKATTE</v>
          </cell>
          <cell r="B25">
            <v>855049.83099999966</v>
          </cell>
        </row>
        <row r="26">
          <cell r="A26" t="str">
            <v>F04-RASTEMACHIKERE</v>
          </cell>
          <cell r="B26">
            <v>1006571.2379999879</v>
          </cell>
        </row>
        <row r="27">
          <cell r="A27" t="str">
            <v>F04-THUPPADAHALLI</v>
          </cell>
          <cell r="B27">
            <v>321195.88600000006</v>
          </cell>
        </row>
        <row r="28">
          <cell r="A28" t="str">
            <v>F05-CHIKKA ARAKERE</v>
          </cell>
          <cell r="B28">
            <v>1792103.488000022</v>
          </cell>
        </row>
        <row r="29">
          <cell r="A29" t="str">
            <v>F05-ESAMUDRA NJY</v>
          </cell>
          <cell r="B29">
            <v>159468.20000000001</v>
          </cell>
        </row>
        <row r="30">
          <cell r="A30" t="str">
            <v>F05-JAMMAPURA</v>
          </cell>
          <cell r="B30">
            <v>718823.84599999746</v>
          </cell>
        </row>
        <row r="31">
          <cell r="A31" t="str">
            <v>F05-KALADEVPURA</v>
          </cell>
          <cell r="B31">
            <v>447957.52799999795</v>
          </cell>
        </row>
        <row r="32">
          <cell r="A32" t="str">
            <v>F05-KATENHALLI</v>
          </cell>
          <cell r="B32">
            <v>1464236.4300000051</v>
          </cell>
        </row>
        <row r="33">
          <cell r="A33" t="str">
            <v>F05-MAGADI</v>
          </cell>
          <cell r="B33">
            <v>203034</v>
          </cell>
        </row>
        <row r="34">
          <cell r="A34" t="str">
            <v>F06-ANABUR</v>
          </cell>
          <cell r="B34">
            <v>627255.02499999932</v>
          </cell>
        </row>
        <row r="35">
          <cell r="A35" t="str">
            <v>F06-BENNEHALLI</v>
          </cell>
          <cell r="B35">
            <v>445930.11300000193</v>
          </cell>
        </row>
        <row r="36">
          <cell r="A36" t="str">
            <v>F06-KODADHAGUDDA</v>
          </cell>
          <cell r="B36">
            <v>1218131.55400001</v>
          </cell>
        </row>
        <row r="37">
          <cell r="A37" t="str">
            <v>F06-KURUDI</v>
          </cell>
          <cell r="B37">
            <v>672552.27599999693</v>
          </cell>
        </row>
        <row r="38">
          <cell r="A38" t="str">
            <v>F06-MALIMACHIKERE</v>
          </cell>
          <cell r="B38">
            <v>648615.17699999607</v>
          </cell>
        </row>
        <row r="39">
          <cell r="A39" t="str">
            <v>F06-NIBHAGURU</v>
          </cell>
          <cell r="B39">
            <v>377566.01499999809</v>
          </cell>
        </row>
        <row r="40">
          <cell r="A40" t="str">
            <v>F07-BHARAMASAMUDRA</v>
          </cell>
          <cell r="B40">
            <v>629010.81199999515</v>
          </cell>
        </row>
        <row r="41">
          <cell r="A41" t="str">
            <v>F07-BIDARAKERE</v>
          </cell>
          <cell r="B41">
            <v>396064.7890000015</v>
          </cell>
        </row>
        <row r="42">
          <cell r="A42" t="str">
            <v>F07-HANUMANTHAPURA</v>
          </cell>
          <cell r="B42">
            <v>605769.62799999956</v>
          </cell>
        </row>
        <row r="43">
          <cell r="A43" t="str">
            <v>F07-MADRAHALLI</v>
          </cell>
          <cell r="B43">
            <v>1552023.9219999851</v>
          </cell>
        </row>
        <row r="44">
          <cell r="A44" t="str">
            <v>F07-MUGGIDARAGIHALLI</v>
          </cell>
          <cell r="B44">
            <v>1173760.7799999996</v>
          </cell>
        </row>
        <row r="45">
          <cell r="A45" t="str">
            <v>F08-BILICHODU</v>
          </cell>
          <cell r="B45">
            <v>303936.5</v>
          </cell>
        </row>
        <row r="46">
          <cell r="A46" t="str">
            <v>F08-GOWDAGONDANAHALLY</v>
          </cell>
          <cell r="B46">
            <v>611780.43100000103</v>
          </cell>
        </row>
        <row r="47">
          <cell r="A47" t="str">
            <v>F08-HOSAHATTI</v>
          </cell>
          <cell r="B47">
            <v>302505.19199999899</v>
          </cell>
        </row>
        <row r="48">
          <cell r="A48" t="str">
            <v>F08-KASAVANAHALLI</v>
          </cell>
          <cell r="B48">
            <v>625680</v>
          </cell>
        </row>
        <row r="49">
          <cell r="A49" t="str">
            <v>F08-KATTIGEHALLY</v>
          </cell>
          <cell r="B49">
            <v>90358</v>
          </cell>
        </row>
        <row r="50">
          <cell r="A50" t="str">
            <v>F08-THUPPADAHALLI NJY</v>
          </cell>
          <cell r="B50">
            <v>277026</v>
          </cell>
        </row>
        <row r="51">
          <cell r="A51" t="str">
            <v>F09 DIBADHAHATTI</v>
          </cell>
          <cell r="B51">
            <v>328877.2300000008</v>
          </cell>
        </row>
        <row r="52">
          <cell r="A52" t="str">
            <v>F09-AYYANAHALLI</v>
          </cell>
          <cell r="B52">
            <v>285245</v>
          </cell>
        </row>
        <row r="53">
          <cell r="A53" t="str">
            <v>F09-KAMANDALAGUNDI</v>
          </cell>
          <cell r="B53">
            <v>86510</v>
          </cell>
        </row>
        <row r="54">
          <cell r="A54" t="str">
            <v>F09-KECHENAHALLI</v>
          </cell>
          <cell r="B54">
            <v>817107.73299999628</v>
          </cell>
        </row>
        <row r="55">
          <cell r="A55" t="str">
            <v>F09-KYASENAHALLY</v>
          </cell>
          <cell r="B55">
            <v>352768.86499999958</v>
          </cell>
        </row>
        <row r="56">
          <cell r="A56" t="str">
            <v>F09-MEDIKERANAHALLI</v>
          </cell>
          <cell r="B56">
            <v>660722.98999999475</v>
          </cell>
        </row>
        <row r="57">
          <cell r="A57" t="str">
            <v>F10-BISTUVALLI</v>
          </cell>
          <cell r="B57">
            <v>364134.97199999995</v>
          </cell>
        </row>
        <row r="58">
          <cell r="A58" t="str">
            <v>F10-HIREBANNIHATTY</v>
          </cell>
          <cell r="B58">
            <v>265889.14799999894</v>
          </cell>
        </row>
        <row r="59">
          <cell r="A59" t="str">
            <v>F10-N R PURA</v>
          </cell>
          <cell r="B59">
            <v>878733.87599999085</v>
          </cell>
        </row>
        <row r="60">
          <cell r="A60" t="str">
            <v>F10-PALLAGATTE</v>
          </cell>
          <cell r="B60">
            <v>165698</v>
          </cell>
        </row>
        <row r="61">
          <cell r="A61" t="str">
            <v>F10-SANTEMUDDAPURA</v>
          </cell>
          <cell r="B61">
            <v>343501.85900000075</v>
          </cell>
        </row>
        <row r="62">
          <cell r="A62" t="str">
            <v>F10-THIMLAPURA</v>
          </cell>
          <cell r="B62">
            <v>132465</v>
          </cell>
        </row>
        <row r="63">
          <cell r="A63" t="str">
            <v>F11-BASAVAPURA</v>
          </cell>
          <cell r="B63">
            <v>986297.7720000078</v>
          </cell>
        </row>
        <row r="64">
          <cell r="A64" t="str">
            <v>F11-DEVIKERENJY</v>
          </cell>
          <cell r="B64">
            <v>468527.5</v>
          </cell>
        </row>
        <row r="65">
          <cell r="A65" t="str">
            <v>F11-MUCCHUNURU NJY</v>
          </cell>
          <cell r="B65">
            <v>182230.02</v>
          </cell>
        </row>
        <row r="66">
          <cell r="A66" t="str">
            <v>F11-SANGENAHALLI</v>
          </cell>
          <cell r="B66">
            <v>327753</v>
          </cell>
        </row>
        <row r="67">
          <cell r="A67" t="str">
            <v>F12-BENCHIKATTE</v>
          </cell>
          <cell r="B67">
            <v>634921.54399999988</v>
          </cell>
        </row>
        <row r="68">
          <cell r="A68" t="str">
            <v>F12-RANGAPURA</v>
          </cell>
          <cell r="B68">
            <v>149072</v>
          </cell>
        </row>
        <row r="69">
          <cell r="A69" t="str">
            <v>F13-RASTHEMAKUNTE</v>
          </cell>
          <cell r="B69">
            <v>78047</v>
          </cell>
        </row>
        <row r="70">
          <cell r="A70" t="str">
            <v>F14-ARISHINAGUNDI</v>
          </cell>
          <cell r="B70">
            <v>109053</v>
          </cell>
        </row>
        <row r="71">
          <cell r="A71" t="str">
            <v>F15-BASAPPANAHATTI</v>
          </cell>
          <cell r="B71">
            <v>106591.16600000008</v>
          </cell>
        </row>
        <row r="72">
          <cell r="A72" t="str">
            <v>F15-JYOTHIPURA</v>
          </cell>
          <cell r="B72">
            <v>144582.5</v>
          </cell>
        </row>
        <row r="73">
          <cell r="A73" t="str">
            <v>F17-GIDDANAKATTE</v>
          </cell>
          <cell r="B73">
            <v>297998.53800000029</v>
          </cell>
        </row>
        <row r="74">
          <cell r="A74" t="str">
            <v>F18-ASHWATHREDDY NAGARA</v>
          </cell>
          <cell r="B74">
            <v>57865.4</v>
          </cell>
        </row>
        <row r="75">
          <cell r="A75" t="str">
            <v>Grand Total</v>
          </cell>
          <cell r="B75">
            <v>40212151.221000046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0"/>
  <sheetViews>
    <sheetView tabSelected="1" topLeftCell="H1" workbookViewId="0">
      <selection activeCell="AA80" sqref="AA80"/>
    </sheetView>
  </sheetViews>
  <sheetFormatPr defaultRowHeight="15"/>
  <cols>
    <col min="5" max="5" width="24.7109375" customWidth="1"/>
    <col min="6" max="6" width="17.28515625" bestFit="1" customWidth="1"/>
    <col min="8" max="8" width="15.42578125" customWidth="1"/>
    <col min="10" max="10" width="18.5703125" customWidth="1"/>
    <col min="25" max="25" width="18.85546875" customWidth="1"/>
    <col min="26" max="26" width="13.42578125" customWidth="1"/>
    <col min="27" max="27" width="19" style="1" customWidth="1"/>
  </cols>
  <sheetData>
    <row r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/>
      <c r="AA2" s="5"/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/>
      <c r="AJ2" s="5"/>
    </row>
    <row r="3" spans="1:36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/>
      <c r="AA3" s="5"/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/>
      <c r="AJ3" s="5"/>
    </row>
    <row r="4" spans="1:36">
      <c r="B4" t="s">
        <v>3</v>
      </c>
      <c r="C4" t="s">
        <v>4</v>
      </c>
    </row>
    <row r="5" spans="1:36">
      <c r="B5" t="s">
        <v>5</v>
      </c>
      <c r="C5" t="s">
        <v>6</v>
      </c>
    </row>
    <row r="6" spans="1:36">
      <c r="I6" t="s">
        <v>7</v>
      </c>
      <c r="J6" t="s">
        <v>8</v>
      </c>
    </row>
    <row r="7" spans="1:36"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17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Q7" t="s">
        <v>24</v>
      </c>
      <c r="R7" t="s">
        <v>25</v>
      </c>
      <c r="S7" t="s">
        <v>26</v>
      </c>
      <c r="T7" t="s">
        <v>27</v>
      </c>
      <c r="U7" t="s">
        <v>28</v>
      </c>
      <c r="V7" t="s">
        <v>29</v>
      </c>
      <c r="W7" t="s">
        <v>30</v>
      </c>
      <c r="X7" t="s">
        <v>31</v>
      </c>
      <c r="Y7" t="s">
        <v>32</v>
      </c>
      <c r="AB7" t="s">
        <v>33</v>
      </c>
      <c r="AC7" t="s">
        <v>34</v>
      </c>
      <c r="AD7" t="s">
        <v>35</v>
      </c>
      <c r="AE7" t="s">
        <v>36</v>
      </c>
      <c r="AF7" t="s">
        <v>37</v>
      </c>
      <c r="AG7" t="s">
        <v>38</v>
      </c>
      <c r="AH7" t="s">
        <v>39</v>
      </c>
    </row>
    <row r="8" spans="1:36" s="4" customFormat="1" ht="35.25" customHeight="1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  <c r="T8" s="3" t="s">
        <v>59</v>
      </c>
      <c r="U8" s="3" t="s">
        <v>60</v>
      </c>
      <c r="V8" s="3" t="s">
        <v>61</v>
      </c>
      <c r="W8" s="3" t="s">
        <v>62</v>
      </c>
      <c r="X8" s="3" t="s">
        <v>63</v>
      </c>
      <c r="Y8" s="6" t="s">
        <v>64</v>
      </c>
      <c r="Z8" s="7" t="s">
        <v>227</v>
      </c>
      <c r="AA8" s="9" t="s">
        <v>228</v>
      </c>
      <c r="AB8" s="3" t="s">
        <v>65</v>
      </c>
      <c r="AC8" s="3" t="s">
        <v>66</v>
      </c>
      <c r="AD8" s="3" t="s">
        <v>67</v>
      </c>
      <c r="AE8" s="3" t="s">
        <v>68</v>
      </c>
      <c r="AF8" s="3" t="s">
        <v>69</v>
      </c>
      <c r="AG8" s="3" t="s">
        <v>70</v>
      </c>
      <c r="AH8" s="3" t="s">
        <v>71</v>
      </c>
      <c r="AI8" s="3" t="s">
        <v>72</v>
      </c>
      <c r="AJ8" s="3" t="s">
        <v>73</v>
      </c>
    </row>
    <row r="9" spans="1:36">
      <c r="A9" s="2">
        <v>65</v>
      </c>
      <c r="B9" s="2" t="s">
        <v>74</v>
      </c>
      <c r="C9" s="2" t="s">
        <v>74</v>
      </c>
      <c r="D9" s="2" t="s">
        <v>8</v>
      </c>
      <c r="E9" s="2" t="s">
        <v>80</v>
      </c>
      <c r="F9" s="2" t="s">
        <v>8</v>
      </c>
      <c r="G9" s="2"/>
      <c r="H9" s="2" t="s">
        <v>213</v>
      </c>
      <c r="I9" s="2" t="s">
        <v>77</v>
      </c>
      <c r="J9" s="2" t="s">
        <v>214</v>
      </c>
      <c r="K9" s="2">
        <v>557</v>
      </c>
      <c r="L9" s="2">
        <v>557</v>
      </c>
      <c r="M9" s="2">
        <v>0</v>
      </c>
      <c r="N9" s="2">
        <v>555</v>
      </c>
      <c r="O9" s="2">
        <v>0</v>
      </c>
      <c r="P9" s="2">
        <v>740.95500000000004</v>
      </c>
      <c r="Q9" s="2">
        <v>761.81299999999999</v>
      </c>
      <c r="R9" s="2">
        <v>20000</v>
      </c>
      <c r="S9" s="2">
        <v>417160</v>
      </c>
      <c r="T9" s="2">
        <v>497000</v>
      </c>
      <c r="U9" s="2">
        <v>0</v>
      </c>
      <c r="V9" s="2">
        <v>914160</v>
      </c>
      <c r="W9" s="2">
        <v>83</v>
      </c>
      <c r="X9" s="2">
        <v>827232.79399999999</v>
      </c>
      <c r="Y9" s="8">
        <v>827315.79399999999</v>
      </c>
      <c r="Z9" s="8">
        <f>VLOOKUP(H9,[1]Sheet1!$A$2:$B$75,2,0)</f>
        <v>369716.66200000106</v>
      </c>
      <c r="AA9" s="10">
        <f>Y9-Z9</f>
        <v>457599.13199999894</v>
      </c>
      <c r="AB9" s="2">
        <v>9.5</v>
      </c>
      <c r="AC9" s="2">
        <v>4818430</v>
      </c>
      <c r="AD9" s="2">
        <v>4814495</v>
      </c>
      <c r="AE9" s="2">
        <v>0.90500000000000003</v>
      </c>
      <c r="AF9" s="2">
        <v>0.99919999999999998</v>
      </c>
      <c r="AG9" s="2">
        <v>9.49</v>
      </c>
      <c r="AH9" s="2"/>
      <c r="AI9" s="2"/>
      <c r="AJ9" s="2" t="s">
        <v>79</v>
      </c>
    </row>
    <row r="10" spans="1:36">
      <c r="A10" s="2">
        <v>48</v>
      </c>
      <c r="B10" s="2" t="s">
        <v>74</v>
      </c>
      <c r="C10" s="2" t="s">
        <v>74</v>
      </c>
      <c r="D10" s="2" t="s">
        <v>8</v>
      </c>
      <c r="E10" s="2" t="s">
        <v>80</v>
      </c>
      <c r="F10" s="2" t="s">
        <v>8</v>
      </c>
      <c r="G10" s="2"/>
      <c r="H10" s="2" t="s">
        <v>179</v>
      </c>
      <c r="I10" s="2" t="s">
        <v>82</v>
      </c>
      <c r="J10" s="2" t="s">
        <v>180</v>
      </c>
      <c r="K10" s="2">
        <v>1003</v>
      </c>
      <c r="L10" s="2">
        <v>1003</v>
      </c>
      <c r="M10" s="2">
        <v>0</v>
      </c>
      <c r="N10" s="2">
        <v>0</v>
      </c>
      <c r="O10" s="2">
        <v>0</v>
      </c>
      <c r="P10" s="2">
        <v>612.798</v>
      </c>
      <c r="Q10" s="2">
        <v>635.84799999999996</v>
      </c>
      <c r="R10" s="2">
        <v>20000</v>
      </c>
      <c r="S10" s="2">
        <v>461000</v>
      </c>
      <c r="T10" s="2">
        <v>0</v>
      </c>
      <c r="U10" s="2">
        <v>417000</v>
      </c>
      <c r="V10" s="2">
        <v>44000</v>
      </c>
      <c r="W10" s="2">
        <v>39917</v>
      </c>
      <c r="X10" s="2">
        <v>0</v>
      </c>
      <c r="Y10" s="8">
        <v>39917</v>
      </c>
      <c r="Z10" s="8">
        <f>VLOOKUP(H10,[1]Sheet1!$A$2:$B$75,2,0)</f>
        <v>39917</v>
      </c>
      <c r="AA10" s="10"/>
      <c r="AB10" s="2">
        <v>9.2799999999999994</v>
      </c>
      <c r="AC10" s="2">
        <v>483986.39</v>
      </c>
      <c r="AD10" s="2">
        <v>525721.39</v>
      </c>
      <c r="AE10" s="2">
        <v>0.90720000000000001</v>
      </c>
      <c r="AF10" s="2">
        <v>1.0862000000000001</v>
      </c>
      <c r="AG10" s="2">
        <v>10.08</v>
      </c>
      <c r="AH10" s="2"/>
      <c r="AI10" s="2"/>
      <c r="AJ10" s="2" t="s">
        <v>79</v>
      </c>
    </row>
    <row r="11" spans="1:36">
      <c r="A11" s="2">
        <v>43</v>
      </c>
      <c r="B11" s="2" t="s">
        <v>74</v>
      </c>
      <c r="C11" s="2" t="s">
        <v>74</v>
      </c>
      <c r="D11" s="2" t="s">
        <v>8</v>
      </c>
      <c r="E11" s="2" t="s">
        <v>80</v>
      </c>
      <c r="F11" s="2" t="s">
        <v>8</v>
      </c>
      <c r="G11" s="2"/>
      <c r="H11" s="2" t="s">
        <v>169</v>
      </c>
      <c r="I11" s="2" t="s">
        <v>77</v>
      </c>
      <c r="J11" s="2" t="s">
        <v>170</v>
      </c>
      <c r="K11" s="2">
        <v>509</v>
      </c>
      <c r="L11" s="2">
        <v>509</v>
      </c>
      <c r="M11" s="2">
        <v>0</v>
      </c>
      <c r="N11" s="2">
        <v>509</v>
      </c>
      <c r="O11" s="2">
        <v>0</v>
      </c>
      <c r="P11" s="2">
        <v>642.01499999999999</v>
      </c>
      <c r="Q11" s="2">
        <v>664.24400000000003</v>
      </c>
      <c r="R11" s="2">
        <v>20000</v>
      </c>
      <c r="S11" s="2">
        <v>444580</v>
      </c>
      <c r="T11" s="2">
        <v>440000</v>
      </c>
      <c r="U11" s="2">
        <v>0</v>
      </c>
      <c r="V11" s="2">
        <v>884580</v>
      </c>
      <c r="W11" s="2">
        <v>0</v>
      </c>
      <c r="X11" s="2">
        <v>797400</v>
      </c>
      <c r="Y11" s="8">
        <v>797400</v>
      </c>
      <c r="Z11" s="8">
        <f>VLOOKUP(H11,[1]Sheet1!$A$2:$B$75,2,0)</f>
        <v>435285.98299999663</v>
      </c>
      <c r="AA11" s="10">
        <f>Y11-Z11</f>
        <v>362114.01700000337</v>
      </c>
      <c r="AB11" s="2">
        <v>9.86</v>
      </c>
      <c r="AC11" s="2">
        <v>4640868</v>
      </c>
      <c r="AD11" s="2">
        <v>4640868</v>
      </c>
      <c r="AE11" s="2">
        <v>0.90139999999999998</v>
      </c>
      <c r="AF11" s="2">
        <v>1</v>
      </c>
      <c r="AG11" s="2">
        <v>9.86</v>
      </c>
      <c r="AH11" s="2"/>
      <c r="AI11" s="2"/>
      <c r="AJ11" s="2" t="s">
        <v>79</v>
      </c>
    </row>
    <row r="12" spans="1:36">
      <c r="A12" s="2">
        <v>57</v>
      </c>
      <c r="B12" s="2" t="s">
        <v>74</v>
      </c>
      <c r="C12" s="2" t="s">
        <v>74</v>
      </c>
      <c r="D12" s="2" t="s">
        <v>8</v>
      </c>
      <c r="E12" s="2" t="s">
        <v>80</v>
      </c>
      <c r="F12" s="2" t="s">
        <v>8</v>
      </c>
      <c r="G12" s="2"/>
      <c r="H12" s="2" t="s">
        <v>197</v>
      </c>
      <c r="I12" s="2" t="s">
        <v>77</v>
      </c>
      <c r="J12" s="2" t="s">
        <v>198</v>
      </c>
      <c r="K12" s="2">
        <v>546</v>
      </c>
      <c r="L12" s="2">
        <v>546</v>
      </c>
      <c r="M12" s="2">
        <v>0</v>
      </c>
      <c r="N12" s="2">
        <v>546</v>
      </c>
      <c r="O12" s="2">
        <v>0</v>
      </c>
      <c r="P12" s="2">
        <v>1321.67</v>
      </c>
      <c r="Q12" s="2">
        <v>1370.433</v>
      </c>
      <c r="R12" s="2">
        <v>20000</v>
      </c>
      <c r="S12" s="2">
        <v>975260</v>
      </c>
      <c r="T12" s="2">
        <v>0</v>
      </c>
      <c r="U12" s="2">
        <v>0</v>
      </c>
      <c r="V12" s="2">
        <v>975260</v>
      </c>
      <c r="W12" s="2">
        <v>0</v>
      </c>
      <c r="X12" s="2">
        <v>855400</v>
      </c>
      <c r="Y12" s="8">
        <v>855400</v>
      </c>
      <c r="Z12" s="8">
        <f>VLOOKUP(H12,[1]Sheet1!$A$2:$B$75,2,0)</f>
        <v>855049.83099999966</v>
      </c>
      <c r="AA12" s="10">
        <f>Y12-Z12</f>
        <v>350.16900000034366</v>
      </c>
      <c r="AB12" s="2">
        <v>12.29</v>
      </c>
      <c r="AC12" s="2">
        <v>4978428</v>
      </c>
      <c r="AD12" s="2">
        <v>4979404</v>
      </c>
      <c r="AE12" s="2">
        <v>0.87709999999999999</v>
      </c>
      <c r="AF12" s="2">
        <v>1.0002</v>
      </c>
      <c r="AG12" s="2">
        <v>12.29</v>
      </c>
      <c r="AH12" s="2"/>
      <c r="AI12" s="2"/>
      <c r="AJ12" s="2" t="s">
        <v>79</v>
      </c>
    </row>
    <row r="13" spans="1:36">
      <c r="A13" s="2">
        <v>17</v>
      </c>
      <c r="B13" s="2" t="s">
        <v>74</v>
      </c>
      <c r="C13" s="2" t="s">
        <v>74</v>
      </c>
      <c r="D13" s="2" t="s">
        <v>8</v>
      </c>
      <c r="E13" s="2" t="s">
        <v>80</v>
      </c>
      <c r="F13" s="2" t="s">
        <v>8</v>
      </c>
      <c r="G13" s="2"/>
      <c r="H13" s="2" t="s">
        <v>116</v>
      </c>
      <c r="I13" s="2" t="s">
        <v>82</v>
      </c>
      <c r="J13" s="2" t="s">
        <v>117</v>
      </c>
      <c r="K13" s="2">
        <v>2974</v>
      </c>
      <c r="L13" s="2">
        <v>2974</v>
      </c>
      <c r="M13" s="2">
        <v>0</v>
      </c>
      <c r="N13" s="2">
        <v>0</v>
      </c>
      <c r="O13" s="2">
        <v>0</v>
      </c>
      <c r="P13" s="2">
        <v>36481</v>
      </c>
      <c r="Q13" s="2">
        <v>36829</v>
      </c>
      <c r="R13" s="2">
        <v>2000</v>
      </c>
      <c r="S13" s="2">
        <v>696000</v>
      </c>
      <c r="T13" s="2">
        <v>0</v>
      </c>
      <c r="U13" s="2">
        <v>520000</v>
      </c>
      <c r="V13" s="2">
        <v>176000</v>
      </c>
      <c r="W13" s="2">
        <v>159468.20000000001</v>
      </c>
      <c r="X13" s="2">
        <v>0</v>
      </c>
      <c r="Y13" s="8">
        <v>159468.20000000001</v>
      </c>
      <c r="Z13" s="8">
        <f>VLOOKUP(H13,[1]Sheet1!$A$2:$B$75,2,0)</f>
        <v>159468.20000000001</v>
      </c>
      <c r="AA13" s="10"/>
      <c r="AB13" s="2">
        <v>9.39</v>
      </c>
      <c r="AC13" s="2">
        <v>1756547.8</v>
      </c>
      <c r="AD13" s="2">
        <v>1490191.34</v>
      </c>
      <c r="AE13" s="2">
        <v>0.90610000000000002</v>
      </c>
      <c r="AF13" s="2">
        <v>0.84840000000000004</v>
      </c>
      <c r="AG13" s="2">
        <v>7.97</v>
      </c>
      <c r="AH13" s="2"/>
      <c r="AI13" s="2"/>
      <c r="AJ13" s="2" t="s">
        <v>79</v>
      </c>
    </row>
    <row r="14" spans="1:36">
      <c r="A14" s="2">
        <v>49</v>
      </c>
      <c r="B14" s="2" t="s">
        <v>74</v>
      </c>
      <c r="C14" s="2" t="s">
        <v>74</v>
      </c>
      <c r="D14" s="2" t="s">
        <v>8</v>
      </c>
      <c r="E14" s="2" t="s">
        <v>80</v>
      </c>
      <c r="F14" s="2" t="s">
        <v>8</v>
      </c>
      <c r="G14" s="2"/>
      <c r="H14" s="2" t="s">
        <v>181</v>
      </c>
      <c r="I14" s="2" t="s">
        <v>77</v>
      </c>
      <c r="J14" s="2" t="s">
        <v>182</v>
      </c>
      <c r="K14" s="2">
        <v>263</v>
      </c>
      <c r="L14" s="2">
        <v>263</v>
      </c>
      <c r="M14" s="2">
        <v>0</v>
      </c>
      <c r="N14" s="2">
        <v>263</v>
      </c>
      <c r="O14" s="2">
        <v>0</v>
      </c>
      <c r="P14" s="2">
        <v>3408.1</v>
      </c>
      <c r="Q14" s="2">
        <v>3616.7</v>
      </c>
      <c r="R14" s="2">
        <v>2000</v>
      </c>
      <c r="S14" s="2">
        <v>417200</v>
      </c>
      <c r="T14" s="2">
        <v>0</v>
      </c>
      <c r="U14" s="2">
        <v>0</v>
      </c>
      <c r="V14" s="2">
        <v>417200</v>
      </c>
      <c r="W14" s="2">
        <v>0</v>
      </c>
      <c r="X14" s="2">
        <v>377566.01500000001</v>
      </c>
      <c r="Y14" s="8">
        <v>377566.01500000001</v>
      </c>
      <c r="Z14" s="8">
        <f>VLOOKUP(H14,[1]Sheet1!$A$2:$B$75,2,0)</f>
        <v>377566.01499999809</v>
      </c>
      <c r="AA14" s="10"/>
      <c r="AB14" s="2">
        <v>9.5</v>
      </c>
      <c r="AC14" s="2">
        <v>2197433.0099999998</v>
      </c>
      <c r="AD14" s="2">
        <v>2197433.0099999998</v>
      </c>
      <c r="AE14" s="2">
        <v>0.90500000000000003</v>
      </c>
      <c r="AF14" s="2">
        <v>1</v>
      </c>
      <c r="AG14" s="2">
        <v>9.5</v>
      </c>
      <c r="AH14" s="2"/>
      <c r="AI14" s="2"/>
      <c r="AJ14" s="2" t="s">
        <v>79</v>
      </c>
    </row>
    <row r="15" spans="1:36">
      <c r="A15" s="2">
        <v>16</v>
      </c>
      <c r="B15" s="2" t="s">
        <v>74</v>
      </c>
      <c r="C15" s="2" t="s">
        <v>74</v>
      </c>
      <c r="D15" s="2" t="s">
        <v>8</v>
      </c>
      <c r="E15" s="2" t="s">
        <v>80</v>
      </c>
      <c r="F15" s="2" t="s">
        <v>8</v>
      </c>
      <c r="G15" s="2"/>
      <c r="H15" s="2" t="s">
        <v>114</v>
      </c>
      <c r="I15" s="2" t="s">
        <v>77</v>
      </c>
      <c r="J15" s="2" t="s">
        <v>115</v>
      </c>
      <c r="K15" s="2">
        <v>269</v>
      </c>
      <c r="L15" s="2">
        <v>269</v>
      </c>
      <c r="M15" s="2">
        <v>0</v>
      </c>
      <c r="N15" s="2">
        <v>269</v>
      </c>
      <c r="O15" s="2">
        <v>0</v>
      </c>
      <c r="P15" s="2">
        <v>2243.8000000000002</v>
      </c>
      <c r="Q15" s="2">
        <v>2379.1999999999998</v>
      </c>
      <c r="R15" s="2">
        <v>2000</v>
      </c>
      <c r="S15" s="2">
        <v>270800</v>
      </c>
      <c r="T15" s="2">
        <v>166840</v>
      </c>
      <c r="U15" s="2">
        <v>0</v>
      </c>
      <c r="V15" s="2">
        <v>437640</v>
      </c>
      <c r="W15" s="2">
        <v>0</v>
      </c>
      <c r="X15" s="2">
        <v>396064.78899999999</v>
      </c>
      <c r="Y15" s="8">
        <v>396064.78899999999</v>
      </c>
      <c r="Z15" s="8">
        <f>VLOOKUP(H15,[1]Sheet1!$A$2:$B$75,2,0)</f>
        <v>396064.7890000015</v>
      </c>
      <c r="AA15" s="10"/>
      <c r="AB15" s="2">
        <v>9.5</v>
      </c>
      <c r="AC15" s="2">
        <v>2305097.46</v>
      </c>
      <c r="AD15" s="2">
        <v>2305097.46</v>
      </c>
      <c r="AE15" s="2">
        <v>0.90500000000000003</v>
      </c>
      <c r="AF15" s="2">
        <v>1</v>
      </c>
      <c r="AG15" s="2">
        <v>9.5</v>
      </c>
      <c r="AH15" s="2"/>
      <c r="AI15" s="2"/>
      <c r="AJ15" s="2" t="s">
        <v>79</v>
      </c>
    </row>
    <row r="16" spans="1:36">
      <c r="A16" s="2">
        <v>2</v>
      </c>
      <c r="B16" s="2" t="s">
        <v>74</v>
      </c>
      <c r="C16" s="2" t="s">
        <v>74</v>
      </c>
      <c r="D16" s="2" t="s">
        <v>8</v>
      </c>
      <c r="E16" s="2" t="s">
        <v>80</v>
      </c>
      <c r="F16" s="2" t="s">
        <v>8</v>
      </c>
      <c r="G16" s="2"/>
      <c r="H16" s="2" t="s">
        <v>81</v>
      </c>
      <c r="I16" s="2" t="s">
        <v>82</v>
      </c>
      <c r="J16" s="2" t="s">
        <v>83</v>
      </c>
      <c r="K16" s="2">
        <v>1614</v>
      </c>
      <c r="L16" s="2">
        <v>1614</v>
      </c>
      <c r="M16" s="2">
        <v>0</v>
      </c>
      <c r="N16" s="2">
        <v>0</v>
      </c>
      <c r="O16" s="2">
        <v>0</v>
      </c>
      <c r="P16" s="2">
        <v>2099.1</v>
      </c>
      <c r="Q16" s="2">
        <v>2161.1999999999998</v>
      </c>
      <c r="R16" s="2">
        <v>2000</v>
      </c>
      <c r="S16" s="2">
        <v>124200</v>
      </c>
      <c r="T16" s="2">
        <v>0</v>
      </c>
      <c r="U16" s="2">
        <v>24000</v>
      </c>
      <c r="V16" s="2">
        <v>100200</v>
      </c>
      <c r="W16" s="2">
        <v>90358</v>
      </c>
      <c r="X16" s="2">
        <v>0</v>
      </c>
      <c r="Y16" s="8">
        <v>90358</v>
      </c>
      <c r="Z16" s="8">
        <f>VLOOKUP(H16,[1]Sheet1!$A$2:$B$75,2,0)</f>
        <v>90358</v>
      </c>
      <c r="AA16" s="10"/>
      <c r="AB16" s="2">
        <v>9.82</v>
      </c>
      <c r="AC16" s="2">
        <v>976492.42</v>
      </c>
      <c r="AD16" s="2">
        <v>669031.41</v>
      </c>
      <c r="AE16" s="2">
        <v>0.90180000000000005</v>
      </c>
      <c r="AF16" s="2">
        <v>0.68510000000000004</v>
      </c>
      <c r="AG16" s="2">
        <v>6.73</v>
      </c>
      <c r="AH16" s="2"/>
      <c r="AI16" s="2"/>
      <c r="AJ16" s="2" t="s">
        <v>79</v>
      </c>
    </row>
    <row r="17" spans="1:36">
      <c r="A17" s="2">
        <v>20</v>
      </c>
      <c r="B17" s="2" t="s">
        <v>74</v>
      </c>
      <c r="C17" s="2" t="s">
        <v>74</v>
      </c>
      <c r="D17" s="2" t="s">
        <v>8</v>
      </c>
      <c r="E17" s="2" t="s">
        <v>80</v>
      </c>
      <c r="F17" s="2" t="s">
        <v>8</v>
      </c>
      <c r="G17" s="2"/>
      <c r="H17" s="2" t="s">
        <v>122</v>
      </c>
      <c r="I17" s="2" t="s">
        <v>77</v>
      </c>
      <c r="J17" s="2" t="s">
        <v>123</v>
      </c>
      <c r="K17" s="2">
        <v>214</v>
      </c>
      <c r="L17" s="2">
        <v>214</v>
      </c>
      <c r="M17" s="2">
        <v>0</v>
      </c>
      <c r="N17" s="2">
        <v>214</v>
      </c>
      <c r="O17" s="2">
        <v>0</v>
      </c>
      <c r="P17" s="2">
        <v>2446.3000000000002</v>
      </c>
      <c r="Q17" s="2">
        <v>2558</v>
      </c>
      <c r="R17" s="2">
        <v>2000</v>
      </c>
      <c r="S17" s="2">
        <v>223400</v>
      </c>
      <c r="T17" s="2">
        <v>140000</v>
      </c>
      <c r="U17" s="2">
        <v>0</v>
      </c>
      <c r="V17" s="2">
        <v>363400</v>
      </c>
      <c r="W17" s="2">
        <v>0</v>
      </c>
      <c r="X17" s="2">
        <v>328877.23</v>
      </c>
      <c r="Y17" s="8">
        <v>328877.23</v>
      </c>
      <c r="Z17" s="8">
        <f>VLOOKUP(H17,[1]Sheet1!$A$2:$B$75,2,0)</f>
        <v>328877.2300000008</v>
      </c>
      <c r="AA17" s="10"/>
      <c r="AB17" s="2">
        <v>9.5</v>
      </c>
      <c r="AC17" s="2">
        <v>1914065.32</v>
      </c>
      <c r="AD17" s="2">
        <v>1914065.32</v>
      </c>
      <c r="AE17" s="2">
        <v>0.90500000000000003</v>
      </c>
      <c r="AF17" s="2">
        <v>1</v>
      </c>
      <c r="AG17" s="2">
        <v>9.5</v>
      </c>
      <c r="AH17" s="2"/>
      <c r="AI17" s="2"/>
      <c r="AJ17" s="2" t="s">
        <v>79</v>
      </c>
    </row>
    <row r="18" spans="1:36">
      <c r="A18" s="2">
        <v>58</v>
      </c>
      <c r="B18" s="2" t="s">
        <v>74</v>
      </c>
      <c r="C18" s="2" t="s">
        <v>74</v>
      </c>
      <c r="D18" s="2" t="s">
        <v>8</v>
      </c>
      <c r="E18" s="2" t="s">
        <v>80</v>
      </c>
      <c r="F18" s="2" t="s">
        <v>8</v>
      </c>
      <c r="G18" s="2"/>
      <c r="H18" s="2" t="s">
        <v>199</v>
      </c>
      <c r="I18" s="2" t="s">
        <v>77</v>
      </c>
      <c r="J18" s="2" t="s">
        <v>200</v>
      </c>
      <c r="K18" s="2">
        <v>219</v>
      </c>
      <c r="L18" s="2">
        <v>219</v>
      </c>
      <c r="M18" s="2">
        <v>0</v>
      </c>
      <c r="N18" s="2">
        <v>219</v>
      </c>
      <c r="O18" s="2">
        <v>0</v>
      </c>
      <c r="P18" s="2">
        <v>2037.53</v>
      </c>
      <c r="Q18" s="2">
        <v>2284.81</v>
      </c>
      <c r="R18" s="2">
        <v>2000</v>
      </c>
      <c r="S18" s="2">
        <v>494560</v>
      </c>
      <c r="T18" s="2">
        <v>0</v>
      </c>
      <c r="U18" s="2">
        <v>115000</v>
      </c>
      <c r="V18" s="2">
        <v>379560</v>
      </c>
      <c r="W18" s="2">
        <v>0</v>
      </c>
      <c r="X18" s="2">
        <v>343501.859</v>
      </c>
      <c r="Y18" s="8">
        <v>343501.859</v>
      </c>
      <c r="Z18" s="8">
        <f>VLOOKUP(H18,[1]Sheet1!$A$2:$B$75,2,0)</f>
        <v>343501.85900000075</v>
      </c>
      <c r="AA18" s="10"/>
      <c r="AB18" s="2">
        <v>9.5</v>
      </c>
      <c r="AC18" s="2">
        <v>1999180.51</v>
      </c>
      <c r="AD18" s="2">
        <v>1999180.51</v>
      </c>
      <c r="AE18" s="2">
        <v>0.90500000000000003</v>
      </c>
      <c r="AF18" s="2">
        <v>1</v>
      </c>
      <c r="AG18" s="2">
        <v>9.5</v>
      </c>
      <c r="AH18" s="2"/>
      <c r="AI18" s="2"/>
      <c r="AJ18" s="2" t="s">
        <v>79</v>
      </c>
    </row>
    <row r="19" spans="1:36">
      <c r="A19" s="2">
        <v>53</v>
      </c>
      <c r="B19" s="2" t="s">
        <v>74</v>
      </c>
      <c r="C19" s="2" t="s">
        <v>74</v>
      </c>
      <c r="D19" s="2" t="s">
        <v>8</v>
      </c>
      <c r="E19" s="2" t="s">
        <v>87</v>
      </c>
      <c r="F19" s="2" t="s">
        <v>8</v>
      </c>
      <c r="G19" s="2"/>
      <c r="H19" s="2" t="s">
        <v>189</v>
      </c>
      <c r="I19" s="2" t="s">
        <v>77</v>
      </c>
      <c r="J19" s="2" t="s">
        <v>190</v>
      </c>
      <c r="K19" s="2">
        <v>492</v>
      </c>
      <c r="L19" s="2">
        <v>492</v>
      </c>
      <c r="M19" s="2">
        <v>0</v>
      </c>
      <c r="N19" s="2">
        <v>492</v>
      </c>
      <c r="O19" s="2">
        <v>0</v>
      </c>
      <c r="P19" s="2">
        <v>926.08199999999999</v>
      </c>
      <c r="Q19" s="2">
        <v>957.51900000000001</v>
      </c>
      <c r="R19" s="2">
        <v>20000</v>
      </c>
      <c r="S19" s="2">
        <v>628740</v>
      </c>
      <c r="T19" s="2">
        <v>220000</v>
      </c>
      <c r="U19" s="2">
        <v>0</v>
      </c>
      <c r="V19" s="2">
        <v>848740</v>
      </c>
      <c r="W19" s="2">
        <v>0</v>
      </c>
      <c r="X19" s="2">
        <v>768110.69299999997</v>
      </c>
      <c r="Y19" s="8">
        <v>768110.69299999997</v>
      </c>
      <c r="Z19" s="8">
        <f>VLOOKUP(H19,[1]Sheet1!$A$2:$B$75,2,0)</f>
        <v>1499515.262000015</v>
      </c>
      <c r="AA19" s="10">
        <f>Y19-Z19</f>
        <v>-731404.56900001504</v>
      </c>
      <c r="AB19" s="2">
        <v>9.5</v>
      </c>
      <c r="AC19" s="2">
        <v>4470405.2300000004</v>
      </c>
      <c r="AD19" s="2">
        <v>4470405.2300000004</v>
      </c>
      <c r="AE19" s="2">
        <v>0.90500000000000003</v>
      </c>
      <c r="AF19" s="2">
        <v>1</v>
      </c>
      <c r="AG19" s="2">
        <v>9.5</v>
      </c>
      <c r="AH19" s="2"/>
      <c r="AI19" s="2"/>
      <c r="AJ19" s="2" t="s">
        <v>79</v>
      </c>
    </row>
    <row r="20" spans="1:36">
      <c r="A20" s="2">
        <v>4</v>
      </c>
      <c r="B20" s="2" t="s">
        <v>74</v>
      </c>
      <c r="C20" s="2" t="s">
        <v>74</v>
      </c>
      <c r="D20" s="2" t="s">
        <v>8</v>
      </c>
      <c r="E20" s="2" t="s">
        <v>87</v>
      </c>
      <c r="F20" s="2" t="s">
        <v>8</v>
      </c>
      <c r="G20" s="2"/>
      <c r="H20" s="2" t="s">
        <v>88</v>
      </c>
      <c r="I20" s="2" t="s">
        <v>77</v>
      </c>
      <c r="J20" s="2" t="s">
        <v>89</v>
      </c>
      <c r="K20" s="2">
        <v>393</v>
      </c>
      <c r="L20" s="2">
        <v>393</v>
      </c>
      <c r="M20" s="2">
        <v>0</v>
      </c>
      <c r="N20" s="2">
        <v>393</v>
      </c>
      <c r="O20" s="2">
        <v>0</v>
      </c>
      <c r="P20" s="2">
        <v>916.40700000000004</v>
      </c>
      <c r="Q20" s="2">
        <v>943.33</v>
      </c>
      <c r="R20" s="2">
        <v>20000</v>
      </c>
      <c r="S20" s="2">
        <v>538460</v>
      </c>
      <c r="T20" s="2">
        <v>140000</v>
      </c>
      <c r="U20" s="2">
        <v>0</v>
      </c>
      <c r="V20" s="2">
        <v>678460</v>
      </c>
      <c r="W20" s="2">
        <v>0</v>
      </c>
      <c r="X20" s="2">
        <v>614005.56799999997</v>
      </c>
      <c r="Y20" s="8">
        <v>614005.56799999997</v>
      </c>
      <c r="Z20" s="8">
        <f>VLOOKUP(H20,[1]Sheet1!$A$2:$B$75,2,0)</f>
        <v>1190102.8480000072</v>
      </c>
      <c r="AA20" s="10">
        <f>Y20-Z20</f>
        <v>-576097.28000000725</v>
      </c>
      <c r="AB20" s="2">
        <v>9.5</v>
      </c>
      <c r="AC20" s="2">
        <v>3573510.98</v>
      </c>
      <c r="AD20" s="2">
        <v>3573510.98</v>
      </c>
      <c r="AE20" s="2">
        <v>0.90500000000000003</v>
      </c>
      <c r="AF20" s="2">
        <v>1</v>
      </c>
      <c r="AG20" s="2">
        <v>9.5</v>
      </c>
      <c r="AH20" s="2"/>
      <c r="AI20" s="2"/>
      <c r="AJ20" s="2" t="s">
        <v>79</v>
      </c>
    </row>
    <row r="21" spans="1:36">
      <c r="A21" s="2">
        <v>29</v>
      </c>
      <c r="B21" s="2" t="s">
        <v>74</v>
      </c>
      <c r="C21" s="2" t="s">
        <v>74</v>
      </c>
      <c r="D21" s="2" t="s">
        <v>8</v>
      </c>
      <c r="E21" s="2" t="s">
        <v>87</v>
      </c>
      <c r="F21" s="2" t="s">
        <v>8</v>
      </c>
      <c r="G21" s="2"/>
      <c r="H21" s="2" t="s">
        <v>141</v>
      </c>
      <c r="I21" s="2" t="s">
        <v>82</v>
      </c>
      <c r="J21" s="2" t="s">
        <v>142</v>
      </c>
      <c r="K21" s="2">
        <v>1369</v>
      </c>
      <c r="L21" s="2">
        <v>1369</v>
      </c>
      <c r="M21" s="2">
        <v>0</v>
      </c>
      <c r="N21" s="2">
        <v>0</v>
      </c>
      <c r="O21" s="2">
        <v>0</v>
      </c>
      <c r="P21" s="2">
        <v>719.86199999999997</v>
      </c>
      <c r="Q21" s="2">
        <v>742.55100000000004</v>
      </c>
      <c r="R21" s="2">
        <v>20000</v>
      </c>
      <c r="S21" s="2">
        <v>453780</v>
      </c>
      <c r="T21" s="2">
        <v>0</v>
      </c>
      <c r="U21" s="2">
        <v>360000</v>
      </c>
      <c r="V21" s="2">
        <v>93780</v>
      </c>
      <c r="W21" s="2">
        <v>85636</v>
      </c>
      <c r="X21" s="2">
        <v>0</v>
      </c>
      <c r="Y21" s="8">
        <v>85636</v>
      </c>
      <c r="Z21" s="8">
        <f>VLOOKUP(H21,[1]Sheet1!$A$2:$B$75,2,0)</f>
        <v>171272</v>
      </c>
      <c r="AA21" s="10">
        <f>Y21-Z21</f>
        <v>-85636</v>
      </c>
      <c r="AB21" s="2">
        <v>8.68</v>
      </c>
      <c r="AC21" s="2">
        <v>900215.74</v>
      </c>
      <c r="AD21" s="2">
        <v>514730.74</v>
      </c>
      <c r="AE21" s="2">
        <v>0.91320000000000001</v>
      </c>
      <c r="AF21" s="2">
        <v>0.57179999999999997</v>
      </c>
      <c r="AG21" s="2">
        <v>4.96</v>
      </c>
      <c r="AH21" s="2"/>
      <c r="AI21" s="2"/>
      <c r="AJ21" s="2" t="s">
        <v>79</v>
      </c>
    </row>
    <row r="22" spans="1:36">
      <c r="A22" s="2">
        <v>26</v>
      </c>
      <c r="B22" s="2" t="s">
        <v>74</v>
      </c>
      <c r="C22" s="2" t="s">
        <v>74</v>
      </c>
      <c r="D22" s="2" t="s">
        <v>8</v>
      </c>
      <c r="E22" s="2" t="s">
        <v>87</v>
      </c>
      <c r="F22" s="2" t="s">
        <v>8</v>
      </c>
      <c r="G22" s="2"/>
      <c r="H22" s="2" t="s">
        <v>134</v>
      </c>
      <c r="I22" s="2" t="s">
        <v>77</v>
      </c>
      <c r="J22" s="2" t="s">
        <v>135</v>
      </c>
      <c r="K22" s="2">
        <v>64</v>
      </c>
      <c r="L22" s="2">
        <v>64</v>
      </c>
      <c r="M22" s="2">
        <v>0</v>
      </c>
      <c r="N22" s="2">
        <v>64</v>
      </c>
      <c r="O22" s="2">
        <v>0</v>
      </c>
      <c r="P22" s="2">
        <v>621.28099999999995</v>
      </c>
      <c r="Q22" s="2">
        <v>649.27099999999996</v>
      </c>
      <c r="R22" s="2">
        <v>20000</v>
      </c>
      <c r="S22" s="2">
        <v>559800</v>
      </c>
      <c r="T22" s="2">
        <v>0</v>
      </c>
      <c r="U22" s="2">
        <v>450000</v>
      </c>
      <c r="V22" s="2">
        <v>109800</v>
      </c>
      <c r="W22" s="2">
        <v>0</v>
      </c>
      <c r="X22" s="2">
        <v>99368.774999999994</v>
      </c>
      <c r="Y22" s="8">
        <v>99368.774999999994</v>
      </c>
      <c r="Z22" s="8">
        <f>VLOOKUP(H22,[1]Sheet1!$A$2:$B$75,2,0)</f>
        <v>321195.88600000006</v>
      </c>
      <c r="AA22" s="10">
        <f>Y22-Z22</f>
        <v>-221827.11100000006</v>
      </c>
      <c r="AB22" s="2">
        <v>9.5</v>
      </c>
      <c r="AC22" s="2">
        <v>578326.47</v>
      </c>
      <c r="AD22" s="2">
        <v>578326.47</v>
      </c>
      <c r="AE22" s="2">
        <v>0.90500000000000003</v>
      </c>
      <c r="AF22" s="2">
        <v>1</v>
      </c>
      <c r="AG22" s="2">
        <v>9.5</v>
      </c>
      <c r="AH22" s="2"/>
      <c r="AI22" s="2"/>
      <c r="AJ22" s="2" t="s">
        <v>79</v>
      </c>
    </row>
    <row r="23" spans="1:36">
      <c r="A23" s="2">
        <v>70</v>
      </c>
      <c r="B23" s="2" t="s">
        <v>74</v>
      </c>
      <c r="C23" s="2" t="s">
        <v>74</v>
      </c>
      <c r="D23" s="2" t="s">
        <v>8</v>
      </c>
      <c r="E23" s="2" t="s">
        <v>87</v>
      </c>
      <c r="F23" s="2" t="s">
        <v>8</v>
      </c>
      <c r="G23" s="2"/>
      <c r="H23" s="2" t="s">
        <v>223</v>
      </c>
      <c r="I23" s="2" t="s">
        <v>77</v>
      </c>
      <c r="J23" s="2" t="s">
        <v>224</v>
      </c>
      <c r="K23" s="2">
        <v>572</v>
      </c>
      <c r="L23" s="2">
        <v>572</v>
      </c>
      <c r="M23" s="2">
        <v>0</v>
      </c>
      <c r="N23" s="2">
        <v>572</v>
      </c>
      <c r="O23" s="2">
        <v>0</v>
      </c>
      <c r="P23" s="2">
        <v>1011.402</v>
      </c>
      <c r="Q23" s="2">
        <v>1056.924</v>
      </c>
      <c r="R23" s="2">
        <v>20000</v>
      </c>
      <c r="S23" s="2">
        <v>910440</v>
      </c>
      <c r="T23" s="2">
        <v>80000</v>
      </c>
      <c r="U23" s="2">
        <v>0</v>
      </c>
      <c r="V23" s="2">
        <v>990440</v>
      </c>
      <c r="W23" s="2">
        <v>0</v>
      </c>
      <c r="X23" s="2">
        <v>896346.35400000005</v>
      </c>
      <c r="Y23" s="8">
        <v>896346.35400000005</v>
      </c>
      <c r="Z23" s="8">
        <f>VLOOKUP(H23,[1]Sheet1!$A$2:$B$75,2,0)</f>
        <v>1792103.488000022</v>
      </c>
      <c r="AA23" s="10">
        <f>Y23-Z23</f>
        <v>-895757.13400002196</v>
      </c>
      <c r="AB23" s="2">
        <v>9.5</v>
      </c>
      <c r="AC23" s="2">
        <v>5216734.93</v>
      </c>
      <c r="AD23" s="2">
        <v>5216734.93</v>
      </c>
      <c r="AE23" s="2">
        <v>0.90500000000000003</v>
      </c>
      <c r="AF23" s="2">
        <v>1</v>
      </c>
      <c r="AG23" s="2">
        <v>9.5</v>
      </c>
      <c r="AH23" s="2"/>
      <c r="AI23" s="2"/>
      <c r="AJ23" s="2" t="s">
        <v>79</v>
      </c>
    </row>
    <row r="24" spans="1:36">
      <c r="A24" s="2">
        <v>11</v>
      </c>
      <c r="B24" s="2" t="s">
        <v>74</v>
      </c>
      <c r="C24" s="2" t="s">
        <v>74</v>
      </c>
      <c r="D24" s="2" t="s">
        <v>8</v>
      </c>
      <c r="E24" s="2" t="s">
        <v>87</v>
      </c>
      <c r="F24" s="2" t="s">
        <v>8</v>
      </c>
      <c r="G24" s="2"/>
      <c r="H24" s="2" t="s">
        <v>104</v>
      </c>
      <c r="I24" s="2" t="s">
        <v>77</v>
      </c>
      <c r="J24" s="2" t="s">
        <v>105</v>
      </c>
      <c r="K24" s="2">
        <v>165</v>
      </c>
      <c r="L24" s="2">
        <v>165</v>
      </c>
      <c r="M24" s="2">
        <v>0</v>
      </c>
      <c r="N24" s="2">
        <v>165</v>
      </c>
      <c r="O24" s="2">
        <v>0</v>
      </c>
      <c r="P24" s="2">
        <v>807.21799999999996</v>
      </c>
      <c r="Q24" s="2">
        <v>833.80100000000004</v>
      </c>
      <c r="R24" s="2">
        <v>20000</v>
      </c>
      <c r="S24" s="2">
        <v>531660</v>
      </c>
      <c r="T24" s="2">
        <v>0</v>
      </c>
      <c r="U24" s="2">
        <v>255000</v>
      </c>
      <c r="V24" s="2">
        <v>276660</v>
      </c>
      <c r="W24" s="2">
        <v>0</v>
      </c>
      <c r="X24" s="2">
        <v>250377.77299999999</v>
      </c>
      <c r="Y24" s="8">
        <v>250377.77299999999</v>
      </c>
      <c r="Z24" s="8">
        <f>VLOOKUP(H24,[1]Sheet1!$A$2:$B$75,2,0)</f>
        <v>672552.27599999693</v>
      </c>
      <c r="AA24" s="10">
        <f>Y24-Z24</f>
        <v>-422174.50299999694</v>
      </c>
      <c r="AB24" s="2">
        <v>9.5</v>
      </c>
      <c r="AC24" s="2">
        <v>1457197.9</v>
      </c>
      <c r="AD24" s="2">
        <v>1457197.9</v>
      </c>
      <c r="AE24" s="2">
        <v>0.90500000000000003</v>
      </c>
      <c r="AF24" s="2">
        <v>1</v>
      </c>
      <c r="AG24" s="2">
        <v>9.5</v>
      </c>
      <c r="AH24" s="2"/>
      <c r="AI24" s="2"/>
      <c r="AJ24" s="2" t="s">
        <v>79</v>
      </c>
    </row>
    <row r="25" spans="1:36">
      <c r="A25" s="2">
        <v>71</v>
      </c>
      <c r="B25" s="2" t="s">
        <v>74</v>
      </c>
      <c r="C25" s="2" t="s">
        <v>74</v>
      </c>
      <c r="D25" s="2" t="s">
        <v>8</v>
      </c>
      <c r="E25" s="2" t="s">
        <v>87</v>
      </c>
      <c r="F25" s="2" t="s">
        <v>8</v>
      </c>
      <c r="G25" s="2"/>
      <c r="H25" s="2" t="s">
        <v>225</v>
      </c>
      <c r="I25" s="2" t="s">
        <v>77</v>
      </c>
      <c r="J25" s="2" t="s">
        <v>226</v>
      </c>
      <c r="K25" s="2">
        <v>232</v>
      </c>
      <c r="L25" s="2">
        <v>232</v>
      </c>
      <c r="M25" s="2">
        <v>0</v>
      </c>
      <c r="N25" s="2">
        <v>232</v>
      </c>
      <c r="O25" s="2">
        <v>0</v>
      </c>
      <c r="P25" s="2">
        <v>811.91200000000003</v>
      </c>
      <c r="Q25" s="2">
        <v>836.37</v>
      </c>
      <c r="R25" s="2">
        <v>20000</v>
      </c>
      <c r="S25" s="2">
        <v>489160</v>
      </c>
      <c r="T25" s="2">
        <v>0</v>
      </c>
      <c r="U25" s="2">
        <v>85000</v>
      </c>
      <c r="V25" s="2">
        <v>404160</v>
      </c>
      <c r="W25" s="2">
        <v>0</v>
      </c>
      <c r="X25" s="2">
        <v>365765.26400000002</v>
      </c>
      <c r="Y25" s="8">
        <v>365765.26400000002</v>
      </c>
      <c r="Z25" s="8">
        <f>VLOOKUP(H25,[1]Sheet1!$A$2:$B$75,2,0)</f>
        <v>1173760.7799999996</v>
      </c>
      <c r="AA25" s="10">
        <f>Y25-Z25</f>
        <v>-807995.5159999996</v>
      </c>
      <c r="AB25" s="2">
        <v>9.5</v>
      </c>
      <c r="AC25" s="2">
        <v>2128754.66</v>
      </c>
      <c r="AD25" s="2">
        <v>2128754.66</v>
      </c>
      <c r="AE25" s="2">
        <v>0.90500000000000003</v>
      </c>
      <c r="AF25" s="2">
        <v>1</v>
      </c>
      <c r="AG25" s="2">
        <v>9.5</v>
      </c>
      <c r="AH25" s="2"/>
      <c r="AI25" s="2"/>
      <c r="AJ25" s="2" t="s">
        <v>79</v>
      </c>
    </row>
    <row r="26" spans="1:36">
      <c r="A26" s="2">
        <v>19</v>
      </c>
      <c r="B26" s="2" t="s">
        <v>74</v>
      </c>
      <c r="C26" s="2" t="s">
        <v>74</v>
      </c>
      <c r="D26" s="2" t="s">
        <v>8</v>
      </c>
      <c r="E26" s="2" t="s">
        <v>87</v>
      </c>
      <c r="F26" s="2" t="s">
        <v>8</v>
      </c>
      <c r="G26" s="2"/>
      <c r="H26" s="2" t="s">
        <v>120</v>
      </c>
      <c r="I26" s="2" t="s">
        <v>82</v>
      </c>
      <c r="J26" s="2" t="s">
        <v>121</v>
      </c>
      <c r="K26" s="2">
        <v>2342</v>
      </c>
      <c r="L26" s="2">
        <v>2342</v>
      </c>
      <c r="M26" s="2">
        <v>0</v>
      </c>
      <c r="N26" s="2">
        <v>0</v>
      </c>
      <c r="O26" s="2">
        <v>0</v>
      </c>
      <c r="P26" s="2">
        <v>649.67399999999998</v>
      </c>
      <c r="Q26" s="2">
        <v>665.702</v>
      </c>
      <c r="R26" s="2">
        <v>20000</v>
      </c>
      <c r="S26" s="2">
        <v>320560</v>
      </c>
      <c r="T26" s="2">
        <v>0</v>
      </c>
      <c r="U26" s="2">
        <v>152000</v>
      </c>
      <c r="V26" s="2">
        <v>168560</v>
      </c>
      <c r="W26" s="2">
        <v>151968.25</v>
      </c>
      <c r="X26" s="2">
        <v>0</v>
      </c>
      <c r="Y26" s="8">
        <v>151968.25</v>
      </c>
      <c r="Z26" s="8">
        <f>VLOOKUP(H26,[1]Sheet1!$A$2:$B$75,2,0)</f>
        <v>303936.5</v>
      </c>
      <c r="AA26" s="10">
        <f>Y26-Z26</f>
        <v>-151968.25</v>
      </c>
      <c r="AB26" s="2">
        <v>9.84</v>
      </c>
      <c r="AC26" s="2">
        <v>1575251.9</v>
      </c>
      <c r="AD26" s="2">
        <v>1051935.23</v>
      </c>
      <c r="AE26" s="2">
        <v>0.90159999999999996</v>
      </c>
      <c r="AF26" s="2">
        <v>0.66779999999999995</v>
      </c>
      <c r="AG26" s="2">
        <v>6.57</v>
      </c>
      <c r="AH26" s="2"/>
      <c r="AI26" s="2"/>
      <c r="AJ26" s="2" t="s">
        <v>79</v>
      </c>
    </row>
    <row r="27" spans="1:36">
      <c r="A27" s="2">
        <v>30</v>
      </c>
      <c r="B27" s="2" t="s">
        <v>74</v>
      </c>
      <c r="C27" s="2" t="s">
        <v>74</v>
      </c>
      <c r="D27" s="2" t="s">
        <v>8</v>
      </c>
      <c r="E27" s="2" t="s">
        <v>87</v>
      </c>
      <c r="F27" s="2" t="s">
        <v>8</v>
      </c>
      <c r="G27" s="2"/>
      <c r="H27" s="2" t="s">
        <v>143</v>
      </c>
      <c r="I27" s="2" t="s">
        <v>77</v>
      </c>
      <c r="J27" s="2" t="s">
        <v>144</v>
      </c>
      <c r="K27" s="2">
        <v>210</v>
      </c>
      <c r="L27" s="2">
        <v>210</v>
      </c>
      <c r="M27" s="2">
        <v>0</v>
      </c>
      <c r="N27" s="2">
        <v>210</v>
      </c>
      <c r="O27" s="2">
        <v>0</v>
      </c>
      <c r="P27" s="2">
        <v>2096.86</v>
      </c>
      <c r="Q27" s="2">
        <v>2324.38</v>
      </c>
      <c r="R27" s="2">
        <v>2000</v>
      </c>
      <c r="S27" s="2">
        <v>455040</v>
      </c>
      <c r="T27" s="2">
        <v>0</v>
      </c>
      <c r="U27" s="2">
        <v>90000</v>
      </c>
      <c r="V27" s="2">
        <v>365040</v>
      </c>
      <c r="W27" s="2">
        <v>0</v>
      </c>
      <c r="X27" s="2">
        <v>330361.495</v>
      </c>
      <c r="Y27" s="8">
        <v>330361.495</v>
      </c>
      <c r="Z27" s="8">
        <f>VLOOKUP(H27,[1]Sheet1!$A$2:$B$75,2,0)</f>
        <v>660722.98999999475</v>
      </c>
      <c r="AA27" s="10">
        <f>Y27-Z27</f>
        <v>-330361.49499999476</v>
      </c>
      <c r="AB27" s="2">
        <v>9.5</v>
      </c>
      <c r="AC27" s="2">
        <v>1922703.68</v>
      </c>
      <c r="AD27" s="2">
        <v>1922703.68</v>
      </c>
      <c r="AE27" s="2">
        <v>0.90500000000000003</v>
      </c>
      <c r="AF27" s="2">
        <v>1</v>
      </c>
      <c r="AG27" s="2">
        <v>9.5</v>
      </c>
      <c r="AH27" s="2"/>
      <c r="AI27" s="2"/>
      <c r="AJ27" s="2" t="s">
        <v>79</v>
      </c>
    </row>
    <row r="28" spans="1:36">
      <c r="A28" s="2">
        <v>54</v>
      </c>
      <c r="B28" s="2" t="s">
        <v>74</v>
      </c>
      <c r="C28" s="2" t="s">
        <v>74</v>
      </c>
      <c r="D28" s="2" t="s">
        <v>8</v>
      </c>
      <c r="E28" s="2" t="s">
        <v>87</v>
      </c>
      <c r="F28" s="2" t="s">
        <v>8</v>
      </c>
      <c r="G28" s="2"/>
      <c r="H28" s="2" t="s">
        <v>191</v>
      </c>
      <c r="I28" s="2" t="s">
        <v>77</v>
      </c>
      <c r="J28" s="2" t="s">
        <v>192</v>
      </c>
      <c r="K28" s="2">
        <v>290</v>
      </c>
      <c r="L28" s="2">
        <v>290</v>
      </c>
      <c r="M28" s="2">
        <v>0</v>
      </c>
      <c r="N28" s="2">
        <v>290</v>
      </c>
      <c r="O28" s="2">
        <v>0</v>
      </c>
      <c r="P28" s="2">
        <v>2206.36</v>
      </c>
      <c r="Q28" s="2">
        <v>2383.4699999999998</v>
      </c>
      <c r="R28" s="2">
        <v>2000</v>
      </c>
      <c r="S28" s="2">
        <v>354220</v>
      </c>
      <c r="T28" s="2">
        <v>150000</v>
      </c>
      <c r="U28" s="2">
        <v>0</v>
      </c>
      <c r="V28" s="2">
        <v>504220</v>
      </c>
      <c r="W28" s="2">
        <v>0</v>
      </c>
      <c r="X28" s="2">
        <v>456318.70400000003</v>
      </c>
      <c r="Y28" s="8">
        <v>456318.70400000003</v>
      </c>
      <c r="Z28" s="8">
        <f>VLOOKUP(H28,[1]Sheet1!$A$2:$B$75,2,0)</f>
        <v>878733.87599999085</v>
      </c>
      <c r="AA28" s="10">
        <f>Y28-Z28</f>
        <v>-422415.17199999082</v>
      </c>
      <c r="AB28" s="2">
        <v>9.5</v>
      </c>
      <c r="AC28" s="2">
        <v>2655774.63</v>
      </c>
      <c r="AD28" s="2">
        <v>2656274.63</v>
      </c>
      <c r="AE28" s="2">
        <v>0.90500000000000003</v>
      </c>
      <c r="AF28" s="2">
        <v>1.0002</v>
      </c>
      <c r="AG28" s="2">
        <v>9.5</v>
      </c>
      <c r="AH28" s="2"/>
      <c r="AI28" s="2"/>
      <c r="AJ28" s="2" t="s">
        <v>79</v>
      </c>
    </row>
    <row r="29" spans="1:36">
      <c r="A29" s="2">
        <v>60</v>
      </c>
      <c r="B29" s="2" t="s">
        <v>74</v>
      </c>
      <c r="C29" s="2" t="s">
        <v>74</v>
      </c>
      <c r="D29" s="2" t="s">
        <v>8</v>
      </c>
      <c r="E29" s="2" t="s">
        <v>87</v>
      </c>
      <c r="F29" s="2" t="s">
        <v>8</v>
      </c>
      <c r="G29" s="2"/>
      <c r="H29" s="2" t="s">
        <v>203</v>
      </c>
      <c r="I29" s="2" t="s">
        <v>82</v>
      </c>
      <c r="J29" s="2" t="s">
        <v>204</v>
      </c>
      <c r="K29" s="2">
        <v>1538</v>
      </c>
      <c r="L29" s="2">
        <v>1538</v>
      </c>
      <c r="M29" s="2">
        <v>0</v>
      </c>
      <c r="N29" s="2">
        <v>0</v>
      </c>
      <c r="O29" s="2">
        <v>0</v>
      </c>
      <c r="P29" s="2">
        <v>539.88</v>
      </c>
      <c r="Q29" s="2">
        <v>809.16</v>
      </c>
      <c r="R29" s="2">
        <v>2000</v>
      </c>
      <c r="S29" s="2">
        <v>538560</v>
      </c>
      <c r="T29" s="2">
        <v>0</v>
      </c>
      <c r="U29" s="2">
        <v>439000</v>
      </c>
      <c r="V29" s="2">
        <v>99560</v>
      </c>
      <c r="W29" s="2">
        <v>91115.01</v>
      </c>
      <c r="X29" s="2">
        <v>0</v>
      </c>
      <c r="Y29" s="8">
        <v>91115.01</v>
      </c>
      <c r="Z29" s="8">
        <f>VLOOKUP(H29,[1]Sheet1!$A$2:$B$75,2,0)</f>
        <v>182230.02</v>
      </c>
      <c r="AA29" s="10">
        <f>Y29-Z29</f>
        <v>-91115.01</v>
      </c>
      <c r="AB29" s="2">
        <v>8.48</v>
      </c>
      <c r="AC29" s="2">
        <v>934564.53</v>
      </c>
      <c r="AD29" s="2">
        <v>604078.71</v>
      </c>
      <c r="AE29" s="2">
        <v>0.91520000000000001</v>
      </c>
      <c r="AF29" s="2">
        <v>0.64639999999999997</v>
      </c>
      <c r="AG29" s="2">
        <v>5.48</v>
      </c>
      <c r="AH29" s="2"/>
      <c r="AI29" s="2"/>
      <c r="AJ29" s="2" t="s">
        <v>79</v>
      </c>
    </row>
    <row r="30" spans="1:36">
      <c r="A30" s="2">
        <v>7</v>
      </c>
      <c r="B30" s="2" t="s">
        <v>74</v>
      </c>
      <c r="C30" s="2" t="s">
        <v>74</v>
      </c>
      <c r="D30" s="2" t="s">
        <v>8</v>
      </c>
      <c r="E30" s="2" t="s">
        <v>87</v>
      </c>
      <c r="F30" s="2" t="s">
        <v>8</v>
      </c>
      <c r="G30" s="2"/>
      <c r="H30" s="2" t="s">
        <v>94</v>
      </c>
      <c r="I30" s="2" t="s">
        <v>77</v>
      </c>
      <c r="J30" s="2" t="s">
        <v>95</v>
      </c>
      <c r="K30" s="2">
        <v>215</v>
      </c>
      <c r="L30" s="2">
        <v>215</v>
      </c>
      <c r="M30" s="2">
        <v>0</v>
      </c>
      <c r="N30" s="2">
        <v>215</v>
      </c>
      <c r="O30" s="2">
        <v>0</v>
      </c>
      <c r="P30" s="2">
        <v>366.3</v>
      </c>
      <c r="Q30" s="2">
        <v>540.91999999999996</v>
      </c>
      <c r="R30" s="2">
        <v>2000</v>
      </c>
      <c r="S30" s="2">
        <v>349240</v>
      </c>
      <c r="T30" s="2">
        <v>0</v>
      </c>
      <c r="U30" s="2">
        <v>0</v>
      </c>
      <c r="V30" s="2">
        <v>349240</v>
      </c>
      <c r="W30" s="2">
        <v>0</v>
      </c>
      <c r="X30" s="2">
        <v>316062.13900000002</v>
      </c>
      <c r="Y30" s="8">
        <v>316062.13900000002</v>
      </c>
      <c r="Z30" s="8">
        <f>VLOOKUP(H30,[1]Sheet1!$A$2:$B$75,2,0)</f>
        <v>634921.54399999988</v>
      </c>
      <c r="AA30" s="10">
        <f>Y30-Z30</f>
        <v>-318859.40499999985</v>
      </c>
      <c r="AB30" s="2">
        <v>9.5</v>
      </c>
      <c r="AC30" s="2">
        <v>1839481.11</v>
      </c>
      <c r="AD30" s="2">
        <v>1839481.11</v>
      </c>
      <c r="AE30" s="2">
        <v>0.90500000000000003</v>
      </c>
      <c r="AF30" s="2">
        <v>1</v>
      </c>
      <c r="AG30" s="2">
        <v>9.5</v>
      </c>
      <c r="AH30" s="2"/>
      <c r="AI30" s="2"/>
      <c r="AJ30" s="2" t="s">
        <v>79</v>
      </c>
    </row>
    <row r="31" spans="1:36">
      <c r="A31" s="2">
        <v>14</v>
      </c>
      <c r="B31" s="2" t="s">
        <v>74</v>
      </c>
      <c r="C31" s="2" t="s">
        <v>74</v>
      </c>
      <c r="D31" s="2" t="s">
        <v>8</v>
      </c>
      <c r="E31" s="2" t="s">
        <v>75</v>
      </c>
      <c r="F31" s="2" t="s">
        <v>8</v>
      </c>
      <c r="G31" s="2"/>
      <c r="H31" s="2" t="s">
        <v>110</v>
      </c>
      <c r="I31" s="2" t="s">
        <v>77</v>
      </c>
      <c r="J31" s="2" t="s">
        <v>111</v>
      </c>
      <c r="K31" s="2">
        <v>242</v>
      </c>
      <c r="L31" s="2">
        <v>242</v>
      </c>
      <c r="M31" s="2">
        <v>0</v>
      </c>
      <c r="N31" s="2">
        <v>242</v>
      </c>
      <c r="O31" s="2">
        <v>0</v>
      </c>
      <c r="P31" s="2">
        <v>223.465</v>
      </c>
      <c r="Q31" s="2">
        <v>230.12700000000001</v>
      </c>
      <c r="R31" s="2">
        <v>20000</v>
      </c>
      <c r="S31" s="2">
        <v>133240</v>
      </c>
      <c r="T31" s="2">
        <v>280000</v>
      </c>
      <c r="U31" s="2">
        <v>0</v>
      </c>
      <c r="V31" s="2">
        <v>413240</v>
      </c>
      <c r="W31" s="2">
        <v>0</v>
      </c>
      <c r="X31" s="2">
        <v>373982.54599999997</v>
      </c>
      <c r="Y31" s="8">
        <v>373982.54599999997</v>
      </c>
      <c r="Z31" s="8">
        <f>VLOOKUP(H31,[1]Sheet1!$A$2:$B$75,2,0)</f>
        <v>373982.5459999991</v>
      </c>
      <c r="AA31" s="10"/>
      <c r="AB31" s="2">
        <v>9.5</v>
      </c>
      <c r="AC31" s="2">
        <v>2176577.7799999998</v>
      </c>
      <c r="AD31" s="2">
        <v>2176577.7799999998</v>
      </c>
      <c r="AE31" s="2">
        <v>0.90500000000000003</v>
      </c>
      <c r="AF31" s="2">
        <v>1</v>
      </c>
      <c r="AG31" s="2">
        <v>9.5</v>
      </c>
      <c r="AH31" s="2"/>
      <c r="AI31" s="2"/>
      <c r="AJ31" s="2" t="s">
        <v>79</v>
      </c>
    </row>
    <row r="32" spans="1:36">
      <c r="A32" s="2">
        <v>62</v>
      </c>
      <c r="B32" s="2" t="s">
        <v>74</v>
      </c>
      <c r="C32" s="2" t="s">
        <v>74</v>
      </c>
      <c r="D32" s="2" t="s">
        <v>8</v>
      </c>
      <c r="E32" s="2" t="s">
        <v>75</v>
      </c>
      <c r="F32" s="2" t="s">
        <v>8</v>
      </c>
      <c r="G32" s="2"/>
      <c r="H32" s="2" t="s">
        <v>207</v>
      </c>
      <c r="I32" s="2" t="s">
        <v>77</v>
      </c>
      <c r="J32" s="2" t="s">
        <v>208</v>
      </c>
      <c r="K32" s="2">
        <v>331</v>
      </c>
      <c r="L32" s="2">
        <v>331</v>
      </c>
      <c r="M32" s="2">
        <v>0</v>
      </c>
      <c r="N32" s="2">
        <v>325</v>
      </c>
      <c r="O32" s="2">
        <v>0</v>
      </c>
      <c r="P32" s="2">
        <v>574.09199999999998</v>
      </c>
      <c r="Q32" s="2">
        <v>592.51599999999996</v>
      </c>
      <c r="R32" s="2">
        <v>20000</v>
      </c>
      <c r="S32" s="2">
        <v>368480</v>
      </c>
      <c r="T32" s="2">
        <v>185000</v>
      </c>
      <c r="U32" s="2">
        <v>0</v>
      </c>
      <c r="V32" s="2">
        <v>553480</v>
      </c>
      <c r="W32" s="2">
        <v>114</v>
      </c>
      <c r="X32" s="2">
        <v>500784.603</v>
      </c>
      <c r="Y32" s="8">
        <v>500898.603</v>
      </c>
      <c r="Z32" s="8">
        <f>VLOOKUP(H32,[1]Sheet1!$A$2:$B$75,2,0)</f>
        <v>500898.60300000053</v>
      </c>
      <c r="AA32" s="10"/>
      <c r="AB32" s="2">
        <v>9.5</v>
      </c>
      <c r="AC32" s="2">
        <v>2920825.27</v>
      </c>
      <c r="AD32" s="2">
        <v>2918896.27</v>
      </c>
      <c r="AE32" s="2">
        <v>0.90500000000000003</v>
      </c>
      <c r="AF32" s="2">
        <v>0.99929999999999997</v>
      </c>
      <c r="AG32" s="2">
        <v>9.49</v>
      </c>
      <c r="AH32" s="2"/>
      <c r="AI32" s="2"/>
      <c r="AJ32" s="2" t="s">
        <v>79</v>
      </c>
    </row>
    <row r="33" spans="1:36">
      <c r="A33" s="2">
        <v>55</v>
      </c>
      <c r="B33" s="2" t="s">
        <v>74</v>
      </c>
      <c r="C33" s="2" t="s">
        <v>74</v>
      </c>
      <c r="D33" s="2" t="s">
        <v>8</v>
      </c>
      <c r="E33" s="2" t="s">
        <v>75</v>
      </c>
      <c r="F33" s="2" t="s">
        <v>8</v>
      </c>
      <c r="G33" s="2"/>
      <c r="H33" s="2" t="s">
        <v>193</v>
      </c>
      <c r="I33" s="2" t="s">
        <v>77</v>
      </c>
      <c r="J33" s="2" t="s">
        <v>194</v>
      </c>
      <c r="K33" s="2">
        <v>333</v>
      </c>
      <c r="L33" s="2">
        <v>333</v>
      </c>
      <c r="M33" s="2">
        <v>0</v>
      </c>
      <c r="N33" s="2">
        <v>333</v>
      </c>
      <c r="O33" s="2">
        <v>0</v>
      </c>
      <c r="P33" s="2">
        <v>559.16999999999996</v>
      </c>
      <c r="Q33" s="2">
        <v>575.69899999999996</v>
      </c>
      <c r="R33" s="2">
        <v>20000</v>
      </c>
      <c r="S33" s="2">
        <v>330580</v>
      </c>
      <c r="T33" s="2">
        <v>250000</v>
      </c>
      <c r="U33" s="2">
        <v>0</v>
      </c>
      <c r="V33" s="2">
        <v>580580</v>
      </c>
      <c r="W33" s="2">
        <v>0</v>
      </c>
      <c r="X33" s="2">
        <v>525424.13399999996</v>
      </c>
      <c r="Y33" s="8">
        <v>525424.13399999996</v>
      </c>
      <c r="Z33" s="8">
        <f>VLOOKUP(H33,[1]Sheet1!$A$2:$B$75,2,0)</f>
        <v>525424.13400000264</v>
      </c>
      <c r="AA33" s="10"/>
      <c r="AB33" s="2">
        <v>9.5</v>
      </c>
      <c r="AC33" s="2">
        <v>3057966.81</v>
      </c>
      <c r="AD33" s="2">
        <v>3057966.81</v>
      </c>
      <c r="AE33" s="2">
        <v>0.90500000000000003</v>
      </c>
      <c r="AF33" s="2">
        <v>1</v>
      </c>
      <c r="AG33" s="2">
        <v>9.5</v>
      </c>
      <c r="AH33" s="2"/>
      <c r="AI33" s="2"/>
      <c r="AJ33" s="2" t="s">
        <v>79</v>
      </c>
    </row>
    <row r="34" spans="1:36">
      <c r="A34" s="2">
        <v>46</v>
      </c>
      <c r="B34" s="2" t="s">
        <v>74</v>
      </c>
      <c r="C34" s="2" t="s">
        <v>74</v>
      </c>
      <c r="D34" s="2" t="s">
        <v>8</v>
      </c>
      <c r="E34" s="2" t="s">
        <v>75</v>
      </c>
      <c r="F34" s="2" t="s">
        <v>8</v>
      </c>
      <c r="G34" s="2"/>
      <c r="H34" s="2" t="s">
        <v>175</v>
      </c>
      <c r="I34" s="2" t="s">
        <v>77</v>
      </c>
      <c r="J34" s="2" t="s">
        <v>176</v>
      </c>
      <c r="K34" s="2">
        <v>395</v>
      </c>
      <c r="L34" s="2">
        <v>395</v>
      </c>
      <c r="M34" s="2">
        <v>0</v>
      </c>
      <c r="N34" s="2">
        <v>395</v>
      </c>
      <c r="O34" s="2">
        <v>0</v>
      </c>
      <c r="P34" s="2">
        <v>479.11099999999999</v>
      </c>
      <c r="Q34" s="2">
        <v>492.13</v>
      </c>
      <c r="R34" s="2">
        <v>20000</v>
      </c>
      <c r="S34" s="2">
        <v>260380</v>
      </c>
      <c r="T34" s="2">
        <v>400000</v>
      </c>
      <c r="U34" s="2">
        <v>0</v>
      </c>
      <c r="V34" s="2">
        <v>660380</v>
      </c>
      <c r="W34" s="2">
        <v>0</v>
      </c>
      <c r="X34" s="2">
        <v>597644.35</v>
      </c>
      <c r="Y34" s="8">
        <v>597644.35</v>
      </c>
      <c r="Z34" s="8">
        <f>VLOOKUP(H34,[1]Sheet1!$A$2:$B$75,2,0)</f>
        <v>597644.3499999973</v>
      </c>
      <c r="AA34" s="10"/>
      <c r="AB34" s="2">
        <v>9.5</v>
      </c>
      <c r="AC34" s="2">
        <v>3478291.26</v>
      </c>
      <c r="AD34" s="2">
        <v>3478291.26</v>
      </c>
      <c r="AE34" s="2">
        <v>0.90500000000000003</v>
      </c>
      <c r="AF34" s="2">
        <v>1</v>
      </c>
      <c r="AG34" s="2">
        <v>9.5</v>
      </c>
      <c r="AH34" s="2"/>
      <c r="AI34" s="2"/>
      <c r="AJ34" s="2" t="s">
        <v>79</v>
      </c>
    </row>
    <row r="35" spans="1:36">
      <c r="A35" s="2">
        <v>51</v>
      </c>
      <c r="B35" s="2" t="s">
        <v>74</v>
      </c>
      <c r="C35" s="2" t="s">
        <v>74</v>
      </c>
      <c r="D35" s="2" t="s">
        <v>8</v>
      </c>
      <c r="E35" s="2" t="s">
        <v>75</v>
      </c>
      <c r="F35" s="2" t="s">
        <v>8</v>
      </c>
      <c r="G35" s="2"/>
      <c r="H35" s="2" t="s">
        <v>185</v>
      </c>
      <c r="I35" s="2" t="s">
        <v>77</v>
      </c>
      <c r="J35" s="2" t="s">
        <v>186</v>
      </c>
      <c r="K35" s="2">
        <v>294</v>
      </c>
      <c r="L35" s="2">
        <v>294</v>
      </c>
      <c r="M35" s="2">
        <v>0</v>
      </c>
      <c r="N35" s="2">
        <v>293</v>
      </c>
      <c r="O35" s="2">
        <v>0</v>
      </c>
      <c r="P35" s="2">
        <v>844.38900000000001</v>
      </c>
      <c r="Q35" s="2">
        <v>869.13800000000003</v>
      </c>
      <c r="R35" s="2">
        <v>20000</v>
      </c>
      <c r="S35" s="2">
        <v>494980</v>
      </c>
      <c r="T35" s="2">
        <v>0</v>
      </c>
      <c r="U35" s="2">
        <v>0</v>
      </c>
      <c r="V35" s="2">
        <v>494980</v>
      </c>
      <c r="W35" s="2">
        <v>30</v>
      </c>
      <c r="X35" s="2">
        <v>447927.52799999999</v>
      </c>
      <c r="Y35" s="8">
        <v>447957.52799999999</v>
      </c>
      <c r="Z35" s="8">
        <f>VLOOKUP(H35,[1]Sheet1!$A$2:$B$75,2,0)</f>
        <v>447957.52799999795</v>
      </c>
      <c r="AA35" s="10"/>
      <c r="AB35" s="2">
        <v>9.5</v>
      </c>
      <c r="AC35" s="2">
        <v>2607266.92</v>
      </c>
      <c r="AD35" s="2">
        <v>2607260.92</v>
      </c>
      <c r="AE35" s="2">
        <v>0.90500000000000003</v>
      </c>
      <c r="AF35" s="2">
        <v>1</v>
      </c>
      <c r="AG35" s="2">
        <v>9.5</v>
      </c>
      <c r="AH35" s="2"/>
      <c r="AI35" s="2"/>
      <c r="AJ35" s="2" t="s">
        <v>79</v>
      </c>
    </row>
    <row r="36" spans="1:36">
      <c r="A36" s="2">
        <v>23</v>
      </c>
      <c r="B36" s="2" t="s">
        <v>74</v>
      </c>
      <c r="C36" s="2" t="s">
        <v>74</v>
      </c>
      <c r="D36" s="2" t="s">
        <v>8</v>
      </c>
      <c r="E36" s="2" t="s">
        <v>75</v>
      </c>
      <c r="F36" s="2" t="s">
        <v>8</v>
      </c>
      <c r="G36" s="2"/>
      <c r="H36" s="2" t="s">
        <v>128</v>
      </c>
      <c r="I36" s="2" t="s">
        <v>77</v>
      </c>
      <c r="J36" s="2" t="s">
        <v>129</v>
      </c>
      <c r="K36" s="2">
        <v>295</v>
      </c>
      <c r="L36" s="2">
        <v>295</v>
      </c>
      <c r="M36" s="2">
        <v>0</v>
      </c>
      <c r="N36" s="2">
        <v>292</v>
      </c>
      <c r="O36" s="2">
        <v>0</v>
      </c>
      <c r="P36" s="2">
        <v>601.17899999999997</v>
      </c>
      <c r="Q36" s="2">
        <v>616.81600000000003</v>
      </c>
      <c r="R36" s="2">
        <v>20000</v>
      </c>
      <c r="S36" s="2">
        <v>312740</v>
      </c>
      <c r="T36" s="2">
        <v>180000</v>
      </c>
      <c r="U36" s="2">
        <v>0</v>
      </c>
      <c r="V36" s="2">
        <v>492740</v>
      </c>
      <c r="W36" s="2">
        <v>40</v>
      </c>
      <c r="X36" s="2">
        <v>445890.11300000001</v>
      </c>
      <c r="Y36" s="8">
        <v>445930.11300000001</v>
      </c>
      <c r="Z36" s="8">
        <f>VLOOKUP(H36,[1]Sheet1!$A$2:$B$75,2,0)</f>
        <v>445930.11300000193</v>
      </c>
      <c r="AA36" s="10"/>
      <c r="AB36" s="2">
        <v>9.5</v>
      </c>
      <c r="AC36" s="2">
        <v>2595761.42</v>
      </c>
      <c r="AD36" s="2">
        <v>2595435.42</v>
      </c>
      <c r="AE36" s="2">
        <v>0.90500000000000003</v>
      </c>
      <c r="AF36" s="2">
        <v>0.99990000000000001</v>
      </c>
      <c r="AG36" s="2">
        <v>9.5</v>
      </c>
      <c r="AH36" s="2"/>
      <c r="AI36" s="2"/>
      <c r="AJ36" s="2" t="s">
        <v>79</v>
      </c>
    </row>
    <row r="37" spans="1:36">
      <c r="A37" s="2">
        <v>1</v>
      </c>
      <c r="B37" s="2" t="s">
        <v>74</v>
      </c>
      <c r="C37" s="2" t="s">
        <v>74</v>
      </c>
      <c r="D37" s="2" t="s">
        <v>8</v>
      </c>
      <c r="E37" s="2" t="s">
        <v>75</v>
      </c>
      <c r="F37" s="2" t="s">
        <v>8</v>
      </c>
      <c r="G37" s="2"/>
      <c r="H37" s="2" t="s">
        <v>76</v>
      </c>
      <c r="I37" s="2" t="s">
        <v>77</v>
      </c>
      <c r="J37" s="2" t="s">
        <v>78</v>
      </c>
      <c r="K37" s="2">
        <v>439</v>
      </c>
      <c r="L37" s="2">
        <v>439</v>
      </c>
      <c r="M37" s="2">
        <v>0</v>
      </c>
      <c r="N37" s="2">
        <v>438</v>
      </c>
      <c r="O37" s="2">
        <v>0</v>
      </c>
      <c r="P37" s="2">
        <v>558.79200000000003</v>
      </c>
      <c r="Q37" s="2">
        <v>571.04399999999998</v>
      </c>
      <c r="R37" s="2">
        <v>20000</v>
      </c>
      <c r="S37" s="2">
        <v>245040</v>
      </c>
      <c r="T37" s="2">
        <v>450000</v>
      </c>
      <c r="U37" s="2">
        <v>0</v>
      </c>
      <c r="V37" s="2">
        <v>695040</v>
      </c>
      <c r="W37" s="2">
        <v>40</v>
      </c>
      <c r="X37" s="2">
        <v>628970.81200000003</v>
      </c>
      <c r="Y37" s="8">
        <v>629010.81200000003</v>
      </c>
      <c r="Z37" s="8">
        <f>VLOOKUP(H37,[1]Sheet1!$A$2:$B$75,2,0)</f>
        <v>629010.81199999515</v>
      </c>
      <c r="AA37" s="10"/>
      <c r="AB37" s="2">
        <v>9.5</v>
      </c>
      <c r="AC37" s="2">
        <v>3661000.85</v>
      </c>
      <c r="AD37" s="2">
        <v>3660998.85</v>
      </c>
      <c r="AE37" s="2">
        <v>0.90500000000000003</v>
      </c>
      <c r="AF37" s="2">
        <v>1</v>
      </c>
      <c r="AG37" s="2">
        <v>9.5</v>
      </c>
      <c r="AH37" s="2"/>
      <c r="AI37" s="2"/>
      <c r="AJ37" s="2" t="s">
        <v>79</v>
      </c>
    </row>
    <row r="38" spans="1:36">
      <c r="A38" s="2">
        <v>5</v>
      </c>
      <c r="B38" s="2" t="s">
        <v>74</v>
      </c>
      <c r="C38" s="2" t="s">
        <v>74</v>
      </c>
      <c r="D38" s="2" t="s">
        <v>8</v>
      </c>
      <c r="E38" s="2" t="s">
        <v>75</v>
      </c>
      <c r="F38" s="2" t="s">
        <v>8</v>
      </c>
      <c r="G38" s="2"/>
      <c r="H38" s="2" t="s">
        <v>90</v>
      </c>
      <c r="I38" s="2" t="s">
        <v>77</v>
      </c>
      <c r="J38" s="2" t="s">
        <v>91</v>
      </c>
      <c r="K38" s="2">
        <v>195</v>
      </c>
      <c r="L38" s="2">
        <v>195</v>
      </c>
      <c r="M38" s="2">
        <v>0</v>
      </c>
      <c r="N38" s="2">
        <v>195</v>
      </c>
      <c r="O38" s="2">
        <v>0</v>
      </c>
      <c r="P38" s="2">
        <v>520.80499999999995</v>
      </c>
      <c r="Q38" s="2">
        <v>533.41800000000001</v>
      </c>
      <c r="R38" s="2">
        <v>20000</v>
      </c>
      <c r="S38" s="2">
        <v>252260</v>
      </c>
      <c r="T38" s="2">
        <v>82000</v>
      </c>
      <c r="U38" s="2">
        <v>0</v>
      </c>
      <c r="V38" s="2">
        <v>334260</v>
      </c>
      <c r="W38" s="2">
        <v>0</v>
      </c>
      <c r="X38" s="2">
        <v>302505.19199999998</v>
      </c>
      <c r="Y38" s="8">
        <v>302505.19199999998</v>
      </c>
      <c r="Z38" s="8">
        <f>VLOOKUP(H38,[1]Sheet1!$A$2:$B$75,2,0)</f>
        <v>302505.19199999899</v>
      </c>
      <c r="AA38" s="10"/>
      <c r="AB38" s="2">
        <v>9.5</v>
      </c>
      <c r="AC38" s="2">
        <v>1760580.06</v>
      </c>
      <c r="AD38" s="2">
        <v>1760580.06</v>
      </c>
      <c r="AE38" s="2">
        <v>0.90500000000000003</v>
      </c>
      <c r="AF38" s="2">
        <v>1</v>
      </c>
      <c r="AG38" s="2">
        <v>9.5</v>
      </c>
      <c r="AH38" s="2"/>
      <c r="AI38" s="2"/>
      <c r="AJ38" s="2" t="s">
        <v>79</v>
      </c>
    </row>
    <row r="39" spans="1:36">
      <c r="A39" s="2">
        <v>36</v>
      </c>
      <c r="B39" s="2" t="s">
        <v>74</v>
      </c>
      <c r="C39" s="2" t="s">
        <v>74</v>
      </c>
      <c r="D39" s="2" t="s">
        <v>8</v>
      </c>
      <c r="E39" s="2" t="s">
        <v>75</v>
      </c>
      <c r="F39" s="2" t="s">
        <v>8</v>
      </c>
      <c r="G39" s="2"/>
      <c r="H39" s="2" t="s">
        <v>155</v>
      </c>
      <c r="I39" s="2" t="s">
        <v>82</v>
      </c>
      <c r="J39" s="2" t="s">
        <v>156</v>
      </c>
      <c r="K39" s="2">
        <v>1657</v>
      </c>
      <c r="L39" s="2">
        <v>1657</v>
      </c>
      <c r="M39" s="2">
        <v>0</v>
      </c>
      <c r="N39" s="2">
        <v>0</v>
      </c>
      <c r="O39" s="2">
        <v>0</v>
      </c>
      <c r="P39" s="2">
        <v>5647.6</v>
      </c>
      <c r="Q39" s="2">
        <v>5713.1</v>
      </c>
      <c r="R39" s="2">
        <v>2000</v>
      </c>
      <c r="S39" s="2">
        <v>131000</v>
      </c>
      <c r="T39" s="2">
        <v>0</v>
      </c>
      <c r="U39" s="2">
        <v>36000</v>
      </c>
      <c r="V39" s="2">
        <v>95000</v>
      </c>
      <c r="W39" s="2">
        <v>86510</v>
      </c>
      <c r="X39" s="2">
        <v>0</v>
      </c>
      <c r="Y39" s="8">
        <v>86510</v>
      </c>
      <c r="Z39" s="8">
        <f>VLOOKUP(H39,[1]Sheet1!$A$2:$B$75,2,0)</f>
        <v>86510</v>
      </c>
      <c r="AA39" s="10"/>
      <c r="AB39" s="2">
        <v>8.94</v>
      </c>
      <c r="AC39" s="2">
        <v>946319.27</v>
      </c>
      <c r="AD39" s="2">
        <v>587897.38</v>
      </c>
      <c r="AE39" s="2">
        <v>0.91059999999999997</v>
      </c>
      <c r="AF39" s="2">
        <v>0.62119999999999997</v>
      </c>
      <c r="AG39" s="2">
        <v>5.55</v>
      </c>
      <c r="AH39" s="2"/>
      <c r="AI39" s="2"/>
      <c r="AJ39" s="2" t="s">
        <v>79</v>
      </c>
    </row>
    <row r="40" spans="1:36">
      <c r="A40" s="2">
        <v>6</v>
      </c>
      <c r="B40" s="2" t="s">
        <v>74</v>
      </c>
      <c r="C40" s="2" t="s">
        <v>74</v>
      </c>
      <c r="D40" s="2" t="s">
        <v>8</v>
      </c>
      <c r="E40" s="2" t="s">
        <v>75</v>
      </c>
      <c r="F40" s="2" t="s">
        <v>8</v>
      </c>
      <c r="G40" s="2"/>
      <c r="H40" s="2" t="s">
        <v>92</v>
      </c>
      <c r="I40" s="2" t="s">
        <v>82</v>
      </c>
      <c r="J40" s="2" t="s">
        <v>93</v>
      </c>
      <c r="K40" s="2">
        <v>1781</v>
      </c>
      <c r="L40" s="2">
        <v>1781</v>
      </c>
      <c r="M40" s="2">
        <v>0</v>
      </c>
      <c r="N40" s="2">
        <v>0</v>
      </c>
      <c r="O40" s="2">
        <v>0</v>
      </c>
      <c r="P40" s="2">
        <v>7633.7</v>
      </c>
      <c r="Q40" s="2">
        <v>7731.2</v>
      </c>
      <c r="R40" s="2">
        <v>2000</v>
      </c>
      <c r="S40" s="2">
        <v>195000</v>
      </c>
      <c r="T40" s="2">
        <v>0</v>
      </c>
      <c r="U40" s="2">
        <v>50000</v>
      </c>
      <c r="V40" s="2">
        <v>145000</v>
      </c>
      <c r="W40" s="2">
        <v>132465</v>
      </c>
      <c r="X40" s="2">
        <v>0</v>
      </c>
      <c r="Y40" s="8">
        <v>132465</v>
      </c>
      <c r="Z40" s="8">
        <f>VLOOKUP(H40,[1]Sheet1!$A$2:$B$75,2,0)</f>
        <v>132465</v>
      </c>
      <c r="AA40" s="10"/>
      <c r="AB40" s="2">
        <v>8.64</v>
      </c>
      <c r="AC40" s="2">
        <v>1398585.7</v>
      </c>
      <c r="AD40" s="2">
        <v>742777.7</v>
      </c>
      <c r="AE40" s="2">
        <v>0.91359999999999997</v>
      </c>
      <c r="AF40" s="2">
        <v>0.53110000000000002</v>
      </c>
      <c r="AG40" s="2">
        <v>4.59</v>
      </c>
      <c r="AH40" s="2"/>
      <c r="AI40" s="2"/>
      <c r="AJ40" s="2" t="s">
        <v>79</v>
      </c>
    </row>
    <row r="41" spans="1:36">
      <c r="A41" s="2">
        <v>64</v>
      </c>
      <c r="B41" s="2" t="s">
        <v>74</v>
      </c>
      <c r="C41" s="2" t="s">
        <v>74</v>
      </c>
      <c r="D41" s="2" t="s">
        <v>8</v>
      </c>
      <c r="E41" s="2" t="s">
        <v>75</v>
      </c>
      <c r="F41" s="2" t="s">
        <v>8</v>
      </c>
      <c r="G41" s="2"/>
      <c r="H41" s="2" t="s">
        <v>211</v>
      </c>
      <c r="I41" s="2" t="s">
        <v>82</v>
      </c>
      <c r="J41" s="2" t="s">
        <v>212</v>
      </c>
      <c r="K41" s="2">
        <v>3299</v>
      </c>
      <c r="L41" s="2">
        <v>3299</v>
      </c>
      <c r="M41" s="2">
        <v>0</v>
      </c>
      <c r="N41" s="2">
        <v>0</v>
      </c>
      <c r="O41" s="2">
        <v>0</v>
      </c>
      <c r="P41" s="2">
        <v>12280.2</v>
      </c>
      <c r="Q41" s="2">
        <v>12470.1</v>
      </c>
      <c r="R41" s="2">
        <v>2000</v>
      </c>
      <c r="S41" s="2">
        <v>379800</v>
      </c>
      <c r="T41" s="2">
        <v>0</v>
      </c>
      <c r="U41" s="2">
        <v>20000</v>
      </c>
      <c r="V41" s="2">
        <v>359800</v>
      </c>
      <c r="W41" s="2">
        <v>327753</v>
      </c>
      <c r="X41" s="2">
        <v>0</v>
      </c>
      <c r="Y41" s="8">
        <v>327753</v>
      </c>
      <c r="Z41" s="8">
        <f>VLOOKUP(H41,[1]Sheet1!$A$2:$B$75,2,0)</f>
        <v>327753</v>
      </c>
      <c r="AA41" s="10"/>
      <c r="AB41" s="2">
        <v>8.91</v>
      </c>
      <c r="AC41" s="2">
        <v>3209889.73</v>
      </c>
      <c r="AD41" s="2">
        <v>2316516.7799999998</v>
      </c>
      <c r="AE41" s="2">
        <v>0.91090000000000004</v>
      </c>
      <c r="AF41" s="2">
        <v>0.72170000000000001</v>
      </c>
      <c r="AG41" s="2">
        <v>6.43</v>
      </c>
      <c r="AH41" s="2"/>
      <c r="AI41" s="2"/>
      <c r="AJ41" s="2" t="s">
        <v>79</v>
      </c>
    </row>
    <row r="42" spans="1:36">
      <c r="A42" s="2">
        <v>42</v>
      </c>
      <c r="B42" s="2" t="s">
        <v>74</v>
      </c>
      <c r="C42" s="2" t="s">
        <v>74</v>
      </c>
      <c r="D42" s="2" t="s">
        <v>8</v>
      </c>
      <c r="E42" s="2" t="s">
        <v>75</v>
      </c>
      <c r="F42" s="2" t="s">
        <v>8</v>
      </c>
      <c r="G42" s="2"/>
      <c r="H42" s="2" t="s">
        <v>167</v>
      </c>
      <c r="I42" s="2" t="s">
        <v>77</v>
      </c>
      <c r="J42" s="2" t="s">
        <v>168</v>
      </c>
      <c r="K42" s="2">
        <v>67</v>
      </c>
      <c r="L42" s="2">
        <v>67</v>
      </c>
      <c r="M42" s="2">
        <v>0</v>
      </c>
      <c r="N42" s="2">
        <v>67</v>
      </c>
      <c r="O42" s="2">
        <v>0</v>
      </c>
      <c r="P42" s="2">
        <v>20.47</v>
      </c>
      <c r="Q42" s="2">
        <v>97.36</v>
      </c>
      <c r="R42" s="2">
        <v>2000</v>
      </c>
      <c r="S42" s="2">
        <v>153780</v>
      </c>
      <c r="T42" s="2">
        <v>0</v>
      </c>
      <c r="U42" s="2">
        <v>36000</v>
      </c>
      <c r="V42" s="2">
        <v>117780</v>
      </c>
      <c r="W42" s="2">
        <v>0</v>
      </c>
      <c r="X42" s="2">
        <v>106591.166</v>
      </c>
      <c r="Y42" s="8">
        <v>106591.166</v>
      </c>
      <c r="Z42" s="8">
        <f>VLOOKUP(H42,[1]Sheet1!$A$2:$B$75,2,0)</f>
        <v>106591.16600000008</v>
      </c>
      <c r="AA42" s="10"/>
      <c r="AB42" s="2">
        <v>9.5</v>
      </c>
      <c r="AC42" s="2">
        <v>620360.56000000006</v>
      </c>
      <c r="AD42" s="2">
        <v>620360.56000000006</v>
      </c>
      <c r="AE42" s="2">
        <v>0.90500000000000003</v>
      </c>
      <c r="AF42" s="2">
        <v>1</v>
      </c>
      <c r="AG42" s="2">
        <v>9.5</v>
      </c>
      <c r="AH42" s="2"/>
      <c r="AI42" s="2"/>
      <c r="AJ42" s="2" t="s">
        <v>79</v>
      </c>
    </row>
    <row r="43" spans="1:36">
      <c r="A43" s="2">
        <v>3</v>
      </c>
      <c r="B43" s="2" t="s">
        <v>74</v>
      </c>
      <c r="C43" s="2" t="s">
        <v>74</v>
      </c>
      <c r="D43" s="2" t="s">
        <v>8</v>
      </c>
      <c r="E43" s="2" t="s">
        <v>84</v>
      </c>
      <c r="F43" s="2" t="s">
        <v>8</v>
      </c>
      <c r="G43" s="2"/>
      <c r="H43" s="2" t="s">
        <v>85</v>
      </c>
      <c r="I43" s="2" t="s">
        <v>77</v>
      </c>
      <c r="J43" s="2" t="s">
        <v>86</v>
      </c>
      <c r="K43" s="2">
        <v>368</v>
      </c>
      <c r="L43" s="2">
        <v>368</v>
      </c>
      <c r="M43" s="2">
        <v>0</v>
      </c>
      <c r="N43" s="2">
        <v>368</v>
      </c>
      <c r="O43" s="2">
        <v>0</v>
      </c>
      <c r="P43" s="2">
        <v>657.94500000000005</v>
      </c>
      <c r="Q43" s="2">
        <v>679.81500000000005</v>
      </c>
      <c r="R43" s="2">
        <v>20000</v>
      </c>
      <c r="S43" s="2">
        <v>437400</v>
      </c>
      <c r="T43" s="2">
        <v>180000</v>
      </c>
      <c r="U43" s="2">
        <v>0</v>
      </c>
      <c r="V43" s="2">
        <v>617400</v>
      </c>
      <c r="W43" s="2">
        <v>0</v>
      </c>
      <c r="X43" s="2">
        <v>558745.78399999999</v>
      </c>
      <c r="Y43" s="8">
        <v>558745.78399999999</v>
      </c>
      <c r="Z43" s="8">
        <f>VLOOKUP(H43,[1]Sheet1!$A$2:$B$75,2,0)</f>
        <v>558745.78400000138</v>
      </c>
      <c r="AA43" s="10"/>
      <c r="AB43" s="2">
        <v>9.5</v>
      </c>
      <c r="AC43" s="2">
        <v>3251901.18</v>
      </c>
      <c r="AD43" s="2">
        <v>3251901.18</v>
      </c>
      <c r="AE43" s="2">
        <v>0.90500000000000003</v>
      </c>
      <c r="AF43" s="2">
        <v>1</v>
      </c>
      <c r="AG43" s="2">
        <v>9.5</v>
      </c>
      <c r="AH43" s="2"/>
      <c r="AI43" s="2"/>
      <c r="AJ43" s="2" t="s">
        <v>79</v>
      </c>
    </row>
    <row r="44" spans="1:36">
      <c r="A44" s="2">
        <v>38</v>
      </c>
      <c r="B44" s="2" t="s">
        <v>74</v>
      </c>
      <c r="C44" s="2" t="s">
        <v>74</v>
      </c>
      <c r="D44" s="2" t="s">
        <v>8</v>
      </c>
      <c r="E44" s="2" t="s">
        <v>84</v>
      </c>
      <c r="F44" s="2" t="s">
        <v>8</v>
      </c>
      <c r="G44" s="2"/>
      <c r="H44" s="2" t="s">
        <v>159</v>
      </c>
      <c r="I44" s="2" t="s">
        <v>77</v>
      </c>
      <c r="J44" s="2" t="s">
        <v>160</v>
      </c>
      <c r="K44" s="2">
        <v>235</v>
      </c>
      <c r="L44" s="2">
        <v>235</v>
      </c>
      <c r="M44" s="2">
        <v>0</v>
      </c>
      <c r="N44" s="2">
        <v>235</v>
      </c>
      <c r="O44" s="2">
        <v>0</v>
      </c>
      <c r="P44" s="2">
        <v>594.548</v>
      </c>
      <c r="Q44" s="2">
        <v>612.81500000000005</v>
      </c>
      <c r="R44" s="2">
        <v>20000</v>
      </c>
      <c r="S44" s="2">
        <v>365340</v>
      </c>
      <c r="T44" s="2">
        <v>0</v>
      </c>
      <c r="U44" s="2">
        <v>0</v>
      </c>
      <c r="V44" s="2">
        <v>365340</v>
      </c>
      <c r="W44" s="2">
        <v>0</v>
      </c>
      <c r="X44" s="2">
        <v>330632.66700000002</v>
      </c>
      <c r="Y44" s="8">
        <v>330632.66700000002</v>
      </c>
      <c r="Z44" s="8">
        <f>VLOOKUP(H44,[1]Sheet1!$A$2:$B$75,2,0)</f>
        <v>330632.66699999955</v>
      </c>
      <c r="AA44" s="10"/>
      <c r="AB44" s="2">
        <v>9.5</v>
      </c>
      <c r="AC44" s="2">
        <v>1924282.3</v>
      </c>
      <c r="AD44" s="2">
        <v>1924282.3</v>
      </c>
      <c r="AE44" s="2">
        <v>0.90500000000000003</v>
      </c>
      <c r="AF44" s="2">
        <v>1</v>
      </c>
      <c r="AG44" s="2">
        <v>9.5</v>
      </c>
      <c r="AH44" s="2"/>
      <c r="AI44" s="2"/>
      <c r="AJ44" s="2" t="s">
        <v>79</v>
      </c>
    </row>
    <row r="45" spans="1:36">
      <c r="A45" s="2">
        <v>66</v>
      </c>
      <c r="B45" s="2" t="s">
        <v>74</v>
      </c>
      <c r="C45" s="2" t="s">
        <v>74</v>
      </c>
      <c r="D45" s="2" t="s">
        <v>8</v>
      </c>
      <c r="E45" s="2" t="s">
        <v>84</v>
      </c>
      <c r="F45" s="2" t="s">
        <v>8</v>
      </c>
      <c r="G45" s="2"/>
      <c r="H45" s="2" t="s">
        <v>215</v>
      </c>
      <c r="I45" s="2" t="s">
        <v>139</v>
      </c>
      <c r="J45" s="2" t="s">
        <v>216</v>
      </c>
      <c r="K45" s="2">
        <v>7307</v>
      </c>
      <c r="L45" s="2">
        <v>7307</v>
      </c>
      <c r="M45" s="2">
        <v>0</v>
      </c>
      <c r="N45" s="2">
        <v>0</v>
      </c>
      <c r="O45" s="2">
        <v>0</v>
      </c>
      <c r="P45" s="2">
        <v>1900.8340000000001</v>
      </c>
      <c r="Q45" s="2">
        <v>1932.5309999999999</v>
      </c>
      <c r="R45" s="2">
        <v>20000</v>
      </c>
      <c r="S45" s="2">
        <v>633940</v>
      </c>
      <c r="T45" s="2">
        <v>0</v>
      </c>
      <c r="U45" s="2">
        <v>0</v>
      </c>
      <c r="V45" s="2">
        <v>633940</v>
      </c>
      <c r="W45" s="2">
        <v>597814.35</v>
      </c>
      <c r="X45" s="2">
        <v>0</v>
      </c>
      <c r="Y45" s="8">
        <v>597814.35</v>
      </c>
      <c r="Z45" s="8">
        <f>VLOOKUP(H45,[1]Sheet1!$A$2:$B$75,2,0)</f>
        <v>597814.35</v>
      </c>
      <c r="AA45" s="10"/>
      <c r="AB45" s="2">
        <v>5.7</v>
      </c>
      <c r="AC45" s="2">
        <v>6167314.21</v>
      </c>
      <c r="AD45" s="2">
        <v>5849034.9699999997</v>
      </c>
      <c r="AE45" s="2">
        <v>0.94299999999999995</v>
      </c>
      <c r="AF45" s="2">
        <v>0.94840000000000002</v>
      </c>
      <c r="AG45" s="2">
        <v>5.41</v>
      </c>
      <c r="AH45" s="2"/>
      <c r="AI45" s="2"/>
      <c r="AJ45" s="2" t="s">
        <v>79</v>
      </c>
    </row>
    <row r="46" spans="1:36">
      <c r="A46" s="2">
        <v>67</v>
      </c>
      <c r="B46" s="2" t="s">
        <v>74</v>
      </c>
      <c r="C46" s="2" t="s">
        <v>74</v>
      </c>
      <c r="D46" s="2" t="s">
        <v>8</v>
      </c>
      <c r="E46" s="2" t="s">
        <v>84</v>
      </c>
      <c r="F46" s="2" t="s">
        <v>8</v>
      </c>
      <c r="G46" s="2"/>
      <c r="H46" s="2" t="s">
        <v>217</v>
      </c>
      <c r="I46" s="2" t="s">
        <v>77</v>
      </c>
      <c r="J46" s="2" t="s">
        <v>218</v>
      </c>
      <c r="K46" s="2">
        <v>325</v>
      </c>
      <c r="L46" s="2">
        <v>325</v>
      </c>
      <c r="M46" s="2">
        <v>0</v>
      </c>
      <c r="N46" s="2">
        <v>322</v>
      </c>
      <c r="O46" s="2">
        <v>0</v>
      </c>
      <c r="P46" s="2">
        <v>974.16300000000001</v>
      </c>
      <c r="Q46" s="2">
        <v>997.65800000000002</v>
      </c>
      <c r="R46" s="2">
        <v>20000</v>
      </c>
      <c r="S46" s="2">
        <v>469900</v>
      </c>
      <c r="T46" s="2">
        <v>92000</v>
      </c>
      <c r="U46" s="2">
        <v>0</v>
      </c>
      <c r="V46" s="2">
        <v>561900</v>
      </c>
      <c r="W46" s="2">
        <v>363</v>
      </c>
      <c r="X46" s="2">
        <v>508156.68300000002</v>
      </c>
      <c r="Y46" s="8">
        <v>508519.68300000002</v>
      </c>
      <c r="Z46" s="8">
        <f>VLOOKUP(H46,[1]Sheet1!$A$2:$B$75,2,0)</f>
        <v>1006571.2379999879</v>
      </c>
      <c r="AA46" s="10">
        <f>Y46-Z46</f>
        <v>-498051.55499998789</v>
      </c>
      <c r="AB46" s="2">
        <v>9.5</v>
      </c>
      <c r="AC46" s="2">
        <v>2967269.05</v>
      </c>
      <c r="AD46" s="2">
        <v>2959790.05</v>
      </c>
      <c r="AE46" s="2">
        <v>0.90500000000000003</v>
      </c>
      <c r="AF46" s="2">
        <v>0.99750000000000005</v>
      </c>
      <c r="AG46" s="2">
        <v>9.48</v>
      </c>
      <c r="AH46" s="2"/>
      <c r="AI46" s="2"/>
      <c r="AJ46" s="2" t="s">
        <v>79</v>
      </c>
    </row>
    <row r="47" spans="1:36">
      <c r="A47" s="2">
        <v>59</v>
      </c>
      <c r="B47" s="2" t="s">
        <v>74</v>
      </c>
      <c r="C47" s="2" t="s">
        <v>74</v>
      </c>
      <c r="D47" s="2" t="s">
        <v>8</v>
      </c>
      <c r="E47" s="2" t="s">
        <v>84</v>
      </c>
      <c r="F47" s="2" t="s">
        <v>8</v>
      </c>
      <c r="G47" s="2"/>
      <c r="H47" s="2" t="s">
        <v>201</v>
      </c>
      <c r="I47" s="2" t="s">
        <v>77</v>
      </c>
      <c r="J47" s="2" t="s">
        <v>202</v>
      </c>
      <c r="K47" s="2">
        <v>487</v>
      </c>
      <c r="L47" s="2">
        <v>487</v>
      </c>
      <c r="M47" s="2">
        <v>0</v>
      </c>
      <c r="N47" s="2">
        <v>487</v>
      </c>
      <c r="O47" s="2">
        <v>0</v>
      </c>
      <c r="P47" s="2">
        <v>480.81</v>
      </c>
      <c r="Q47" s="2">
        <v>767.95</v>
      </c>
      <c r="R47" s="2">
        <v>2000</v>
      </c>
      <c r="S47" s="2">
        <v>574280</v>
      </c>
      <c r="T47" s="2">
        <v>220000</v>
      </c>
      <c r="U47" s="2">
        <v>0</v>
      </c>
      <c r="V47" s="2">
        <v>794280</v>
      </c>
      <c r="W47" s="2">
        <v>0</v>
      </c>
      <c r="X47" s="2">
        <v>718823.84600000002</v>
      </c>
      <c r="Y47" s="8">
        <v>718823.84600000002</v>
      </c>
      <c r="Z47" s="8">
        <f>VLOOKUP(H47,[1]Sheet1!$A$2:$B$75,2,0)</f>
        <v>718823.84599999746</v>
      </c>
      <c r="AA47" s="10"/>
      <c r="AB47" s="2">
        <v>9.5</v>
      </c>
      <c r="AC47" s="2">
        <v>4183555.09</v>
      </c>
      <c r="AD47" s="2">
        <v>4183555.09</v>
      </c>
      <c r="AE47" s="2">
        <v>0.90500000000000003</v>
      </c>
      <c r="AF47" s="2">
        <v>1</v>
      </c>
      <c r="AG47" s="2">
        <v>9.5</v>
      </c>
      <c r="AH47" s="2"/>
      <c r="AI47" s="2"/>
      <c r="AJ47" s="2" t="s">
        <v>79</v>
      </c>
    </row>
    <row r="48" spans="1:36">
      <c r="A48" s="2">
        <v>18</v>
      </c>
      <c r="B48" s="2" t="s">
        <v>74</v>
      </c>
      <c r="C48" s="2" t="s">
        <v>74</v>
      </c>
      <c r="D48" s="2" t="s">
        <v>8</v>
      </c>
      <c r="E48" s="2" t="s">
        <v>84</v>
      </c>
      <c r="F48" s="2" t="s">
        <v>8</v>
      </c>
      <c r="G48" s="2"/>
      <c r="H48" s="2" t="s">
        <v>118</v>
      </c>
      <c r="I48" s="2" t="s">
        <v>77</v>
      </c>
      <c r="J48" s="2" t="s">
        <v>119</v>
      </c>
      <c r="K48" s="2">
        <v>401</v>
      </c>
      <c r="L48" s="2">
        <v>401</v>
      </c>
      <c r="M48" s="2">
        <v>0</v>
      </c>
      <c r="N48" s="2">
        <v>399</v>
      </c>
      <c r="O48" s="2">
        <v>0</v>
      </c>
      <c r="P48" s="2">
        <v>319.81</v>
      </c>
      <c r="Q48" s="2">
        <v>546.36</v>
      </c>
      <c r="R48" s="2">
        <v>2000</v>
      </c>
      <c r="S48" s="2">
        <v>453100</v>
      </c>
      <c r="T48" s="2">
        <v>240000</v>
      </c>
      <c r="U48" s="2">
        <v>0</v>
      </c>
      <c r="V48" s="2">
        <v>693100</v>
      </c>
      <c r="W48" s="2">
        <v>790</v>
      </c>
      <c r="X48" s="2">
        <v>626465.02500000002</v>
      </c>
      <c r="Y48" s="8">
        <v>627255.02500000002</v>
      </c>
      <c r="Z48" s="8">
        <f>VLOOKUP(H48,[1]Sheet1!$A$2:$B$75,2,0)</f>
        <v>627255.02499999932</v>
      </c>
      <c r="AA48" s="10"/>
      <c r="AB48" s="2">
        <v>9.5</v>
      </c>
      <c r="AC48" s="2">
        <v>3653845.8</v>
      </c>
      <c r="AD48" s="2">
        <v>3646026.8</v>
      </c>
      <c r="AE48" s="2">
        <v>0.90500000000000003</v>
      </c>
      <c r="AF48" s="2">
        <v>0.99790000000000001</v>
      </c>
      <c r="AG48" s="2">
        <v>9.48</v>
      </c>
      <c r="AH48" s="2"/>
      <c r="AI48" s="2"/>
      <c r="AJ48" s="2" t="s">
        <v>79</v>
      </c>
    </row>
    <row r="49" spans="1:36">
      <c r="A49" s="2">
        <v>27</v>
      </c>
      <c r="B49" s="2" t="s">
        <v>74</v>
      </c>
      <c r="C49" s="2" t="s">
        <v>74</v>
      </c>
      <c r="D49" s="2" t="s">
        <v>8</v>
      </c>
      <c r="E49" s="2" t="s">
        <v>84</v>
      </c>
      <c r="F49" s="2" t="s">
        <v>8</v>
      </c>
      <c r="G49" s="2"/>
      <c r="H49" s="2" t="s">
        <v>136</v>
      </c>
      <c r="I49" s="2" t="s">
        <v>77</v>
      </c>
      <c r="J49" s="2" t="s">
        <v>137</v>
      </c>
      <c r="K49" s="2">
        <v>401</v>
      </c>
      <c r="L49" s="2">
        <v>401</v>
      </c>
      <c r="M49" s="2">
        <v>0</v>
      </c>
      <c r="N49" s="2">
        <v>399</v>
      </c>
      <c r="O49" s="2">
        <v>0</v>
      </c>
      <c r="P49" s="2">
        <v>269.8</v>
      </c>
      <c r="Q49" s="2">
        <v>479.48</v>
      </c>
      <c r="R49" s="2">
        <v>2000</v>
      </c>
      <c r="S49" s="2">
        <v>419360</v>
      </c>
      <c r="T49" s="2">
        <v>250000</v>
      </c>
      <c r="U49" s="2">
        <v>0</v>
      </c>
      <c r="V49" s="2">
        <v>669360</v>
      </c>
      <c r="W49" s="2">
        <v>4</v>
      </c>
      <c r="X49" s="2">
        <v>605765.62800000003</v>
      </c>
      <c r="Y49" s="8">
        <v>605769.62800000003</v>
      </c>
      <c r="Z49" s="8">
        <f>VLOOKUP(H49,[1]Sheet1!$A$2:$B$75,2,0)</f>
        <v>605769.62799999956</v>
      </c>
      <c r="AA49" s="10"/>
      <c r="AB49" s="2">
        <v>9.5</v>
      </c>
      <c r="AC49" s="2">
        <v>3525845.07</v>
      </c>
      <c r="AD49" s="2">
        <v>3525688.07</v>
      </c>
      <c r="AE49" s="2">
        <v>0.90500000000000003</v>
      </c>
      <c r="AF49" s="2">
        <v>1</v>
      </c>
      <c r="AG49" s="2">
        <v>9.5</v>
      </c>
      <c r="AH49" s="2"/>
      <c r="AI49" s="2"/>
      <c r="AJ49" s="2" t="s">
        <v>79</v>
      </c>
    </row>
    <row r="50" spans="1:36">
      <c r="A50" s="2">
        <v>52</v>
      </c>
      <c r="B50" s="2" t="s">
        <v>74</v>
      </c>
      <c r="C50" s="2" t="s">
        <v>74</v>
      </c>
      <c r="D50" s="2" t="s">
        <v>8</v>
      </c>
      <c r="E50" s="2" t="s">
        <v>84</v>
      </c>
      <c r="F50" s="2" t="s">
        <v>8</v>
      </c>
      <c r="G50" s="2"/>
      <c r="H50" s="2" t="s">
        <v>187</v>
      </c>
      <c r="I50" s="2" t="s">
        <v>77</v>
      </c>
      <c r="J50" s="2" t="s">
        <v>188</v>
      </c>
      <c r="K50" s="2">
        <v>402</v>
      </c>
      <c r="L50" s="2">
        <v>402</v>
      </c>
      <c r="M50" s="2">
        <v>0</v>
      </c>
      <c r="N50" s="2">
        <v>402</v>
      </c>
      <c r="O50" s="2">
        <v>0</v>
      </c>
      <c r="P50" s="2">
        <v>270.45999999999998</v>
      </c>
      <c r="Q50" s="2">
        <v>466.14</v>
      </c>
      <c r="R50" s="2">
        <v>2000</v>
      </c>
      <c r="S50" s="2">
        <v>391360</v>
      </c>
      <c r="T50" s="2">
        <v>300000</v>
      </c>
      <c r="U50" s="2">
        <v>0</v>
      </c>
      <c r="V50" s="2">
        <v>691360</v>
      </c>
      <c r="W50" s="2">
        <v>0</v>
      </c>
      <c r="X50" s="2">
        <v>625680</v>
      </c>
      <c r="Y50" s="8">
        <v>625680</v>
      </c>
      <c r="Z50" s="8">
        <f>VLOOKUP(H50,[1]Sheet1!$A$2:$B$75,2,0)</f>
        <v>625680</v>
      </c>
      <c r="AA50" s="10"/>
      <c r="AB50" s="2">
        <v>9.5</v>
      </c>
      <c r="AC50" s="2">
        <v>3641458.04</v>
      </c>
      <c r="AD50" s="2">
        <v>3641458.04</v>
      </c>
      <c r="AE50" s="2">
        <v>0.90500000000000003</v>
      </c>
      <c r="AF50" s="2">
        <v>1</v>
      </c>
      <c r="AG50" s="2">
        <v>9.5</v>
      </c>
      <c r="AH50" s="2"/>
      <c r="AI50" s="2"/>
      <c r="AJ50" s="2" t="s">
        <v>79</v>
      </c>
    </row>
    <row r="51" spans="1:36">
      <c r="A51" s="2">
        <v>68</v>
      </c>
      <c r="B51" s="2" t="s">
        <v>74</v>
      </c>
      <c r="C51" s="2" t="s">
        <v>74</v>
      </c>
      <c r="D51" s="2" t="s">
        <v>8</v>
      </c>
      <c r="E51" s="2" t="s">
        <v>84</v>
      </c>
      <c r="F51" s="2" t="s">
        <v>8</v>
      </c>
      <c r="G51" s="2"/>
      <c r="H51" s="2" t="s">
        <v>219</v>
      </c>
      <c r="I51" s="2" t="s">
        <v>77</v>
      </c>
      <c r="J51" s="2" t="s">
        <v>220</v>
      </c>
      <c r="K51" s="2">
        <v>533</v>
      </c>
      <c r="L51" s="2">
        <v>533</v>
      </c>
      <c r="M51" s="2">
        <v>0</v>
      </c>
      <c r="N51" s="2">
        <v>533</v>
      </c>
      <c r="O51" s="2">
        <v>0</v>
      </c>
      <c r="P51" s="2">
        <v>947.82500000000005</v>
      </c>
      <c r="Q51" s="2">
        <v>988.96900000000005</v>
      </c>
      <c r="R51" s="2">
        <v>20000</v>
      </c>
      <c r="S51" s="2">
        <v>822880</v>
      </c>
      <c r="T51" s="2">
        <v>80000</v>
      </c>
      <c r="U51" s="2">
        <v>0</v>
      </c>
      <c r="V51" s="2">
        <v>902880</v>
      </c>
      <c r="W51" s="2">
        <v>0</v>
      </c>
      <c r="X51" s="2">
        <v>817107.73300000001</v>
      </c>
      <c r="Y51" s="8">
        <v>817107.73300000001</v>
      </c>
      <c r="Z51" s="8">
        <f>VLOOKUP(H51,[1]Sheet1!$A$2:$B$75,2,0)</f>
        <v>817107.73299999628</v>
      </c>
      <c r="AA51" s="10"/>
      <c r="AB51" s="2">
        <v>9.5</v>
      </c>
      <c r="AC51" s="2">
        <v>4755566.1399999997</v>
      </c>
      <c r="AD51" s="2">
        <v>4755566.1399999997</v>
      </c>
      <c r="AE51" s="2">
        <v>0.90500000000000003</v>
      </c>
      <c r="AF51" s="2">
        <v>1</v>
      </c>
      <c r="AG51" s="2">
        <v>9.5</v>
      </c>
      <c r="AH51" s="2"/>
      <c r="AI51" s="2"/>
      <c r="AJ51" s="2" t="s">
        <v>79</v>
      </c>
    </row>
    <row r="52" spans="1:36">
      <c r="A52" s="2">
        <v>24</v>
      </c>
      <c r="B52" s="2" t="s">
        <v>74</v>
      </c>
      <c r="C52" s="2" t="s">
        <v>74</v>
      </c>
      <c r="D52" s="2" t="s">
        <v>8</v>
      </c>
      <c r="E52" s="2" t="s">
        <v>84</v>
      </c>
      <c r="F52" s="2" t="s">
        <v>8</v>
      </c>
      <c r="G52" s="2"/>
      <c r="H52" s="2" t="s">
        <v>130</v>
      </c>
      <c r="I52" s="2" t="s">
        <v>77</v>
      </c>
      <c r="J52" s="2" t="s">
        <v>131</v>
      </c>
      <c r="K52" s="2">
        <v>238</v>
      </c>
      <c r="L52" s="2">
        <v>238</v>
      </c>
      <c r="M52" s="2">
        <v>0</v>
      </c>
      <c r="N52" s="2">
        <v>238</v>
      </c>
      <c r="O52" s="2">
        <v>0</v>
      </c>
      <c r="P52" s="2">
        <v>350.02</v>
      </c>
      <c r="Q52" s="2">
        <v>583.70000000000005</v>
      </c>
      <c r="R52" s="2">
        <v>2000</v>
      </c>
      <c r="S52" s="2">
        <v>467360</v>
      </c>
      <c r="T52" s="2">
        <v>0</v>
      </c>
      <c r="U52" s="2">
        <v>65000</v>
      </c>
      <c r="V52" s="2">
        <v>402360</v>
      </c>
      <c r="W52" s="2">
        <v>0</v>
      </c>
      <c r="X52" s="2">
        <v>364134.97200000001</v>
      </c>
      <c r="Y52" s="8">
        <v>364134.97200000001</v>
      </c>
      <c r="Z52" s="8">
        <f>VLOOKUP(H52,[1]Sheet1!$A$2:$B$75,2,0)</f>
        <v>364134.97199999995</v>
      </c>
      <c r="AA52" s="10"/>
      <c r="AB52" s="2">
        <v>9.5</v>
      </c>
      <c r="AC52" s="2">
        <v>2119265.38</v>
      </c>
      <c r="AD52" s="2">
        <v>2119265.38</v>
      </c>
      <c r="AE52" s="2">
        <v>0.90500000000000003</v>
      </c>
      <c r="AF52" s="2">
        <v>1</v>
      </c>
      <c r="AG52" s="2">
        <v>9.5</v>
      </c>
      <c r="AH52" s="2"/>
      <c r="AI52" s="2"/>
      <c r="AJ52" s="2" t="s">
        <v>79</v>
      </c>
    </row>
    <row r="53" spans="1:36">
      <c r="A53" s="2">
        <v>69</v>
      </c>
      <c r="B53" s="2" t="s">
        <v>74</v>
      </c>
      <c r="C53" s="2" t="s">
        <v>74</v>
      </c>
      <c r="D53" s="2" t="s">
        <v>8</v>
      </c>
      <c r="E53" s="2" t="s">
        <v>84</v>
      </c>
      <c r="F53" s="2" t="s">
        <v>8</v>
      </c>
      <c r="G53" s="2"/>
      <c r="H53" s="2" t="s">
        <v>221</v>
      </c>
      <c r="I53" s="2" t="s">
        <v>82</v>
      </c>
      <c r="J53" s="2" t="s">
        <v>222</v>
      </c>
      <c r="K53" s="2">
        <v>2952</v>
      </c>
      <c r="L53" s="2">
        <v>2952</v>
      </c>
      <c r="M53" s="2">
        <v>0</v>
      </c>
      <c r="N53" s="2">
        <v>0</v>
      </c>
      <c r="O53" s="2">
        <v>0</v>
      </c>
      <c r="P53" s="2">
        <v>1062.7629999999999</v>
      </c>
      <c r="Q53" s="2">
        <v>1102.43</v>
      </c>
      <c r="R53" s="2">
        <v>20000</v>
      </c>
      <c r="S53" s="2">
        <v>793340</v>
      </c>
      <c r="T53" s="2">
        <v>0</v>
      </c>
      <c r="U53" s="2">
        <v>538000</v>
      </c>
      <c r="V53" s="2">
        <v>255340</v>
      </c>
      <c r="W53" s="2">
        <v>234263.75</v>
      </c>
      <c r="X53" s="2">
        <v>0</v>
      </c>
      <c r="Y53" s="8">
        <v>234263.75</v>
      </c>
      <c r="Z53" s="8">
        <f>VLOOKUP(H53,[1]Sheet1!$A$2:$B$75,2,0)</f>
        <v>468527.5</v>
      </c>
      <c r="AA53" s="10">
        <f>Y53-Z53</f>
        <v>-234263.75</v>
      </c>
      <c r="AB53" s="2">
        <v>8.25</v>
      </c>
      <c r="AC53" s="2">
        <v>2401535.04</v>
      </c>
      <c r="AD53" s="2">
        <v>1299207.57</v>
      </c>
      <c r="AE53" s="2">
        <v>0.91749999999999998</v>
      </c>
      <c r="AF53" s="2">
        <v>0.54100000000000004</v>
      </c>
      <c r="AG53" s="2">
        <v>4.46</v>
      </c>
      <c r="AH53" s="2"/>
      <c r="AI53" s="2"/>
      <c r="AJ53" s="2" t="s">
        <v>79</v>
      </c>
    </row>
    <row r="54" spans="1:36">
      <c r="A54" s="2">
        <v>21</v>
      </c>
      <c r="B54" s="2" t="s">
        <v>74</v>
      </c>
      <c r="C54" s="2" t="s">
        <v>74</v>
      </c>
      <c r="D54" s="2" t="s">
        <v>8</v>
      </c>
      <c r="E54" s="2" t="s">
        <v>84</v>
      </c>
      <c r="F54" s="2" t="s">
        <v>8</v>
      </c>
      <c r="G54" s="2"/>
      <c r="H54" s="2" t="s">
        <v>124</v>
      </c>
      <c r="I54" s="2" t="s">
        <v>82</v>
      </c>
      <c r="J54" s="2" t="s">
        <v>125</v>
      </c>
      <c r="K54" s="2">
        <v>2353</v>
      </c>
      <c r="L54" s="2">
        <v>2353</v>
      </c>
      <c r="M54" s="2">
        <v>0</v>
      </c>
      <c r="N54" s="2">
        <v>0</v>
      </c>
      <c r="O54" s="2">
        <v>0</v>
      </c>
      <c r="P54" s="2">
        <v>746.16399999999999</v>
      </c>
      <c r="Q54" s="2">
        <v>772.44600000000003</v>
      </c>
      <c r="R54" s="2">
        <v>20000</v>
      </c>
      <c r="S54" s="2">
        <v>525640</v>
      </c>
      <c r="T54" s="2">
        <v>0</v>
      </c>
      <c r="U54" s="2">
        <v>360000</v>
      </c>
      <c r="V54" s="2">
        <v>165640</v>
      </c>
      <c r="W54" s="2">
        <v>149072</v>
      </c>
      <c r="X54" s="2">
        <v>0</v>
      </c>
      <c r="Y54" s="8">
        <v>149072</v>
      </c>
      <c r="Z54" s="8">
        <f>VLOOKUP(H54,[1]Sheet1!$A$2:$B$75,2,0)</f>
        <v>149072</v>
      </c>
      <c r="AA54" s="10"/>
      <c r="AB54" s="2">
        <v>10</v>
      </c>
      <c r="AC54" s="2">
        <v>1552296.51</v>
      </c>
      <c r="AD54" s="2">
        <v>1087507.83</v>
      </c>
      <c r="AE54" s="2">
        <v>0.9</v>
      </c>
      <c r="AF54" s="2">
        <v>0.7006</v>
      </c>
      <c r="AG54" s="2">
        <v>7.01</v>
      </c>
      <c r="AH54" s="2"/>
      <c r="AI54" s="2"/>
      <c r="AJ54" s="2" t="s">
        <v>79</v>
      </c>
    </row>
    <row r="55" spans="1:36">
      <c r="A55" s="2">
        <v>10</v>
      </c>
      <c r="B55" s="2" t="s">
        <v>74</v>
      </c>
      <c r="C55" s="2" t="s">
        <v>74</v>
      </c>
      <c r="D55" s="2" t="s">
        <v>8</v>
      </c>
      <c r="E55" s="2" t="s">
        <v>84</v>
      </c>
      <c r="F55" s="2" t="s">
        <v>8</v>
      </c>
      <c r="G55" s="2"/>
      <c r="H55" s="2" t="s">
        <v>102</v>
      </c>
      <c r="I55" s="2" t="s">
        <v>82</v>
      </c>
      <c r="J55" s="2" t="s">
        <v>103</v>
      </c>
      <c r="K55" s="2">
        <v>1240</v>
      </c>
      <c r="L55" s="2">
        <v>1240</v>
      </c>
      <c r="M55" s="2">
        <v>0</v>
      </c>
      <c r="N55" s="2">
        <v>0</v>
      </c>
      <c r="O55" s="2">
        <v>0</v>
      </c>
      <c r="P55" s="2">
        <v>366.60500000000002</v>
      </c>
      <c r="Q55" s="2">
        <v>373.64</v>
      </c>
      <c r="R55" s="2">
        <v>20000</v>
      </c>
      <c r="S55" s="2">
        <v>140700</v>
      </c>
      <c r="T55" s="2">
        <v>0</v>
      </c>
      <c r="U55" s="2">
        <v>55000</v>
      </c>
      <c r="V55" s="2">
        <v>85700</v>
      </c>
      <c r="W55" s="2">
        <v>78047</v>
      </c>
      <c r="X55" s="2">
        <v>0</v>
      </c>
      <c r="Y55" s="8">
        <v>78047</v>
      </c>
      <c r="Z55" s="8">
        <f>VLOOKUP(H55,[1]Sheet1!$A$2:$B$75,2,0)</f>
        <v>78047</v>
      </c>
      <c r="AA55" s="10"/>
      <c r="AB55" s="2">
        <v>8.93</v>
      </c>
      <c r="AC55" s="2">
        <v>812791</v>
      </c>
      <c r="AD55" s="2">
        <v>506064</v>
      </c>
      <c r="AE55" s="2">
        <v>0.91069999999999995</v>
      </c>
      <c r="AF55" s="2">
        <v>0.62260000000000004</v>
      </c>
      <c r="AG55" s="2">
        <v>5.56</v>
      </c>
      <c r="AH55" s="2"/>
      <c r="AI55" s="2"/>
      <c r="AJ55" s="2" t="s">
        <v>79</v>
      </c>
    </row>
    <row r="56" spans="1:36">
      <c r="A56" s="2">
        <v>25</v>
      </c>
      <c r="B56" s="2" t="s">
        <v>74</v>
      </c>
      <c r="C56" s="2" t="s">
        <v>74</v>
      </c>
      <c r="D56" s="2" t="s">
        <v>8</v>
      </c>
      <c r="E56" s="2" t="s">
        <v>84</v>
      </c>
      <c r="F56" s="2" t="s">
        <v>8</v>
      </c>
      <c r="G56" s="2"/>
      <c r="H56" s="2" t="s">
        <v>132</v>
      </c>
      <c r="I56" s="2" t="s">
        <v>82</v>
      </c>
      <c r="J56" s="2" t="s">
        <v>133</v>
      </c>
      <c r="K56" s="2">
        <v>1620</v>
      </c>
      <c r="L56" s="2">
        <v>1620</v>
      </c>
      <c r="M56" s="2">
        <v>0</v>
      </c>
      <c r="N56" s="2">
        <v>0</v>
      </c>
      <c r="O56" s="2">
        <v>0</v>
      </c>
      <c r="P56" s="2">
        <v>520.9</v>
      </c>
      <c r="Q56" s="2">
        <v>530.96299999999997</v>
      </c>
      <c r="R56" s="2">
        <v>20000</v>
      </c>
      <c r="S56" s="2">
        <v>201260</v>
      </c>
      <c r="T56" s="2">
        <v>0</v>
      </c>
      <c r="U56" s="2">
        <v>82000</v>
      </c>
      <c r="V56" s="2">
        <v>119260</v>
      </c>
      <c r="W56" s="2">
        <v>109053</v>
      </c>
      <c r="X56" s="2">
        <v>0</v>
      </c>
      <c r="Y56" s="8">
        <v>109053</v>
      </c>
      <c r="Z56" s="8">
        <f>VLOOKUP(H56,[1]Sheet1!$A$2:$B$75,2,0)</f>
        <v>109053</v>
      </c>
      <c r="AA56" s="10"/>
      <c r="AB56" s="2">
        <v>8.56</v>
      </c>
      <c r="AC56" s="2">
        <v>1069218.8999999999</v>
      </c>
      <c r="AD56" s="2">
        <v>693618.9</v>
      </c>
      <c r="AE56" s="2">
        <v>0.91439999999999999</v>
      </c>
      <c r="AF56" s="2">
        <v>0.64870000000000005</v>
      </c>
      <c r="AG56" s="2">
        <v>5.55</v>
      </c>
      <c r="AH56" s="2"/>
      <c r="AI56" s="2"/>
      <c r="AJ56" s="2" t="s">
        <v>79</v>
      </c>
    </row>
    <row r="57" spans="1:36">
      <c r="A57" s="2">
        <v>39</v>
      </c>
      <c r="B57" s="2" t="s">
        <v>74</v>
      </c>
      <c r="C57" s="2" t="s">
        <v>74</v>
      </c>
      <c r="D57" s="2" t="s">
        <v>8</v>
      </c>
      <c r="E57" s="2" t="s">
        <v>84</v>
      </c>
      <c r="F57" s="2" t="s">
        <v>8</v>
      </c>
      <c r="G57" s="2"/>
      <c r="H57" s="2" t="s">
        <v>161</v>
      </c>
      <c r="I57" s="2" t="s">
        <v>82</v>
      </c>
      <c r="J57" s="2" t="s">
        <v>162</v>
      </c>
      <c r="K57" s="2">
        <v>2730</v>
      </c>
      <c r="L57" s="2">
        <v>2730</v>
      </c>
      <c r="M57" s="2">
        <v>0</v>
      </c>
      <c r="N57" s="2">
        <v>0</v>
      </c>
      <c r="O57" s="2">
        <v>0</v>
      </c>
      <c r="P57" s="2">
        <v>690.48</v>
      </c>
      <c r="Q57" s="2">
        <v>705.34500000000003</v>
      </c>
      <c r="R57" s="2">
        <v>20000</v>
      </c>
      <c r="S57" s="2">
        <v>297300</v>
      </c>
      <c r="T57" s="2">
        <v>0</v>
      </c>
      <c r="U57" s="2">
        <v>138000</v>
      </c>
      <c r="V57" s="2">
        <v>159300</v>
      </c>
      <c r="W57" s="2">
        <v>144582.5</v>
      </c>
      <c r="X57" s="2">
        <v>0</v>
      </c>
      <c r="Y57" s="8">
        <v>144582.5</v>
      </c>
      <c r="Z57" s="8">
        <f>VLOOKUP(H57,[1]Sheet1!$A$2:$B$75,2,0)</f>
        <v>144582.5</v>
      </c>
      <c r="AA57" s="10"/>
      <c r="AB57" s="2">
        <v>9.24</v>
      </c>
      <c r="AC57" s="2">
        <v>1605477.44</v>
      </c>
      <c r="AD57" s="2">
        <v>1063761.1399999999</v>
      </c>
      <c r="AE57" s="2">
        <v>0.90759999999999996</v>
      </c>
      <c r="AF57" s="2">
        <v>0.66259999999999997</v>
      </c>
      <c r="AG57" s="2">
        <v>6.12</v>
      </c>
      <c r="AH57" s="2"/>
      <c r="AI57" s="2"/>
      <c r="AJ57" s="2" t="s">
        <v>79</v>
      </c>
    </row>
    <row r="58" spans="1:36">
      <c r="A58" s="2">
        <v>44</v>
      </c>
      <c r="B58" s="2" t="s">
        <v>74</v>
      </c>
      <c r="C58" s="2" t="s">
        <v>74</v>
      </c>
      <c r="D58" s="2" t="s">
        <v>8</v>
      </c>
      <c r="E58" s="2" t="s">
        <v>84</v>
      </c>
      <c r="F58" s="2" t="s">
        <v>8</v>
      </c>
      <c r="G58" s="2"/>
      <c r="H58" s="2" t="s">
        <v>171</v>
      </c>
      <c r="I58" s="2" t="s">
        <v>77</v>
      </c>
      <c r="J58" s="2" t="s">
        <v>172</v>
      </c>
      <c r="K58" s="2">
        <v>189</v>
      </c>
      <c r="L58" s="2">
        <v>189</v>
      </c>
      <c r="M58" s="2">
        <v>0</v>
      </c>
      <c r="N58" s="2">
        <v>188</v>
      </c>
      <c r="O58" s="2">
        <v>0</v>
      </c>
      <c r="P58" s="2">
        <v>176.95</v>
      </c>
      <c r="Q58" s="2">
        <v>431.59</v>
      </c>
      <c r="R58" s="2">
        <v>2000</v>
      </c>
      <c r="S58" s="2">
        <v>509280</v>
      </c>
      <c r="T58" s="2">
        <v>0</v>
      </c>
      <c r="U58" s="2">
        <v>180000</v>
      </c>
      <c r="V58" s="2">
        <v>329280</v>
      </c>
      <c r="W58" s="2">
        <v>1100</v>
      </c>
      <c r="X58" s="2">
        <v>296898.538</v>
      </c>
      <c r="Y58" s="8">
        <v>297998.538</v>
      </c>
      <c r="Z58" s="8">
        <f>VLOOKUP(H58,[1]Sheet1!$A$2:$B$75,2,0)</f>
        <v>297998.53800000029</v>
      </c>
      <c r="AA58" s="10"/>
      <c r="AB58" s="2">
        <v>9.5</v>
      </c>
      <c r="AC58" s="2">
        <v>1735785.04</v>
      </c>
      <c r="AD58" s="2">
        <v>1727949.04</v>
      </c>
      <c r="AE58" s="2">
        <v>0.90500000000000003</v>
      </c>
      <c r="AF58" s="2">
        <v>0.99550000000000005</v>
      </c>
      <c r="AG58" s="2">
        <v>9.4600000000000009</v>
      </c>
      <c r="AH58" s="2"/>
      <c r="AI58" s="2"/>
      <c r="AJ58" s="2" t="s">
        <v>79</v>
      </c>
    </row>
    <row r="59" spans="1:36">
      <c r="A59" s="2">
        <v>28</v>
      </c>
      <c r="B59" s="2" t="s">
        <v>74</v>
      </c>
      <c r="C59" s="2" t="s">
        <v>74</v>
      </c>
      <c r="D59" s="2" t="s">
        <v>8</v>
      </c>
      <c r="E59" s="2" t="s">
        <v>84</v>
      </c>
      <c r="F59" s="2" t="s">
        <v>8</v>
      </c>
      <c r="G59" s="2"/>
      <c r="H59" s="2" t="s">
        <v>138</v>
      </c>
      <c r="I59" s="2" t="s">
        <v>139</v>
      </c>
      <c r="J59" s="2" t="s">
        <v>140</v>
      </c>
      <c r="K59" s="2">
        <v>800</v>
      </c>
      <c r="L59" s="2">
        <v>800</v>
      </c>
      <c r="M59" s="2">
        <v>0</v>
      </c>
      <c r="N59" s="2">
        <v>0</v>
      </c>
      <c r="O59" s="2">
        <v>0</v>
      </c>
      <c r="P59" s="2">
        <v>47.64</v>
      </c>
      <c r="Q59" s="2">
        <v>87.11</v>
      </c>
      <c r="R59" s="2">
        <v>2000</v>
      </c>
      <c r="S59" s="2">
        <v>78940</v>
      </c>
      <c r="T59" s="2">
        <v>0</v>
      </c>
      <c r="U59" s="2">
        <v>15000</v>
      </c>
      <c r="V59" s="2">
        <v>63940</v>
      </c>
      <c r="W59" s="2">
        <v>57865.4</v>
      </c>
      <c r="X59" s="2">
        <v>0</v>
      </c>
      <c r="Y59" s="8">
        <v>57865.4</v>
      </c>
      <c r="Z59" s="8">
        <f>VLOOKUP(H59,[1]Sheet1!$A$2:$B$75,2,0)</f>
        <v>57865.4</v>
      </c>
      <c r="AA59" s="10"/>
      <c r="AB59" s="2">
        <v>9.5</v>
      </c>
      <c r="AC59" s="2">
        <v>647060.06999999995</v>
      </c>
      <c r="AD59" s="2">
        <v>633768.43999999994</v>
      </c>
      <c r="AE59" s="2">
        <v>0.90500000000000003</v>
      </c>
      <c r="AF59" s="2">
        <v>0.97950000000000004</v>
      </c>
      <c r="AG59" s="2">
        <v>9.31</v>
      </c>
      <c r="AH59" s="2"/>
      <c r="AI59" s="2"/>
      <c r="AJ59" s="2" t="s">
        <v>79</v>
      </c>
    </row>
    <row r="60" spans="1:36">
      <c r="A60" s="2">
        <v>40</v>
      </c>
      <c r="B60" s="2" t="s">
        <v>74</v>
      </c>
      <c r="C60" s="2" t="s">
        <v>74</v>
      </c>
      <c r="D60" s="2" t="s">
        <v>8</v>
      </c>
      <c r="E60" s="2" t="s">
        <v>96</v>
      </c>
      <c r="F60" s="2" t="s">
        <v>8</v>
      </c>
      <c r="G60" s="2"/>
      <c r="H60" s="2" t="s">
        <v>163</v>
      </c>
      <c r="I60" s="2" t="s">
        <v>77</v>
      </c>
      <c r="J60" s="2" t="s">
        <v>164</v>
      </c>
      <c r="K60" s="2">
        <v>439</v>
      </c>
      <c r="L60" s="2">
        <v>439</v>
      </c>
      <c r="M60" s="2">
        <v>0</v>
      </c>
      <c r="N60" s="2">
        <v>439</v>
      </c>
      <c r="O60" s="2">
        <v>0</v>
      </c>
      <c r="P60" s="2">
        <v>622.69799999999998</v>
      </c>
      <c r="Q60" s="2">
        <v>644.30600000000004</v>
      </c>
      <c r="R60" s="2">
        <v>20000</v>
      </c>
      <c r="S60" s="2">
        <v>432160</v>
      </c>
      <c r="T60" s="2">
        <v>300000</v>
      </c>
      <c r="U60" s="2">
        <v>0</v>
      </c>
      <c r="V60" s="2">
        <v>732160</v>
      </c>
      <c r="W60" s="2">
        <v>0</v>
      </c>
      <c r="X60" s="2">
        <v>662604.88300000003</v>
      </c>
      <c r="Y60" s="8">
        <v>662604.88300000003</v>
      </c>
      <c r="Z60" s="8">
        <f>VLOOKUP(H60,[1]Sheet1!$A$2:$B$75,2,0)</f>
        <v>1321216.3120000055</v>
      </c>
      <c r="AA60" s="10">
        <f>Y60-Z60</f>
        <v>-658611.42900000548</v>
      </c>
      <c r="AB60" s="2">
        <v>9.5</v>
      </c>
      <c r="AC60" s="2">
        <v>3856360.87</v>
      </c>
      <c r="AD60" s="2">
        <v>3856360.87</v>
      </c>
      <c r="AE60" s="2">
        <v>0.90500000000000003</v>
      </c>
      <c r="AF60" s="2">
        <v>1</v>
      </c>
      <c r="AG60" s="2">
        <v>9.5</v>
      </c>
      <c r="AH60" s="2"/>
      <c r="AI60" s="2"/>
      <c r="AJ60" s="2" t="s">
        <v>79</v>
      </c>
    </row>
    <row r="61" spans="1:36">
      <c r="A61" s="2">
        <v>61</v>
      </c>
      <c r="B61" s="2" t="s">
        <v>74</v>
      </c>
      <c r="C61" s="2" t="s">
        <v>74</v>
      </c>
      <c r="D61" s="2" t="s">
        <v>8</v>
      </c>
      <c r="E61" s="2" t="s">
        <v>96</v>
      </c>
      <c r="F61" s="2" t="s">
        <v>8</v>
      </c>
      <c r="G61" s="2"/>
      <c r="H61" s="2" t="s">
        <v>205</v>
      </c>
      <c r="I61" s="2" t="s">
        <v>77</v>
      </c>
      <c r="J61" s="2" t="s">
        <v>206</v>
      </c>
      <c r="K61" s="2">
        <v>449</v>
      </c>
      <c r="L61" s="2">
        <v>449</v>
      </c>
      <c r="M61" s="2">
        <v>0</v>
      </c>
      <c r="N61" s="2">
        <v>449</v>
      </c>
      <c r="O61" s="2">
        <v>0</v>
      </c>
      <c r="P61" s="2">
        <v>665.84</v>
      </c>
      <c r="Q61" s="2">
        <v>693.702</v>
      </c>
      <c r="R61" s="2">
        <v>20000</v>
      </c>
      <c r="S61" s="2">
        <v>557240</v>
      </c>
      <c r="T61" s="2">
        <v>200000</v>
      </c>
      <c r="U61" s="2">
        <v>0</v>
      </c>
      <c r="V61" s="2">
        <v>757240</v>
      </c>
      <c r="W61" s="2">
        <v>0</v>
      </c>
      <c r="X61" s="2">
        <v>685303.17700000003</v>
      </c>
      <c r="Y61" s="8">
        <v>685303.17700000003</v>
      </c>
      <c r="Z61" s="8">
        <f>VLOOKUP(H61,[1]Sheet1!$A$2:$B$75,2,0)</f>
        <v>1313342.4320000187</v>
      </c>
      <c r="AA61" s="10">
        <f>Y61-Z61</f>
        <v>-628039.25500001863</v>
      </c>
      <c r="AB61" s="2">
        <v>9.5</v>
      </c>
      <c r="AC61" s="2">
        <v>3988465.46</v>
      </c>
      <c r="AD61" s="2">
        <v>3988465.46</v>
      </c>
      <c r="AE61" s="2">
        <v>0.90500000000000003</v>
      </c>
      <c r="AF61" s="2">
        <v>1</v>
      </c>
      <c r="AG61" s="2">
        <v>9.5</v>
      </c>
      <c r="AH61" s="2"/>
      <c r="AI61" s="2"/>
      <c r="AJ61" s="2" t="s">
        <v>79</v>
      </c>
    </row>
    <row r="62" spans="1:36">
      <c r="A62" s="2">
        <v>45</v>
      </c>
      <c r="B62" s="2" t="s">
        <v>74</v>
      </c>
      <c r="C62" s="2" t="s">
        <v>74</v>
      </c>
      <c r="D62" s="2" t="s">
        <v>8</v>
      </c>
      <c r="E62" s="2" t="s">
        <v>96</v>
      </c>
      <c r="F62" s="2" t="s">
        <v>8</v>
      </c>
      <c r="G62" s="2"/>
      <c r="H62" s="2" t="s">
        <v>173</v>
      </c>
      <c r="I62" s="2" t="s">
        <v>77</v>
      </c>
      <c r="J62" s="2" t="s">
        <v>174</v>
      </c>
      <c r="K62" s="2">
        <v>534</v>
      </c>
      <c r="L62" s="2">
        <v>534</v>
      </c>
      <c r="M62" s="2">
        <v>0</v>
      </c>
      <c r="N62" s="2">
        <v>534</v>
      </c>
      <c r="O62" s="2">
        <v>0</v>
      </c>
      <c r="P62" s="2">
        <v>810.91099999999994</v>
      </c>
      <c r="Q62" s="2">
        <v>857.80499999999995</v>
      </c>
      <c r="R62" s="2">
        <v>20000</v>
      </c>
      <c r="S62" s="2">
        <v>937880</v>
      </c>
      <c r="T62" s="2">
        <v>0</v>
      </c>
      <c r="U62" s="2">
        <v>30000</v>
      </c>
      <c r="V62" s="2">
        <v>907880</v>
      </c>
      <c r="W62" s="2">
        <v>0</v>
      </c>
      <c r="X62" s="2">
        <v>821630.19</v>
      </c>
      <c r="Y62" s="8">
        <v>821630.19</v>
      </c>
      <c r="Z62" s="8">
        <f>VLOOKUP(H62,[1]Sheet1!$A$2:$B$75,2,0)</f>
        <v>1652447.5060000117</v>
      </c>
      <c r="AA62" s="10">
        <f>Y62-Z62</f>
        <v>-830817.31600001175</v>
      </c>
      <c r="AB62" s="2">
        <v>9.5</v>
      </c>
      <c r="AC62" s="2">
        <v>4781889.47</v>
      </c>
      <c r="AD62" s="2">
        <v>4781889.47</v>
      </c>
      <c r="AE62" s="2">
        <v>0.90500000000000003</v>
      </c>
      <c r="AF62" s="2">
        <v>1</v>
      </c>
      <c r="AG62" s="2">
        <v>9.5</v>
      </c>
      <c r="AH62" s="2"/>
      <c r="AI62" s="2"/>
      <c r="AJ62" s="2" t="s">
        <v>79</v>
      </c>
    </row>
    <row r="63" spans="1:36">
      <c r="A63" s="2">
        <v>8</v>
      </c>
      <c r="B63" s="2" t="s">
        <v>74</v>
      </c>
      <c r="C63" s="2" t="s">
        <v>74</v>
      </c>
      <c r="D63" s="2" t="s">
        <v>8</v>
      </c>
      <c r="E63" s="2" t="s">
        <v>96</v>
      </c>
      <c r="F63" s="2" t="s">
        <v>8</v>
      </c>
      <c r="G63" s="2"/>
      <c r="H63" s="2" t="s">
        <v>97</v>
      </c>
      <c r="I63" s="2" t="s">
        <v>77</v>
      </c>
      <c r="J63" s="2" t="s">
        <v>98</v>
      </c>
      <c r="K63" s="2">
        <v>325</v>
      </c>
      <c r="L63" s="2">
        <v>325</v>
      </c>
      <c r="M63" s="2">
        <v>0</v>
      </c>
      <c r="N63" s="2">
        <v>325</v>
      </c>
      <c r="O63" s="2">
        <v>0</v>
      </c>
      <c r="P63" s="2">
        <v>742.84799999999996</v>
      </c>
      <c r="Q63" s="2">
        <v>769.27200000000005</v>
      </c>
      <c r="R63" s="2">
        <v>20000</v>
      </c>
      <c r="S63" s="2">
        <v>528480</v>
      </c>
      <c r="T63" s="2">
        <v>0</v>
      </c>
      <c r="U63" s="2">
        <v>0</v>
      </c>
      <c r="V63" s="2">
        <v>528480</v>
      </c>
      <c r="W63" s="2">
        <v>0</v>
      </c>
      <c r="X63" s="2">
        <v>478273.22600000002</v>
      </c>
      <c r="Y63" s="8">
        <v>478273.22600000002</v>
      </c>
      <c r="Z63" s="8">
        <f>VLOOKUP(H63,[1]Sheet1!$A$2:$B$75,2,0)</f>
        <v>961243.85800000979</v>
      </c>
      <c r="AA63" s="10">
        <f>Y63-Z63</f>
        <v>-482970.63200000976</v>
      </c>
      <c r="AB63" s="2">
        <v>9.5</v>
      </c>
      <c r="AC63" s="2">
        <v>2783548.95</v>
      </c>
      <c r="AD63" s="2">
        <v>2783548.95</v>
      </c>
      <c r="AE63" s="2">
        <v>0.90500000000000003</v>
      </c>
      <c r="AF63" s="2">
        <v>1</v>
      </c>
      <c r="AG63" s="2">
        <v>9.5</v>
      </c>
      <c r="AH63" s="2"/>
      <c r="AI63" s="2"/>
      <c r="AJ63" s="2" t="s">
        <v>79</v>
      </c>
    </row>
    <row r="64" spans="1:36">
      <c r="A64" s="2">
        <v>22</v>
      </c>
      <c r="B64" s="2" t="s">
        <v>74</v>
      </c>
      <c r="C64" s="2" t="s">
        <v>74</v>
      </c>
      <c r="D64" s="2" t="s">
        <v>8</v>
      </c>
      <c r="E64" s="2" t="s">
        <v>96</v>
      </c>
      <c r="F64" s="2" t="s">
        <v>8</v>
      </c>
      <c r="G64" s="2"/>
      <c r="H64" s="2" t="s">
        <v>126</v>
      </c>
      <c r="I64" s="2" t="s">
        <v>77</v>
      </c>
      <c r="J64" s="2" t="s">
        <v>127</v>
      </c>
      <c r="K64" s="2">
        <v>475</v>
      </c>
      <c r="L64" s="2">
        <v>475</v>
      </c>
      <c r="M64" s="2">
        <v>0</v>
      </c>
      <c r="N64" s="2">
        <v>475</v>
      </c>
      <c r="O64" s="2">
        <v>0</v>
      </c>
      <c r="P64" s="2">
        <v>582.96199999999999</v>
      </c>
      <c r="Q64" s="2">
        <v>616.79700000000003</v>
      </c>
      <c r="R64" s="2">
        <v>20000</v>
      </c>
      <c r="S64" s="2">
        <v>676700</v>
      </c>
      <c r="T64" s="2">
        <v>120000</v>
      </c>
      <c r="U64" s="2">
        <v>0</v>
      </c>
      <c r="V64" s="2">
        <v>796700</v>
      </c>
      <c r="W64" s="2">
        <v>0</v>
      </c>
      <c r="X64" s="2">
        <v>721011.88300000003</v>
      </c>
      <c r="Y64" s="8">
        <v>721011.88300000003</v>
      </c>
      <c r="Z64" s="8">
        <f>VLOOKUP(H64,[1]Sheet1!$A$2:$B$75,2,0)</f>
        <v>1464236.4300000051</v>
      </c>
      <c r="AA64" s="10">
        <f>Y64-Z64</f>
        <v>-743224.54700000503</v>
      </c>
      <c r="AB64" s="2">
        <v>9.5</v>
      </c>
      <c r="AC64" s="2">
        <v>4196290.08</v>
      </c>
      <c r="AD64" s="2">
        <v>4196290.08</v>
      </c>
      <c r="AE64" s="2">
        <v>0.90500000000000003</v>
      </c>
      <c r="AF64" s="2">
        <v>1</v>
      </c>
      <c r="AG64" s="2">
        <v>9.5</v>
      </c>
      <c r="AH64" s="2"/>
      <c r="AI64" s="2"/>
      <c r="AJ64" s="2" t="s">
        <v>79</v>
      </c>
    </row>
    <row r="65" spans="1:36">
      <c r="A65" s="2">
        <v>50</v>
      </c>
      <c r="B65" s="2" t="s">
        <v>74</v>
      </c>
      <c r="C65" s="2" t="s">
        <v>74</v>
      </c>
      <c r="D65" s="2" t="s">
        <v>8</v>
      </c>
      <c r="E65" s="2" t="s">
        <v>96</v>
      </c>
      <c r="F65" s="2" t="s">
        <v>8</v>
      </c>
      <c r="G65" s="2"/>
      <c r="H65" s="2" t="s">
        <v>183</v>
      </c>
      <c r="I65" s="2" t="s">
        <v>77</v>
      </c>
      <c r="J65" s="2" t="s">
        <v>184</v>
      </c>
      <c r="K65" s="2">
        <v>392</v>
      </c>
      <c r="L65" s="2">
        <v>392</v>
      </c>
      <c r="M65" s="2">
        <v>0</v>
      </c>
      <c r="N65" s="2">
        <v>392</v>
      </c>
      <c r="O65" s="2">
        <v>0</v>
      </c>
      <c r="P65" s="2">
        <v>730.673</v>
      </c>
      <c r="Q65" s="2">
        <v>758.82799999999997</v>
      </c>
      <c r="R65" s="2">
        <v>20000</v>
      </c>
      <c r="S65" s="2">
        <v>563100</v>
      </c>
      <c r="T65" s="2">
        <v>100000</v>
      </c>
      <c r="U65" s="2">
        <v>0</v>
      </c>
      <c r="V65" s="2">
        <v>663100</v>
      </c>
      <c r="W65" s="2">
        <v>0</v>
      </c>
      <c r="X65" s="2">
        <v>600106.13399999996</v>
      </c>
      <c r="Y65" s="8">
        <v>600106.13399999996</v>
      </c>
      <c r="Z65" s="8">
        <f>VLOOKUP(H65,[1]Sheet1!$A$2:$B$75,2,0)</f>
        <v>1218131.55400001</v>
      </c>
      <c r="AA65" s="10">
        <f>Y65-Z65</f>
        <v>-618025.42000001005</v>
      </c>
      <c r="AB65" s="2">
        <v>9.5</v>
      </c>
      <c r="AC65" s="2">
        <v>3492616.32</v>
      </c>
      <c r="AD65" s="2">
        <v>3492616.32</v>
      </c>
      <c r="AE65" s="2">
        <v>0.90500000000000003</v>
      </c>
      <c r="AF65" s="2">
        <v>1</v>
      </c>
      <c r="AG65" s="2">
        <v>9.5</v>
      </c>
      <c r="AH65" s="2"/>
      <c r="AI65" s="2"/>
      <c r="AJ65" s="2" t="s">
        <v>79</v>
      </c>
    </row>
    <row r="66" spans="1:36">
      <c r="A66" s="2">
        <v>34</v>
      </c>
      <c r="B66" s="2" t="s">
        <v>74</v>
      </c>
      <c r="C66" s="2" t="s">
        <v>74</v>
      </c>
      <c r="D66" s="2" t="s">
        <v>8</v>
      </c>
      <c r="E66" s="2" t="s">
        <v>96</v>
      </c>
      <c r="F66" s="2" t="s">
        <v>8</v>
      </c>
      <c r="G66" s="2"/>
      <c r="H66" s="2" t="s">
        <v>151</v>
      </c>
      <c r="I66" s="2" t="s">
        <v>77</v>
      </c>
      <c r="J66" s="2" t="s">
        <v>152</v>
      </c>
      <c r="K66" s="2">
        <v>504</v>
      </c>
      <c r="L66" s="2">
        <v>504</v>
      </c>
      <c r="M66" s="2">
        <v>0</v>
      </c>
      <c r="N66" s="2">
        <v>504</v>
      </c>
      <c r="O66" s="2">
        <v>0</v>
      </c>
      <c r="P66" s="2">
        <v>718.09100000000001</v>
      </c>
      <c r="Q66" s="2">
        <v>746.94600000000003</v>
      </c>
      <c r="R66" s="2">
        <v>20000</v>
      </c>
      <c r="S66" s="2">
        <v>577100</v>
      </c>
      <c r="T66" s="2">
        <v>286000</v>
      </c>
      <c r="U66" s="2">
        <v>0</v>
      </c>
      <c r="V66" s="2">
        <v>863100</v>
      </c>
      <c r="W66" s="2">
        <v>0</v>
      </c>
      <c r="X66" s="2">
        <v>781105.50800000003</v>
      </c>
      <c r="Y66" s="8">
        <v>781105.50800000003</v>
      </c>
      <c r="Z66" s="8">
        <f>VLOOKUP(H66,[1]Sheet1!$A$2:$B$75,2,0)</f>
        <v>1552023.9219999851</v>
      </c>
      <c r="AA66" s="10">
        <f>Y66-Z66</f>
        <v>-770918.41399998509</v>
      </c>
      <c r="AB66" s="2">
        <v>9.5</v>
      </c>
      <c r="AC66" s="2">
        <v>4546034.29</v>
      </c>
      <c r="AD66" s="2">
        <v>4546274.29</v>
      </c>
      <c r="AE66" s="2">
        <v>0.90500000000000003</v>
      </c>
      <c r="AF66" s="2">
        <v>1.0001</v>
      </c>
      <c r="AG66" s="2">
        <v>9.5</v>
      </c>
      <c r="AH66" s="2"/>
      <c r="AI66" s="2"/>
      <c r="AJ66" s="2" t="s">
        <v>79</v>
      </c>
    </row>
    <row r="67" spans="1:36">
      <c r="A67" s="2">
        <v>41</v>
      </c>
      <c r="B67" s="2" t="s">
        <v>74</v>
      </c>
      <c r="C67" s="2" t="s">
        <v>74</v>
      </c>
      <c r="D67" s="2" t="s">
        <v>8</v>
      </c>
      <c r="E67" s="2" t="s">
        <v>96</v>
      </c>
      <c r="F67" s="2" t="s">
        <v>8</v>
      </c>
      <c r="G67" s="2"/>
      <c r="H67" s="2" t="s">
        <v>165</v>
      </c>
      <c r="I67" s="2" t="s">
        <v>82</v>
      </c>
      <c r="J67" s="2" t="s">
        <v>166</v>
      </c>
      <c r="K67" s="2">
        <v>2620</v>
      </c>
      <c r="L67" s="2">
        <v>2620</v>
      </c>
      <c r="M67" s="2">
        <v>0</v>
      </c>
      <c r="N67" s="2">
        <v>0</v>
      </c>
      <c r="O67" s="2">
        <v>0</v>
      </c>
      <c r="P67" s="2">
        <v>80.174000000000007</v>
      </c>
      <c r="Q67" s="2">
        <v>112.996</v>
      </c>
      <c r="R67" s="2">
        <v>10000</v>
      </c>
      <c r="S67" s="2">
        <v>328220</v>
      </c>
      <c r="T67" s="2">
        <v>0</v>
      </c>
      <c r="U67" s="2">
        <v>176000</v>
      </c>
      <c r="V67" s="2">
        <v>152220</v>
      </c>
      <c r="W67" s="2">
        <v>138513</v>
      </c>
      <c r="X67" s="2">
        <v>0</v>
      </c>
      <c r="Y67" s="8">
        <v>138513</v>
      </c>
      <c r="Z67" s="8">
        <f>VLOOKUP(H67,[1]Sheet1!$A$2:$B$75,2,0)</f>
        <v>277026</v>
      </c>
      <c r="AA67" s="10">
        <f>Y67-Z67</f>
        <v>-138513</v>
      </c>
      <c r="AB67" s="2">
        <v>9</v>
      </c>
      <c r="AC67" s="2">
        <v>1533122.89</v>
      </c>
      <c r="AD67" s="2">
        <v>858935.85</v>
      </c>
      <c r="AE67" s="2">
        <v>0.91</v>
      </c>
      <c r="AF67" s="2">
        <v>0.56030000000000002</v>
      </c>
      <c r="AG67" s="2">
        <v>5.04</v>
      </c>
      <c r="AH67" s="2"/>
      <c r="AI67" s="2"/>
      <c r="AJ67" s="2" t="s">
        <v>79</v>
      </c>
    </row>
    <row r="68" spans="1:36">
      <c r="A68" s="2">
        <v>35</v>
      </c>
      <c r="B68" s="2" t="s">
        <v>74</v>
      </c>
      <c r="C68" s="2" t="s">
        <v>74</v>
      </c>
      <c r="D68" s="2" t="s">
        <v>8</v>
      </c>
      <c r="E68" s="2" t="s">
        <v>96</v>
      </c>
      <c r="F68" s="2" t="s">
        <v>8</v>
      </c>
      <c r="G68" s="2"/>
      <c r="H68" s="2" t="s">
        <v>153</v>
      </c>
      <c r="I68" s="2" t="s">
        <v>82</v>
      </c>
      <c r="J68" s="2" t="s">
        <v>154</v>
      </c>
      <c r="K68" s="2">
        <v>2309</v>
      </c>
      <c r="L68" s="2">
        <v>2309</v>
      </c>
      <c r="M68" s="2">
        <v>0</v>
      </c>
      <c r="N68" s="2">
        <v>0</v>
      </c>
      <c r="O68" s="2">
        <v>0</v>
      </c>
      <c r="P68" s="2">
        <v>786.66899999999998</v>
      </c>
      <c r="Q68" s="2">
        <v>820.23199999999997</v>
      </c>
      <c r="R68" s="2">
        <v>20000</v>
      </c>
      <c r="S68" s="2">
        <v>671260</v>
      </c>
      <c r="T68" s="2">
        <v>0</v>
      </c>
      <c r="U68" s="2">
        <v>517000</v>
      </c>
      <c r="V68" s="2">
        <v>154260</v>
      </c>
      <c r="W68" s="2">
        <v>142622.5</v>
      </c>
      <c r="X68" s="2">
        <v>0</v>
      </c>
      <c r="Y68" s="8">
        <v>142622.5</v>
      </c>
      <c r="Z68" s="8">
        <f>VLOOKUP(H68,[1]Sheet1!$A$2:$B$75,2,0)</f>
        <v>285245</v>
      </c>
      <c r="AA68" s="10">
        <f>Y68-Z68</f>
        <v>-142622.5</v>
      </c>
      <c r="AB68" s="2">
        <v>7.54</v>
      </c>
      <c r="AC68" s="2">
        <v>1512413.11</v>
      </c>
      <c r="AD68" s="2">
        <v>957304.11</v>
      </c>
      <c r="AE68" s="2">
        <v>0.92459999999999998</v>
      </c>
      <c r="AF68" s="2">
        <v>0.63300000000000001</v>
      </c>
      <c r="AG68" s="2">
        <v>4.7699999999999996</v>
      </c>
      <c r="AH68" s="2"/>
      <c r="AI68" s="2"/>
      <c r="AJ68" s="2" t="s">
        <v>79</v>
      </c>
    </row>
    <row r="69" spans="1:36">
      <c r="A69" s="2">
        <v>12</v>
      </c>
      <c r="B69" s="2" t="s">
        <v>74</v>
      </c>
      <c r="C69" s="2" t="s">
        <v>74</v>
      </c>
      <c r="D69" s="2" t="s">
        <v>8</v>
      </c>
      <c r="E69" s="2" t="s">
        <v>96</v>
      </c>
      <c r="F69" s="2" t="s">
        <v>8</v>
      </c>
      <c r="G69" s="2"/>
      <c r="H69" s="2" t="s">
        <v>106</v>
      </c>
      <c r="I69" s="2" t="s">
        <v>82</v>
      </c>
      <c r="J69" s="2" t="s">
        <v>107</v>
      </c>
      <c r="K69" s="2">
        <v>1687</v>
      </c>
      <c r="L69" s="2">
        <v>1687</v>
      </c>
      <c r="M69" s="2">
        <v>0</v>
      </c>
      <c r="N69" s="2">
        <v>0</v>
      </c>
      <c r="O69" s="2">
        <v>0</v>
      </c>
      <c r="P69" s="2">
        <v>472.79300000000001</v>
      </c>
      <c r="Q69" s="2">
        <v>501.51299999999998</v>
      </c>
      <c r="R69" s="2">
        <v>20000</v>
      </c>
      <c r="S69" s="2">
        <v>574400</v>
      </c>
      <c r="T69" s="2">
        <v>0</v>
      </c>
      <c r="U69" s="2">
        <v>484000</v>
      </c>
      <c r="V69" s="2">
        <v>90400</v>
      </c>
      <c r="W69" s="2">
        <v>82849</v>
      </c>
      <c r="X69" s="2">
        <v>0</v>
      </c>
      <c r="Y69" s="8">
        <v>82849</v>
      </c>
      <c r="Z69" s="8">
        <f>VLOOKUP(H69,[1]Sheet1!$A$2:$B$75,2,0)</f>
        <v>165698</v>
      </c>
      <c r="AA69" s="10">
        <f>Y69-Z69</f>
        <v>-82849</v>
      </c>
      <c r="AB69" s="2">
        <v>8.35</v>
      </c>
      <c r="AC69" s="2">
        <v>1075864.93</v>
      </c>
      <c r="AD69" s="2">
        <v>746710.65</v>
      </c>
      <c r="AE69" s="2">
        <v>0.91649999999999998</v>
      </c>
      <c r="AF69" s="2">
        <v>0.69410000000000005</v>
      </c>
      <c r="AG69" s="2">
        <v>5.8</v>
      </c>
      <c r="AH69" s="2"/>
      <c r="AI69" s="2"/>
      <c r="AJ69" s="2" t="s">
        <v>79</v>
      </c>
    </row>
    <row r="70" spans="1:36">
      <c r="A70" s="2">
        <v>13</v>
      </c>
      <c r="B70" s="2" t="s">
        <v>74</v>
      </c>
      <c r="C70" s="2" t="s">
        <v>74</v>
      </c>
      <c r="D70" s="2" t="s">
        <v>8</v>
      </c>
      <c r="E70" s="2" t="s">
        <v>96</v>
      </c>
      <c r="F70" s="2" t="s">
        <v>8</v>
      </c>
      <c r="G70" s="2"/>
      <c r="H70" s="2" t="s">
        <v>108</v>
      </c>
      <c r="I70" s="2" t="s">
        <v>77</v>
      </c>
      <c r="J70" s="2" t="s">
        <v>109</v>
      </c>
      <c r="K70" s="2">
        <v>315</v>
      </c>
      <c r="L70" s="2">
        <v>315</v>
      </c>
      <c r="M70" s="2">
        <v>0</v>
      </c>
      <c r="N70" s="2">
        <v>315</v>
      </c>
      <c r="O70" s="2">
        <v>0</v>
      </c>
      <c r="P70" s="2">
        <v>661.05600000000004</v>
      </c>
      <c r="Q70" s="2">
        <v>686.322</v>
      </c>
      <c r="R70" s="2">
        <v>20000</v>
      </c>
      <c r="S70" s="2">
        <v>505320</v>
      </c>
      <c r="T70" s="2">
        <v>35000</v>
      </c>
      <c r="U70" s="2">
        <v>0</v>
      </c>
      <c r="V70" s="2">
        <v>540320</v>
      </c>
      <c r="W70" s="2">
        <v>0</v>
      </c>
      <c r="X70" s="2">
        <v>488989.75099999999</v>
      </c>
      <c r="Y70" s="8">
        <v>488989.75099999999</v>
      </c>
      <c r="Z70" s="8">
        <f>VLOOKUP(H70,[1]Sheet1!$A$2:$B$75,2,0)</f>
        <v>986297.7720000078</v>
      </c>
      <c r="AA70" s="10">
        <f>Y70-Z70</f>
        <v>-497308.02100000781</v>
      </c>
      <c r="AB70" s="2">
        <v>9.5</v>
      </c>
      <c r="AC70" s="2">
        <v>2845919.48</v>
      </c>
      <c r="AD70" s="2">
        <v>2845919.48</v>
      </c>
      <c r="AE70" s="2">
        <v>0.90500000000000003</v>
      </c>
      <c r="AF70" s="2">
        <v>1</v>
      </c>
      <c r="AG70" s="2">
        <v>9.5</v>
      </c>
      <c r="AH70" s="2"/>
      <c r="AI70" s="2"/>
      <c r="AJ70" s="2" t="s">
        <v>79</v>
      </c>
    </row>
    <row r="71" spans="1:36">
      <c r="A71" s="2">
        <v>31</v>
      </c>
      <c r="B71" s="2" t="s">
        <v>74</v>
      </c>
      <c r="C71" s="2" t="s">
        <v>74</v>
      </c>
      <c r="D71" s="2" t="s">
        <v>8</v>
      </c>
      <c r="E71" s="2" t="s">
        <v>99</v>
      </c>
      <c r="F71" s="2" t="s">
        <v>8</v>
      </c>
      <c r="G71" s="2"/>
      <c r="H71" s="2" t="s">
        <v>145</v>
      </c>
      <c r="I71" s="2" t="s">
        <v>77</v>
      </c>
      <c r="J71" s="2" t="s">
        <v>146</v>
      </c>
      <c r="K71" s="2">
        <v>275</v>
      </c>
      <c r="L71" s="2">
        <v>275</v>
      </c>
      <c r="M71" s="2">
        <v>0</v>
      </c>
      <c r="N71" s="2">
        <v>275</v>
      </c>
      <c r="O71" s="2">
        <v>0</v>
      </c>
      <c r="P71" s="2">
        <v>630.15499999999997</v>
      </c>
      <c r="Q71" s="2">
        <v>651.28300000000002</v>
      </c>
      <c r="R71" s="2">
        <v>20000</v>
      </c>
      <c r="S71" s="2">
        <v>422560</v>
      </c>
      <c r="T71" s="2">
        <v>30000</v>
      </c>
      <c r="U71" s="2">
        <v>0</v>
      </c>
      <c r="V71" s="2">
        <v>452560</v>
      </c>
      <c r="W71" s="2">
        <v>0</v>
      </c>
      <c r="X71" s="2">
        <v>409567.15</v>
      </c>
      <c r="Y71" s="8">
        <v>409567.15</v>
      </c>
      <c r="Z71" s="8">
        <f>VLOOKUP(H71,[1]Sheet1!$A$2:$B$75,2,0)</f>
        <v>409567.14999999851</v>
      </c>
      <c r="AA71" s="10"/>
      <c r="AB71" s="2">
        <v>9.5</v>
      </c>
      <c r="AC71" s="2">
        <v>2383680.4900000002</v>
      </c>
      <c r="AD71" s="2">
        <v>2383680.4900000002</v>
      </c>
      <c r="AE71" s="2">
        <v>0.90500000000000003</v>
      </c>
      <c r="AF71" s="2">
        <v>1</v>
      </c>
      <c r="AG71" s="2">
        <v>9.5</v>
      </c>
      <c r="AH71" s="2"/>
      <c r="AI71" s="2"/>
      <c r="AJ71" s="2" t="s">
        <v>79</v>
      </c>
    </row>
    <row r="72" spans="1:36">
      <c r="A72" s="2">
        <v>37</v>
      </c>
      <c r="B72" s="2" t="s">
        <v>74</v>
      </c>
      <c r="C72" s="2" t="s">
        <v>74</v>
      </c>
      <c r="D72" s="2" t="s">
        <v>8</v>
      </c>
      <c r="E72" s="2" t="s">
        <v>99</v>
      </c>
      <c r="F72" s="2" t="s">
        <v>8</v>
      </c>
      <c r="G72" s="2"/>
      <c r="H72" s="2" t="s">
        <v>157</v>
      </c>
      <c r="I72" s="2" t="s">
        <v>82</v>
      </c>
      <c r="J72" s="2" t="s">
        <v>158</v>
      </c>
      <c r="K72" s="2">
        <v>3101</v>
      </c>
      <c r="L72" s="2">
        <v>3101</v>
      </c>
      <c r="M72" s="2">
        <v>0</v>
      </c>
      <c r="N72" s="2">
        <v>0</v>
      </c>
      <c r="O72" s="2">
        <v>0</v>
      </c>
      <c r="P72" s="2">
        <v>876.59699999999998</v>
      </c>
      <c r="Q72" s="2">
        <v>894.89099999999996</v>
      </c>
      <c r="R72" s="2">
        <v>20000</v>
      </c>
      <c r="S72" s="2">
        <v>365880</v>
      </c>
      <c r="T72" s="2">
        <v>0</v>
      </c>
      <c r="U72" s="2">
        <v>162000</v>
      </c>
      <c r="V72" s="2">
        <v>203880</v>
      </c>
      <c r="W72" s="2">
        <v>186381</v>
      </c>
      <c r="X72" s="2">
        <v>0</v>
      </c>
      <c r="Y72" s="8">
        <v>186381</v>
      </c>
      <c r="Z72" s="8">
        <f>VLOOKUP(H72,[1]Sheet1!$A$2:$B$75,2,0)</f>
        <v>186381</v>
      </c>
      <c r="AA72" s="10"/>
      <c r="AB72" s="2">
        <v>8.58</v>
      </c>
      <c r="AC72" s="2">
        <v>1981689.18</v>
      </c>
      <c r="AD72" s="2">
        <v>1294483.18</v>
      </c>
      <c r="AE72" s="2">
        <v>0.91420000000000001</v>
      </c>
      <c r="AF72" s="2">
        <v>0.6532</v>
      </c>
      <c r="AG72" s="2">
        <v>5.6</v>
      </c>
      <c r="AH72" s="2"/>
      <c r="AI72" s="2"/>
      <c r="AJ72" s="2" t="s">
        <v>79</v>
      </c>
    </row>
    <row r="73" spans="1:36">
      <c r="A73" s="2">
        <v>9</v>
      </c>
      <c r="B73" s="2" t="s">
        <v>74</v>
      </c>
      <c r="C73" s="2" t="s">
        <v>74</v>
      </c>
      <c r="D73" s="2" t="s">
        <v>8</v>
      </c>
      <c r="E73" s="2" t="s">
        <v>99</v>
      </c>
      <c r="F73" s="2" t="s">
        <v>8</v>
      </c>
      <c r="G73" s="2"/>
      <c r="H73" s="2" t="s">
        <v>100</v>
      </c>
      <c r="I73" s="2" t="s">
        <v>77</v>
      </c>
      <c r="J73" s="2" t="s">
        <v>101</v>
      </c>
      <c r="K73" s="2">
        <v>551</v>
      </c>
      <c r="L73" s="2">
        <v>551</v>
      </c>
      <c r="M73" s="2">
        <v>0</v>
      </c>
      <c r="N73" s="2">
        <v>551</v>
      </c>
      <c r="O73" s="2">
        <v>0</v>
      </c>
      <c r="P73" s="2">
        <v>872.03399999999999</v>
      </c>
      <c r="Q73" s="2">
        <v>900.92499999999995</v>
      </c>
      <c r="R73" s="2">
        <v>20000</v>
      </c>
      <c r="S73" s="2">
        <v>577820</v>
      </c>
      <c r="T73" s="2">
        <v>575000</v>
      </c>
      <c r="U73" s="2">
        <v>0</v>
      </c>
      <c r="V73" s="2">
        <v>1152820</v>
      </c>
      <c r="W73" s="2">
        <v>0</v>
      </c>
      <c r="X73" s="2">
        <v>869100</v>
      </c>
      <c r="Y73" s="8">
        <v>869100</v>
      </c>
      <c r="Z73" s="8">
        <f>VLOOKUP(H73,[1]Sheet1!$A$2:$B$75,2,0)</f>
        <v>869100</v>
      </c>
      <c r="AA73" s="10"/>
      <c r="AB73" s="2">
        <v>24.61</v>
      </c>
      <c r="AC73" s="2">
        <v>5058162</v>
      </c>
      <c r="AD73" s="2">
        <v>5058162</v>
      </c>
      <c r="AE73" s="2">
        <v>0.75390000000000001</v>
      </c>
      <c r="AF73" s="2">
        <v>1</v>
      </c>
      <c r="AG73" s="2">
        <v>24.61</v>
      </c>
      <c r="AH73" s="2"/>
      <c r="AI73" s="2"/>
      <c r="AJ73" s="2" t="s">
        <v>79</v>
      </c>
    </row>
    <row r="74" spans="1:36">
      <c r="A74" s="2">
        <v>63</v>
      </c>
      <c r="B74" s="2" t="s">
        <v>74</v>
      </c>
      <c r="C74" s="2" t="s">
        <v>74</v>
      </c>
      <c r="D74" s="2" t="s">
        <v>8</v>
      </c>
      <c r="E74" s="2" t="s">
        <v>99</v>
      </c>
      <c r="F74" s="2" t="s">
        <v>8</v>
      </c>
      <c r="G74" s="2"/>
      <c r="H74" s="2" t="s">
        <v>209</v>
      </c>
      <c r="I74" s="2" t="s">
        <v>77</v>
      </c>
      <c r="J74" s="2" t="s">
        <v>210</v>
      </c>
      <c r="K74" s="2">
        <v>353</v>
      </c>
      <c r="L74" s="2">
        <v>353</v>
      </c>
      <c r="M74" s="2">
        <v>0</v>
      </c>
      <c r="N74" s="2">
        <v>353</v>
      </c>
      <c r="O74" s="2">
        <v>0</v>
      </c>
      <c r="P74" s="2">
        <v>641.69899999999996</v>
      </c>
      <c r="Q74" s="2">
        <v>667.66899999999998</v>
      </c>
      <c r="R74" s="2">
        <v>20000</v>
      </c>
      <c r="S74" s="2">
        <v>519400</v>
      </c>
      <c r="T74" s="2">
        <v>150000</v>
      </c>
      <c r="U74" s="2">
        <v>0</v>
      </c>
      <c r="V74" s="2">
        <v>669400</v>
      </c>
      <c r="W74" s="2">
        <v>0</v>
      </c>
      <c r="X74" s="2">
        <v>556900</v>
      </c>
      <c r="Y74" s="8">
        <v>556900</v>
      </c>
      <c r="Z74" s="8">
        <f>VLOOKUP(H74,[1]Sheet1!$A$2:$B$75,2,0)</f>
        <v>556900</v>
      </c>
      <c r="AA74" s="10"/>
      <c r="AB74" s="2">
        <v>16.809999999999999</v>
      </c>
      <c r="AC74" s="2">
        <v>3241158</v>
      </c>
      <c r="AD74" s="2">
        <v>3241158</v>
      </c>
      <c r="AE74" s="2">
        <v>0.83189999999999997</v>
      </c>
      <c r="AF74" s="2">
        <v>1</v>
      </c>
      <c r="AG74" s="2">
        <v>16.809999999999999</v>
      </c>
      <c r="AH74" s="2"/>
      <c r="AI74" s="2"/>
      <c r="AJ74" s="2" t="s">
        <v>79</v>
      </c>
    </row>
    <row r="75" spans="1:36">
      <c r="A75" s="2">
        <v>47</v>
      </c>
      <c r="B75" s="2" t="s">
        <v>74</v>
      </c>
      <c r="C75" s="2" t="s">
        <v>74</v>
      </c>
      <c r="D75" s="2" t="s">
        <v>8</v>
      </c>
      <c r="E75" s="2" t="s">
        <v>99</v>
      </c>
      <c r="F75" s="2" t="s">
        <v>8</v>
      </c>
      <c r="G75" s="2"/>
      <c r="H75" s="2" t="s">
        <v>177</v>
      </c>
      <c r="I75" s="2" t="s">
        <v>82</v>
      </c>
      <c r="J75" s="2" t="s">
        <v>178</v>
      </c>
      <c r="K75" s="2">
        <v>2909</v>
      </c>
      <c r="L75" s="2">
        <v>2909</v>
      </c>
      <c r="M75" s="2">
        <v>0</v>
      </c>
      <c r="N75" s="2">
        <v>0</v>
      </c>
      <c r="O75" s="2">
        <v>0</v>
      </c>
      <c r="P75" s="2">
        <v>1149.7729999999999</v>
      </c>
      <c r="Q75" s="2">
        <v>1198.7829999999999</v>
      </c>
      <c r="R75" s="2">
        <v>20000</v>
      </c>
      <c r="S75" s="2">
        <v>980200</v>
      </c>
      <c r="T75" s="2">
        <v>0</v>
      </c>
      <c r="U75" s="2">
        <v>758000</v>
      </c>
      <c r="V75" s="2">
        <v>222200</v>
      </c>
      <c r="W75" s="2">
        <v>203034</v>
      </c>
      <c r="X75" s="2">
        <v>0</v>
      </c>
      <c r="Y75" s="8">
        <v>203034</v>
      </c>
      <c r="Z75" s="8">
        <f>VLOOKUP(H75,[1]Sheet1!$A$2:$B$75,2,0)</f>
        <v>203034</v>
      </c>
      <c r="AA75" s="10"/>
      <c r="AB75" s="2">
        <v>8.6300000000000008</v>
      </c>
      <c r="AC75" s="2">
        <v>2113002.13</v>
      </c>
      <c r="AD75" s="2">
        <v>1332052.29</v>
      </c>
      <c r="AE75" s="2">
        <v>0.91369999999999996</v>
      </c>
      <c r="AF75" s="2">
        <v>0.63039999999999996</v>
      </c>
      <c r="AG75" s="2">
        <v>5.44</v>
      </c>
      <c r="AH75" s="2"/>
      <c r="AI75" s="2"/>
      <c r="AJ75" s="2" t="s">
        <v>79</v>
      </c>
    </row>
    <row r="76" spans="1:36">
      <c r="A76" s="2">
        <v>56</v>
      </c>
      <c r="B76" s="2" t="s">
        <v>74</v>
      </c>
      <c r="C76" s="2" t="s">
        <v>74</v>
      </c>
      <c r="D76" s="2" t="s">
        <v>8</v>
      </c>
      <c r="E76" s="2" t="s">
        <v>99</v>
      </c>
      <c r="F76" s="2" t="s">
        <v>8</v>
      </c>
      <c r="G76" s="2"/>
      <c r="H76" s="2" t="s">
        <v>195</v>
      </c>
      <c r="I76" s="2" t="s">
        <v>77</v>
      </c>
      <c r="J76" s="2" t="s">
        <v>196</v>
      </c>
      <c r="K76" s="2">
        <v>421</v>
      </c>
      <c r="L76" s="2">
        <v>421</v>
      </c>
      <c r="M76" s="2">
        <v>0</v>
      </c>
      <c r="N76" s="2">
        <v>421</v>
      </c>
      <c r="O76" s="2">
        <v>0</v>
      </c>
      <c r="P76" s="2">
        <v>931.90499999999997</v>
      </c>
      <c r="Q76" s="2">
        <v>958.74</v>
      </c>
      <c r="R76" s="2">
        <v>20000</v>
      </c>
      <c r="S76" s="2">
        <v>536700</v>
      </c>
      <c r="T76" s="2">
        <v>180000</v>
      </c>
      <c r="U76" s="2">
        <v>0</v>
      </c>
      <c r="V76" s="2">
        <v>716700</v>
      </c>
      <c r="W76" s="2">
        <v>0</v>
      </c>
      <c r="X76" s="2">
        <v>648615.17700000003</v>
      </c>
      <c r="Y76" s="8">
        <v>648615.17700000003</v>
      </c>
      <c r="Z76" s="8">
        <f>VLOOKUP(H76,[1]Sheet1!$A$2:$B$75,2,0)</f>
        <v>648615.17699999607</v>
      </c>
      <c r="AA76" s="10"/>
      <c r="AB76" s="2">
        <v>9.5</v>
      </c>
      <c r="AC76" s="2">
        <v>3774941.16</v>
      </c>
      <c r="AD76" s="2">
        <v>3774941.16</v>
      </c>
      <c r="AE76" s="2">
        <v>0.90500000000000003</v>
      </c>
      <c r="AF76" s="2">
        <v>1</v>
      </c>
      <c r="AG76" s="2">
        <v>9.5</v>
      </c>
      <c r="AH76" s="2"/>
      <c r="AI76" s="2"/>
      <c r="AJ76" s="2" t="s">
        <v>79</v>
      </c>
    </row>
    <row r="77" spans="1:36">
      <c r="A77" s="2">
        <v>32</v>
      </c>
      <c r="B77" s="2" t="s">
        <v>74</v>
      </c>
      <c r="C77" s="2" t="s">
        <v>74</v>
      </c>
      <c r="D77" s="2" t="s">
        <v>8</v>
      </c>
      <c r="E77" s="2" t="s">
        <v>99</v>
      </c>
      <c r="F77" s="2" t="s">
        <v>8</v>
      </c>
      <c r="G77" s="2"/>
      <c r="H77" s="2" t="s">
        <v>147</v>
      </c>
      <c r="I77" s="2" t="s">
        <v>77</v>
      </c>
      <c r="J77" s="2" t="s">
        <v>148</v>
      </c>
      <c r="K77" s="2">
        <v>396</v>
      </c>
      <c r="L77" s="2">
        <v>396</v>
      </c>
      <c r="M77" s="2">
        <v>0</v>
      </c>
      <c r="N77" s="2">
        <v>396</v>
      </c>
      <c r="O77" s="2">
        <v>0</v>
      </c>
      <c r="P77" s="2">
        <v>6778.3</v>
      </c>
      <c r="Q77" s="2">
        <v>7066.3</v>
      </c>
      <c r="R77" s="2">
        <v>2000</v>
      </c>
      <c r="S77" s="2">
        <v>576000</v>
      </c>
      <c r="T77" s="2">
        <v>100000</v>
      </c>
      <c r="U77" s="2">
        <v>0</v>
      </c>
      <c r="V77" s="2">
        <v>676000</v>
      </c>
      <c r="W77" s="2">
        <v>0</v>
      </c>
      <c r="X77" s="2">
        <v>611780.43099999998</v>
      </c>
      <c r="Y77" s="8">
        <v>611780.43099999998</v>
      </c>
      <c r="Z77" s="8">
        <f>VLOOKUP(H77,[1]Sheet1!$A$2:$B$75,2,0)</f>
        <v>611780.43100000103</v>
      </c>
      <c r="AA77" s="10"/>
      <c r="AB77" s="2">
        <v>9.5</v>
      </c>
      <c r="AC77" s="2">
        <v>3560560.65</v>
      </c>
      <c r="AD77" s="2">
        <v>3560560.65</v>
      </c>
      <c r="AE77" s="2">
        <v>0.90500000000000003</v>
      </c>
      <c r="AF77" s="2">
        <v>1</v>
      </c>
      <c r="AG77" s="2">
        <v>9.5</v>
      </c>
      <c r="AH77" s="2"/>
      <c r="AI77" s="2"/>
      <c r="AJ77" s="2" t="s">
        <v>79</v>
      </c>
    </row>
    <row r="78" spans="1:36">
      <c r="A78" s="2">
        <v>33</v>
      </c>
      <c r="B78" s="2" t="s">
        <v>74</v>
      </c>
      <c r="C78" s="2" t="s">
        <v>74</v>
      </c>
      <c r="D78" s="2" t="s">
        <v>8</v>
      </c>
      <c r="E78" s="2" t="s">
        <v>99</v>
      </c>
      <c r="F78" s="2" t="s">
        <v>8</v>
      </c>
      <c r="G78" s="2"/>
      <c r="H78" s="2" t="s">
        <v>149</v>
      </c>
      <c r="I78" s="2" t="s">
        <v>77</v>
      </c>
      <c r="J78" s="2" t="s">
        <v>150</v>
      </c>
      <c r="K78" s="2">
        <v>230</v>
      </c>
      <c r="L78" s="2">
        <v>230</v>
      </c>
      <c r="M78" s="2">
        <v>0</v>
      </c>
      <c r="N78" s="2">
        <v>230</v>
      </c>
      <c r="O78" s="2">
        <v>0</v>
      </c>
      <c r="P78" s="2">
        <v>5664.8</v>
      </c>
      <c r="Q78" s="2">
        <v>5944.7</v>
      </c>
      <c r="R78" s="2">
        <v>2000</v>
      </c>
      <c r="S78" s="2">
        <v>559800</v>
      </c>
      <c r="T78" s="2">
        <v>0</v>
      </c>
      <c r="U78" s="2">
        <v>170000</v>
      </c>
      <c r="V78" s="2">
        <v>389800</v>
      </c>
      <c r="W78" s="2">
        <v>0</v>
      </c>
      <c r="X78" s="2">
        <v>352768.86499999999</v>
      </c>
      <c r="Y78" s="8">
        <v>352768.86499999999</v>
      </c>
      <c r="Z78" s="8">
        <f>VLOOKUP(H78,[1]Sheet1!$A$2:$B$75,2,0)</f>
        <v>352768.86499999958</v>
      </c>
      <c r="AA78" s="10"/>
      <c r="AB78" s="2">
        <v>9.5</v>
      </c>
      <c r="AC78" s="2">
        <v>2053114.22</v>
      </c>
      <c r="AD78" s="2">
        <v>2053114.22</v>
      </c>
      <c r="AE78" s="2">
        <v>0.90500000000000003</v>
      </c>
      <c r="AF78" s="2">
        <v>1</v>
      </c>
      <c r="AG78" s="2">
        <v>9.5</v>
      </c>
      <c r="AH78" s="2"/>
      <c r="AI78" s="2"/>
      <c r="AJ78" s="2" t="s">
        <v>79</v>
      </c>
    </row>
    <row r="79" spans="1:36">
      <c r="A79" s="2">
        <v>15</v>
      </c>
      <c r="B79" s="2" t="s">
        <v>74</v>
      </c>
      <c r="C79" s="2" t="s">
        <v>74</v>
      </c>
      <c r="D79" s="2" t="s">
        <v>8</v>
      </c>
      <c r="E79" s="2" t="s">
        <v>99</v>
      </c>
      <c r="F79" s="2" t="s">
        <v>8</v>
      </c>
      <c r="G79" s="2"/>
      <c r="H79" s="2" t="s">
        <v>112</v>
      </c>
      <c r="I79" s="2" t="s">
        <v>77</v>
      </c>
      <c r="J79" s="2" t="s">
        <v>113</v>
      </c>
      <c r="K79" s="2">
        <v>175</v>
      </c>
      <c r="L79" s="2">
        <v>175</v>
      </c>
      <c r="M79" s="2">
        <v>0</v>
      </c>
      <c r="N79" s="2">
        <v>175</v>
      </c>
      <c r="O79" s="2">
        <v>0</v>
      </c>
      <c r="P79" s="2">
        <v>6704.9</v>
      </c>
      <c r="Q79" s="2">
        <v>7101.8</v>
      </c>
      <c r="R79" s="2">
        <v>2000</v>
      </c>
      <c r="S79" s="2">
        <v>793800</v>
      </c>
      <c r="T79" s="2">
        <v>0</v>
      </c>
      <c r="U79" s="2">
        <v>500000</v>
      </c>
      <c r="V79" s="2">
        <v>293800</v>
      </c>
      <c r="W79" s="2">
        <v>0</v>
      </c>
      <c r="X79" s="2">
        <v>265889.14799999999</v>
      </c>
      <c r="Y79" s="8">
        <v>265889.14799999999</v>
      </c>
      <c r="Z79" s="8">
        <f>VLOOKUP(H79,[1]Sheet1!$A$2:$B$75,2,0)</f>
        <v>265889.14799999894</v>
      </c>
      <c r="AA79" s="10"/>
      <c r="AB79" s="2">
        <v>9.5</v>
      </c>
      <c r="AC79" s="2">
        <v>1547474.39</v>
      </c>
      <c r="AD79" s="2">
        <v>1547474.39</v>
      </c>
      <c r="AE79" s="2">
        <v>0.90500000000000003</v>
      </c>
      <c r="AF79" s="2">
        <v>1</v>
      </c>
      <c r="AG79" s="2">
        <v>9.5</v>
      </c>
      <c r="AH79" s="2"/>
      <c r="AI79" s="2"/>
      <c r="AJ79" s="2" t="s">
        <v>79</v>
      </c>
    </row>
    <row r="80" spans="1:36" s="11" customFormat="1" ht="18.75" customHeight="1">
      <c r="Y80" s="11">
        <f>SUM(Y9:Y79)</f>
        <v>29650388.254999999</v>
      </c>
      <c r="Z80" s="11">
        <f>SUM(Z9:Z79)</f>
        <v>40212151.221000046</v>
      </c>
      <c r="AA80" s="11">
        <f>Y80-Z80</f>
        <v>-10561762.966000047</v>
      </c>
    </row>
  </sheetData>
  <autoFilter ref="A8:AJ79">
    <filterColumn colId="26"/>
    <sortState ref="A9:AJ79">
      <sortCondition ref="E8:E79"/>
    </sortState>
  </autoFilter>
  <mergeCells count="3">
    <mergeCell ref="A1:AJ1"/>
    <mergeCell ref="A2:AJ2"/>
    <mergeCell ref="A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2025-04-08T09:25:47Z</dcterms:created>
  <dcterms:modified xsi:type="dcterms:W3CDTF">2025-04-08T09:54:40Z</dcterms:modified>
</cp:coreProperties>
</file>