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1BD1020-4075-4389-BFDA-34208FECAE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CB29" i="2" l="1"/>
  <c r="CA29" i="2"/>
  <c r="CA19" i="2"/>
  <c r="CB10" i="2"/>
  <c r="CB11" i="2"/>
  <c r="CB12" i="2"/>
  <c r="CB13" i="2"/>
  <c r="CB14" i="2"/>
  <c r="CB15" i="2"/>
  <c r="CB16" i="2"/>
  <c r="CB17" i="2"/>
  <c r="CB18" i="2"/>
  <c r="CB19" i="2"/>
  <c r="CB20" i="2"/>
  <c r="CB21" i="2"/>
  <c r="CB22" i="2"/>
  <c r="CB23" i="2"/>
  <c r="CB24" i="2"/>
  <c r="CB25" i="2"/>
  <c r="CB26" i="2"/>
  <c r="CB27" i="2"/>
  <c r="CB28" i="2"/>
  <c r="CU29" i="2"/>
  <c r="CV29" i="2" s="1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BS29" i="2"/>
  <c r="BR10" i="2"/>
  <c r="BR11" i="2"/>
  <c r="BT11" i="2" s="1"/>
  <c r="BR12" i="2"/>
  <c r="BT12" i="2" s="1"/>
  <c r="BR13" i="2"/>
  <c r="BT13" i="2" s="1"/>
  <c r="BR14" i="2"/>
  <c r="BT14" i="2" s="1"/>
  <c r="BR15" i="2"/>
  <c r="BT15" i="2" s="1"/>
  <c r="BR16" i="2"/>
  <c r="BT16" i="2" s="1"/>
  <c r="BR17" i="2"/>
  <c r="BT17" i="2" s="1"/>
  <c r="BR18" i="2"/>
  <c r="BT18" i="2" s="1"/>
  <c r="BR19" i="2"/>
  <c r="BT19" i="2" s="1"/>
  <c r="BR20" i="2"/>
  <c r="BT20" i="2" s="1"/>
  <c r="BR21" i="2"/>
  <c r="BT21" i="2" s="1"/>
  <c r="BR22" i="2"/>
  <c r="BT22" i="2" s="1"/>
  <c r="BR23" i="2"/>
  <c r="BT23" i="2" s="1"/>
  <c r="BR24" i="2"/>
  <c r="BT24" i="2" s="1"/>
  <c r="BR25" i="2"/>
  <c r="BT25" i="2" s="1"/>
  <c r="BR26" i="2"/>
  <c r="BT26" i="2" s="1"/>
  <c r="BR27" i="2"/>
  <c r="BT27" i="2" s="1"/>
  <c r="BR28" i="2"/>
  <c r="BT28" i="2" s="1"/>
  <c r="BR29" i="2" l="1"/>
  <c r="BT10" i="2"/>
  <c r="BT29" i="2" s="1"/>
</calcChain>
</file>

<file path=xl/sharedStrings.xml><?xml version="1.0" encoding="utf-8"?>
<sst xmlns="http://schemas.openxmlformats.org/spreadsheetml/2006/main" count="651" uniqueCount="184">
  <si>
    <t>Bangalore Electricity Supply Company Limited (BESCOM)</t>
  </si>
  <si>
    <t>103 DCB SUBDIVISION WISE Report -SRIRAMPURA-SECTION</t>
  </si>
  <si>
    <t>Report Information Based On Data as at 01-Oct-2025</t>
  </si>
  <si>
    <t xml:space="preserve">Generated By: </t>
  </si>
  <si>
    <t>PREMALATHA R</t>
  </si>
  <si>
    <t xml:space="preserve">Generated On: </t>
  </si>
  <si>
    <t>07-11-2025 13:15:29</t>
  </si>
  <si>
    <t>Account Head</t>
  </si>
  <si>
    <t>Total Number of Installations</t>
  </si>
  <si>
    <t>Sanctioned Load(kw)</t>
  </si>
  <si>
    <t>Sanctioned Load(HP)</t>
  </si>
  <si>
    <t>Sanctioned Load(KVA)</t>
  </si>
  <si>
    <t>Consumption</t>
  </si>
  <si>
    <t>Opening Balance</t>
  </si>
  <si>
    <t>Tax Exempted Current Demand</t>
  </si>
  <si>
    <t>Taxed Current Demand</t>
  </si>
  <si>
    <t>Debit Adjustments</t>
  </si>
  <si>
    <t>Bill Cancellation</t>
  </si>
  <si>
    <t>Collection</t>
  </si>
  <si>
    <t>Credit Adjustments</t>
  </si>
  <si>
    <t>RR Transfer</t>
  </si>
  <si>
    <t>Payment cancellations</t>
  </si>
  <si>
    <t>CB</t>
  </si>
  <si>
    <t>SUB_DIVISION_NAME</t>
  </si>
  <si>
    <t>MAINTARIFF</t>
  </si>
  <si>
    <t>TARIFF</t>
  </si>
  <si>
    <t>SUBTARIFF</t>
  </si>
  <si>
    <t>DEBIT</t>
  </si>
  <si>
    <t>CREDIT</t>
  </si>
  <si>
    <t>DEMAND_BASEDTARIFF</t>
  </si>
  <si>
    <t>TIME_OF_DAY</t>
  </si>
  <si>
    <t>VOLTAGE_CLASS</t>
  </si>
  <si>
    <t>ACTIVE_INSTALLATIONS</t>
  </si>
  <si>
    <t>INACTIVE_INSTALLATIONS</t>
  </si>
  <si>
    <t>TOTAL(10+11)</t>
  </si>
  <si>
    <t>METERED_INSTALLATIONS</t>
  </si>
  <si>
    <t>UNMETERED_INSTALLATIONS</t>
  </si>
  <si>
    <t>TOTAL(13+14)</t>
  </si>
  <si>
    <t>DC/MNR_INSTALLATIONS</t>
  </si>
  <si>
    <t>BILLED</t>
  </si>
  <si>
    <t>UNBILLED</t>
  </si>
  <si>
    <t>TOTAL(17+18)</t>
  </si>
  <si>
    <t>ACTIVE</t>
  </si>
  <si>
    <t>INACTIVE</t>
  </si>
  <si>
    <t>TOTAL(20+21)</t>
  </si>
  <si>
    <t xml:space="preserve">ACTIVE </t>
  </si>
  <si>
    <t xml:space="preserve">INACTIVE </t>
  </si>
  <si>
    <t>TOTAL(23+24)</t>
  </si>
  <si>
    <t xml:space="preserve">ACTIVE  </t>
  </si>
  <si>
    <t xml:space="preserve">INACTIVE  </t>
  </si>
  <si>
    <t>TOTAL(26+27)</t>
  </si>
  <si>
    <t>ASSESSED_TAXED_CONSUMPTION</t>
  </si>
  <si>
    <t>ASSESSED_EXEMPTED_CONSUMPTION</t>
  </si>
  <si>
    <t>METERED_TAXED_CONSUMPTION</t>
  </si>
  <si>
    <t>METERED_EXEMPTED_CONSUMPTION</t>
  </si>
  <si>
    <t>TOTAL(29+30+31+32)</t>
  </si>
  <si>
    <t>BILL_CANCELLATION_CONSUMPTION</t>
  </si>
  <si>
    <t xml:space="preserve">NET CONSUMPTION (33-34) </t>
  </si>
  <si>
    <t>WHEELED_ENERGY_UNITS</t>
  </si>
  <si>
    <t>REVENUE</t>
  </si>
  <si>
    <t>INTEREST_ON_REVENUE_MISCELLANEOUS</t>
  </si>
  <si>
    <t>INTEREST_ON_TAX</t>
  </si>
  <si>
    <t>TAX</t>
  </si>
  <si>
    <t>P&amp;G SURCHARGE</t>
  </si>
  <si>
    <t>TOTAL SUM (37+38+39+40+41)</t>
  </si>
  <si>
    <t xml:space="preserve">REVENUE        </t>
  </si>
  <si>
    <t>MISCELLANEOUS_DEMAND</t>
  </si>
  <si>
    <t>INTEREST_ON_REVENUE_AND_MISCELLANEOUS</t>
  </si>
  <si>
    <t xml:space="preserve">P&amp;G SURCHARGE </t>
  </si>
  <si>
    <t>TOTAL(43+44+45+46)</t>
  </si>
  <si>
    <t xml:space="preserve">REVENUE </t>
  </si>
  <si>
    <t xml:space="preserve">MISCELLANEOUS_DEMAND            </t>
  </si>
  <si>
    <t xml:space="preserve">INTEREST_ON_REVENUE_MISCELLANEOUS       </t>
  </si>
  <si>
    <t xml:space="preserve">INTEREST_ON_TAX                  </t>
  </si>
  <si>
    <t xml:space="preserve">TAX                 </t>
  </si>
  <si>
    <t xml:space="preserve">P&amp;G SURCHARGE  </t>
  </si>
  <si>
    <t>TOTAL SUM (48+49+50+51+52+53)</t>
  </si>
  <si>
    <t>REVENUE_ADJUSTMENTS</t>
  </si>
  <si>
    <t>MISCELLANEOUS_ADJUSTMENT</t>
  </si>
  <si>
    <t>TAX_ADJUSTMENT</t>
  </si>
  <si>
    <t xml:space="preserve">P&amp;G SURCHARGE   </t>
  </si>
  <si>
    <t>TOTAL ADJUSTMENT (55+56+57+58)</t>
  </si>
  <si>
    <t xml:space="preserve">REVENUE  </t>
  </si>
  <si>
    <t>MISCELLANEOUS</t>
  </si>
  <si>
    <t xml:space="preserve">INTEREST_ON_REVENUE_MISCELLANEOUS </t>
  </si>
  <si>
    <t xml:space="preserve">INTEREST_ON_TAX </t>
  </si>
  <si>
    <t xml:space="preserve">TAX </t>
  </si>
  <si>
    <t xml:space="preserve">P&amp;G SURCHARGE    </t>
  </si>
  <si>
    <t>TOTAL SUM (60+61+62+63+64+65)</t>
  </si>
  <si>
    <t>NET_DEMAND_REVENUE (CURRENT DEMAND + DEBITS – BILL CANCELLATIONS) (43+44+45+48+49+50+55+56-60-61-62)</t>
  </si>
  <si>
    <t>NET_DEMAND_TAX (CURRENT DEMAND + DEBITS – BILL CANCELLATIONS) (51+52+57-63-64)</t>
  </si>
  <si>
    <t xml:space="preserve"> NET P&amp;G SURCHARGE</t>
  </si>
  <si>
    <t xml:space="preserve">REVENUE   </t>
  </si>
  <si>
    <t xml:space="preserve">INTEREST_ON_REVENUE_MISCELLANEOUS  </t>
  </si>
  <si>
    <t xml:space="preserve">INTEREST_ON_TAX  </t>
  </si>
  <si>
    <t xml:space="preserve">TAX   </t>
  </si>
  <si>
    <t xml:space="preserve">P&amp;G SURCHARGE     </t>
  </si>
  <si>
    <t>TOTAL SUM (70+71+72+73+74)</t>
  </si>
  <si>
    <t xml:space="preserve">REVENUE_ADJUSTMENTS                       </t>
  </si>
  <si>
    <t xml:space="preserve">MISCELLANEOUS_ADJUSTMENT   </t>
  </si>
  <si>
    <t xml:space="preserve">TAX_ADJUSTMENT   </t>
  </si>
  <si>
    <t xml:space="preserve">P&amp;G SURCHARGE        </t>
  </si>
  <si>
    <t>TOTAL ADJUSTMENT (76+77+78+79)</t>
  </si>
  <si>
    <t>NET_IOD</t>
  </si>
  <si>
    <t>NET_REVERSAL_IOD</t>
  </si>
  <si>
    <t>SUSPENSE_RRTRANSFER</t>
  </si>
  <si>
    <t>FROM_RRTRANSFER</t>
  </si>
  <si>
    <t>TO_RRTRANSFER</t>
  </si>
  <si>
    <t xml:space="preserve">REVENUE                  </t>
  </si>
  <si>
    <t xml:space="preserve">INTEREST_ON_REVENUE    </t>
  </si>
  <si>
    <t xml:space="preserve">INTEREST_ON_TAX    </t>
  </si>
  <si>
    <t xml:space="preserve">TAX    </t>
  </si>
  <si>
    <t xml:space="preserve">P&amp;G SURCHARGE         </t>
  </si>
  <si>
    <t>TOTAL (86+87+88+89+90)</t>
  </si>
  <si>
    <t>NET COLLECTION (COLLECTION + CREDITS +SUSPENSE TO RR TRANSFER – PAYMENT CANCELLATIONS) (75+80-91)</t>
  </si>
  <si>
    <t>WRITE_OFF</t>
  </si>
  <si>
    <t>REVENUE (37+43+44+48+49+55+56-60-61-70-76-77-REV(85)-REV(83)+REV(84)-81+82)</t>
  </si>
  <si>
    <t>INTEREST_ON_REVENUE_AND_MISCELLANEOUS (38+50+45-62-71+87-INTONREV(83)-INTONREV(85)+INTONREV(84))</t>
  </si>
  <si>
    <t>INTEREST_ON_TAX (39+51-63-72+88-INTONTAX(83)-INTONTAX(85)+INTONTAX(84))</t>
  </si>
  <si>
    <t>TAX (40+52+57-78-73+89-64-TAX(83)-TAX(85)+TAX(84))</t>
  </si>
  <si>
    <t xml:space="preserve">P&amp;G SURCHARGE          </t>
  </si>
  <si>
    <t>TOTAL SUM (94+95+96+97+98)</t>
  </si>
  <si>
    <t>CB_AVG_COST_OF_SUPPLY</t>
  </si>
  <si>
    <t>% OF LIVE INSTALLATION(10/12)*100</t>
  </si>
  <si>
    <t>% OF BILLED INSTALLATION(17/10)*100</t>
  </si>
  <si>
    <t>% Of DC/MNR(16/10)*100</t>
  </si>
  <si>
    <t>% OF METERED CONSUMPTION ((31+32)/33)*100</t>
  </si>
  <si>
    <t>% OF ACCESSED CONSUMPTION((29+30)/33)*100</t>
  </si>
  <si>
    <t>%OF COLLECTION EFFECIENCY WITH ADJUSTMENT((75+80)/(47+54+59))*100</t>
  </si>
  <si>
    <t>%OF COLLECTION EFFECIENCY WITHOUT ADJUSTMENT(75/(47+54))*100</t>
  </si>
  <si>
    <t>RATIO OF ARREARS W.R.T DEMAND(99/(47+54+59))</t>
  </si>
  <si>
    <t>DEMAND PER UNIT(47+54+60)/33</t>
  </si>
  <si>
    <t>COLLECTION PER UINT WITH ADJUSTMENT((75+80)/33)</t>
  </si>
  <si>
    <t>COLLECTION PER UNIT WITHOUT ADJUSTMENT(75/33)</t>
  </si>
  <si>
    <t>CONSUMPTION PER INSTALLATION(33/10)</t>
  </si>
  <si>
    <t>% OF RECOVERY AVREAGE COST</t>
  </si>
  <si>
    <t>OB_GST</t>
  </si>
  <si>
    <t>GST_DEMAND</t>
  </si>
  <si>
    <t>GST_DEBIT_ADJUSTMENT</t>
  </si>
  <si>
    <t>GST_BILL_CANCELLATION</t>
  </si>
  <si>
    <t>GST_NET_PAYMENT</t>
  </si>
  <si>
    <t>GST_COLLECTION</t>
  </si>
  <si>
    <t>GST_CREDIT_ADJUSTMENT</t>
  </si>
  <si>
    <t>GST_PAYMENT_CANCELLATION</t>
  </si>
  <si>
    <t>GST_CB</t>
  </si>
  <si>
    <t>SRIRAMPURA</t>
  </si>
  <si>
    <t>HT</t>
  </si>
  <si>
    <t>HT2A</t>
  </si>
  <si>
    <t>HT2C</t>
  </si>
  <si>
    <t>HT2C(I)</t>
  </si>
  <si>
    <t>HT5</t>
  </si>
  <si>
    <t>LT</t>
  </si>
  <si>
    <t>LT1</t>
  </si>
  <si>
    <t>LT1-Rural</t>
  </si>
  <si>
    <t>LT2</t>
  </si>
  <si>
    <t>LT2-Rural</t>
  </si>
  <si>
    <t>LT2-Urban</t>
  </si>
  <si>
    <t>LT3A</t>
  </si>
  <si>
    <t>LT3A-OL</t>
  </si>
  <si>
    <t>LT3A-Rural</t>
  </si>
  <si>
    <t>LT3A-Rural-Motive</t>
  </si>
  <si>
    <t>LT3A-Urban</t>
  </si>
  <si>
    <t>LT3AOL</t>
  </si>
  <si>
    <t>LT3B</t>
  </si>
  <si>
    <t>LT4</t>
  </si>
  <si>
    <t>LT4A(UM)</t>
  </si>
  <si>
    <t>LT4C(I)</t>
  </si>
  <si>
    <t>LT5</t>
  </si>
  <si>
    <t>LT5-Rural</t>
  </si>
  <si>
    <t>LT5DBT</t>
  </si>
  <si>
    <t>LT6A</t>
  </si>
  <si>
    <t>LT6(A)WS</t>
  </si>
  <si>
    <t>LT6B</t>
  </si>
  <si>
    <t>LT6(B)SL</t>
  </si>
  <si>
    <t>LT7</t>
  </si>
  <si>
    <t>TOTAL</t>
  </si>
  <si>
    <t>Column1</t>
  </si>
  <si>
    <t>103 TOTAL DEMAND</t>
  </si>
  <si>
    <t>RRNO WISE DEMAND</t>
  </si>
  <si>
    <t>DIFFERENCE</t>
  </si>
  <si>
    <t>RRNO WISE COLLE</t>
  </si>
  <si>
    <t>DIFFERENCE2</t>
  </si>
  <si>
    <t>COLLECTION REPORT</t>
  </si>
  <si>
    <t xml:space="preserve">DIFFERENCE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</si>
</sst>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B2BEB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 applyBorder="0"/>
  </cellStyleXfs>
  <cellXfs count="17">
    <xf numFmtId="0" fontId="0" fillId="0" borderId="0" xfId="0"/>
    <xf numFmtId="0" fontId="3" fillId="0" borderId="1" xfId="0" applyFont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0" fillId="0" borderId="0" xfId="0" applyAlignment="1">
      <alignment wrapText="1"/>
    </xf>
    <xf numFmtId="0" fontId="4" fillId="4" borderId="0" xfId="0" applyFont="1" applyFill="1" applyAlignment="1">
      <alignment wrapText="1"/>
    </xf>
    <xf numFmtId="0" fontId="4" fillId="4" borderId="0" xfId="0" applyFont="1" applyFill="1"/>
    <xf numFmtId="0" fontId="5" fillId="4" borderId="0" xfId="0" applyFont="1" applyFill="1"/>
    <xf numFmtId="0" fontId="4" fillId="4" borderId="2" xfId="0" applyFont="1" applyFill="1" applyBorder="1"/>
    <xf numFmtId="0" fontId="3" fillId="0" borderId="1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>
          <fgColor indexed="64"/>
          <bgColor rgb="FFFFFF00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9:DZ28" totalsRowShown="0" headerRowDxfId="8">
  <autoFilter ref="A9:DZ28" xr:uid="{00000000-0009-0000-0100-000001000000}"/>
  <tableColumns count="130">
    <tableColumn id="1" xr3:uid="{00000000-0010-0000-0000-000001000000}" name="SUB_DIVISION_NAME"/>
    <tableColumn id="2" xr3:uid="{00000000-0010-0000-0000-000002000000}" name="MAINTARIFF"/>
    <tableColumn id="3" xr3:uid="{00000000-0010-0000-0000-000003000000}" name="TARIFF"/>
    <tableColumn id="4" xr3:uid="{00000000-0010-0000-0000-000004000000}" name="SUBTARIFF"/>
    <tableColumn id="5" xr3:uid="{00000000-0010-0000-0000-000005000000}" name="DEBIT"/>
    <tableColumn id="6" xr3:uid="{00000000-0010-0000-0000-000006000000}" name="CREDIT"/>
    <tableColumn id="7" xr3:uid="{00000000-0010-0000-0000-000007000000}" name="DEMAND_BASEDTARIFF"/>
    <tableColumn id="8" xr3:uid="{00000000-0010-0000-0000-000008000000}" name="TIME_OF_DAY"/>
    <tableColumn id="9" xr3:uid="{00000000-0010-0000-0000-000009000000}" name="VOLTAGE_CLASS"/>
    <tableColumn id="10" xr3:uid="{00000000-0010-0000-0000-00000A000000}" name="ACTIVE_INSTALLATIONS"/>
    <tableColumn id="11" xr3:uid="{00000000-0010-0000-0000-00000B000000}" name="INACTIVE_INSTALLATIONS"/>
    <tableColumn id="12" xr3:uid="{00000000-0010-0000-0000-00000C000000}" name="TOTAL(10+11)"/>
    <tableColumn id="13" xr3:uid="{00000000-0010-0000-0000-00000D000000}" name="METERED_INSTALLATIONS"/>
    <tableColumn id="14" xr3:uid="{00000000-0010-0000-0000-00000E000000}" name="UNMETERED_INSTALLATIONS"/>
    <tableColumn id="15" xr3:uid="{00000000-0010-0000-0000-00000F000000}" name="TOTAL(13+14)"/>
    <tableColumn id="16" xr3:uid="{00000000-0010-0000-0000-000010000000}" name="DC/MNR_INSTALLATIONS"/>
    <tableColumn id="17" xr3:uid="{00000000-0010-0000-0000-000011000000}" name="BILLED"/>
    <tableColumn id="18" xr3:uid="{00000000-0010-0000-0000-000012000000}" name="UNBILLED"/>
    <tableColumn id="19" xr3:uid="{00000000-0010-0000-0000-000013000000}" name="TOTAL(17+18)"/>
    <tableColumn id="20" xr3:uid="{00000000-0010-0000-0000-000014000000}" name="ACTIVE"/>
    <tableColumn id="21" xr3:uid="{00000000-0010-0000-0000-000015000000}" name="INACTIVE"/>
    <tableColumn id="22" xr3:uid="{00000000-0010-0000-0000-000016000000}" name="TOTAL(20+21)"/>
    <tableColumn id="23" xr3:uid="{00000000-0010-0000-0000-000017000000}" name="ACTIVE "/>
    <tableColumn id="24" xr3:uid="{00000000-0010-0000-0000-000018000000}" name="INACTIVE "/>
    <tableColumn id="25" xr3:uid="{00000000-0010-0000-0000-000019000000}" name="TOTAL(23+24)"/>
    <tableColumn id="26" xr3:uid="{00000000-0010-0000-0000-00001A000000}" name="ACTIVE  "/>
    <tableColumn id="27" xr3:uid="{00000000-0010-0000-0000-00001B000000}" name="INACTIVE  "/>
    <tableColumn id="28" xr3:uid="{00000000-0010-0000-0000-00001C000000}" name="TOTAL(26+27)"/>
    <tableColumn id="29" xr3:uid="{00000000-0010-0000-0000-00001D000000}" name="ASSESSED_TAXED_CONSUMPTION"/>
    <tableColumn id="30" xr3:uid="{00000000-0010-0000-0000-00001E000000}" name="ASSESSED_EXEMPTED_CONSUMPTION"/>
    <tableColumn id="31" xr3:uid="{00000000-0010-0000-0000-00001F000000}" name="METERED_TAXED_CONSUMPTION"/>
    <tableColumn id="32" xr3:uid="{00000000-0010-0000-0000-000020000000}" name="METERED_EXEMPTED_CONSUMPTION"/>
    <tableColumn id="33" xr3:uid="{00000000-0010-0000-0000-000021000000}" name="TOTAL(29+30+31+32)"/>
    <tableColumn id="34" xr3:uid="{00000000-0010-0000-0000-000022000000}" name="BILL_CANCELLATION_CONSUMPTION"/>
    <tableColumn id="35" xr3:uid="{00000000-0010-0000-0000-000023000000}" name="NET CONSUMPTION (33-34) "/>
    <tableColumn id="36" xr3:uid="{00000000-0010-0000-0000-000024000000}" name="WHEELED_ENERGY_UNITS"/>
    <tableColumn id="37" xr3:uid="{00000000-0010-0000-0000-000025000000}" name="REVENUE"/>
    <tableColumn id="38" xr3:uid="{00000000-0010-0000-0000-000026000000}" name="INTEREST_ON_REVENUE_MISCELLANEOUS"/>
    <tableColumn id="39" xr3:uid="{00000000-0010-0000-0000-000027000000}" name="INTEREST_ON_TAX"/>
    <tableColumn id="40" xr3:uid="{00000000-0010-0000-0000-000028000000}" name="TAX"/>
    <tableColumn id="41" xr3:uid="{00000000-0010-0000-0000-000029000000}" name="P&amp;G SURCHARGE"/>
    <tableColumn id="42" xr3:uid="{00000000-0010-0000-0000-00002A000000}" name="TOTAL SUM (37+38+39+40+41)"/>
    <tableColumn id="43" xr3:uid="{00000000-0010-0000-0000-00002B000000}" name="REVENUE        "/>
    <tableColumn id="44" xr3:uid="{00000000-0010-0000-0000-00002C000000}" name="MISCELLANEOUS_DEMAND"/>
    <tableColumn id="45" xr3:uid="{00000000-0010-0000-0000-00002D000000}" name="INTEREST_ON_REVENUE_AND_MISCELLANEOUS"/>
    <tableColumn id="46" xr3:uid="{00000000-0010-0000-0000-00002E000000}" name="P&amp;G SURCHARGE "/>
    <tableColumn id="47" xr3:uid="{00000000-0010-0000-0000-00002F000000}" name="TOTAL(43+44+45+46)"/>
    <tableColumn id="48" xr3:uid="{00000000-0010-0000-0000-000030000000}" name="REVENUE "/>
    <tableColumn id="49" xr3:uid="{00000000-0010-0000-0000-000031000000}" name="MISCELLANEOUS_DEMAND            "/>
    <tableColumn id="50" xr3:uid="{00000000-0010-0000-0000-000032000000}" name="INTEREST_ON_REVENUE_MISCELLANEOUS       "/>
    <tableColumn id="51" xr3:uid="{00000000-0010-0000-0000-000033000000}" name="INTEREST_ON_TAX                  "/>
    <tableColumn id="52" xr3:uid="{00000000-0010-0000-0000-000034000000}" name="TAX                 "/>
    <tableColumn id="53" xr3:uid="{00000000-0010-0000-0000-000035000000}" name="P&amp;G SURCHARGE  "/>
    <tableColumn id="54" xr3:uid="{00000000-0010-0000-0000-000036000000}" name="TOTAL SUM (48+49+50+51+52+53)"/>
    <tableColumn id="55" xr3:uid="{00000000-0010-0000-0000-000037000000}" name="REVENUE_ADJUSTMENTS"/>
    <tableColumn id="56" xr3:uid="{00000000-0010-0000-0000-000038000000}" name="MISCELLANEOUS_ADJUSTMENT"/>
    <tableColumn id="57" xr3:uid="{00000000-0010-0000-0000-000039000000}" name="TAX_ADJUSTMENT"/>
    <tableColumn id="58" xr3:uid="{00000000-0010-0000-0000-00003A000000}" name="P&amp;G SURCHARGE   "/>
    <tableColumn id="59" xr3:uid="{00000000-0010-0000-0000-00003B000000}" name="TOTAL ADJUSTMENT (55+56+57+58)"/>
    <tableColumn id="60" xr3:uid="{00000000-0010-0000-0000-00003C000000}" name="REVENUE  "/>
    <tableColumn id="61" xr3:uid="{00000000-0010-0000-0000-00003D000000}" name="MISCELLANEOUS"/>
    <tableColumn id="62" xr3:uid="{00000000-0010-0000-0000-00003E000000}" name="INTEREST_ON_REVENUE_MISCELLANEOUS "/>
    <tableColumn id="63" xr3:uid="{00000000-0010-0000-0000-00003F000000}" name="INTEREST_ON_TAX "/>
    <tableColumn id="64" xr3:uid="{00000000-0010-0000-0000-000040000000}" name="TAX "/>
    <tableColumn id="65" xr3:uid="{00000000-0010-0000-0000-000041000000}" name="P&amp;G SURCHARGE    "/>
    <tableColumn id="66" xr3:uid="{00000000-0010-0000-0000-000042000000}" name="TOTAL SUM (60+61+62+63+64+65)"/>
    <tableColumn id="67" xr3:uid="{00000000-0010-0000-0000-000043000000}" name="NET_DEMAND_REVENUE (CURRENT DEMAND + DEBITS – BILL CANCELLATIONS) (43+44+45+48+49+50+55+56-60-61-62)"/>
    <tableColumn id="68" xr3:uid="{00000000-0010-0000-0000-000044000000}" name="NET_DEMAND_TAX (CURRENT DEMAND + DEBITS – BILL CANCELLATIONS) (51+52+57-63-64)"/>
    <tableColumn id="69" xr3:uid="{00000000-0010-0000-0000-000045000000}" name=" NET P&amp;G SURCHARGE"/>
    <tableColumn id="125" xr3:uid="{842EC75C-C363-4325-828A-2D11A5B9E8A0}" name="103 TOTAL DEMAND" dataDxfId="7">
      <calculatedColumnFormula>Table1[[#This Row],[NET_DEMAND_REVENUE (CURRENT DEMAND + DEBITS – BILL CANCELLATIONS) (43+44+45+48+49+50+55+56-60-61-62)]]+Table1[[#This Row],[NET_DEMAND_TAX (CURRENT DEMAND + DEBITS – BILL CANCELLATIONS) (51+52+57-63-64)]]+Table1[[#This Row],[ NET P&amp;G SURCHARGE]]</calculatedColumnFormula>
    </tableColumn>
    <tableColumn id="124" xr3:uid="{530D42C6-01AC-4CFF-980F-41DC04C03253}" name="RRNO WISE DEMAND" dataDxfId="6"/>
    <tableColumn id="123" xr3:uid="{FC9C5C9E-BEDC-4FB7-9973-C45607F232A4}" name="DIFFERENCE" dataDxfId="5">
      <calculatedColumnFormula>Table1[[#This Row],[RRNO WISE DEMAND]]-Table1[[#This Row],[103 TOTAL DEMAND]]</calculatedColumnFormula>
    </tableColumn>
    <tableColumn id="70" xr3:uid="{00000000-0010-0000-0000-000046000000}" name="REVENUE   "/>
    <tableColumn id="71" xr3:uid="{00000000-0010-0000-0000-000047000000}" name="INTEREST_ON_REVENUE_MISCELLANEOUS  "/>
    <tableColumn id="72" xr3:uid="{00000000-0010-0000-0000-000048000000}" name="INTEREST_ON_TAX  "/>
    <tableColumn id="73" xr3:uid="{00000000-0010-0000-0000-000049000000}" name="TAX   "/>
    <tableColumn id="74" xr3:uid="{00000000-0010-0000-0000-00004A000000}" name="P&amp;G SURCHARGE     "/>
    <tableColumn id="75" xr3:uid="{00000000-0010-0000-0000-00004B000000}" name="TOTAL SUM (70+71+72+73+74)"/>
    <tableColumn id="129" xr3:uid="{26BA2F05-4528-400B-B7C0-3E2C6251B7B7}" name="COLLECTION REPORT" dataDxfId="4"/>
    <tableColumn id="130" xr3:uid="{F8AC589B-F0B0-492D-8441-A2FD194E1641}" name="DIFFERENCE " dataDxfId="3">
      <calculatedColumnFormula>Table1[[#This Row],[COLLECTION REPORT]]-Table1[[#This Row],[TOTAL SUM (70+71+72+73+74)]]</calculatedColumnFormula>
    </tableColumn>
    <tableColumn id="76" xr3:uid="{00000000-0010-0000-0000-00004C000000}" name="REVENUE_ADJUSTMENTS                       "/>
    <tableColumn id="77" xr3:uid="{00000000-0010-0000-0000-00004D000000}" name="MISCELLANEOUS_ADJUSTMENT   "/>
    <tableColumn id="78" xr3:uid="{00000000-0010-0000-0000-00004E000000}" name="TAX_ADJUSTMENT   "/>
    <tableColumn id="79" xr3:uid="{00000000-0010-0000-0000-00004F000000}" name="P&amp;G SURCHARGE        "/>
    <tableColumn id="80" xr3:uid="{00000000-0010-0000-0000-000050000000}" name="TOTAL ADJUSTMENT (76+77+78+79)"/>
    <tableColumn id="81" xr3:uid="{00000000-0010-0000-0000-000051000000}" name="NET_IOD"/>
    <tableColumn id="82" xr3:uid="{00000000-0010-0000-0000-000052000000}" name="NET_REVERSAL_IOD"/>
    <tableColumn id="83" xr3:uid="{00000000-0010-0000-0000-000053000000}" name="SUSPENSE_RRTRANSFER"/>
    <tableColumn id="84" xr3:uid="{00000000-0010-0000-0000-000054000000}" name="FROM_RRTRANSFER"/>
    <tableColumn id="85" xr3:uid="{00000000-0010-0000-0000-000055000000}" name="TO_RRTRANSFER"/>
    <tableColumn id="86" xr3:uid="{00000000-0010-0000-0000-000056000000}" name="REVENUE                  "/>
    <tableColumn id="87" xr3:uid="{00000000-0010-0000-0000-000057000000}" name="INTEREST_ON_REVENUE    "/>
    <tableColumn id="88" xr3:uid="{00000000-0010-0000-0000-000058000000}" name="INTEREST_ON_TAX    "/>
    <tableColumn id="89" xr3:uid="{00000000-0010-0000-0000-000059000000}" name="TAX    "/>
    <tableColumn id="90" xr3:uid="{00000000-0010-0000-0000-00005A000000}" name="P&amp;G SURCHARGE         "/>
    <tableColumn id="91" xr3:uid="{00000000-0010-0000-0000-00005B000000}" name="TOTAL (86+87+88+89+90)"/>
    <tableColumn id="92" xr3:uid="{00000000-0010-0000-0000-00005C000000}" name="NET COLLECTION (COLLECTION + CREDITS +SUSPENSE TO RR TRANSFER – PAYMENT CANCELLATIONS) (75+80-91)"/>
    <tableColumn id="93" xr3:uid="{00000000-0010-0000-0000-00005D000000}" name="WRITE_OFF"/>
    <tableColumn id="128" xr3:uid="{BBB8A445-1AB5-4769-B5F6-728AE9F0596C}" name="RRNO WISE COLLE" dataDxfId="2"/>
    <tableColumn id="127" xr3:uid="{A544A387-48B9-470C-B98C-FFAD4F3E52DF}" name="DIFFERENCE2" dataDxfId="1">
      <calculatedColumnFormula>Table1[[#This Row],[RRNO WISE COLLE]]-Table1[[#This Row],[NET COLLECTION (COLLECTION + CREDITS +SUSPENSE TO RR TRANSFER – PAYMENT CANCELLATIONS) (75+80-91)]]</calculatedColumnFormula>
    </tableColumn>
    <tableColumn id="126" xr3:uid="{90AF8313-A6AD-42F1-84A8-C40F783593E4}" name="Column1" dataDxfId="0"/>
    <tableColumn id="94" xr3:uid="{00000000-0010-0000-0000-00005E000000}" name="REVENUE (37+43+44+48+49+55+56-60-61-70-76-77-REV(85)-REV(83)+REV(84)-81+82)"/>
    <tableColumn id="95" xr3:uid="{00000000-0010-0000-0000-00005F000000}" name="INTEREST_ON_REVENUE_AND_MISCELLANEOUS (38+50+45-62-71+87-INTONREV(83)-INTONREV(85)+INTONREV(84))"/>
    <tableColumn id="96" xr3:uid="{00000000-0010-0000-0000-000060000000}" name="INTEREST_ON_TAX (39+51-63-72+88-INTONTAX(83)-INTONTAX(85)+INTONTAX(84))"/>
    <tableColumn id="97" xr3:uid="{00000000-0010-0000-0000-000061000000}" name="TAX (40+52+57-78-73+89-64-TAX(83)-TAX(85)+TAX(84))"/>
    <tableColumn id="98" xr3:uid="{00000000-0010-0000-0000-000062000000}" name="P&amp;G SURCHARGE          "/>
    <tableColumn id="99" xr3:uid="{00000000-0010-0000-0000-000063000000}" name="TOTAL SUM (94+95+96+97+98)"/>
    <tableColumn id="100" xr3:uid="{00000000-0010-0000-0000-000064000000}" name="CB_AVG_COST_OF_SUPPLY"/>
    <tableColumn id="101" xr3:uid="{00000000-0010-0000-0000-000065000000}" name="% OF LIVE INSTALLATION(10/12)*100"/>
    <tableColumn id="102" xr3:uid="{00000000-0010-0000-0000-000066000000}" name="% OF BILLED INSTALLATION(17/10)*100"/>
    <tableColumn id="103" xr3:uid="{00000000-0010-0000-0000-000067000000}" name="% Of DC/MNR(16/10)*100"/>
    <tableColumn id="104" xr3:uid="{00000000-0010-0000-0000-000068000000}" name="% OF METERED CONSUMPTION ((31+32)/33)*100"/>
    <tableColumn id="105" xr3:uid="{00000000-0010-0000-0000-000069000000}" name="% OF ACCESSED CONSUMPTION((29+30)/33)*100"/>
    <tableColumn id="106" xr3:uid="{00000000-0010-0000-0000-00006A000000}" name="%OF COLLECTION EFFECIENCY WITH ADJUSTMENT((75+80)/(47+54+59))*100"/>
    <tableColumn id="107" xr3:uid="{00000000-0010-0000-0000-00006B000000}" name="%OF COLLECTION EFFECIENCY WITHOUT ADJUSTMENT(75/(47+54))*100"/>
    <tableColumn id="108" xr3:uid="{00000000-0010-0000-0000-00006C000000}" name="RATIO OF ARREARS W.R.T DEMAND(99/(47+54+59))"/>
    <tableColumn id="109" xr3:uid="{00000000-0010-0000-0000-00006D000000}" name="DEMAND PER UNIT(47+54+60)/33"/>
    <tableColumn id="110" xr3:uid="{00000000-0010-0000-0000-00006E000000}" name="COLLECTION PER UINT WITH ADJUSTMENT((75+80)/33)"/>
    <tableColumn id="111" xr3:uid="{00000000-0010-0000-0000-00006F000000}" name="COLLECTION PER UNIT WITHOUT ADJUSTMENT(75/33)"/>
    <tableColumn id="112" xr3:uid="{00000000-0010-0000-0000-000070000000}" name="CONSUMPTION PER INSTALLATION(33/10)"/>
    <tableColumn id="113" xr3:uid="{00000000-0010-0000-0000-000071000000}" name="% OF RECOVERY AVREAGE COST"/>
    <tableColumn id="114" xr3:uid="{00000000-0010-0000-0000-000072000000}" name="OB_GST"/>
    <tableColumn id="115" xr3:uid="{00000000-0010-0000-0000-000073000000}" name="GST_DEMAND"/>
    <tableColumn id="116" xr3:uid="{00000000-0010-0000-0000-000074000000}" name="GST_DEBIT_ADJUSTMENT"/>
    <tableColumn id="117" xr3:uid="{00000000-0010-0000-0000-000075000000}" name="GST_BILL_CANCELLATION"/>
    <tableColumn id="118" xr3:uid="{00000000-0010-0000-0000-000076000000}" name="GST_NET_PAYMENT"/>
    <tableColumn id="119" xr3:uid="{00000000-0010-0000-0000-000077000000}" name="GST_COLLECTION"/>
    <tableColumn id="120" xr3:uid="{00000000-0010-0000-0000-000078000000}" name="GST_CREDIT_ADJUSTMENT"/>
    <tableColumn id="121" xr3:uid="{00000000-0010-0000-0000-000079000000}" name="GST_PAYMENT_CANCELLATION"/>
    <tableColumn id="122" xr3:uid="{00000000-0010-0000-0000-00007A000000}" name="GST_CB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29"/>
  <sheetViews>
    <sheetView tabSelected="1" workbookViewId="0">
      <pane xSplit="5" ySplit="9" topLeftCell="BR10" activePane="bottomRight" state="frozen"/>
      <selection pane="topRight" activeCell="F1" sqref="F1"/>
      <selection pane="bottomLeft" activeCell="A10" sqref="A10"/>
      <selection pane="bottomRight" activeCell="BV31" sqref="BV31"/>
    </sheetView>
  </sheetViews>
  <sheetFormatPr defaultRowHeight="15" x14ac:dyDescent="0.25"/>
  <cols>
    <col min="1" max="1" width="23.28515625" customWidth="1"/>
    <col min="2" max="3" width="20.7109375" customWidth="1"/>
    <col min="4" max="4" width="17.85546875" customWidth="1"/>
    <col min="5" max="5" width="9.5703125" customWidth="1"/>
    <col min="6" max="6" width="10.7109375" customWidth="1"/>
    <col min="7" max="7" width="25" customWidth="1"/>
    <col min="8" max="8" width="16.85546875" customWidth="1"/>
    <col min="9" max="9" width="18.7109375" customWidth="1"/>
    <col min="10" max="10" width="25" customWidth="1"/>
    <col min="11" max="11" width="26.85546875" customWidth="1"/>
    <col min="12" max="12" width="16.5703125" customWidth="1"/>
    <col min="13" max="13" width="27.140625" customWidth="1"/>
    <col min="14" max="14" width="29.85546875" customWidth="1"/>
    <col min="15" max="16" width="20.7109375" customWidth="1"/>
    <col min="17" max="17" width="10.28515625" customWidth="1"/>
    <col min="18" max="18" width="13" customWidth="1"/>
    <col min="19" max="19" width="16.5703125" customWidth="1"/>
    <col min="20" max="20" width="10.7109375" customWidth="1"/>
    <col min="21" max="21" width="12.5703125" customWidth="1"/>
    <col min="22" max="22" width="16.5703125" customWidth="1"/>
    <col min="23" max="23" width="12" customWidth="1"/>
    <col min="24" max="24" width="12.5703125" customWidth="1"/>
    <col min="25" max="25" width="16.5703125" customWidth="1"/>
    <col min="26" max="26" width="10.7109375" customWidth="1"/>
    <col min="27" max="27" width="12.5703125" customWidth="1"/>
    <col min="28" max="28" width="16.5703125" customWidth="1"/>
    <col min="29" max="29" width="34" customWidth="1"/>
    <col min="30" max="30" width="37.7109375" customWidth="1"/>
    <col min="31" max="31" width="33.85546875" customWidth="1"/>
    <col min="32" max="32" width="37.5703125" customWidth="1"/>
    <col min="33" max="33" width="23" customWidth="1"/>
    <col min="34" max="34" width="36.42578125" customWidth="1"/>
    <col min="35" max="35" width="28.42578125" customWidth="1"/>
    <col min="36" max="36" width="27.140625" customWidth="1"/>
    <col min="37" max="37" width="15.140625" customWidth="1"/>
    <col min="38" max="38" width="41" customWidth="1"/>
    <col min="39" max="39" width="20.7109375" customWidth="1"/>
    <col min="40" max="40" width="14" customWidth="1"/>
    <col min="41" max="41" width="19.42578125" customWidth="1"/>
    <col min="42" max="42" width="31.140625" customWidth="1"/>
    <col min="43" max="43" width="12.7109375" customWidth="1"/>
    <col min="44" max="44" width="28" customWidth="1"/>
    <col min="45" max="45" width="46" customWidth="1"/>
    <col min="46" max="46" width="19.42578125" customWidth="1"/>
    <col min="47" max="47" width="23" customWidth="1"/>
    <col min="48" max="48" width="14" customWidth="1"/>
    <col min="49" max="49" width="28" customWidth="1"/>
    <col min="50" max="50" width="41" customWidth="1"/>
    <col min="51" max="51" width="20.7109375" customWidth="1"/>
    <col min="52" max="52" width="13" customWidth="1"/>
    <col min="53" max="53" width="19.42578125" customWidth="1"/>
    <col min="54" max="54" width="34.28515625" customWidth="1"/>
    <col min="55" max="55" width="26.28515625" customWidth="1"/>
    <col min="56" max="56" width="31.7109375" customWidth="1"/>
    <col min="57" max="57" width="20.5703125" customWidth="1"/>
    <col min="58" max="58" width="19.42578125" customWidth="1"/>
    <col min="59" max="59" width="35.5703125" customWidth="1"/>
    <col min="60" max="60" width="14" customWidth="1"/>
    <col min="61" max="61" width="19" customWidth="1"/>
    <col min="62" max="62" width="41" customWidth="1"/>
    <col min="63" max="63" width="20.7109375" customWidth="1"/>
    <col min="64" max="64" width="13" customWidth="1"/>
    <col min="65" max="65" width="19.42578125" customWidth="1"/>
    <col min="66" max="66" width="34.28515625" customWidth="1"/>
    <col min="67" max="67" width="48.28515625" customWidth="1"/>
    <col min="68" max="68" width="35.28515625" customWidth="1"/>
    <col min="69" max="72" width="18.140625" customWidth="1"/>
    <col min="73" max="73" width="14" customWidth="1"/>
    <col min="74" max="74" width="41" customWidth="1"/>
    <col min="75" max="75" width="20.7109375" customWidth="1"/>
    <col min="76" max="76" width="13" customWidth="1"/>
    <col min="77" max="77" width="19.42578125" customWidth="1"/>
    <col min="78" max="78" width="31.140625" customWidth="1"/>
    <col min="79" max="79" width="21.42578125" customWidth="1"/>
    <col min="80" max="80" width="13.85546875" bestFit="1" customWidth="1"/>
    <col min="81" max="81" width="26.28515625" customWidth="1"/>
    <col min="82" max="82" width="31.7109375" customWidth="1"/>
    <col min="83" max="83" width="20.5703125" customWidth="1"/>
    <col min="84" max="84" width="19.42578125" customWidth="1"/>
    <col min="85" max="85" width="35.5703125" customWidth="1"/>
    <col min="86" max="86" width="12.140625" customWidth="1"/>
    <col min="87" max="87" width="21.85546875" customWidth="1"/>
    <col min="88" max="88" width="25.42578125" customWidth="1"/>
    <col min="89" max="89" width="22" customWidth="1"/>
    <col min="90" max="90" width="19.140625" customWidth="1"/>
    <col min="91" max="91" width="12.7109375" customWidth="1"/>
    <col min="92" max="92" width="25.5703125" customWidth="1"/>
    <col min="93" max="93" width="20.7109375" customWidth="1"/>
    <col min="94" max="94" width="7.85546875" customWidth="1"/>
    <col min="95" max="95" width="19.42578125" customWidth="1"/>
    <col min="96" max="96" width="26.5703125" customWidth="1"/>
    <col min="97" max="97" width="31.7109375" customWidth="1"/>
    <col min="98" max="100" width="14.42578125" customWidth="1"/>
    <col min="101" max="101" width="6.140625" customWidth="1"/>
    <col min="102" max="102" width="31" customWidth="1"/>
    <col min="103" max="103" width="104.28515625" customWidth="1"/>
    <col min="104" max="104" width="75.85546875" customWidth="1"/>
    <col min="105" max="105" width="52" customWidth="1"/>
    <col min="106" max="106" width="19.42578125" customWidth="1"/>
    <col min="107" max="107" width="31.140625" customWidth="1"/>
    <col min="108" max="108" width="27.85546875" customWidth="1"/>
    <col min="109" max="109" width="36.28515625" customWidth="1"/>
    <col min="110" max="110" width="38.42578125" customWidth="1"/>
    <col min="111" max="111" width="27.140625" customWidth="1"/>
    <col min="112" max="113" width="46.85546875" customWidth="1"/>
    <col min="114" max="114" width="70.140625" customWidth="1"/>
    <col min="115" max="115" width="66.28515625" customWidth="1"/>
    <col min="116" max="116" width="48.85546875" customWidth="1"/>
    <col min="117" max="117" width="33.5703125" customWidth="1"/>
    <col min="118" max="118" width="51.85546875" customWidth="1"/>
    <col min="119" max="119" width="51.140625" customWidth="1"/>
    <col min="120" max="120" width="40.7109375" customWidth="1"/>
    <col min="121" max="121" width="32" customWidth="1"/>
    <col min="122" max="122" width="11.42578125" customWidth="1"/>
    <col min="123" max="123" width="16.85546875" customWidth="1"/>
    <col min="124" max="124" width="26.5703125" customWidth="1"/>
    <col min="125" max="125" width="26.42578125" customWidth="1"/>
    <col min="126" max="126" width="21.85546875" customWidth="1"/>
    <col min="127" max="127" width="19.5703125" customWidth="1"/>
    <col min="128" max="128" width="27.7109375" customWidth="1"/>
    <col min="129" max="129" width="31.5703125" customWidth="1"/>
    <col min="130" max="130" width="11.140625" customWidth="1"/>
  </cols>
  <sheetData>
    <row r="1" spans="1:130" ht="18.75" x14ac:dyDescent="0.3">
      <c r="A1" s="13" t="s">
        <v>0</v>
      </c>
      <c r="B1" s="13" t="s">
        <v>0</v>
      </c>
      <c r="C1" s="13" t="s">
        <v>0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  <c r="O1" s="13" t="s">
        <v>0</v>
      </c>
      <c r="P1" s="13" t="s">
        <v>0</v>
      </c>
      <c r="Q1" s="13" t="s">
        <v>0</v>
      </c>
      <c r="R1" s="13" t="s">
        <v>0</v>
      </c>
      <c r="S1" s="13" t="s">
        <v>0</v>
      </c>
      <c r="T1" s="13" t="s">
        <v>0</v>
      </c>
      <c r="U1" s="13" t="s">
        <v>0</v>
      </c>
      <c r="V1" s="13" t="s">
        <v>0</v>
      </c>
      <c r="W1" s="13" t="s">
        <v>0</v>
      </c>
      <c r="X1" s="13" t="s">
        <v>0</v>
      </c>
      <c r="Y1" s="13" t="s">
        <v>0</v>
      </c>
      <c r="Z1" s="13" t="s">
        <v>0</v>
      </c>
      <c r="AA1" s="13" t="s">
        <v>0</v>
      </c>
      <c r="AB1" s="13" t="s">
        <v>0</v>
      </c>
      <c r="AC1" s="13" t="s">
        <v>0</v>
      </c>
      <c r="AD1" s="13" t="s">
        <v>0</v>
      </c>
      <c r="AE1" s="13" t="s">
        <v>0</v>
      </c>
      <c r="AF1" s="13" t="s">
        <v>0</v>
      </c>
      <c r="AG1" s="13" t="s">
        <v>0</v>
      </c>
      <c r="AH1" s="13" t="s">
        <v>0</v>
      </c>
      <c r="AI1" s="13" t="s">
        <v>0</v>
      </c>
      <c r="AJ1" s="13" t="s">
        <v>0</v>
      </c>
      <c r="AK1" s="13" t="s">
        <v>0</v>
      </c>
      <c r="AL1" s="13" t="s">
        <v>0</v>
      </c>
      <c r="AM1" s="13" t="s">
        <v>0</v>
      </c>
      <c r="AN1" s="13" t="s">
        <v>0</v>
      </c>
      <c r="AO1" s="13" t="s">
        <v>0</v>
      </c>
      <c r="AP1" s="13" t="s">
        <v>0</v>
      </c>
      <c r="AQ1" s="13" t="s">
        <v>0</v>
      </c>
      <c r="AR1" s="13" t="s">
        <v>0</v>
      </c>
      <c r="AS1" s="13" t="s">
        <v>0</v>
      </c>
      <c r="AT1" s="13" t="s">
        <v>0</v>
      </c>
      <c r="AU1" s="13" t="s">
        <v>0</v>
      </c>
      <c r="AV1" s="13" t="s">
        <v>0</v>
      </c>
      <c r="AW1" s="13" t="s">
        <v>0</v>
      </c>
      <c r="AX1" s="13" t="s">
        <v>0</v>
      </c>
      <c r="AY1" s="13" t="s">
        <v>0</v>
      </c>
      <c r="AZ1" s="13" t="s">
        <v>0</v>
      </c>
      <c r="BA1" s="13" t="s">
        <v>0</v>
      </c>
      <c r="BB1" s="13" t="s">
        <v>0</v>
      </c>
      <c r="BC1" s="13" t="s">
        <v>0</v>
      </c>
      <c r="BD1" s="13" t="s">
        <v>0</v>
      </c>
      <c r="BE1" s="13" t="s">
        <v>0</v>
      </c>
      <c r="BF1" s="13" t="s">
        <v>0</v>
      </c>
      <c r="BG1" s="13" t="s">
        <v>0</v>
      </c>
      <c r="BH1" s="13" t="s">
        <v>0</v>
      </c>
      <c r="BI1" s="13" t="s">
        <v>0</v>
      </c>
      <c r="BJ1" s="13" t="s">
        <v>0</v>
      </c>
      <c r="BK1" s="13" t="s">
        <v>0</v>
      </c>
      <c r="BL1" s="13" t="s">
        <v>0</v>
      </c>
      <c r="BM1" s="13" t="s">
        <v>0</v>
      </c>
      <c r="BN1" s="13" t="s">
        <v>0</v>
      </c>
      <c r="BO1" s="13" t="s">
        <v>0</v>
      </c>
      <c r="BP1" s="13" t="s">
        <v>0</v>
      </c>
      <c r="BQ1" s="13" t="s">
        <v>0</v>
      </c>
      <c r="BR1" s="13"/>
      <c r="BS1" s="13"/>
      <c r="BT1" s="13"/>
      <c r="BU1" s="13" t="s">
        <v>0</v>
      </c>
      <c r="BV1" s="13" t="s">
        <v>0</v>
      </c>
      <c r="BW1" s="13" t="s">
        <v>0</v>
      </c>
      <c r="BX1" s="13" t="s">
        <v>0</v>
      </c>
      <c r="BY1" s="13" t="s">
        <v>0</v>
      </c>
      <c r="BZ1" s="13" t="s">
        <v>0</v>
      </c>
      <c r="CA1" s="13"/>
      <c r="CB1" s="13"/>
      <c r="CC1" s="13" t="s">
        <v>0</v>
      </c>
      <c r="CD1" s="13" t="s">
        <v>0</v>
      </c>
      <c r="CE1" s="13" t="s">
        <v>0</v>
      </c>
      <c r="CF1" s="13" t="s">
        <v>0</v>
      </c>
      <c r="CG1" s="13" t="s">
        <v>0</v>
      </c>
      <c r="CH1" s="13" t="s">
        <v>0</v>
      </c>
      <c r="CI1" s="13" t="s">
        <v>0</v>
      </c>
      <c r="CJ1" s="13" t="s">
        <v>0</v>
      </c>
      <c r="CK1" s="13" t="s">
        <v>0</v>
      </c>
      <c r="CL1" s="13" t="s">
        <v>0</v>
      </c>
      <c r="CM1" s="13" t="s">
        <v>0</v>
      </c>
      <c r="CN1" s="13" t="s">
        <v>0</v>
      </c>
      <c r="CO1" s="13" t="s">
        <v>0</v>
      </c>
      <c r="CP1" s="13" t="s">
        <v>0</v>
      </c>
      <c r="CQ1" s="13" t="s">
        <v>0</v>
      </c>
      <c r="CR1" s="13" t="s">
        <v>0</v>
      </c>
      <c r="CS1" s="13" t="s">
        <v>0</v>
      </c>
      <c r="CT1" s="13" t="s">
        <v>0</v>
      </c>
      <c r="CU1" s="13"/>
      <c r="CV1" s="13"/>
      <c r="CW1" s="13"/>
      <c r="CX1" s="13" t="s">
        <v>0</v>
      </c>
      <c r="CY1" s="13" t="s">
        <v>0</v>
      </c>
      <c r="CZ1" s="13" t="s">
        <v>0</v>
      </c>
      <c r="DA1" s="13" t="s">
        <v>0</v>
      </c>
      <c r="DB1" s="13" t="s">
        <v>0</v>
      </c>
      <c r="DC1" s="13" t="s">
        <v>0</v>
      </c>
      <c r="DD1" s="13" t="s">
        <v>0</v>
      </c>
      <c r="DE1" s="13" t="s">
        <v>0</v>
      </c>
      <c r="DF1" s="13" t="s">
        <v>0</v>
      </c>
      <c r="DG1" s="13" t="s">
        <v>0</v>
      </c>
      <c r="DH1" s="13" t="s">
        <v>0</v>
      </c>
      <c r="DI1" s="13" t="s">
        <v>0</v>
      </c>
      <c r="DJ1" s="13" t="s">
        <v>0</v>
      </c>
      <c r="DK1" s="13" t="s">
        <v>0</v>
      </c>
      <c r="DL1" s="13" t="s">
        <v>0</v>
      </c>
      <c r="DM1" s="13" t="s">
        <v>0</v>
      </c>
      <c r="DN1" s="13" t="s">
        <v>0</v>
      </c>
      <c r="DO1" s="13" t="s">
        <v>0</v>
      </c>
      <c r="DP1" s="13" t="s">
        <v>0</v>
      </c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0" ht="18.75" x14ac:dyDescent="0.3">
      <c r="A2" s="13" t="s">
        <v>1</v>
      </c>
      <c r="B2" s="13" t="s">
        <v>1</v>
      </c>
      <c r="C2" s="13" t="s">
        <v>1</v>
      </c>
      <c r="D2" s="13" t="s">
        <v>1</v>
      </c>
      <c r="E2" s="13" t="s">
        <v>1</v>
      </c>
      <c r="F2" s="13" t="s">
        <v>1</v>
      </c>
      <c r="G2" s="13" t="s">
        <v>1</v>
      </c>
      <c r="H2" s="13" t="s">
        <v>1</v>
      </c>
      <c r="I2" s="13" t="s">
        <v>1</v>
      </c>
      <c r="J2" s="13" t="s">
        <v>1</v>
      </c>
      <c r="K2" s="13" t="s">
        <v>1</v>
      </c>
      <c r="L2" s="13" t="s">
        <v>1</v>
      </c>
      <c r="M2" s="13" t="s">
        <v>1</v>
      </c>
      <c r="N2" s="13" t="s">
        <v>1</v>
      </c>
      <c r="O2" s="13" t="s">
        <v>1</v>
      </c>
      <c r="P2" s="13" t="s">
        <v>1</v>
      </c>
      <c r="Q2" s="13" t="s">
        <v>1</v>
      </c>
      <c r="R2" s="13" t="s">
        <v>1</v>
      </c>
      <c r="S2" s="13" t="s">
        <v>1</v>
      </c>
      <c r="T2" s="13" t="s">
        <v>1</v>
      </c>
      <c r="U2" s="13" t="s">
        <v>1</v>
      </c>
      <c r="V2" s="13" t="s">
        <v>1</v>
      </c>
      <c r="W2" s="13" t="s">
        <v>1</v>
      </c>
      <c r="X2" s="13" t="s">
        <v>1</v>
      </c>
      <c r="Y2" s="13" t="s">
        <v>1</v>
      </c>
      <c r="Z2" s="13" t="s">
        <v>1</v>
      </c>
      <c r="AA2" s="13" t="s">
        <v>1</v>
      </c>
      <c r="AB2" s="13" t="s">
        <v>1</v>
      </c>
      <c r="AC2" s="13" t="s">
        <v>1</v>
      </c>
      <c r="AD2" s="13" t="s">
        <v>1</v>
      </c>
      <c r="AE2" s="13" t="s">
        <v>1</v>
      </c>
      <c r="AF2" s="13" t="s">
        <v>1</v>
      </c>
      <c r="AG2" s="13" t="s">
        <v>1</v>
      </c>
      <c r="AH2" s="13" t="s">
        <v>1</v>
      </c>
      <c r="AI2" s="13" t="s">
        <v>1</v>
      </c>
      <c r="AJ2" s="13" t="s">
        <v>1</v>
      </c>
      <c r="AK2" s="13" t="s">
        <v>1</v>
      </c>
      <c r="AL2" s="13" t="s">
        <v>1</v>
      </c>
      <c r="AM2" s="13" t="s">
        <v>1</v>
      </c>
      <c r="AN2" s="13" t="s">
        <v>1</v>
      </c>
      <c r="AO2" s="13" t="s">
        <v>1</v>
      </c>
      <c r="AP2" s="13" t="s">
        <v>1</v>
      </c>
      <c r="AQ2" s="13" t="s">
        <v>1</v>
      </c>
      <c r="AR2" s="13" t="s">
        <v>1</v>
      </c>
      <c r="AS2" s="13" t="s">
        <v>1</v>
      </c>
      <c r="AT2" s="13" t="s">
        <v>1</v>
      </c>
      <c r="AU2" s="13" t="s">
        <v>1</v>
      </c>
      <c r="AV2" s="13" t="s">
        <v>1</v>
      </c>
      <c r="AW2" s="13" t="s">
        <v>1</v>
      </c>
      <c r="AX2" s="13" t="s">
        <v>1</v>
      </c>
      <c r="AY2" s="13" t="s">
        <v>1</v>
      </c>
      <c r="AZ2" s="13" t="s">
        <v>1</v>
      </c>
      <c r="BA2" s="13" t="s">
        <v>1</v>
      </c>
      <c r="BB2" s="13" t="s">
        <v>1</v>
      </c>
      <c r="BC2" s="13" t="s">
        <v>1</v>
      </c>
      <c r="BD2" s="13" t="s">
        <v>1</v>
      </c>
      <c r="BE2" s="13" t="s">
        <v>1</v>
      </c>
      <c r="BF2" s="13" t="s">
        <v>1</v>
      </c>
      <c r="BG2" s="13" t="s">
        <v>1</v>
      </c>
      <c r="BH2" s="13" t="s">
        <v>1</v>
      </c>
      <c r="BI2" s="13" t="s">
        <v>1</v>
      </c>
      <c r="BJ2" s="13" t="s">
        <v>1</v>
      </c>
      <c r="BK2" s="13" t="s">
        <v>1</v>
      </c>
      <c r="BL2" s="13" t="s">
        <v>1</v>
      </c>
      <c r="BM2" s="13" t="s">
        <v>1</v>
      </c>
      <c r="BN2" s="13" t="s">
        <v>1</v>
      </c>
      <c r="BO2" s="13" t="s">
        <v>1</v>
      </c>
      <c r="BP2" s="13" t="s">
        <v>1</v>
      </c>
      <c r="BQ2" s="13" t="s">
        <v>1</v>
      </c>
      <c r="BR2" s="13"/>
      <c r="BS2" s="13"/>
      <c r="BT2" s="13"/>
      <c r="BU2" s="13" t="s">
        <v>1</v>
      </c>
      <c r="BV2" s="13" t="s">
        <v>1</v>
      </c>
      <c r="BW2" s="13" t="s">
        <v>1</v>
      </c>
      <c r="BX2" s="13" t="s">
        <v>1</v>
      </c>
      <c r="BY2" s="13" t="s">
        <v>1</v>
      </c>
      <c r="BZ2" s="13" t="s">
        <v>1</v>
      </c>
      <c r="CA2" s="13"/>
      <c r="CB2" s="13"/>
      <c r="CC2" s="13" t="s">
        <v>1</v>
      </c>
      <c r="CD2" s="13" t="s">
        <v>1</v>
      </c>
      <c r="CE2" s="13" t="s">
        <v>1</v>
      </c>
      <c r="CF2" s="13" t="s">
        <v>1</v>
      </c>
      <c r="CG2" s="13" t="s">
        <v>1</v>
      </c>
      <c r="CH2" s="13" t="s">
        <v>1</v>
      </c>
      <c r="CI2" s="13" t="s">
        <v>1</v>
      </c>
      <c r="CJ2" s="13" t="s">
        <v>1</v>
      </c>
      <c r="CK2" s="13" t="s">
        <v>1</v>
      </c>
      <c r="CL2" s="13" t="s">
        <v>1</v>
      </c>
      <c r="CM2" s="13" t="s">
        <v>1</v>
      </c>
      <c r="CN2" s="13" t="s">
        <v>1</v>
      </c>
      <c r="CO2" s="13" t="s">
        <v>1</v>
      </c>
      <c r="CP2" s="13" t="s">
        <v>1</v>
      </c>
      <c r="CQ2" s="13" t="s">
        <v>1</v>
      </c>
      <c r="CR2" s="13" t="s">
        <v>1</v>
      </c>
      <c r="CS2" s="13" t="s">
        <v>1</v>
      </c>
      <c r="CT2" s="13" t="s">
        <v>1</v>
      </c>
      <c r="CU2" s="13"/>
      <c r="CV2" s="13"/>
      <c r="CW2" s="13"/>
      <c r="CX2" s="13" t="s">
        <v>1</v>
      </c>
      <c r="CY2" s="13" t="s">
        <v>1</v>
      </c>
      <c r="CZ2" s="13" t="s">
        <v>1</v>
      </c>
      <c r="DA2" s="13" t="s">
        <v>1</v>
      </c>
      <c r="DB2" s="13" t="s">
        <v>1</v>
      </c>
      <c r="DC2" s="13" t="s">
        <v>1</v>
      </c>
      <c r="DD2" s="13" t="s">
        <v>1</v>
      </c>
      <c r="DE2" s="13" t="s">
        <v>1</v>
      </c>
      <c r="DF2" s="13" t="s">
        <v>1</v>
      </c>
      <c r="DG2" s="13" t="s">
        <v>1</v>
      </c>
      <c r="DH2" s="13" t="s">
        <v>1</v>
      </c>
      <c r="DI2" s="13" t="s">
        <v>1</v>
      </c>
      <c r="DJ2" s="13" t="s">
        <v>1</v>
      </c>
      <c r="DK2" s="13" t="s">
        <v>1</v>
      </c>
      <c r="DL2" s="13" t="s">
        <v>1</v>
      </c>
      <c r="DM2" s="13" t="s">
        <v>1</v>
      </c>
      <c r="DN2" s="13" t="s">
        <v>1</v>
      </c>
      <c r="DO2" s="13" t="s">
        <v>1</v>
      </c>
      <c r="DP2" s="13" t="s">
        <v>1</v>
      </c>
      <c r="DQ2" s="13" t="s">
        <v>1</v>
      </c>
      <c r="DR2" s="13" t="s">
        <v>1</v>
      </c>
      <c r="DS2" s="13" t="s">
        <v>1</v>
      </c>
      <c r="DT2" s="13" t="s">
        <v>1</v>
      </c>
      <c r="DU2" s="13" t="s">
        <v>1</v>
      </c>
      <c r="DV2" s="13" t="s">
        <v>1</v>
      </c>
      <c r="DW2" s="13" t="s">
        <v>1</v>
      </c>
      <c r="DX2" s="13" t="s">
        <v>1</v>
      </c>
      <c r="DY2" s="13" t="s">
        <v>1</v>
      </c>
      <c r="DZ2" s="13" t="s">
        <v>1</v>
      </c>
    </row>
    <row r="3" spans="1:130" ht="18.75" x14ac:dyDescent="0.3">
      <c r="A3" s="14" t="s">
        <v>2</v>
      </c>
      <c r="B3" s="14" t="s">
        <v>2</v>
      </c>
      <c r="C3" s="14" t="s">
        <v>2</v>
      </c>
      <c r="D3" s="14" t="s">
        <v>2</v>
      </c>
      <c r="E3" s="14" t="s">
        <v>2</v>
      </c>
      <c r="F3" s="14" t="s">
        <v>2</v>
      </c>
      <c r="G3" s="14" t="s">
        <v>2</v>
      </c>
      <c r="H3" s="14" t="s">
        <v>2</v>
      </c>
      <c r="I3" s="14" t="s">
        <v>2</v>
      </c>
      <c r="J3" s="14" t="s">
        <v>2</v>
      </c>
      <c r="K3" s="14" t="s">
        <v>2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14" t="s">
        <v>2</v>
      </c>
      <c r="X3" s="14" t="s">
        <v>2</v>
      </c>
      <c r="Y3" s="14" t="s">
        <v>2</v>
      </c>
      <c r="Z3" s="14" t="s">
        <v>2</v>
      </c>
      <c r="AA3" s="14" t="s">
        <v>2</v>
      </c>
      <c r="AB3" s="14" t="s">
        <v>2</v>
      </c>
      <c r="AC3" s="14" t="s">
        <v>2</v>
      </c>
      <c r="AD3" s="14" t="s">
        <v>2</v>
      </c>
      <c r="AE3" s="14" t="s">
        <v>2</v>
      </c>
      <c r="AF3" s="14" t="s">
        <v>2</v>
      </c>
      <c r="AG3" s="14" t="s">
        <v>2</v>
      </c>
      <c r="AH3" s="14" t="s">
        <v>2</v>
      </c>
      <c r="AI3" s="14" t="s">
        <v>2</v>
      </c>
      <c r="AJ3" s="14" t="s">
        <v>2</v>
      </c>
      <c r="AK3" s="14" t="s">
        <v>2</v>
      </c>
      <c r="AL3" s="14" t="s">
        <v>2</v>
      </c>
      <c r="AM3" s="14" t="s">
        <v>2</v>
      </c>
      <c r="AN3" s="14" t="s">
        <v>2</v>
      </c>
      <c r="AO3" s="14" t="s">
        <v>2</v>
      </c>
      <c r="AP3" s="14" t="s">
        <v>2</v>
      </c>
      <c r="AQ3" s="14" t="s">
        <v>2</v>
      </c>
      <c r="AR3" s="14" t="s">
        <v>2</v>
      </c>
      <c r="AS3" s="14" t="s">
        <v>2</v>
      </c>
      <c r="AT3" s="14" t="s">
        <v>2</v>
      </c>
      <c r="AU3" s="14" t="s">
        <v>2</v>
      </c>
      <c r="AV3" s="14" t="s">
        <v>2</v>
      </c>
      <c r="AW3" s="14" t="s">
        <v>2</v>
      </c>
      <c r="AX3" s="14" t="s">
        <v>2</v>
      </c>
      <c r="AY3" s="14" t="s">
        <v>2</v>
      </c>
      <c r="AZ3" s="14" t="s">
        <v>2</v>
      </c>
      <c r="BA3" s="14" t="s">
        <v>2</v>
      </c>
      <c r="BB3" s="14" t="s">
        <v>2</v>
      </c>
      <c r="BC3" s="14" t="s">
        <v>2</v>
      </c>
      <c r="BD3" s="14" t="s">
        <v>2</v>
      </c>
      <c r="BE3" s="14" t="s">
        <v>2</v>
      </c>
      <c r="BF3" s="14" t="s">
        <v>2</v>
      </c>
      <c r="BG3" s="14" t="s">
        <v>2</v>
      </c>
      <c r="BH3" s="14" t="s">
        <v>2</v>
      </c>
      <c r="BI3" s="14" t="s">
        <v>2</v>
      </c>
      <c r="BJ3" s="14" t="s">
        <v>2</v>
      </c>
      <c r="BK3" s="14" t="s">
        <v>2</v>
      </c>
      <c r="BL3" s="14" t="s">
        <v>2</v>
      </c>
      <c r="BM3" s="14" t="s">
        <v>2</v>
      </c>
      <c r="BN3" s="14" t="s">
        <v>2</v>
      </c>
      <c r="BO3" s="14" t="s">
        <v>2</v>
      </c>
      <c r="BP3" s="14" t="s">
        <v>2</v>
      </c>
      <c r="BQ3" s="14" t="s">
        <v>2</v>
      </c>
      <c r="BR3" s="14"/>
      <c r="BS3" s="14"/>
      <c r="BT3" s="14"/>
      <c r="BU3" s="14" t="s">
        <v>2</v>
      </c>
      <c r="BV3" s="14" t="s">
        <v>2</v>
      </c>
      <c r="BW3" s="14" t="s">
        <v>2</v>
      </c>
      <c r="BX3" s="14" t="s">
        <v>2</v>
      </c>
      <c r="BY3" s="14" t="s">
        <v>2</v>
      </c>
      <c r="BZ3" s="14" t="s">
        <v>2</v>
      </c>
      <c r="CA3" s="14"/>
      <c r="CB3" s="14"/>
      <c r="CC3" s="14" t="s">
        <v>2</v>
      </c>
      <c r="CD3" s="14" t="s">
        <v>2</v>
      </c>
      <c r="CE3" s="14" t="s">
        <v>2</v>
      </c>
      <c r="CF3" s="14" t="s">
        <v>2</v>
      </c>
      <c r="CG3" s="14" t="s">
        <v>2</v>
      </c>
      <c r="CH3" s="14" t="s">
        <v>2</v>
      </c>
      <c r="CI3" s="14" t="s">
        <v>2</v>
      </c>
      <c r="CJ3" s="14" t="s">
        <v>2</v>
      </c>
      <c r="CK3" s="14" t="s">
        <v>2</v>
      </c>
      <c r="CL3" s="14" t="s">
        <v>2</v>
      </c>
      <c r="CM3" s="14" t="s">
        <v>2</v>
      </c>
      <c r="CN3" s="14" t="s">
        <v>2</v>
      </c>
      <c r="CO3" s="14" t="s">
        <v>2</v>
      </c>
      <c r="CP3" s="14" t="s">
        <v>2</v>
      </c>
      <c r="CQ3" s="14" t="s">
        <v>2</v>
      </c>
      <c r="CR3" s="14" t="s">
        <v>2</v>
      </c>
      <c r="CS3" s="14" t="s">
        <v>2</v>
      </c>
      <c r="CT3" s="14" t="s">
        <v>2</v>
      </c>
      <c r="CU3" s="14"/>
      <c r="CV3" s="14"/>
      <c r="CW3" s="14"/>
      <c r="CX3" s="14" t="s">
        <v>2</v>
      </c>
      <c r="CY3" s="14" t="s">
        <v>2</v>
      </c>
      <c r="CZ3" s="14" t="s">
        <v>2</v>
      </c>
      <c r="DA3" s="14" t="s">
        <v>2</v>
      </c>
      <c r="DB3" s="14" t="s">
        <v>2</v>
      </c>
      <c r="DC3" s="14" t="s">
        <v>2</v>
      </c>
      <c r="DD3" s="14" t="s">
        <v>2</v>
      </c>
      <c r="DE3" s="14" t="s">
        <v>2</v>
      </c>
      <c r="DF3" s="14" t="s">
        <v>2</v>
      </c>
      <c r="DG3" s="14" t="s">
        <v>2</v>
      </c>
      <c r="DH3" s="14" t="s">
        <v>2</v>
      </c>
      <c r="DI3" s="14" t="s">
        <v>2</v>
      </c>
      <c r="DJ3" s="14" t="s">
        <v>2</v>
      </c>
      <c r="DK3" s="14" t="s">
        <v>2</v>
      </c>
      <c r="DL3" s="14" t="s">
        <v>2</v>
      </c>
      <c r="DM3" s="14" t="s">
        <v>2</v>
      </c>
      <c r="DN3" s="14" t="s">
        <v>2</v>
      </c>
      <c r="DO3" s="14" t="s">
        <v>2</v>
      </c>
      <c r="DP3" s="14" t="s">
        <v>2</v>
      </c>
      <c r="DQ3" s="14" t="s">
        <v>2</v>
      </c>
      <c r="DR3" s="14" t="s">
        <v>2</v>
      </c>
      <c r="DS3" s="14" t="s">
        <v>2</v>
      </c>
      <c r="DT3" s="14" t="s">
        <v>2</v>
      </c>
      <c r="DU3" s="14" t="s">
        <v>2</v>
      </c>
      <c r="DV3" s="14" t="s">
        <v>2</v>
      </c>
      <c r="DW3" s="14" t="s">
        <v>2</v>
      </c>
      <c r="DX3" s="14" t="s">
        <v>2</v>
      </c>
      <c r="DY3" s="14" t="s">
        <v>2</v>
      </c>
      <c r="DZ3" s="14" t="s">
        <v>2</v>
      </c>
    </row>
    <row r="4" spans="1:130" x14ac:dyDescent="0.25">
      <c r="A4" s="3"/>
      <c r="B4" s="15" t="s">
        <v>3</v>
      </c>
      <c r="C4" s="16" t="s">
        <v>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</row>
    <row r="5" spans="1:130" x14ac:dyDescent="0.25">
      <c r="A5" s="3"/>
      <c r="B5" s="15" t="s">
        <v>5</v>
      </c>
      <c r="C5" s="15" t="s">
        <v>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3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</row>
    <row r="7" spans="1:130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  <c r="X7" s="5">
        <v>24</v>
      </c>
      <c r="Y7" s="5">
        <v>25</v>
      </c>
      <c r="Z7" s="5">
        <v>26</v>
      </c>
      <c r="AA7" s="5">
        <v>27</v>
      </c>
      <c r="AB7" s="5">
        <v>28</v>
      </c>
      <c r="AC7" s="5">
        <v>29</v>
      </c>
      <c r="AD7" s="5">
        <v>30</v>
      </c>
      <c r="AE7" s="5">
        <v>31</v>
      </c>
      <c r="AF7" s="5">
        <v>32</v>
      </c>
      <c r="AG7" s="5">
        <v>33</v>
      </c>
      <c r="AH7" s="5">
        <v>34</v>
      </c>
      <c r="AI7" s="5">
        <v>35</v>
      </c>
      <c r="AJ7" s="5">
        <v>36</v>
      </c>
      <c r="AK7" s="5">
        <v>37</v>
      </c>
      <c r="AL7" s="5">
        <v>38</v>
      </c>
      <c r="AM7" s="5">
        <v>39</v>
      </c>
      <c r="AN7" s="5">
        <v>40</v>
      </c>
      <c r="AO7" s="5">
        <v>41</v>
      </c>
      <c r="AP7" s="5">
        <v>42</v>
      </c>
      <c r="AQ7" s="5">
        <v>43</v>
      </c>
      <c r="AR7" s="5">
        <v>44</v>
      </c>
      <c r="AS7" s="5">
        <v>45</v>
      </c>
      <c r="AT7" s="5">
        <v>46</v>
      </c>
      <c r="AU7" s="5">
        <v>47</v>
      </c>
      <c r="AV7" s="5">
        <v>48</v>
      </c>
      <c r="AW7" s="5">
        <v>49</v>
      </c>
      <c r="AX7" s="5">
        <v>50</v>
      </c>
      <c r="AY7" s="5">
        <v>51</v>
      </c>
      <c r="AZ7" s="5">
        <v>52</v>
      </c>
      <c r="BA7" s="5">
        <v>53</v>
      </c>
      <c r="BB7" s="5">
        <v>54</v>
      </c>
      <c r="BC7" s="5">
        <v>55</v>
      </c>
      <c r="BD7" s="5">
        <v>56</v>
      </c>
      <c r="BE7" s="5">
        <v>57</v>
      </c>
      <c r="BF7" s="5">
        <v>58</v>
      </c>
      <c r="BG7" s="5">
        <v>59</v>
      </c>
      <c r="BH7" s="5">
        <v>60</v>
      </c>
      <c r="BI7" s="5">
        <v>61</v>
      </c>
      <c r="BJ7" s="5">
        <v>62</v>
      </c>
      <c r="BK7" s="5">
        <v>63</v>
      </c>
      <c r="BL7" s="5">
        <v>64</v>
      </c>
      <c r="BM7" s="5">
        <v>65</v>
      </c>
      <c r="BN7" s="5">
        <v>66</v>
      </c>
      <c r="BO7" s="5">
        <v>67</v>
      </c>
      <c r="BP7" s="5">
        <v>68</v>
      </c>
      <c r="BQ7" s="5">
        <v>69</v>
      </c>
      <c r="BR7" s="5"/>
      <c r="BS7" s="5"/>
      <c r="BT7" s="5"/>
      <c r="BU7" s="5">
        <v>70</v>
      </c>
      <c r="BV7" s="5">
        <v>71</v>
      </c>
      <c r="BW7" s="5">
        <v>72</v>
      </c>
      <c r="BX7" s="5">
        <v>73</v>
      </c>
      <c r="BY7" s="5">
        <v>74</v>
      </c>
      <c r="BZ7" s="5">
        <v>75</v>
      </c>
      <c r="CA7" s="5"/>
      <c r="CB7" s="5"/>
      <c r="CC7" s="5">
        <v>76</v>
      </c>
      <c r="CD7" s="5">
        <v>77</v>
      </c>
      <c r="CE7" s="5">
        <v>78</v>
      </c>
      <c r="CF7" s="5">
        <v>79</v>
      </c>
      <c r="CG7" s="5">
        <v>80</v>
      </c>
      <c r="CH7" s="5">
        <v>81</v>
      </c>
      <c r="CI7" s="5">
        <v>82</v>
      </c>
      <c r="CJ7" s="5">
        <v>83</v>
      </c>
      <c r="CK7" s="5">
        <v>84</v>
      </c>
      <c r="CL7" s="5">
        <v>85</v>
      </c>
      <c r="CM7" s="5">
        <v>86</v>
      </c>
      <c r="CN7" s="5">
        <v>87</v>
      </c>
      <c r="CO7" s="5">
        <v>88</v>
      </c>
      <c r="CP7" s="5">
        <v>89</v>
      </c>
      <c r="CQ7" s="5">
        <v>90</v>
      </c>
      <c r="CR7" s="5">
        <v>91</v>
      </c>
      <c r="CS7" s="5">
        <v>92</v>
      </c>
      <c r="CT7" s="5">
        <v>93</v>
      </c>
      <c r="CU7" s="5"/>
      <c r="CV7" s="5"/>
      <c r="CW7" s="5"/>
      <c r="CX7" s="5">
        <v>94</v>
      </c>
      <c r="CY7" s="5">
        <v>95</v>
      </c>
      <c r="CZ7" s="5">
        <v>96</v>
      </c>
      <c r="DA7" s="5">
        <v>97</v>
      </c>
      <c r="DB7" s="5">
        <v>98</v>
      </c>
      <c r="DC7" s="5">
        <v>99</v>
      </c>
      <c r="DD7" s="5">
        <v>100</v>
      </c>
      <c r="DE7" s="5">
        <v>101</v>
      </c>
      <c r="DF7" s="5">
        <v>102</v>
      </c>
      <c r="DG7" s="5">
        <v>103</v>
      </c>
      <c r="DH7" s="5">
        <v>104</v>
      </c>
      <c r="DI7" s="5">
        <v>105</v>
      </c>
      <c r="DJ7" s="5">
        <v>106</v>
      </c>
      <c r="DK7" s="5">
        <v>107</v>
      </c>
      <c r="DL7" s="5">
        <v>108</v>
      </c>
      <c r="DM7" s="5">
        <v>109</v>
      </c>
      <c r="DN7" s="5">
        <v>110</v>
      </c>
      <c r="DO7" s="5">
        <v>111</v>
      </c>
      <c r="DP7" s="5">
        <v>112</v>
      </c>
      <c r="DQ7" s="5">
        <v>113</v>
      </c>
      <c r="DR7" s="5">
        <v>114</v>
      </c>
      <c r="DS7" s="5">
        <v>115</v>
      </c>
      <c r="DT7" s="5">
        <v>116</v>
      </c>
      <c r="DU7" s="5">
        <v>117</v>
      </c>
      <c r="DV7" s="5">
        <v>118</v>
      </c>
      <c r="DW7" s="5">
        <v>119</v>
      </c>
      <c r="DX7" s="5">
        <v>120</v>
      </c>
      <c r="DY7" s="5">
        <v>121</v>
      </c>
      <c r="DZ7" s="5">
        <v>122</v>
      </c>
    </row>
    <row r="8" spans="1:130" x14ac:dyDescent="0.25">
      <c r="A8" s="12"/>
      <c r="B8" s="12"/>
      <c r="C8" s="12"/>
      <c r="D8" s="12"/>
      <c r="E8" s="12" t="s">
        <v>7</v>
      </c>
      <c r="F8" s="12" t="s">
        <v>7</v>
      </c>
      <c r="G8" s="12"/>
      <c r="H8" s="12"/>
      <c r="I8" s="12"/>
      <c r="J8" s="12" t="s">
        <v>8</v>
      </c>
      <c r="K8" s="12" t="s">
        <v>8</v>
      </c>
      <c r="L8" s="12" t="s">
        <v>8</v>
      </c>
      <c r="M8" s="12" t="s">
        <v>8</v>
      </c>
      <c r="N8" s="12" t="s">
        <v>8</v>
      </c>
      <c r="O8" s="12" t="s">
        <v>8</v>
      </c>
      <c r="P8" s="12"/>
      <c r="Q8" s="12" t="s">
        <v>8</v>
      </c>
      <c r="R8" s="12" t="s">
        <v>8</v>
      </c>
      <c r="S8" s="12" t="s">
        <v>8</v>
      </c>
      <c r="T8" s="12" t="s">
        <v>9</v>
      </c>
      <c r="U8" s="12" t="s">
        <v>9</v>
      </c>
      <c r="V8" s="12" t="s">
        <v>9</v>
      </c>
      <c r="W8" s="12" t="s">
        <v>10</v>
      </c>
      <c r="X8" s="12" t="s">
        <v>10</v>
      </c>
      <c r="Y8" s="12" t="s">
        <v>10</v>
      </c>
      <c r="Z8" s="12" t="s">
        <v>11</v>
      </c>
      <c r="AA8" s="12" t="s">
        <v>11</v>
      </c>
      <c r="AB8" s="12" t="s">
        <v>11</v>
      </c>
      <c r="AC8" s="12" t="s">
        <v>12</v>
      </c>
      <c r="AD8" s="12" t="s">
        <v>12</v>
      </c>
      <c r="AE8" s="12" t="s">
        <v>12</v>
      </c>
      <c r="AF8" s="12" t="s">
        <v>12</v>
      </c>
      <c r="AG8" s="12" t="s">
        <v>12</v>
      </c>
      <c r="AH8" s="12" t="s">
        <v>12</v>
      </c>
      <c r="AI8" s="12" t="s">
        <v>12</v>
      </c>
      <c r="AJ8" s="12" t="s">
        <v>12</v>
      </c>
      <c r="AK8" s="12" t="s">
        <v>13</v>
      </c>
      <c r="AL8" s="12" t="s">
        <v>13</v>
      </c>
      <c r="AM8" s="12" t="s">
        <v>13</v>
      </c>
      <c r="AN8" s="12" t="s">
        <v>13</v>
      </c>
      <c r="AO8" s="12" t="s">
        <v>13</v>
      </c>
      <c r="AP8" s="12" t="s">
        <v>13</v>
      </c>
      <c r="AQ8" s="12" t="s">
        <v>14</v>
      </c>
      <c r="AR8" s="12" t="s">
        <v>14</v>
      </c>
      <c r="AS8" s="12" t="s">
        <v>14</v>
      </c>
      <c r="AT8" s="12" t="s">
        <v>14</v>
      </c>
      <c r="AU8" s="12" t="s">
        <v>14</v>
      </c>
      <c r="AV8" s="12" t="s">
        <v>15</v>
      </c>
      <c r="AW8" s="12" t="s">
        <v>15</v>
      </c>
      <c r="AX8" s="12" t="s">
        <v>15</v>
      </c>
      <c r="AY8" s="12" t="s">
        <v>15</v>
      </c>
      <c r="AZ8" s="12" t="s">
        <v>15</v>
      </c>
      <c r="BA8" s="12" t="s">
        <v>15</v>
      </c>
      <c r="BB8" s="12" t="s">
        <v>15</v>
      </c>
      <c r="BC8" s="12" t="s">
        <v>16</v>
      </c>
      <c r="BD8" s="12" t="s">
        <v>16</v>
      </c>
      <c r="BE8" s="12" t="s">
        <v>16</v>
      </c>
      <c r="BF8" s="12" t="s">
        <v>16</v>
      </c>
      <c r="BG8" s="12" t="s">
        <v>16</v>
      </c>
      <c r="BH8" s="12" t="s">
        <v>17</v>
      </c>
      <c r="BI8" s="12" t="s">
        <v>17</v>
      </c>
      <c r="BJ8" s="12" t="s">
        <v>17</v>
      </c>
      <c r="BK8" s="12" t="s">
        <v>17</v>
      </c>
      <c r="BL8" s="12" t="s">
        <v>17</v>
      </c>
      <c r="BM8" s="12" t="s">
        <v>17</v>
      </c>
      <c r="BN8" s="12" t="s">
        <v>17</v>
      </c>
      <c r="BO8" s="12"/>
      <c r="BP8" s="12"/>
      <c r="BQ8" s="12"/>
      <c r="BR8" s="1"/>
      <c r="BS8" s="1"/>
      <c r="BT8" s="1"/>
      <c r="BU8" s="12" t="s">
        <v>18</v>
      </c>
      <c r="BV8" s="12" t="s">
        <v>18</v>
      </c>
      <c r="BW8" s="12" t="s">
        <v>18</v>
      </c>
      <c r="BX8" s="12" t="s">
        <v>18</v>
      </c>
      <c r="BY8" s="12" t="s">
        <v>18</v>
      </c>
      <c r="BZ8" s="12" t="s">
        <v>18</v>
      </c>
      <c r="CA8" s="1"/>
      <c r="CB8" s="1"/>
      <c r="CC8" s="12" t="s">
        <v>19</v>
      </c>
      <c r="CD8" s="12" t="s">
        <v>19</v>
      </c>
      <c r="CE8" s="12" t="s">
        <v>19</v>
      </c>
      <c r="CF8" s="12" t="s">
        <v>19</v>
      </c>
      <c r="CG8" s="12" t="s">
        <v>19</v>
      </c>
      <c r="CH8" s="12"/>
      <c r="CI8" s="12"/>
      <c r="CJ8" s="12" t="s">
        <v>20</v>
      </c>
      <c r="CK8" s="12" t="s">
        <v>20</v>
      </c>
      <c r="CL8" s="12" t="s">
        <v>20</v>
      </c>
      <c r="CM8" s="12" t="s">
        <v>21</v>
      </c>
      <c r="CN8" s="12" t="s">
        <v>21</v>
      </c>
      <c r="CO8" s="12" t="s">
        <v>21</v>
      </c>
      <c r="CP8" s="12" t="s">
        <v>21</v>
      </c>
      <c r="CQ8" s="12" t="s">
        <v>21</v>
      </c>
      <c r="CR8" s="12" t="s">
        <v>21</v>
      </c>
      <c r="CS8" s="12"/>
      <c r="CT8" s="12"/>
      <c r="CU8" s="1"/>
      <c r="CV8" s="1"/>
      <c r="CW8" s="1"/>
      <c r="CX8" s="12" t="s">
        <v>22</v>
      </c>
      <c r="CY8" s="12" t="s">
        <v>22</v>
      </c>
      <c r="CZ8" s="12" t="s">
        <v>22</v>
      </c>
      <c r="DA8" s="12" t="s">
        <v>22</v>
      </c>
      <c r="DB8" s="12" t="s">
        <v>22</v>
      </c>
      <c r="DC8" s="12" t="s">
        <v>22</v>
      </c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</row>
    <row r="9" spans="1:130" s="7" customFormat="1" ht="74.25" customHeight="1" x14ac:dyDescent="0.25">
      <c r="A9" s="7" t="s">
        <v>23</v>
      </c>
      <c r="B9" s="7" t="s">
        <v>24</v>
      </c>
      <c r="C9" s="7" t="s">
        <v>25</v>
      </c>
      <c r="D9" s="7" t="s">
        <v>26</v>
      </c>
      <c r="E9" s="7" t="s">
        <v>27</v>
      </c>
      <c r="F9" s="7" t="s">
        <v>28</v>
      </c>
      <c r="G9" s="7" t="s">
        <v>29</v>
      </c>
      <c r="H9" s="7" t="s">
        <v>30</v>
      </c>
      <c r="I9" s="7" t="s">
        <v>31</v>
      </c>
      <c r="J9" s="7" t="s">
        <v>32</v>
      </c>
      <c r="K9" s="7" t="s">
        <v>33</v>
      </c>
      <c r="L9" s="7" t="s">
        <v>34</v>
      </c>
      <c r="M9" s="7" t="s">
        <v>35</v>
      </c>
      <c r="N9" s="7" t="s">
        <v>36</v>
      </c>
      <c r="O9" s="7" t="s">
        <v>37</v>
      </c>
      <c r="P9" s="7" t="s">
        <v>38</v>
      </c>
      <c r="Q9" s="7" t="s">
        <v>39</v>
      </c>
      <c r="R9" s="7" t="s">
        <v>40</v>
      </c>
      <c r="S9" s="7" t="s">
        <v>41</v>
      </c>
      <c r="T9" s="7" t="s">
        <v>42</v>
      </c>
      <c r="U9" s="7" t="s">
        <v>43</v>
      </c>
      <c r="V9" s="7" t="s">
        <v>44</v>
      </c>
      <c r="W9" s="7" t="s">
        <v>45</v>
      </c>
      <c r="X9" s="7" t="s">
        <v>46</v>
      </c>
      <c r="Y9" s="7" t="s">
        <v>47</v>
      </c>
      <c r="Z9" s="7" t="s">
        <v>48</v>
      </c>
      <c r="AA9" s="7" t="s">
        <v>49</v>
      </c>
      <c r="AB9" s="7" t="s">
        <v>50</v>
      </c>
      <c r="AC9" s="7" t="s">
        <v>51</v>
      </c>
      <c r="AD9" s="7" t="s">
        <v>52</v>
      </c>
      <c r="AE9" s="7" t="s">
        <v>53</v>
      </c>
      <c r="AF9" s="7" t="s">
        <v>54</v>
      </c>
      <c r="AG9" s="7" t="s">
        <v>55</v>
      </c>
      <c r="AH9" s="7" t="s">
        <v>56</v>
      </c>
      <c r="AI9" s="7" t="s">
        <v>57</v>
      </c>
      <c r="AJ9" s="7" t="s">
        <v>58</v>
      </c>
      <c r="AK9" s="7" t="s">
        <v>59</v>
      </c>
      <c r="AL9" s="7" t="s">
        <v>60</v>
      </c>
      <c r="AM9" s="7" t="s">
        <v>61</v>
      </c>
      <c r="AN9" s="7" t="s">
        <v>62</v>
      </c>
      <c r="AO9" s="7" t="s">
        <v>63</v>
      </c>
      <c r="AP9" s="7" t="s">
        <v>64</v>
      </c>
      <c r="AQ9" s="7" t="s">
        <v>65</v>
      </c>
      <c r="AR9" s="7" t="s">
        <v>66</v>
      </c>
      <c r="AS9" s="7" t="s">
        <v>67</v>
      </c>
      <c r="AT9" s="7" t="s">
        <v>68</v>
      </c>
      <c r="AU9" s="7" t="s">
        <v>69</v>
      </c>
      <c r="AV9" s="7" t="s">
        <v>70</v>
      </c>
      <c r="AW9" s="7" t="s">
        <v>71</v>
      </c>
      <c r="AX9" s="7" t="s">
        <v>72</v>
      </c>
      <c r="AY9" s="7" t="s">
        <v>73</v>
      </c>
      <c r="AZ9" s="7" t="s">
        <v>74</v>
      </c>
      <c r="BA9" s="7" t="s">
        <v>75</v>
      </c>
      <c r="BB9" s="7" t="s">
        <v>76</v>
      </c>
      <c r="BC9" s="7" t="s">
        <v>77</v>
      </c>
      <c r="BD9" s="7" t="s">
        <v>78</v>
      </c>
      <c r="BE9" s="7" t="s">
        <v>79</v>
      </c>
      <c r="BF9" s="7" t="s">
        <v>80</v>
      </c>
      <c r="BG9" s="7" t="s">
        <v>81</v>
      </c>
      <c r="BH9" s="7" t="s">
        <v>82</v>
      </c>
      <c r="BI9" s="7" t="s">
        <v>83</v>
      </c>
      <c r="BJ9" s="7" t="s">
        <v>84</v>
      </c>
      <c r="BK9" s="7" t="s">
        <v>85</v>
      </c>
      <c r="BL9" s="7" t="s">
        <v>86</v>
      </c>
      <c r="BM9" s="7" t="s">
        <v>87</v>
      </c>
      <c r="BN9" s="7" t="s">
        <v>88</v>
      </c>
      <c r="BO9" s="7" t="s">
        <v>89</v>
      </c>
      <c r="BP9" s="7" t="s">
        <v>90</v>
      </c>
      <c r="BQ9" s="7" t="s">
        <v>91</v>
      </c>
      <c r="BR9" s="8" t="s">
        <v>177</v>
      </c>
      <c r="BS9" s="8" t="s">
        <v>178</v>
      </c>
      <c r="BT9" s="8" t="s">
        <v>179</v>
      </c>
      <c r="BU9" s="7" t="s">
        <v>92</v>
      </c>
      <c r="BV9" s="7" t="s">
        <v>93</v>
      </c>
      <c r="BW9" s="7" t="s">
        <v>94</v>
      </c>
      <c r="BX9" s="7" t="s">
        <v>95</v>
      </c>
      <c r="BY9" s="7" t="s">
        <v>96</v>
      </c>
      <c r="BZ9" s="7" t="s">
        <v>97</v>
      </c>
      <c r="CA9" s="8" t="s">
        <v>182</v>
      </c>
      <c r="CB9" s="8" t="s">
        <v>183</v>
      </c>
      <c r="CC9" s="7" t="s">
        <v>98</v>
      </c>
      <c r="CD9" s="7" t="s">
        <v>99</v>
      </c>
      <c r="CE9" s="7" t="s">
        <v>100</v>
      </c>
      <c r="CF9" s="7" t="s">
        <v>101</v>
      </c>
      <c r="CG9" s="7" t="s">
        <v>102</v>
      </c>
      <c r="CH9" s="7" t="s">
        <v>103</v>
      </c>
      <c r="CI9" s="7" t="s">
        <v>104</v>
      </c>
      <c r="CJ9" s="7" t="s">
        <v>105</v>
      </c>
      <c r="CK9" s="7" t="s">
        <v>106</v>
      </c>
      <c r="CL9" s="7" t="s">
        <v>107</v>
      </c>
      <c r="CM9" s="7" t="s">
        <v>108</v>
      </c>
      <c r="CN9" s="7" t="s">
        <v>109</v>
      </c>
      <c r="CO9" s="7" t="s">
        <v>110</v>
      </c>
      <c r="CP9" s="7" t="s">
        <v>111</v>
      </c>
      <c r="CQ9" s="7" t="s">
        <v>112</v>
      </c>
      <c r="CR9" s="7" t="s">
        <v>113</v>
      </c>
      <c r="CS9" s="7" t="s">
        <v>114</v>
      </c>
      <c r="CT9" s="7" t="s">
        <v>115</v>
      </c>
      <c r="CU9" s="8" t="s">
        <v>180</v>
      </c>
      <c r="CV9" s="8" t="s">
        <v>181</v>
      </c>
      <c r="CW9" s="8" t="s">
        <v>176</v>
      </c>
      <c r="CX9" s="7" t="s">
        <v>116</v>
      </c>
      <c r="CY9" s="7" t="s">
        <v>117</v>
      </c>
      <c r="CZ9" s="7" t="s">
        <v>118</v>
      </c>
      <c r="DA9" s="7" t="s">
        <v>119</v>
      </c>
      <c r="DB9" s="7" t="s">
        <v>120</v>
      </c>
      <c r="DC9" s="7" t="s">
        <v>121</v>
      </c>
      <c r="DD9" s="7" t="s">
        <v>122</v>
      </c>
      <c r="DE9" s="7" t="s">
        <v>123</v>
      </c>
      <c r="DF9" s="7" t="s">
        <v>124</v>
      </c>
      <c r="DG9" s="7" t="s">
        <v>125</v>
      </c>
      <c r="DH9" s="7" t="s">
        <v>126</v>
      </c>
      <c r="DI9" s="7" t="s">
        <v>127</v>
      </c>
      <c r="DJ9" s="7" t="s">
        <v>128</v>
      </c>
      <c r="DK9" s="7" t="s">
        <v>129</v>
      </c>
      <c r="DL9" s="7" t="s">
        <v>130</v>
      </c>
      <c r="DM9" s="7" t="s">
        <v>131</v>
      </c>
      <c r="DN9" s="7" t="s">
        <v>132</v>
      </c>
      <c r="DO9" s="7" t="s">
        <v>133</v>
      </c>
      <c r="DP9" s="7" t="s">
        <v>134</v>
      </c>
      <c r="DQ9" s="7" t="s">
        <v>135</v>
      </c>
      <c r="DR9" s="7" t="s">
        <v>136</v>
      </c>
      <c r="DS9" s="7" t="s">
        <v>137</v>
      </c>
      <c r="DT9" s="7" t="s">
        <v>138</v>
      </c>
      <c r="DU9" s="7" t="s">
        <v>139</v>
      </c>
      <c r="DV9" s="7" t="s">
        <v>140</v>
      </c>
      <c r="DW9" s="7" t="s">
        <v>141</v>
      </c>
      <c r="DX9" s="7" t="s">
        <v>142</v>
      </c>
      <c r="DY9" s="7" t="s">
        <v>143</v>
      </c>
      <c r="DZ9" s="7" t="s">
        <v>144</v>
      </c>
    </row>
    <row r="10" spans="1:130" x14ac:dyDescent="0.25">
      <c r="A10" t="s">
        <v>145</v>
      </c>
      <c r="B10" t="s">
        <v>146</v>
      </c>
      <c r="C10" t="s">
        <v>147</v>
      </c>
      <c r="D10" t="s">
        <v>147</v>
      </c>
      <c r="E10">
        <v>0</v>
      </c>
      <c r="F10">
        <v>0</v>
      </c>
      <c r="J10">
        <v>5</v>
      </c>
      <c r="K10">
        <v>2</v>
      </c>
      <c r="L10">
        <v>7</v>
      </c>
      <c r="M10">
        <v>5</v>
      </c>
      <c r="N10">
        <v>0</v>
      </c>
      <c r="O10">
        <v>5</v>
      </c>
      <c r="P10">
        <v>0</v>
      </c>
      <c r="Q10">
        <v>5</v>
      </c>
      <c r="R10">
        <v>0</v>
      </c>
      <c r="S10">
        <v>5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4475</v>
      </c>
      <c r="AA10">
        <v>1900</v>
      </c>
      <c r="AB10">
        <v>6375</v>
      </c>
      <c r="AC10">
        <v>0</v>
      </c>
      <c r="AD10">
        <v>0</v>
      </c>
      <c r="AE10">
        <v>1498963.5</v>
      </c>
      <c r="AF10">
        <v>0</v>
      </c>
      <c r="AG10">
        <v>1498963.5</v>
      </c>
      <c r="AH10">
        <v>715896</v>
      </c>
      <c r="AI10">
        <v>783067.5</v>
      </c>
      <c r="AJ10">
        <v>715000</v>
      </c>
      <c r="AK10">
        <v>371983.18</v>
      </c>
      <c r="AL10">
        <v>1817.08</v>
      </c>
      <c r="AM10">
        <v>0</v>
      </c>
      <c r="AN10">
        <v>2658.34</v>
      </c>
      <c r="AO10">
        <v>31711.68</v>
      </c>
      <c r="AP10">
        <v>408170.28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7944968.7999999998</v>
      </c>
      <c r="AW10">
        <v>0</v>
      </c>
      <c r="AX10">
        <v>4686.76</v>
      </c>
      <c r="AY10">
        <v>0</v>
      </c>
      <c r="AZ10">
        <v>465674.3</v>
      </c>
      <c r="BA10">
        <v>282226.86</v>
      </c>
      <c r="BB10">
        <v>8697556.7200000007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5934489.2199999997</v>
      </c>
      <c r="BI10">
        <v>0</v>
      </c>
      <c r="BJ10">
        <v>100</v>
      </c>
      <c r="BK10">
        <v>0</v>
      </c>
      <c r="BL10">
        <v>425242.22</v>
      </c>
      <c r="BM10">
        <v>257722.56</v>
      </c>
      <c r="BN10">
        <v>6617554</v>
      </c>
      <c r="BO10">
        <v>2015066.34</v>
      </c>
      <c r="BP10">
        <v>40432.080000000002</v>
      </c>
      <c r="BQ10">
        <v>24504.3</v>
      </c>
      <c r="BR10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2080002.7200000002</v>
      </c>
      <c r="BS10" s="9">
        <v>2080002.72</v>
      </c>
      <c r="BT10" s="9">
        <f>Table1[[#This Row],[RRNO WISE DEMAND]]-Table1[[#This Row],[103 TOTAL DEMAND]]</f>
        <v>0</v>
      </c>
      <c r="BU10">
        <v>2234029.0299999998</v>
      </c>
      <c r="BV10">
        <v>5013.24</v>
      </c>
      <c r="BW10">
        <v>0</v>
      </c>
      <c r="BX10">
        <v>42563.25</v>
      </c>
      <c r="BY10">
        <v>26889.48</v>
      </c>
      <c r="BZ10">
        <v>2308495</v>
      </c>
      <c r="CA10" s="9">
        <v>2298495</v>
      </c>
      <c r="CB10" s="9">
        <f>Table1[[#This Row],[COLLECTION REPORT]]-Table1[[#This Row],[TOTAL SUM (70+71+72+73+74)]]</f>
        <v>-10000</v>
      </c>
      <c r="CC10">
        <v>1159</v>
      </c>
      <c r="CD10">
        <v>0</v>
      </c>
      <c r="CE10">
        <v>0</v>
      </c>
      <c r="CF10">
        <v>0</v>
      </c>
      <c r="CG10">
        <v>1159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2309654</v>
      </c>
      <c r="CT10">
        <v>0</v>
      </c>
      <c r="CU10" s="9">
        <v>2309654</v>
      </c>
      <c r="CV10" s="9">
        <f>Table1[[#This Row],[RRNO WISE COLLE]]-Table1[[#This Row],[NET COLLECTION (COLLECTION + CREDITS +SUSPENSE TO RR TRANSFER – PAYMENT CANCELLATIONS) (75+80-91)]]</f>
        <v>0</v>
      </c>
      <c r="CW10" s="9"/>
      <c r="CX10">
        <v>147274.73000000001</v>
      </c>
      <c r="CY10">
        <v>1390.6</v>
      </c>
      <c r="CZ10">
        <v>0</v>
      </c>
      <c r="DA10">
        <v>527.16999999999996</v>
      </c>
      <c r="DB10">
        <v>29326.5</v>
      </c>
      <c r="DC10">
        <v>178519</v>
      </c>
      <c r="DD10">
        <v>0</v>
      </c>
      <c r="DE10">
        <v>71.428571428571402</v>
      </c>
      <c r="DF10">
        <v>100</v>
      </c>
      <c r="DG10">
        <v>0</v>
      </c>
      <c r="DH10">
        <v>100</v>
      </c>
      <c r="DI10">
        <v>0</v>
      </c>
      <c r="DJ10">
        <v>13.871061800240501</v>
      </c>
      <c r="DK10">
        <v>13.871061800240501</v>
      </c>
      <c r="DL10">
        <v>14866533.003167599</v>
      </c>
      <c r="DM10">
        <v>201506634</v>
      </c>
      <c r="DN10">
        <v>294.46460198721002</v>
      </c>
      <c r="DO10">
        <v>0</v>
      </c>
      <c r="DP10">
        <v>6.3778479482781995E-4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</row>
    <row r="11" spans="1:130" x14ac:dyDescent="0.25">
      <c r="A11" t="s">
        <v>145</v>
      </c>
      <c r="B11" t="s">
        <v>146</v>
      </c>
      <c r="C11" t="s">
        <v>148</v>
      </c>
      <c r="D11" t="s">
        <v>149</v>
      </c>
      <c r="E11">
        <v>0</v>
      </c>
      <c r="F11">
        <v>0</v>
      </c>
      <c r="J11">
        <v>3</v>
      </c>
      <c r="K11">
        <v>0</v>
      </c>
      <c r="L11">
        <v>3</v>
      </c>
      <c r="M11">
        <v>3</v>
      </c>
      <c r="N11">
        <v>0</v>
      </c>
      <c r="O11">
        <v>3</v>
      </c>
      <c r="P11">
        <v>1</v>
      </c>
      <c r="Q11">
        <v>3</v>
      </c>
      <c r="R11">
        <v>0</v>
      </c>
      <c r="S11">
        <v>3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150</v>
      </c>
      <c r="AA11">
        <v>0</v>
      </c>
      <c r="AB11">
        <v>150</v>
      </c>
      <c r="AC11">
        <v>0</v>
      </c>
      <c r="AD11">
        <v>0</v>
      </c>
      <c r="AE11">
        <v>9483</v>
      </c>
      <c r="AF11">
        <v>0</v>
      </c>
      <c r="AG11">
        <v>9483</v>
      </c>
      <c r="AH11">
        <v>0</v>
      </c>
      <c r="AI11">
        <v>9483</v>
      </c>
      <c r="AJ11">
        <v>0</v>
      </c>
      <c r="AK11">
        <v>817858.58</v>
      </c>
      <c r="AL11">
        <v>37069.53</v>
      </c>
      <c r="AM11">
        <v>0</v>
      </c>
      <c r="AN11">
        <v>36661.410000000003</v>
      </c>
      <c r="AO11">
        <v>14264.91</v>
      </c>
      <c r="AP11">
        <v>905854.43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158188.25</v>
      </c>
      <c r="AW11">
        <v>0</v>
      </c>
      <c r="AX11">
        <v>10447.870000000001</v>
      </c>
      <c r="AY11">
        <v>0</v>
      </c>
      <c r="AZ11">
        <v>6059.64</v>
      </c>
      <c r="BA11">
        <v>3413.88</v>
      </c>
      <c r="BB11">
        <v>178109.64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47790.03</v>
      </c>
      <c r="BI11">
        <v>0</v>
      </c>
      <c r="BJ11">
        <v>2690.04</v>
      </c>
      <c r="BK11">
        <v>0</v>
      </c>
      <c r="BL11">
        <v>0</v>
      </c>
      <c r="BM11">
        <v>0</v>
      </c>
      <c r="BN11">
        <v>50480.07</v>
      </c>
      <c r="BO11">
        <v>118156.05</v>
      </c>
      <c r="BP11">
        <v>6059.64</v>
      </c>
      <c r="BQ11">
        <v>3413.88</v>
      </c>
      <c r="BR11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127629.57</v>
      </c>
      <c r="BS11" s="9">
        <v>127629.57</v>
      </c>
      <c r="BT11" s="9">
        <f>Table1[[#This Row],[RRNO WISE DEMAND]]-Table1[[#This Row],[103 TOTAL DEMAND]]</f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 s="9">
        <v>0</v>
      </c>
      <c r="CB11" s="9">
        <f>Table1[[#This Row],[COLLECTION REPORT]]-Table1[[#This Row],[TOTAL SUM (70+71+72+73+74)]]</f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 s="9">
        <v>0</v>
      </c>
      <c r="CV11" s="9">
        <f>Table1[[#This Row],[RRNO WISE COLLE]]-Table1[[#This Row],[NET COLLECTION (COLLECTION + CREDITS +SUSPENSE TO RR TRANSFER – PAYMENT CANCELLATIONS) (75+80-91)]]</f>
        <v>0</v>
      </c>
      <c r="CW11" s="9"/>
      <c r="CX11">
        <v>928256.8</v>
      </c>
      <c r="CY11">
        <v>44827.360000000001</v>
      </c>
      <c r="CZ11">
        <v>0</v>
      </c>
      <c r="DA11">
        <v>42721.05</v>
      </c>
      <c r="DB11">
        <v>17678.79</v>
      </c>
      <c r="DC11">
        <v>1033484</v>
      </c>
      <c r="DD11">
        <v>0</v>
      </c>
      <c r="DE11">
        <v>100</v>
      </c>
      <c r="DF11">
        <v>100</v>
      </c>
      <c r="DG11">
        <v>33.3333333333333</v>
      </c>
      <c r="DH11">
        <v>100</v>
      </c>
      <c r="DI11">
        <v>0</v>
      </c>
      <c r="DJ11">
        <v>0</v>
      </c>
      <c r="DK11">
        <v>0</v>
      </c>
      <c r="DL11">
        <v>97308428.703335702</v>
      </c>
      <c r="DM11">
        <v>11815605</v>
      </c>
      <c r="DN11">
        <v>0</v>
      </c>
      <c r="DO11">
        <v>0</v>
      </c>
      <c r="DP11">
        <v>3.1635558367605197E-2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</row>
    <row r="12" spans="1:130" x14ac:dyDescent="0.25">
      <c r="A12" t="s">
        <v>145</v>
      </c>
      <c r="B12" t="s">
        <v>146</v>
      </c>
      <c r="C12" t="s">
        <v>150</v>
      </c>
      <c r="D12" t="s">
        <v>150</v>
      </c>
      <c r="E12">
        <v>0</v>
      </c>
      <c r="F12">
        <v>0</v>
      </c>
      <c r="J12">
        <v>0</v>
      </c>
      <c r="K12">
        <v>2</v>
      </c>
      <c r="L12">
        <v>2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3650</v>
      </c>
      <c r="AB12">
        <v>3650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0</v>
      </c>
      <c r="BS12" s="9">
        <v>0</v>
      </c>
      <c r="BT12" s="9">
        <f>Table1[[#This Row],[RRNO WISE DEMAND]]-Table1[[#This Row],[103 TOTAL DEMAND]]</f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 s="9">
        <v>0</v>
      </c>
      <c r="CB12" s="9">
        <f>Table1[[#This Row],[COLLECTION REPORT]]-Table1[[#This Row],[TOTAL SUM (70+71+72+73+74)]]</f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 s="9"/>
      <c r="CV12" s="9">
        <f>Table1[[#This Row],[RRNO WISE COLLE]]-Table1[[#This Row],[NET COLLECTION (COLLECTION + CREDITS +SUSPENSE TO RR TRANSFER – PAYMENT CANCELLATIONS) (75+80-91)]]</f>
        <v>0</v>
      </c>
      <c r="CW12" s="9"/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</row>
    <row r="13" spans="1:130" x14ac:dyDescent="0.25">
      <c r="A13" t="s">
        <v>145</v>
      </c>
      <c r="B13" t="s">
        <v>151</v>
      </c>
      <c r="C13" t="s">
        <v>152</v>
      </c>
      <c r="D13" t="s">
        <v>153</v>
      </c>
      <c r="E13">
        <v>0</v>
      </c>
      <c r="F13">
        <v>0</v>
      </c>
      <c r="J13">
        <v>25895</v>
      </c>
      <c r="K13">
        <v>3801</v>
      </c>
      <c r="L13">
        <v>29696</v>
      </c>
      <c r="M13">
        <v>25895</v>
      </c>
      <c r="N13">
        <v>0</v>
      </c>
      <c r="O13">
        <v>25895</v>
      </c>
      <c r="P13">
        <v>193</v>
      </c>
      <c r="Q13">
        <v>25893</v>
      </c>
      <c r="R13">
        <v>2</v>
      </c>
      <c r="S13">
        <v>25895</v>
      </c>
      <c r="T13">
        <v>6502.49</v>
      </c>
      <c r="U13">
        <v>823.88</v>
      </c>
      <c r="V13">
        <v>7326.37</v>
      </c>
      <c r="W13">
        <v>19</v>
      </c>
      <c r="X13">
        <v>0</v>
      </c>
      <c r="Y13">
        <v>19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829059.43400000001</v>
      </c>
      <c r="AF13">
        <v>0</v>
      </c>
      <c r="AG13">
        <v>829059.43400000001</v>
      </c>
      <c r="AH13">
        <v>440.1</v>
      </c>
      <c r="AI13">
        <v>828619.33400000003</v>
      </c>
      <c r="AJ13">
        <v>0</v>
      </c>
      <c r="AK13">
        <v>28118838.300000001</v>
      </c>
      <c r="AL13">
        <v>21568333.469999999</v>
      </c>
      <c r="AM13">
        <v>0</v>
      </c>
      <c r="AN13">
        <v>2948072.54</v>
      </c>
      <c r="AO13">
        <v>84738.25</v>
      </c>
      <c r="AP13">
        <v>52719982.560000002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9032291.75</v>
      </c>
      <c r="AW13">
        <v>112303.4</v>
      </c>
      <c r="AX13">
        <v>277349.96999999997</v>
      </c>
      <c r="AY13">
        <v>0</v>
      </c>
      <c r="AZ13">
        <v>432767.87</v>
      </c>
      <c r="BA13">
        <v>298461.5</v>
      </c>
      <c r="BB13">
        <v>10153174.49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4225.97</v>
      </c>
      <c r="BI13">
        <v>10.9</v>
      </c>
      <c r="BJ13">
        <v>44.42</v>
      </c>
      <c r="BK13">
        <v>0</v>
      </c>
      <c r="BL13">
        <v>229.73</v>
      </c>
      <c r="BM13">
        <v>158.44</v>
      </c>
      <c r="BN13">
        <v>4669.46</v>
      </c>
      <c r="BO13">
        <v>9417663.8300000001</v>
      </c>
      <c r="BP13">
        <v>432538.14</v>
      </c>
      <c r="BQ13">
        <v>298303.06</v>
      </c>
      <c r="BR13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10148505.030000001</v>
      </c>
      <c r="BS13" s="9">
        <v>10148505.030000607</v>
      </c>
      <c r="BT13" s="9">
        <f>Table1[[#This Row],[RRNO WISE DEMAND]]-Table1[[#This Row],[103 TOTAL DEMAND]]</f>
        <v>6.0535967350006104E-7</v>
      </c>
      <c r="BU13">
        <v>1123771.83</v>
      </c>
      <c r="BV13">
        <v>99522.96</v>
      </c>
      <c r="BW13">
        <v>0</v>
      </c>
      <c r="BX13">
        <v>103916.85</v>
      </c>
      <c r="BY13">
        <v>34462.36</v>
      </c>
      <c r="BZ13">
        <v>1361674</v>
      </c>
      <c r="CA13" s="9">
        <v>1596621</v>
      </c>
      <c r="CB13" s="9">
        <f>Table1[[#This Row],[COLLECTION REPORT]]-Table1[[#This Row],[TOTAL SUM (70+71+72+73+74)]]</f>
        <v>234947</v>
      </c>
      <c r="CC13">
        <v>8046417.5999999996</v>
      </c>
      <c r="CD13">
        <v>4.83</v>
      </c>
      <c r="CE13">
        <v>370255.44</v>
      </c>
      <c r="CF13">
        <v>255339.59</v>
      </c>
      <c r="CG13">
        <v>8672017.4600000009</v>
      </c>
      <c r="CH13">
        <v>0</v>
      </c>
      <c r="CI13">
        <v>0</v>
      </c>
      <c r="CJ13">
        <v>0</v>
      </c>
      <c r="CK13">
        <v>1260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10033691.460000001</v>
      </c>
      <c r="CT13">
        <v>0</v>
      </c>
      <c r="CU13" s="9">
        <v>10032431.460000319</v>
      </c>
      <c r="CV13" s="9">
        <f>Table1[[#This Row],[RRNO WISE COLLE]]-Table1[[#This Row],[NET COLLECTION (COLLECTION + CREDITS +SUSPENSE TO RR TRANSFER – PAYMENT CANCELLATIONS) (75+80-91)]]</f>
        <v>-1259.9999996814877</v>
      </c>
      <c r="CW13" s="9"/>
      <c r="CX13">
        <v>28090267.149999999</v>
      </c>
      <c r="CY13">
        <v>21746111.23</v>
      </c>
      <c r="CZ13">
        <v>0</v>
      </c>
      <c r="DA13">
        <v>2906438.39</v>
      </c>
      <c r="DB13">
        <v>93239.360000000001</v>
      </c>
      <c r="DC13">
        <v>52836056.130000003</v>
      </c>
      <c r="DD13">
        <v>0</v>
      </c>
      <c r="DE13">
        <v>87.200296336206904</v>
      </c>
      <c r="DF13">
        <v>99.992276501255105</v>
      </c>
      <c r="DG13">
        <v>0.74531762888588504</v>
      </c>
      <c r="DH13">
        <v>100</v>
      </c>
      <c r="DI13">
        <v>0</v>
      </c>
      <c r="DJ13">
        <v>7.0974245971725702</v>
      </c>
      <c r="DK13">
        <v>7.0974245971725702</v>
      </c>
      <c r="DL13">
        <v>4983637853.1491699</v>
      </c>
      <c r="DM13">
        <v>941766383</v>
      </c>
      <c r="DN13">
        <v>164.24323084175899</v>
      </c>
      <c r="DO13">
        <v>0</v>
      </c>
      <c r="DP13">
        <v>3.1234190141306599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</row>
    <row r="14" spans="1:130" x14ac:dyDescent="0.25">
      <c r="A14" t="s">
        <v>145</v>
      </c>
      <c r="B14" t="s">
        <v>151</v>
      </c>
      <c r="C14" t="s">
        <v>154</v>
      </c>
      <c r="D14" t="s">
        <v>155</v>
      </c>
      <c r="E14">
        <v>0</v>
      </c>
      <c r="F14">
        <v>0</v>
      </c>
      <c r="J14">
        <v>15</v>
      </c>
      <c r="K14">
        <v>2</v>
      </c>
      <c r="L14">
        <v>17</v>
      </c>
      <c r="M14">
        <v>15</v>
      </c>
      <c r="N14">
        <v>0</v>
      </c>
      <c r="O14">
        <v>15</v>
      </c>
      <c r="P14">
        <v>0</v>
      </c>
      <c r="Q14">
        <v>15</v>
      </c>
      <c r="R14">
        <v>0</v>
      </c>
      <c r="S14">
        <v>15</v>
      </c>
      <c r="T14">
        <v>26.22</v>
      </c>
      <c r="U14">
        <v>0.38</v>
      </c>
      <c r="V14">
        <v>26.6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676.28</v>
      </c>
      <c r="AF14">
        <v>0</v>
      </c>
      <c r="AG14">
        <v>676.28</v>
      </c>
      <c r="AH14">
        <v>8</v>
      </c>
      <c r="AI14">
        <v>668.28</v>
      </c>
      <c r="AJ14">
        <v>0</v>
      </c>
      <c r="AK14">
        <v>8951.91</v>
      </c>
      <c r="AL14">
        <v>205.21</v>
      </c>
      <c r="AM14">
        <v>0</v>
      </c>
      <c r="AN14">
        <v>149.19999999999999</v>
      </c>
      <c r="AO14">
        <v>118.67</v>
      </c>
      <c r="AP14">
        <v>9424.99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10903.57</v>
      </c>
      <c r="AW14">
        <v>22.1</v>
      </c>
      <c r="AX14">
        <v>91.03</v>
      </c>
      <c r="AY14">
        <v>0</v>
      </c>
      <c r="AZ14">
        <v>410.84</v>
      </c>
      <c r="BA14">
        <v>243.47</v>
      </c>
      <c r="BB14">
        <v>11671.01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245.04</v>
      </c>
      <c r="BI14">
        <v>0</v>
      </c>
      <c r="BJ14">
        <v>1.22</v>
      </c>
      <c r="BK14">
        <v>0</v>
      </c>
      <c r="BL14">
        <v>4.8600000000000003</v>
      </c>
      <c r="BM14">
        <v>2.88</v>
      </c>
      <c r="BN14">
        <v>254</v>
      </c>
      <c r="BO14">
        <v>10770.44</v>
      </c>
      <c r="BP14">
        <v>405.98</v>
      </c>
      <c r="BQ14">
        <v>240.59</v>
      </c>
      <c r="BR14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11417.01</v>
      </c>
      <c r="BS14" s="9">
        <v>11417.01</v>
      </c>
      <c r="BT14" s="9">
        <f>Table1[[#This Row],[RRNO WISE DEMAND]]-Table1[[#This Row],[103 TOTAL DEMAND]]</f>
        <v>0</v>
      </c>
      <c r="BU14">
        <v>13419.44</v>
      </c>
      <c r="BV14">
        <v>95.97</v>
      </c>
      <c r="BW14">
        <v>0</v>
      </c>
      <c r="BX14">
        <v>429.14</v>
      </c>
      <c r="BY14">
        <v>244.45</v>
      </c>
      <c r="BZ14">
        <v>14189</v>
      </c>
      <c r="CA14" s="9">
        <v>14484</v>
      </c>
      <c r="CB14" s="9">
        <f>Table1[[#This Row],[COLLECTION REPORT]]-Table1[[#This Row],[TOTAL SUM (70+71+72+73+74)]]</f>
        <v>295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14189</v>
      </c>
      <c r="CT14">
        <v>0</v>
      </c>
      <c r="CU14" s="9">
        <v>14189</v>
      </c>
      <c r="CV14" s="9">
        <f>Table1[[#This Row],[RRNO WISE COLLE]]-Table1[[#This Row],[NET COLLECTION (COLLECTION + CREDITS +SUSPENSE TO RR TRANSFER – PAYMENT CANCELLATIONS) (75+80-91)]]</f>
        <v>0</v>
      </c>
      <c r="CW14" s="9"/>
      <c r="CX14">
        <v>6213.1</v>
      </c>
      <c r="CY14">
        <v>199.05</v>
      </c>
      <c r="CZ14">
        <v>0</v>
      </c>
      <c r="DA14">
        <v>126.04</v>
      </c>
      <c r="DB14">
        <v>114.81</v>
      </c>
      <c r="DC14">
        <v>6653</v>
      </c>
      <c r="DD14">
        <v>0</v>
      </c>
      <c r="DE14">
        <v>88.235294117647101</v>
      </c>
      <c r="DF14">
        <v>100</v>
      </c>
      <c r="DG14">
        <v>0</v>
      </c>
      <c r="DH14">
        <v>100</v>
      </c>
      <c r="DI14">
        <v>0</v>
      </c>
      <c r="DJ14">
        <v>62.853882552853698</v>
      </c>
      <c r="DK14">
        <v>62.853882552853698</v>
      </c>
      <c r="DL14">
        <v>641215.55832711002</v>
      </c>
      <c r="DM14">
        <v>1077044</v>
      </c>
      <c r="DN14">
        <v>2098.09546341752</v>
      </c>
      <c r="DO14">
        <v>0</v>
      </c>
      <c r="DP14">
        <v>2.2180162063050801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</row>
    <row r="15" spans="1:130" x14ac:dyDescent="0.25">
      <c r="A15" t="s">
        <v>145</v>
      </c>
      <c r="B15" t="s">
        <v>151</v>
      </c>
      <c r="C15" t="s">
        <v>154</v>
      </c>
      <c r="D15" t="s">
        <v>156</v>
      </c>
      <c r="E15">
        <v>0</v>
      </c>
      <c r="F15">
        <v>0</v>
      </c>
      <c r="J15">
        <v>13</v>
      </c>
      <c r="K15">
        <v>1</v>
      </c>
      <c r="L15">
        <v>14</v>
      </c>
      <c r="M15">
        <v>13</v>
      </c>
      <c r="N15">
        <v>0</v>
      </c>
      <c r="O15">
        <v>13</v>
      </c>
      <c r="P15">
        <v>0</v>
      </c>
      <c r="Q15">
        <v>13</v>
      </c>
      <c r="R15">
        <v>0</v>
      </c>
      <c r="S15">
        <v>13</v>
      </c>
      <c r="T15">
        <v>43.64</v>
      </c>
      <c r="U15">
        <v>0.28000000000000003</v>
      </c>
      <c r="V15">
        <v>43.92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427</v>
      </c>
      <c r="AF15">
        <v>0</v>
      </c>
      <c r="AG15">
        <v>427</v>
      </c>
      <c r="AH15">
        <v>0</v>
      </c>
      <c r="AI15">
        <v>427</v>
      </c>
      <c r="AJ15">
        <v>0</v>
      </c>
      <c r="AK15">
        <v>966.09</v>
      </c>
      <c r="AL15">
        <v>9.75</v>
      </c>
      <c r="AM15">
        <v>0</v>
      </c>
      <c r="AN15">
        <v>3.64</v>
      </c>
      <c r="AO15">
        <v>11.52</v>
      </c>
      <c r="AP15">
        <v>991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11560.81</v>
      </c>
      <c r="AW15">
        <v>3.8</v>
      </c>
      <c r="AX15">
        <v>15.28</v>
      </c>
      <c r="AY15">
        <v>0</v>
      </c>
      <c r="AZ15">
        <v>259.39</v>
      </c>
      <c r="BA15">
        <v>153.72</v>
      </c>
      <c r="BB15">
        <v>11993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11579.89</v>
      </c>
      <c r="BP15">
        <v>259.39</v>
      </c>
      <c r="BQ15">
        <v>153.72</v>
      </c>
      <c r="BR15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11992.999999999998</v>
      </c>
      <c r="BS15" s="9">
        <v>11993</v>
      </c>
      <c r="BT15" s="9">
        <f>Table1[[#This Row],[RRNO WISE DEMAND]]-Table1[[#This Row],[103 TOTAL DEMAND]]</f>
        <v>0</v>
      </c>
      <c r="BU15">
        <v>11851.87</v>
      </c>
      <c r="BV15">
        <v>22.08</v>
      </c>
      <c r="BW15">
        <v>0</v>
      </c>
      <c r="BX15">
        <v>260.61</v>
      </c>
      <c r="BY15">
        <v>154.44</v>
      </c>
      <c r="BZ15">
        <v>12289</v>
      </c>
      <c r="CA15" s="9">
        <v>13077</v>
      </c>
      <c r="CB15" s="9">
        <f>Table1[[#This Row],[COLLECTION REPORT]]-Table1[[#This Row],[TOTAL SUM (70+71+72+73+74)]]</f>
        <v>788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12289</v>
      </c>
      <c r="CT15">
        <v>0</v>
      </c>
      <c r="CU15" s="9">
        <v>12289</v>
      </c>
      <c r="CV15" s="9">
        <f>Table1[[#This Row],[RRNO WISE COLLE]]-Table1[[#This Row],[NET COLLECTION (COLLECTION + CREDITS +SUSPENSE TO RR TRANSFER – PAYMENT CANCELLATIONS) (75+80-91)]]</f>
        <v>0</v>
      </c>
      <c r="CW15" s="9"/>
      <c r="CX15">
        <v>678.83</v>
      </c>
      <c r="CY15">
        <v>2.95</v>
      </c>
      <c r="CZ15">
        <v>0</v>
      </c>
      <c r="DA15">
        <v>2.42</v>
      </c>
      <c r="DB15">
        <v>10.8</v>
      </c>
      <c r="DC15">
        <v>695</v>
      </c>
      <c r="DD15">
        <v>0</v>
      </c>
      <c r="DE15">
        <v>92.857142857142904</v>
      </c>
      <c r="DF15">
        <v>100</v>
      </c>
      <c r="DG15">
        <v>0</v>
      </c>
      <c r="DH15">
        <v>100</v>
      </c>
      <c r="DI15">
        <v>0</v>
      </c>
      <c r="DJ15">
        <v>52.174149320216102</v>
      </c>
      <c r="DK15">
        <v>52.174149320216102</v>
      </c>
      <c r="DL15">
        <v>68178.010274346307</v>
      </c>
      <c r="DM15">
        <v>1157989</v>
      </c>
      <c r="DN15">
        <v>2877.9859484777498</v>
      </c>
      <c r="DO15">
        <v>0</v>
      </c>
      <c r="DP15">
        <v>3.04449648711944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</row>
    <row r="16" spans="1:130" x14ac:dyDescent="0.25">
      <c r="A16" t="s">
        <v>145</v>
      </c>
      <c r="B16" t="s">
        <v>151</v>
      </c>
      <c r="C16" t="s">
        <v>157</v>
      </c>
      <c r="D16" t="s">
        <v>158</v>
      </c>
      <c r="E16">
        <v>0</v>
      </c>
      <c r="F16">
        <v>0</v>
      </c>
      <c r="J16">
        <v>2</v>
      </c>
      <c r="K16">
        <v>0</v>
      </c>
      <c r="L16">
        <v>2</v>
      </c>
      <c r="M16">
        <v>2</v>
      </c>
      <c r="N16">
        <v>0</v>
      </c>
      <c r="O16">
        <v>2</v>
      </c>
      <c r="P16">
        <v>0</v>
      </c>
      <c r="Q16">
        <v>2</v>
      </c>
      <c r="R16">
        <v>0</v>
      </c>
      <c r="S16">
        <v>2</v>
      </c>
      <c r="T16">
        <v>8</v>
      </c>
      <c r="U16">
        <v>0</v>
      </c>
      <c r="V16">
        <v>8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90</v>
      </c>
      <c r="AF16">
        <v>0</v>
      </c>
      <c r="AG16">
        <v>90</v>
      </c>
      <c r="AH16">
        <v>0</v>
      </c>
      <c r="AI16">
        <v>90</v>
      </c>
      <c r="AJ16">
        <v>0</v>
      </c>
      <c r="AK16">
        <v>-598.38</v>
      </c>
      <c r="AL16">
        <v>10.220000000000001</v>
      </c>
      <c r="AM16">
        <v>0</v>
      </c>
      <c r="AN16">
        <v>0</v>
      </c>
      <c r="AO16">
        <v>142.56</v>
      </c>
      <c r="AP16">
        <v>-445.6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2376.6</v>
      </c>
      <c r="AW16">
        <v>0</v>
      </c>
      <c r="AX16">
        <v>0</v>
      </c>
      <c r="AY16">
        <v>0</v>
      </c>
      <c r="AZ16">
        <v>56.7</v>
      </c>
      <c r="BA16">
        <v>32.4</v>
      </c>
      <c r="BB16">
        <v>2465.6999999999998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2376.6</v>
      </c>
      <c r="BP16">
        <v>56.7</v>
      </c>
      <c r="BQ16">
        <v>32.4</v>
      </c>
      <c r="BR16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2465.6999999999998</v>
      </c>
      <c r="BS16" s="9">
        <v>2465.6999999999998</v>
      </c>
      <c r="BT16" s="9">
        <f>Table1[[#This Row],[RRNO WISE DEMAND]]-Table1[[#This Row],[103 TOTAL DEMAND]]</f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 s="9">
        <v>0</v>
      </c>
      <c r="CB16" s="9">
        <f>Table1[[#This Row],[COLLECTION REPORT]]-Table1[[#This Row],[TOTAL SUM (70+71+72+73+74)]]</f>
        <v>0</v>
      </c>
      <c r="CC16">
        <v>2377</v>
      </c>
      <c r="CD16">
        <v>0</v>
      </c>
      <c r="CE16">
        <v>56.7</v>
      </c>
      <c r="CF16">
        <v>0</v>
      </c>
      <c r="CG16">
        <v>2433.6999999999998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2433.6999999999998</v>
      </c>
      <c r="CT16">
        <v>0</v>
      </c>
      <c r="CU16" s="9">
        <v>2433.7000000000003</v>
      </c>
      <c r="CV16" s="9">
        <f>Table1[[#This Row],[RRNO WISE COLLE]]-Table1[[#This Row],[NET COLLECTION (COLLECTION + CREDITS +SUSPENSE TO RR TRANSFER – PAYMENT CANCELLATIONS) (75+80-91)]]</f>
        <v>0</v>
      </c>
      <c r="CW16" s="9"/>
      <c r="CX16">
        <v>-598.78</v>
      </c>
      <c r="CY16">
        <v>10.220000000000001</v>
      </c>
      <c r="CZ16">
        <v>0</v>
      </c>
      <c r="DA16">
        <v>0</v>
      </c>
      <c r="DB16">
        <v>174.96</v>
      </c>
      <c r="DC16">
        <v>-413.6</v>
      </c>
      <c r="DD16">
        <v>0</v>
      </c>
      <c r="DE16">
        <v>100</v>
      </c>
      <c r="DF16">
        <v>100</v>
      </c>
      <c r="DG16">
        <v>0</v>
      </c>
      <c r="DH16">
        <v>100</v>
      </c>
      <c r="DI16">
        <v>0</v>
      </c>
      <c r="DJ16">
        <v>0</v>
      </c>
      <c r="DK16">
        <v>0</v>
      </c>
      <c r="DL16">
        <v>-58856</v>
      </c>
      <c r="DM16">
        <v>237660</v>
      </c>
      <c r="DN16">
        <v>0</v>
      </c>
      <c r="DO16">
        <v>0</v>
      </c>
      <c r="DP16">
        <v>2.2222222222222201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</row>
    <row r="17" spans="1:130" x14ac:dyDescent="0.25">
      <c r="A17" t="s">
        <v>145</v>
      </c>
      <c r="B17" t="s">
        <v>151</v>
      </c>
      <c r="C17" t="s">
        <v>157</v>
      </c>
      <c r="D17" t="s">
        <v>159</v>
      </c>
      <c r="E17">
        <v>0</v>
      </c>
      <c r="F17">
        <v>0</v>
      </c>
      <c r="J17">
        <v>856</v>
      </c>
      <c r="K17">
        <v>146</v>
      </c>
      <c r="L17">
        <v>1002</v>
      </c>
      <c r="M17">
        <v>856</v>
      </c>
      <c r="N17">
        <v>0</v>
      </c>
      <c r="O17">
        <v>856</v>
      </c>
      <c r="P17">
        <v>5</v>
      </c>
      <c r="Q17">
        <v>856</v>
      </c>
      <c r="R17">
        <v>0</v>
      </c>
      <c r="S17">
        <v>856</v>
      </c>
      <c r="T17">
        <v>1215.97</v>
      </c>
      <c r="U17">
        <v>99.97</v>
      </c>
      <c r="V17">
        <v>1315.94</v>
      </c>
      <c r="W17">
        <v>8</v>
      </c>
      <c r="X17">
        <v>0</v>
      </c>
      <c r="Y17">
        <v>8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97439.554000000004</v>
      </c>
      <c r="AF17">
        <v>0</v>
      </c>
      <c r="AG17">
        <v>97439.554000000004</v>
      </c>
      <c r="AH17">
        <v>10.47</v>
      </c>
      <c r="AI17">
        <v>97429.084000000003</v>
      </c>
      <c r="AJ17">
        <v>0</v>
      </c>
      <c r="AK17">
        <v>706223.62</v>
      </c>
      <c r="AL17">
        <v>21294.06</v>
      </c>
      <c r="AM17">
        <v>0</v>
      </c>
      <c r="AN17">
        <v>24092.97</v>
      </c>
      <c r="AO17">
        <v>23440.95</v>
      </c>
      <c r="AP17">
        <v>775051.6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1033953.09</v>
      </c>
      <c r="AW17">
        <v>2543</v>
      </c>
      <c r="AX17">
        <v>5924.05</v>
      </c>
      <c r="AY17">
        <v>0</v>
      </c>
      <c r="AZ17">
        <v>61386.98</v>
      </c>
      <c r="BA17">
        <v>35078.28</v>
      </c>
      <c r="BB17">
        <v>1138885.3999999999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396.64</v>
      </c>
      <c r="BI17">
        <v>0</v>
      </c>
      <c r="BJ17">
        <v>0</v>
      </c>
      <c r="BK17">
        <v>0</v>
      </c>
      <c r="BL17">
        <v>6.59</v>
      </c>
      <c r="BM17">
        <v>3.77</v>
      </c>
      <c r="BN17">
        <v>407</v>
      </c>
      <c r="BO17">
        <v>1042023.5</v>
      </c>
      <c r="BP17">
        <v>61380.39</v>
      </c>
      <c r="BQ17">
        <v>35074.51</v>
      </c>
      <c r="BR17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1138478.3999999999</v>
      </c>
      <c r="BS17" s="9">
        <v>1138478.4000000004</v>
      </c>
      <c r="BT17" s="9">
        <f>Table1[[#This Row],[RRNO WISE DEMAND]]-Table1[[#This Row],[103 TOTAL DEMAND]]</f>
        <v>0</v>
      </c>
      <c r="BU17">
        <v>1025842.4</v>
      </c>
      <c r="BV17">
        <v>3317.74</v>
      </c>
      <c r="BW17">
        <v>0</v>
      </c>
      <c r="BX17">
        <v>62413.72</v>
      </c>
      <c r="BY17">
        <v>32748.14</v>
      </c>
      <c r="BZ17">
        <v>1124322</v>
      </c>
      <c r="CA17" s="9">
        <v>1133108</v>
      </c>
      <c r="CB17" s="9">
        <f>Table1[[#This Row],[COLLECTION REPORT]]-Table1[[#This Row],[TOTAL SUM (70+71+72+73+74)]]</f>
        <v>8786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660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1124322</v>
      </c>
      <c r="CT17">
        <v>0</v>
      </c>
      <c r="CU17" s="9">
        <v>1124322</v>
      </c>
      <c r="CV17" s="9">
        <f>Table1[[#This Row],[RRNO WISE COLLE]]-Table1[[#This Row],[NET COLLECTION (COLLECTION + CREDITS +SUSPENSE TO RR TRANSFER – PAYMENT CANCELLATIONS) (75+80-91)]]</f>
        <v>0</v>
      </c>
      <c r="CW17" s="9"/>
      <c r="CX17">
        <v>715820.67</v>
      </c>
      <c r="CY17">
        <v>23900.37</v>
      </c>
      <c r="CZ17">
        <v>0</v>
      </c>
      <c r="DA17">
        <v>23059.64</v>
      </c>
      <c r="DB17">
        <v>25767.32</v>
      </c>
      <c r="DC17">
        <v>788548</v>
      </c>
      <c r="DD17">
        <v>0</v>
      </c>
      <c r="DE17">
        <v>85.429141716566903</v>
      </c>
      <c r="DF17">
        <v>100</v>
      </c>
      <c r="DG17">
        <v>0.58411214953270996</v>
      </c>
      <c r="DH17">
        <v>100</v>
      </c>
      <c r="DI17">
        <v>0</v>
      </c>
      <c r="DJ17">
        <v>51.744388972049201</v>
      </c>
      <c r="DK17">
        <v>51.744388972049201</v>
      </c>
      <c r="DL17">
        <v>73972105.061268002</v>
      </c>
      <c r="DM17">
        <v>104202350</v>
      </c>
      <c r="DN17">
        <v>1153.86611888638</v>
      </c>
      <c r="DO17">
        <v>0</v>
      </c>
      <c r="DP17">
        <v>0.87849334778359101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</row>
    <row r="18" spans="1:130" x14ac:dyDescent="0.25">
      <c r="A18" t="s">
        <v>145</v>
      </c>
      <c r="B18" t="s">
        <v>151</v>
      </c>
      <c r="C18" t="s">
        <v>157</v>
      </c>
      <c r="D18" t="s">
        <v>160</v>
      </c>
      <c r="E18">
        <v>0</v>
      </c>
      <c r="F18">
        <v>0</v>
      </c>
      <c r="J18">
        <v>1</v>
      </c>
      <c r="K18">
        <v>0</v>
      </c>
      <c r="L18">
        <v>1</v>
      </c>
      <c r="M18">
        <v>1</v>
      </c>
      <c r="N18">
        <v>0</v>
      </c>
      <c r="O18">
        <v>1</v>
      </c>
      <c r="P18">
        <v>0</v>
      </c>
      <c r="Q18">
        <v>1</v>
      </c>
      <c r="R18">
        <v>0</v>
      </c>
      <c r="S18">
        <v>1</v>
      </c>
      <c r="T18">
        <v>1</v>
      </c>
      <c r="U18">
        <v>0</v>
      </c>
      <c r="V18">
        <v>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25</v>
      </c>
      <c r="AF18">
        <v>0</v>
      </c>
      <c r="AG18">
        <v>25</v>
      </c>
      <c r="AH18">
        <v>0</v>
      </c>
      <c r="AI18">
        <v>25</v>
      </c>
      <c r="AJ18">
        <v>0</v>
      </c>
      <c r="AK18">
        <v>2387.64</v>
      </c>
      <c r="AL18">
        <v>49.08</v>
      </c>
      <c r="AM18">
        <v>0</v>
      </c>
      <c r="AN18">
        <v>79.540000000000006</v>
      </c>
      <c r="AO18">
        <v>38.74</v>
      </c>
      <c r="AP18">
        <v>2555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397.5</v>
      </c>
      <c r="AW18">
        <v>0</v>
      </c>
      <c r="AX18">
        <v>22.75</v>
      </c>
      <c r="AY18">
        <v>0</v>
      </c>
      <c r="AZ18">
        <v>15.75</v>
      </c>
      <c r="BA18">
        <v>9</v>
      </c>
      <c r="BB18">
        <v>445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420.25</v>
      </c>
      <c r="BP18">
        <v>15.75</v>
      </c>
      <c r="BQ18">
        <v>9</v>
      </c>
      <c r="BR18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445</v>
      </c>
      <c r="BS18" s="9">
        <v>445</v>
      </c>
      <c r="BT18" s="9">
        <f>Table1[[#This Row],[RRNO WISE DEMAND]]-Table1[[#This Row],[103 TOTAL DEMAND]]</f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 s="9">
        <v>0</v>
      </c>
      <c r="CB18" s="9">
        <f>Table1[[#This Row],[COLLECTION REPORT]]-Table1[[#This Row],[TOTAL SUM (70+71+72+73+74)]]</f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 s="9"/>
      <c r="CV18" s="9">
        <f>Table1[[#This Row],[RRNO WISE COLLE]]-Table1[[#This Row],[NET COLLECTION (COLLECTION + CREDITS +SUSPENSE TO RR TRANSFER – PAYMENT CANCELLATIONS) (75+80-91)]]</f>
        <v>0</v>
      </c>
      <c r="CW18" s="9"/>
      <c r="CX18">
        <v>2785.14</v>
      </c>
      <c r="CY18">
        <v>71.83</v>
      </c>
      <c r="CZ18">
        <v>0</v>
      </c>
      <c r="DA18">
        <v>95.29</v>
      </c>
      <c r="DB18">
        <v>47.74</v>
      </c>
      <c r="DC18">
        <v>3000</v>
      </c>
      <c r="DD18">
        <v>0</v>
      </c>
      <c r="DE18">
        <v>100</v>
      </c>
      <c r="DF18">
        <v>100</v>
      </c>
      <c r="DG18">
        <v>0</v>
      </c>
      <c r="DH18">
        <v>100</v>
      </c>
      <c r="DI18">
        <v>0</v>
      </c>
      <c r="DJ18">
        <v>0</v>
      </c>
      <c r="DK18">
        <v>0</v>
      </c>
      <c r="DL18">
        <v>285708.31038575701</v>
      </c>
      <c r="DM18">
        <v>42025</v>
      </c>
      <c r="DN18">
        <v>0</v>
      </c>
      <c r="DO18">
        <v>0</v>
      </c>
      <c r="DP18">
        <v>4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</row>
    <row r="19" spans="1:130" x14ac:dyDescent="0.25">
      <c r="A19" t="s">
        <v>145</v>
      </c>
      <c r="B19" t="s">
        <v>151</v>
      </c>
      <c r="C19" t="s">
        <v>157</v>
      </c>
      <c r="D19" t="s">
        <v>161</v>
      </c>
      <c r="E19">
        <v>0</v>
      </c>
      <c r="F19">
        <v>0</v>
      </c>
      <c r="J19">
        <v>680</v>
      </c>
      <c r="K19">
        <v>56</v>
      </c>
      <c r="L19">
        <v>736</v>
      </c>
      <c r="M19">
        <v>680</v>
      </c>
      <c r="N19">
        <v>0</v>
      </c>
      <c r="O19">
        <v>680</v>
      </c>
      <c r="P19">
        <v>4</v>
      </c>
      <c r="Q19">
        <v>680</v>
      </c>
      <c r="R19">
        <v>0</v>
      </c>
      <c r="S19">
        <v>680</v>
      </c>
      <c r="T19">
        <v>520.73</v>
      </c>
      <c r="U19">
        <v>73.22</v>
      </c>
      <c r="V19">
        <v>593.95000000000005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46397.305</v>
      </c>
      <c r="AF19">
        <v>0</v>
      </c>
      <c r="AG19">
        <v>46397.305</v>
      </c>
      <c r="AH19">
        <v>0</v>
      </c>
      <c r="AI19">
        <v>46397.305</v>
      </c>
      <c r="AJ19">
        <v>0</v>
      </c>
      <c r="AK19">
        <v>218213.06</v>
      </c>
      <c r="AL19">
        <v>9035.36</v>
      </c>
      <c r="AM19">
        <v>0</v>
      </c>
      <c r="AN19">
        <v>6024.16</v>
      </c>
      <c r="AO19">
        <v>8056.42</v>
      </c>
      <c r="AP19">
        <v>241329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545803.54</v>
      </c>
      <c r="AW19">
        <v>1775.9</v>
      </c>
      <c r="AX19">
        <v>2212.2199999999998</v>
      </c>
      <c r="AY19">
        <v>0</v>
      </c>
      <c r="AZ19">
        <v>29230.34</v>
      </c>
      <c r="BA19">
        <v>16703</v>
      </c>
      <c r="BB19">
        <v>595725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549791.66</v>
      </c>
      <c r="BP19">
        <v>29230.34</v>
      </c>
      <c r="BQ19">
        <v>16703</v>
      </c>
      <c r="BR19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595725</v>
      </c>
      <c r="BS19" s="9">
        <v>595725</v>
      </c>
      <c r="BT19" s="9">
        <f>Table1[[#This Row],[RRNO WISE DEMAND]]-Table1[[#This Row],[103 TOTAL DEMAND]]</f>
        <v>0</v>
      </c>
      <c r="BU19">
        <v>576657.75</v>
      </c>
      <c r="BV19">
        <v>2074.09</v>
      </c>
      <c r="BW19">
        <v>0</v>
      </c>
      <c r="BX19">
        <v>31525.94</v>
      </c>
      <c r="BY19">
        <v>17652.22</v>
      </c>
      <c r="BZ19">
        <v>627910</v>
      </c>
      <c r="CA19" s="9">
        <f>688+642838</f>
        <v>643526</v>
      </c>
      <c r="CB19" s="9">
        <f>Table1[[#This Row],[COLLECTION REPORT]]-Table1[[#This Row],[TOTAL SUM (70+71+72+73+74)]]</f>
        <v>15616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600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627910</v>
      </c>
      <c r="CT19">
        <v>0</v>
      </c>
      <c r="CU19" s="9">
        <v>627910</v>
      </c>
      <c r="CV19" s="9">
        <f>Table1[[#This Row],[RRNO WISE COLLE]]-Table1[[#This Row],[NET COLLECTION (COLLECTION + CREDITS +SUSPENSE TO RR TRANSFER – PAYMENT CANCELLATIONS) (75+80-91)]]</f>
        <v>0</v>
      </c>
      <c r="CW19" s="9"/>
      <c r="CX19">
        <v>188534.75</v>
      </c>
      <c r="CY19">
        <v>9173.49</v>
      </c>
      <c r="CZ19">
        <v>0</v>
      </c>
      <c r="DA19">
        <v>3728.56</v>
      </c>
      <c r="DB19">
        <v>7107.2</v>
      </c>
      <c r="DC19">
        <v>208544</v>
      </c>
      <c r="DD19">
        <v>0</v>
      </c>
      <c r="DE19">
        <v>92.391304347826093</v>
      </c>
      <c r="DF19">
        <v>100</v>
      </c>
      <c r="DG19">
        <v>0.58823529411764697</v>
      </c>
      <c r="DH19">
        <v>100</v>
      </c>
      <c r="DI19">
        <v>0</v>
      </c>
      <c r="DJ19">
        <v>55.006071070286197</v>
      </c>
      <c r="DK19">
        <v>55.006071070286197</v>
      </c>
      <c r="DL19">
        <v>19770824.3266287</v>
      </c>
      <c r="DM19">
        <v>54979166</v>
      </c>
      <c r="DN19">
        <v>1353.33291448717</v>
      </c>
      <c r="DO19">
        <v>0</v>
      </c>
      <c r="DP19">
        <v>1.46560236634434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</row>
    <row r="20" spans="1:130" x14ac:dyDescent="0.25">
      <c r="A20" t="s">
        <v>145</v>
      </c>
      <c r="B20" t="s">
        <v>151</v>
      </c>
      <c r="C20" t="s">
        <v>157</v>
      </c>
      <c r="D20" t="s">
        <v>162</v>
      </c>
      <c r="E20">
        <v>0</v>
      </c>
      <c r="F20">
        <v>0</v>
      </c>
      <c r="J20">
        <v>5</v>
      </c>
      <c r="K20">
        <v>0</v>
      </c>
      <c r="L20">
        <v>5</v>
      </c>
      <c r="M20">
        <v>5</v>
      </c>
      <c r="N20">
        <v>0</v>
      </c>
      <c r="O20">
        <v>5</v>
      </c>
      <c r="P20">
        <v>1</v>
      </c>
      <c r="Q20">
        <v>5</v>
      </c>
      <c r="R20">
        <v>0</v>
      </c>
      <c r="S20">
        <v>5</v>
      </c>
      <c r="T20">
        <v>40.36</v>
      </c>
      <c r="U20">
        <v>0</v>
      </c>
      <c r="V20">
        <v>40.36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2682.9270000000001</v>
      </c>
      <c r="AF20">
        <v>0</v>
      </c>
      <c r="AG20">
        <v>2682.9270000000001</v>
      </c>
      <c r="AH20">
        <v>0</v>
      </c>
      <c r="AI20">
        <v>2682.9270000000001</v>
      </c>
      <c r="AJ20">
        <v>0</v>
      </c>
      <c r="AK20">
        <v>-491.91</v>
      </c>
      <c r="AL20">
        <v>27.67</v>
      </c>
      <c r="AM20">
        <v>0</v>
      </c>
      <c r="AN20">
        <v>0</v>
      </c>
      <c r="AO20">
        <v>5592.22</v>
      </c>
      <c r="AP20">
        <v>5127.9799999999996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28399.39</v>
      </c>
      <c r="AW20">
        <v>0</v>
      </c>
      <c r="AX20">
        <v>0</v>
      </c>
      <c r="AY20">
        <v>0</v>
      </c>
      <c r="AZ20">
        <v>1690.24</v>
      </c>
      <c r="BA20">
        <v>965.85</v>
      </c>
      <c r="BB20">
        <v>31055.48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28399.39</v>
      </c>
      <c r="BP20">
        <v>1690.24</v>
      </c>
      <c r="BQ20">
        <v>965.85</v>
      </c>
      <c r="BR20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31055.48</v>
      </c>
      <c r="BS20" s="9">
        <v>31055.479999999996</v>
      </c>
      <c r="BT20" s="9">
        <f>Table1[[#This Row],[RRNO WISE DEMAND]]-Table1[[#This Row],[103 TOTAL DEMAND]]</f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 s="9">
        <v>0</v>
      </c>
      <c r="CB20" s="9">
        <f>Table1[[#This Row],[COLLECTION REPORT]]-Table1[[#This Row],[TOTAL SUM (70+71+72+73+74)]]</f>
        <v>0</v>
      </c>
      <c r="CC20">
        <v>28400.37</v>
      </c>
      <c r="CD20">
        <v>0</v>
      </c>
      <c r="CE20">
        <v>1690.24</v>
      </c>
      <c r="CF20">
        <v>0</v>
      </c>
      <c r="CG20">
        <v>30090.61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30090.61</v>
      </c>
      <c r="CT20">
        <v>0</v>
      </c>
      <c r="CU20" s="9">
        <v>30090.61</v>
      </c>
      <c r="CV20" s="9">
        <f>Table1[[#This Row],[RRNO WISE COLLE]]-Table1[[#This Row],[NET COLLECTION (COLLECTION + CREDITS +SUSPENSE TO RR TRANSFER – PAYMENT CANCELLATIONS) (75+80-91)]]</f>
        <v>0</v>
      </c>
      <c r="CW20" s="9"/>
      <c r="CX20">
        <v>-492.89</v>
      </c>
      <c r="CY20">
        <v>27.67</v>
      </c>
      <c r="CZ20">
        <v>0</v>
      </c>
      <c r="DA20">
        <v>0</v>
      </c>
      <c r="DB20">
        <v>6558.07</v>
      </c>
      <c r="DC20">
        <v>6092.85</v>
      </c>
      <c r="DD20">
        <v>0</v>
      </c>
      <c r="DE20">
        <v>100</v>
      </c>
      <c r="DF20">
        <v>100</v>
      </c>
      <c r="DG20">
        <v>20</v>
      </c>
      <c r="DH20">
        <v>100</v>
      </c>
      <c r="DI20">
        <v>0</v>
      </c>
      <c r="DJ20">
        <v>0</v>
      </c>
      <c r="DK20">
        <v>0</v>
      </c>
      <c r="DL20">
        <v>-46522</v>
      </c>
      <c r="DM20">
        <v>2839939</v>
      </c>
      <c r="DN20">
        <v>0</v>
      </c>
      <c r="DO20">
        <v>0</v>
      </c>
      <c r="DP20">
        <v>0.18636362450413299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</row>
    <row r="21" spans="1:130" x14ac:dyDescent="0.25">
      <c r="A21" t="s">
        <v>145</v>
      </c>
      <c r="B21" t="s">
        <v>151</v>
      </c>
      <c r="C21" t="s">
        <v>163</v>
      </c>
      <c r="D21" t="s">
        <v>163</v>
      </c>
      <c r="E21">
        <v>0</v>
      </c>
      <c r="F21">
        <v>0</v>
      </c>
      <c r="J21">
        <v>0</v>
      </c>
      <c r="K21">
        <v>1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0.04</v>
      </c>
      <c r="V21">
        <v>0.04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0</v>
      </c>
      <c r="BS21" s="9"/>
      <c r="BT21" s="9">
        <f>Table1[[#This Row],[RRNO WISE DEMAND]]-Table1[[#This Row],[103 TOTAL DEMAND]]</f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 s="9">
        <v>0</v>
      </c>
      <c r="CB21" s="9">
        <f>Table1[[#This Row],[COLLECTION REPORT]]-Table1[[#This Row],[TOTAL SUM (70+71+72+73+74)]]</f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 s="9"/>
      <c r="CV21" s="9">
        <f>Table1[[#This Row],[RRNO WISE COLLE]]-Table1[[#This Row],[NET COLLECTION (COLLECTION + CREDITS +SUSPENSE TO RR TRANSFER – PAYMENT CANCELLATIONS) (75+80-91)]]</f>
        <v>0</v>
      </c>
      <c r="CW21" s="9"/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</row>
    <row r="22" spans="1:130" x14ac:dyDescent="0.25">
      <c r="A22" t="s">
        <v>145</v>
      </c>
      <c r="B22" t="s">
        <v>151</v>
      </c>
      <c r="C22" t="s">
        <v>164</v>
      </c>
      <c r="D22" t="s">
        <v>165</v>
      </c>
      <c r="E22">
        <v>0</v>
      </c>
      <c r="F22">
        <v>0</v>
      </c>
      <c r="J22">
        <v>9153</v>
      </c>
      <c r="K22">
        <v>33</v>
      </c>
      <c r="L22">
        <v>9186</v>
      </c>
      <c r="M22">
        <v>1</v>
      </c>
      <c r="N22">
        <v>9152</v>
      </c>
      <c r="O22">
        <v>9153</v>
      </c>
      <c r="P22">
        <v>0</v>
      </c>
      <c r="Q22">
        <v>0</v>
      </c>
      <c r="R22">
        <v>9153</v>
      </c>
      <c r="S22">
        <v>9153</v>
      </c>
      <c r="T22">
        <v>0</v>
      </c>
      <c r="U22">
        <v>0</v>
      </c>
      <c r="V22">
        <v>0</v>
      </c>
      <c r="W22">
        <v>68011.5</v>
      </c>
      <c r="X22">
        <v>160</v>
      </c>
      <c r="Y22">
        <v>68171.5</v>
      </c>
      <c r="Z22">
        <v>0</v>
      </c>
      <c r="AA22">
        <v>0</v>
      </c>
      <c r="AB22">
        <v>0</v>
      </c>
      <c r="AC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4321913.6660000002</v>
      </c>
      <c r="AL22">
        <v>7330819.3700000001</v>
      </c>
      <c r="AM22">
        <v>0</v>
      </c>
      <c r="AN22">
        <v>7.62</v>
      </c>
      <c r="AO22">
        <v>0</v>
      </c>
      <c r="AP22">
        <v>11652740.655999999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0</v>
      </c>
      <c r="BS22" s="9">
        <v>0</v>
      </c>
      <c r="BT22" s="9">
        <f>Table1[[#This Row],[RRNO WISE DEMAND]]-Table1[[#This Row],[103 TOTAL DEMAND]]</f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 s="9">
        <v>0</v>
      </c>
      <c r="CB22" s="9">
        <f>Table1[[#This Row],[COLLECTION REPORT]]-Table1[[#This Row],[TOTAL SUM (70+71+72+73+74)]]</f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 s="9">
        <v>0</v>
      </c>
      <c r="CV22" s="9">
        <f>Table1[[#This Row],[RRNO WISE COLLE]]-Table1[[#This Row],[NET COLLECTION (COLLECTION + CREDITS +SUSPENSE TO RR TRANSFER – PAYMENT CANCELLATIONS) (75+80-91)]]</f>
        <v>0</v>
      </c>
      <c r="CW22" s="9"/>
      <c r="CX22">
        <v>4321913.6660000002</v>
      </c>
      <c r="CY22">
        <v>7330819.3700000001</v>
      </c>
      <c r="CZ22">
        <v>0</v>
      </c>
      <c r="DA22">
        <v>7.62</v>
      </c>
      <c r="DB22">
        <v>0</v>
      </c>
      <c r="DC22">
        <v>11652740.655999999</v>
      </c>
      <c r="DD22">
        <v>0</v>
      </c>
      <c r="DE22">
        <v>99.640757674722394</v>
      </c>
      <c r="DF22">
        <v>0</v>
      </c>
      <c r="DG22">
        <v>0</v>
      </c>
      <c r="DH22">
        <v>0</v>
      </c>
      <c r="DJ22">
        <v>0</v>
      </c>
      <c r="DK22">
        <v>0</v>
      </c>
      <c r="DL22">
        <v>1165274065.5999999</v>
      </c>
      <c r="DM22">
        <v>0</v>
      </c>
      <c r="DN22">
        <v>0</v>
      </c>
      <c r="DO22">
        <v>0</v>
      </c>
      <c r="DP22">
        <v>915300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</row>
    <row r="23" spans="1:130" x14ac:dyDescent="0.25">
      <c r="A23" t="s">
        <v>145</v>
      </c>
      <c r="B23" t="s">
        <v>151</v>
      </c>
      <c r="C23" t="s">
        <v>166</v>
      </c>
      <c r="D23" t="s">
        <v>166</v>
      </c>
      <c r="E23">
        <v>0</v>
      </c>
      <c r="F23">
        <v>0</v>
      </c>
      <c r="J23">
        <v>4</v>
      </c>
      <c r="K23">
        <v>1</v>
      </c>
      <c r="L23">
        <v>5</v>
      </c>
      <c r="M23">
        <v>4</v>
      </c>
      <c r="N23">
        <v>0</v>
      </c>
      <c r="O23">
        <v>4</v>
      </c>
      <c r="P23">
        <v>0</v>
      </c>
      <c r="Q23">
        <v>4</v>
      </c>
      <c r="R23">
        <v>0</v>
      </c>
      <c r="S23">
        <v>4</v>
      </c>
      <c r="T23">
        <v>0</v>
      </c>
      <c r="U23">
        <v>0</v>
      </c>
      <c r="V23">
        <v>0</v>
      </c>
      <c r="W23">
        <v>18.5</v>
      </c>
      <c r="X23">
        <v>2</v>
      </c>
      <c r="Y23">
        <v>20.5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1724</v>
      </c>
      <c r="AF23">
        <v>0</v>
      </c>
      <c r="AG23">
        <v>1724</v>
      </c>
      <c r="AH23">
        <v>0</v>
      </c>
      <c r="AI23">
        <v>1724</v>
      </c>
      <c r="AJ23">
        <v>0</v>
      </c>
      <c r="AK23">
        <v>54941.72</v>
      </c>
      <c r="AL23">
        <v>3866.85</v>
      </c>
      <c r="AM23">
        <v>0</v>
      </c>
      <c r="AN23">
        <v>2807.59</v>
      </c>
      <c r="AO23">
        <v>1626.84</v>
      </c>
      <c r="AP23">
        <v>63243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9399.99</v>
      </c>
      <c r="AW23">
        <v>84.1</v>
      </c>
      <c r="AX23">
        <v>562.94000000000005</v>
      </c>
      <c r="AY23">
        <v>0</v>
      </c>
      <c r="AZ23">
        <v>566.33000000000004</v>
      </c>
      <c r="BA23">
        <v>620.64</v>
      </c>
      <c r="BB23">
        <v>11234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10047.030000000001</v>
      </c>
      <c r="BP23">
        <v>566.33000000000004</v>
      </c>
      <c r="BQ23">
        <v>620.64</v>
      </c>
      <c r="BR23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11234</v>
      </c>
      <c r="BS23" s="9">
        <v>11234</v>
      </c>
      <c r="BT23" s="9">
        <f>Table1[[#This Row],[RRNO WISE DEMAND]]-Table1[[#This Row],[103 TOTAL DEMAND]]</f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 s="9">
        <v>0</v>
      </c>
      <c r="CB23" s="9">
        <f>Table1[[#This Row],[COLLECTION REPORT]]-Table1[[#This Row],[TOTAL SUM (70+71+72+73+74)]]</f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 s="9"/>
      <c r="CV23" s="9">
        <f>Table1[[#This Row],[RRNO WISE COLLE]]-Table1[[#This Row],[NET COLLECTION (COLLECTION + CREDITS +SUSPENSE TO RR TRANSFER – PAYMENT CANCELLATIONS) (75+80-91)]]</f>
        <v>0</v>
      </c>
      <c r="CW23" s="9"/>
      <c r="CX23">
        <v>64425.81</v>
      </c>
      <c r="CY23">
        <v>4429.79</v>
      </c>
      <c r="CZ23">
        <v>0</v>
      </c>
      <c r="DA23">
        <v>3373.92</v>
      </c>
      <c r="DB23">
        <v>2247.48</v>
      </c>
      <c r="DC23">
        <v>74477</v>
      </c>
      <c r="DD23">
        <v>0</v>
      </c>
      <c r="DE23">
        <v>80</v>
      </c>
      <c r="DF23">
        <v>100</v>
      </c>
      <c r="DG23">
        <v>0</v>
      </c>
      <c r="DH23">
        <v>100</v>
      </c>
      <c r="DI23">
        <v>0</v>
      </c>
      <c r="DJ23">
        <v>0</v>
      </c>
      <c r="DK23">
        <v>0</v>
      </c>
      <c r="DL23">
        <v>6885576.3512728298</v>
      </c>
      <c r="DM23">
        <v>1004703</v>
      </c>
      <c r="DN23">
        <v>0</v>
      </c>
      <c r="DO23">
        <v>0</v>
      </c>
      <c r="DP23">
        <v>0.23201856148491901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</row>
    <row r="24" spans="1:130" x14ac:dyDescent="0.25">
      <c r="A24" t="s">
        <v>145</v>
      </c>
      <c r="B24" t="s">
        <v>151</v>
      </c>
      <c r="C24" t="s">
        <v>167</v>
      </c>
      <c r="D24" t="s">
        <v>168</v>
      </c>
      <c r="E24">
        <v>0</v>
      </c>
      <c r="F24">
        <v>0</v>
      </c>
      <c r="J24">
        <v>609</v>
      </c>
      <c r="K24">
        <v>245</v>
      </c>
      <c r="L24">
        <v>854</v>
      </c>
      <c r="M24">
        <v>609</v>
      </c>
      <c r="N24">
        <v>0</v>
      </c>
      <c r="O24">
        <v>609</v>
      </c>
      <c r="P24">
        <v>15</v>
      </c>
      <c r="Q24">
        <v>608</v>
      </c>
      <c r="R24">
        <v>1</v>
      </c>
      <c r="S24">
        <v>609</v>
      </c>
      <c r="T24">
        <v>2</v>
      </c>
      <c r="U24">
        <v>0</v>
      </c>
      <c r="V24">
        <v>2</v>
      </c>
      <c r="W24">
        <v>3659.36</v>
      </c>
      <c r="X24">
        <v>1891</v>
      </c>
      <c r="Y24">
        <v>5550.36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63574.79</v>
      </c>
      <c r="AF24">
        <v>0</v>
      </c>
      <c r="AG24">
        <v>63574.79</v>
      </c>
      <c r="AH24">
        <v>491.96</v>
      </c>
      <c r="AI24">
        <v>63082.83</v>
      </c>
      <c r="AJ24">
        <v>0</v>
      </c>
      <c r="AK24">
        <v>632329.56999999995</v>
      </c>
      <c r="AL24">
        <v>28424.01</v>
      </c>
      <c r="AM24">
        <v>0</v>
      </c>
      <c r="AN24">
        <v>13141.54</v>
      </c>
      <c r="AO24">
        <v>18458.21</v>
      </c>
      <c r="AP24">
        <v>692353.33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876664.67</v>
      </c>
      <c r="AW24">
        <v>2142.8000000000002</v>
      </c>
      <c r="AX24">
        <v>6021.27</v>
      </c>
      <c r="AY24">
        <v>0</v>
      </c>
      <c r="AZ24">
        <v>25756.62</v>
      </c>
      <c r="BA24">
        <v>22866.54</v>
      </c>
      <c r="BB24">
        <v>933451.9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5713.49</v>
      </c>
      <c r="BI24">
        <v>25.4</v>
      </c>
      <c r="BJ24">
        <v>18.75</v>
      </c>
      <c r="BK24">
        <v>0</v>
      </c>
      <c r="BL24">
        <v>199.25</v>
      </c>
      <c r="BM24">
        <v>177.11</v>
      </c>
      <c r="BN24">
        <v>6134</v>
      </c>
      <c r="BO24">
        <v>879071.1</v>
      </c>
      <c r="BP24">
        <v>25557.37</v>
      </c>
      <c r="BQ24">
        <v>22689.43</v>
      </c>
      <c r="BR24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927317.9</v>
      </c>
      <c r="BS24" s="9">
        <v>927317.90000000014</v>
      </c>
      <c r="BT24" s="9">
        <f>Table1[[#This Row],[RRNO WISE DEMAND]]-Table1[[#This Row],[103 TOTAL DEMAND]]</f>
        <v>0</v>
      </c>
      <c r="BU24">
        <v>839619.61</v>
      </c>
      <c r="BV24">
        <v>4802.54</v>
      </c>
      <c r="BW24">
        <v>0</v>
      </c>
      <c r="BX24">
        <v>26315.73</v>
      </c>
      <c r="BY24">
        <v>19935.12</v>
      </c>
      <c r="BZ24">
        <v>890673</v>
      </c>
      <c r="CA24" s="9">
        <v>983068</v>
      </c>
      <c r="CB24" s="9">
        <f>Table1[[#This Row],[COLLECTION REPORT]]-Table1[[#This Row],[TOTAL SUM (70+71+72+73+74)]]</f>
        <v>92395</v>
      </c>
      <c r="CC24">
        <v>3468.23</v>
      </c>
      <c r="CD24">
        <v>0</v>
      </c>
      <c r="CE24">
        <v>0</v>
      </c>
      <c r="CF24">
        <v>0</v>
      </c>
      <c r="CG24">
        <v>3468.23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894141.23</v>
      </c>
      <c r="CT24">
        <v>0</v>
      </c>
      <c r="CU24" s="9">
        <v>890673</v>
      </c>
      <c r="CV24" s="9">
        <f>Table1[[#This Row],[RRNO WISE COLLE]]-Table1[[#This Row],[NET COLLECTION (COLLECTION + CREDITS +SUSPENSE TO RR TRANSFER – PAYMENT CANCELLATIONS) (75+80-91)]]</f>
        <v>-3468.2299999999814</v>
      </c>
      <c r="CW24" s="9"/>
      <c r="CX24">
        <v>662310.31000000006</v>
      </c>
      <c r="CY24">
        <v>29623.99</v>
      </c>
      <c r="CZ24">
        <v>0</v>
      </c>
      <c r="DA24">
        <v>12383.18</v>
      </c>
      <c r="DB24">
        <v>21212.52</v>
      </c>
      <c r="DC24">
        <v>725530</v>
      </c>
      <c r="DD24">
        <v>0</v>
      </c>
      <c r="DE24">
        <v>71.311475409836106</v>
      </c>
      <c r="DF24">
        <v>99.835796387520503</v>
      </c>
      <c r="DG24">
        <v>2.4630541871921201</v>
      </c>
      <c r="DH24">
        <v>100</v>
      </c>
      <c r="DI24">
        <v>0</v>
      </c>
      <c r="DJ24">
        <v>49.205284055269402</v>
      </c>
      <c r="DK24">
        <v>49.205284055269402</v>
      </c>
      <c r="DL24">
        <v>69193430.684109494</v>
      </c>
      <c r="DM24">
        <v>87907110</v>
      </c>
      <c r="DN24">
        <v>1400.9845726584399</v>
      </c>
      <c r="DO24">
        <v>0</v>
      </c>
      <c r="DP24">
        <v>0.95792687636089702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</row>
    <row r="25" spans="1:130" x14ac:dyDescent="0.25">
      <c r="A25" t="s">
        <v>145</v>
      </c>
      <c r="B25" t="s">
        <v>151</v>
      </c>
      <c r="C25" t="s">
        <v>167</v>
      </c>
      <c r="D25" t="s">
        <v>169</v>
      </c>
      <c r="E25">
        <v>0</v>
      </c>
      <c r="F25">
        <v>0</v>
      </c>
      <c r="J25">
        <v>24</v>
      </c>
      <c r="K25">
        <v>7</v>
      </c>
      <c r="L25">
        <v>31</v>
      </c>
      <c r="M25">
        <v>24</v>
      </c>
      <c r="N25">
        <v>0</v>
      </c>
      <c r="O25">
        <v>24</v>
      </c>
      <c r="P25">
        <v>0</v>
      </c>
      <c r="Q25">
        <v>24</v>
      </c>
      <c r="R25">
        <v>0</v>
      </c>
      <c r="S25">
        <v>24</v>
      </c>
      <c r="T25">
        <v>0</v>
      </c>
      <c r="U25">
        <v>0</v>
      </c>
      <c r="V25">
        <v>0</v>
      </c>
      <c r="W25">
        <v>929</v>
      </c>
      <c r="X25">
        <v>306.72000000000003</v>
      </c>
      <c r="Y25">
        <v>1235.72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42567.349000000002</v>
      </c>
      <c r="AF25">
        <v>0</v>
      </c>
      <c r="AG25">
        <v>42567.349000000002</v>
      </c>
      <c r="AH25">
        <v>0</v>
      </c>
      <c r="AI25">
        <v>42567.349000000002</v>
      </c>
      <c r="AJ25">
        <v>0</v>
      </c>
      <c r="AK25">
        <v>81034.259999999995</v>
      </c>
      <c r="AL25">
        <v>861.68</v>
      </c>
      <c r="AM25">
        <v>0</v>
      </c>
      <c r="AN25">
        <v>191.71</v>
      </c>
      <c r="AO25">
        <v>7104.35</v>
      </c>
      <c r="AP25">
        <v>89192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350738.22</v>
      </c>
      <c r="AW25">
        <v>245.8</v>
      </c>
      <c r="AX25">
        <v>362.98</v>
      </c>
      <c r="AY25">
        <v>0</v>
      </c>
      <c r="AZ25">
        <v>17239.759999999998</v>
      </c>
      <c r="BA25">
        <v>15324.24</v>
      </c>
      <c r="BB25">
        <v>383911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351347</v>
      </c>
      <c r="BP25">
        <v>17239.759999999998</v>
      </c>
      <c r="BQ25">
        <v>15324.24</v>
      </c>
      <c r="BR25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383911</v>
      </c>
      <c r="BS25" s="9">
        <v>383911</v>
      </c>
      <c r="BT25" s="9">
        <f>Table1[[#This Row],[RRNO WISE DEMAND]]-Table1[[#This Row],[103 TOTAL DEMAND]]</f>
        <v>0</v>
      </c>
      <c r="BU25">
        <v>349700.17</v>
      </c>
      <c r="BV25">
        <v>376</v>
      </c>
      <c r="BW25">
        <v>0</v>
      </c>
      <c r="BX25">
        <v>17330.53</v>
      </c>
      <c r="BY25">
        <v>15394.3</v>
      </c>
      <c r="BZ25">
        <v>382801</v>
      </c>
      <c r="CA25" s="9">
        <v>385301</v>
      </c>
      <c r="CB25" s="9">
        <f>Table1[[#This Row],[COLLECTION REPORT]]-Table1[[#This Row],[TOTAL SUM (70+71+72+73+74)]]</f>
        <v>2500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382801</v>
      </c>
      <c r="CT25">
        <v>0</v>
      </c>
      <c r="CU25" s="9">
        <v>382801</v>
      </c>
      <c r="CV25" s="9">
        <f>Table1[[#This Row],[RRNO WISE COLLE]]-Table1[[#This Row],[NET COLLECTION (COLLECTION + CREDITS +SUSPENSE TO RR TRANSFER – PAYMENT CANCELLATIONS) (75+80-91)]]</f>
        <v>0</v>
      </c>
      <c r="CW25" s="9"/>
      <c r="CX25">
        <v>82318.11</v>
      </c>
      <c r="CY25">
        <v>848.66</v>
      </c>
      <c r="CZ25">
        <v>0</v>
      </c>
      <c r="DA25">
        <v>100.94</v>
      </c>
      <c r="DB25">
        <v>7034.29</v>
      </c>
      <c r="DC25">
        <v>90302</v>
      </c>
      <c r="DD25">
        <v>0</v>
      </c>
      <c r="DE25">
        <v>77.419354838709694</v>
      </c>
      <c r="DF25">
        <v>100</v>
      </c>
      <c r="DG25">
        <v>0</v>
      </c>
      <c r="DH25">
        <v>100</v>
      </c>
      <c r="DI25">
        <v>0</v>
      </c>
      <c r="DJ25">
        <v>52.106636688459297</v>
      </c>
      <c r="DK25">
        <v>52.106636688459297</v>
      </c>
      <c r="DL25">
        <v>8316677.0137398904</v>
      </c>
      <c r="DM25">
        <v>35134700</v>
      </c>
      <c r="DN25">
        <v>899.28315714469295</v>
      </c>
      <c r="DO25">
        <v>0</v>
      </c>
      <c r="DP25">
        <v>5.63812418762559E-2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</row>
    <row r="26" spans="1:130" x14ac:dyDescent="0.25">
      <c r="A26" t="s">
        <v>145</v>
      </c>
      <c r="B26" t="s">
        <v>151</v>
      </c>
      <c r="C26" t="s">
        <v>170</v>
      </c>
      <c r="D26" t="s">
        <v>171</v>
      </c>
      <c r="E26">
        <v>0</v>
      </c>
      <c r="F26">
        <v>0</v>
      </c>
      <c r="J26">
        <v>532</v>
      </c>
      <c r="K26">
        <v>131</v>
      </c>
      <c r="L26">
        <v>663</v>
      </c>
      <c r="M26">
        <v>532</v>
      </c>
      <c r="N26">
        <v>0</v>
      </c>
      <c r="O26">
        <v>532</v>
      </c>
      <c r="P26">
        <v>22</v>
      </c>
      <c r="Q26">
        <v>532</v>
      </c>
      <c r="R26">
        <v>0</v>
      </c>
      <c r="S26">
        <v>532</v>
      </c>
      <c r="T26">
        <v>0</v>
      </c>
      <c r="U26">
        <v>0</v>
      </c>
      <c r="V26">
        <v>0</v>
      </c>
      <c r="W26">
        <v>2868.53</v>
      </c>
      <c r="X26">
        <v>658.04</v>
      </c>
      <c r="Y26">
        <v>3526.57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253315.83799999999</v>
      </c>
      <c r="AF26">
        <v>0</v>
      </c>
      <c r="AG26">
        <v>253315.83799999999</v>
      </c>
      <c r="AH26">
        <v>0</v>
      </c>
      <c r="AI26">
        <v>253315.83799999999</v>
      </c>
      <c r="AJ26">
        <v>0</v>
      </c>
      <c r="AK26">
        <v>49484740.549999997</v>
      </c>
      <c r="AL26">
        <v>14604708.039999999</v>
      </c>
      <c r="AM26">
        <v>0</v>
      </c>
      <c r="AN26">
        <v>2506216.46</v>
      </c>
      <c r="AO26">
        <v>457768.42</v>
      </c>
      <c r="AP26">
        <v>67053433.469999999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2117400.44</v>
      </c>
      <c r="AW26">
        <v>24266</v>
      </c>
      <c r="AX26">
        <v>500409.61</v>
      </c>
      <c r="AY26">
        <v>0</v>
      </c>
      <c r="AZ26">
        <v>125391.77</v>
      </c>
      <c r="BA26">
        <v>91193.71</v>
      </c>
      <c r="BB26">
        <v>2858661.53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2642076.0499999998</v>
      </c>
      <c r="BP26">
        <v>125391.77</v>
      </c>
      <c r="BQ26">
        <v>91193.71</v>
      </c>
      <c r="BR26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2858661.53</v>
      </c>
      <c r="BS26" s="9">
        <v>2858661.53</v>
      </c>
      <c r="BT26" s="9">
        <f>Table1[[#This Row],[RRNO WISE DEMAND]]-Table1[[#This Row],[103 TOTAL DEMAND]]</f>
        <v>0</v>
      </c>
      <c r="BU26">
        <v>14868.53</v>
      </c>
      <c r="BV26">
        <v>235.95</v>
      </c>
      <c r="BW26">
        <v>0</v>
      </c>
      <c r="BX26">
        <v>557</v>
      </c>
      <c r="BY26">
        <v>317.52</v>
      </c>
      <c r="BZ26">
        <v>15979</v>
      </c>
      <c r="CA26" s="9">
        <v>15979</v>
      </c>
      <c r="CB26" s="9">
        <f>Table1[[#This Row],[COLLECTION REPORT]]-Table1[[#This Row],[TOTAL SUM (70+71+72+73+74)]]</f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15979</v>
      </c>
      <c r="CT26">
        <v>0</v>
      </c>
      <c r="CU26" s="9">
        <v>15979</v>
      </c>
      <c r="CV26" s="9">
        <f>Table1[[#This Row],[RRNO WISE COLLE]]-Table1[[#This Row],[NET COLLECTION (COLLECTION + CREDITS +SUSPENSE TO RR TRANSFER – PAYMENT CANCELLATIONS) (75+80-91)]]</f>
        <v>0</v>
      </c>
      <c r="CW26" s="9"/>
      <c r="CX26">
        <v>51611538.460000001</v>
      </c>
      <c r="CY26">
        <v>15104881.699999999</v>
      </c>
      <c r="CZ26">
        <v>0</v>
      </c>
      <c r="DA26">
        <v>2631051.23</v>
      </c>
      <c r="DB26">
        <v>548644.61</v>
      </c>
      <c r="DC26">
        <v>69896116</v>
      </c>
      <c r="DD26">
        <v>0</v>
      </c>
      <c r="DE26">
        <v>80.2413273001508</v>
      </c>
      <c r="DF26">
        <v>100</v>
      </c>
      <c r="DG26">
        <v>4.1353383458646604</v>
      </c>
      <c r="DH26">
        <v>100</v>
      </c>
      <c r="DI26">
        <v>0</v>
      </c>
      <c r="DJ26">
        <v>0.32111738351200603</v>
      </c>
      <c r="DK26">
        <v>0.32111738351200603</v>
      </c>
      <c r="DL26">
        <v>6671642068.8741703</v>
      </c>
      <c r="DM26">
        <v>264207605</v>
      </c>
      <c r="DN26">
        <v>6.3079356293545299</v>
      </c>
      <c r="DO26">
        <v>0</v>
      </c>
      <c r="DP26">
        <v>0.21001450371215999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</row>
    <row r="27" spans="1:130" x14ac:dyDescent="0.25">
      <c r="A27" t="s">
        <v>145</v>
      </c>
      <c r="B27" t="s">
        <v>151</v>
      </c>
      <c r="C27" t="s">
        <v>172</v>
      </c>
      <c r="D27" t="s">
        <v>173</v>
      </c>
      <c r="E27">
        <v>0</v>
      </c>
      <c r="F27">
        <v>0</v>
      </c>
      <c r="J27">
        <v>374</v>
      </c>
      <c r="K27">
        <v>95</v>
      </c>
      <c r="L27">
        <v>469</v>
      </c>
      <c r="M27">
        <v>374</v>
      </c>
      <c r="N27">
        <v>0</v>
      </c>
      <c r="O27">
        <v>374</v>
      </c>
      <c r="P27">
        <v>25</v>
      </c>
      <c r="Q27">
        <v>373</v>
      </c>
      <c r="R27">
        <v>1</v>
      </c>
      <c r="S27">
        <v>374</v>
      </c>
      <c r="T27">
        <v>898.22</v>
      </c>
      <c r="U27">
        <v>775.75</v>
      </c>
      <c r="V27">
        <v>1673.97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64595.46</v>
      </c>
      <c r="AF27">
        <v>0</v>
      </c>
      <c r="AG27">
        <v>64595.46</v>
      </c>
      <c r="AH27">
        <v>0</v>
      </c>
      <c r="AI27">
        <v>64595.46</v>
      </c>
      <c r="AJ27">
        <v>0</v>
      </c>
      <c r="AK27">
        <v>16924736.010000002</v>
      </c>
      <c r="AL27">
        <v>3532169.83</v>
      </c>
      <c r="AM27">
        <v>0</v>
      </c>
      <c r="AN27">
        <v>869729.12</v>
      </c>
      <c r="AO27">
        <v>108086.15</v>
      </c>
      <c r="AP27">
        <v>21434721.109999999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641729.56999999995</v>
      </c>
      <c r="AW27">
        <v>4428.5</v>
      </c>
      <c r="AX27">
        <v>162083.26999999999</v>
      </c>
      <c r="AY27">
        <v>0</v>
      </c>
      <c r="AZ27">
        <v>40695.160000000003</v>
      </c>
      <c r="BA27">
        <v>23254.39</v>
      </c>
      <c r="BB27">
        <v>872190.89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808241.34</v>
      </c>
      <c r="BP27">
        <v>40695.160000000003</v>
      </c>
      <c r="BQ27">
        <v>23254.39</v>
      </c>
      <c r="BR27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872190.89</v>
      </c>
      <c r="BS27" s="9">
        <v>872190.89</v>
      </c>
      <c r="BT27" s="9">
        <f>Table1[[#This Row],[RRNO WISE DEMAND]]-Table1[[#This Row],[103 TOTAL DEMAND]]</f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 s="9">
        <v>0</v>
      </c>
      <c r="CB27" s="9">
        <f>Table1[[#This Row],[COLLECTION REPORT]]-Table1[[#This Row],[TOTAL SUM (70+71+72+73+74)]]</f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 s="9">
        <v>0</v>
      </c>
      <c r="CV27" s="9">
        <f>Table1[[#This Row],[RRNO WISE COLLE]]-Table1[[#This Row],[NET COLLECTION (COLLECTION + CREDITS +SUSPENSE TO RR TRANSFER – PAYMENT CANCELLATIONS) (75+80-91)]]</f>
        <v>0</v>
      </c>
      <c r="CW27" s="9"/>
      <c r="CX27">
        <v>17570894.079999998</v>
      </c>
      <c r="CY27">
        <v>3694253.1</v>
      </c>
      <c r="CZ27">
        <v>0</v>
      </c>
      <c r="DA27">
        <v>910424.28</v>
      </c>
      <c r="DB27">
        <v>131340.54</v>
      </c>
      <c r="DC27">
        <v>22306912</v>
      </c>
      <c r="DD27">
        <v>0</v>
      </c>
      <c r="DE27">
        <v>79.744136460554401</v>
      </c>
      <c r="DF27">
        <v>99.732620320855602</v>
      </c>
      <c r="DG27">
        <v>6.6844919786096302</v>
      </c>
      <c r="DH27">
        <v>100</v>
      </c>
      <c r="DI27">
        <v>0</v>
      </c>
      <c r="DJ27">
        <v>0</v>
      </c>
      <c r="DK27">
        <v>0</v>
      </c>
      <c r="DL27">
        <v>2126514778.1368599</v>
      </c>
      <c r="DM27">
        <v>80824134</v>
      </c>
      <c r="DN27">
        <v>0</v>
      </c>
      <c r="DO27">
        <v>0</v>
      </c>
      <c r="DP27">
        <v>0.578988058913119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</row>
    <row r="28" spans="1:130" x14ac:dyDescent="0.25">
      <c r="A28" t="s">
        <v>145</v>
      </c>
      <c r="B28" t="s">
        <v>151</v>
      </c>
      <c r="C28" t="s">
        <v>174</v>
      </c>
      <c r="D28" t="s">
        <v>174</v>
      </c>
      <c r="E28">
        <v>0</v>
      </c>
      <c r="F28">
        <v>0</v>
      </c>
      <c r="J28">
        <v>98</v>
      </c>
      <c r="K28">
        <v>449</v>
      </c>
      <c r="L28">
        <v>547</v>
      </c>
      <c r="M28">
        <v>98</v>
      </c>
      <c r="N28">
        <v>0</v>
      </c>
      <c r="O28">
        <v>98</v>
      </c>
      <c r="P28">
        <v>0</v>
      </c>
      <c r="Q28">
        <v>97</v>
      </c>
      <c r="R28">
        <v>1</v>
      </c>
      <c r="S28">
        <v>98</v>
      </c>
      <c r="T28">
        <v>282</v>
      </c>
      <c r="U28">
        <v>787</v>
      </c>
      <c r="V28">
        <v>1069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18631.150000000001</v>
      </c>
      <c r="AF28">
        <v>0</v>
      </c>
      <c r="AG28">
        <v>18631.150000000001</v>
      </c>
      <c r="AH28">
        <v>273.58999999999997</v>
      </c>
      <c r="AI28">
        <v>18357.560000000001</v>
      </c>
      <c r="AJ28">
        <v>0</v>
      </c>
      <c r="AK28">
        <v>-12709.334000000001</v>
      </c>
      <c r="AL28">
        <v>3984.51</v>
      </c>
      <c r="AM28">
        <v>0</v>
      </c>
      <c r="AN28">
        <v>13010.62</v>
      </c>
      <c r="AO28">
        <v>7758.55</v>
      </c>
      <c r="AP28">
        <v>12044.346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270466.38</v>
      </c>
      <c r="AW28">
        <v>0</v>
      </c>
      <c r="AX28">
        <v>1859.57</v>
      </c>
      <c r="AY28">
        <v>0</v>
      </c>
      <c r="AZ28">
        <v>17606.47</v>
      </c>
      <c r="BA28">
        <v>6707.23</v>
      </c>
      <c r="BB28">
        <v>296639.65000000002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5934.71</v>
      </c>
      <c r="BI28">
        <v>0</v>
      </c>
      <c r="BJ28">
        <v>48.26</v>
      </c>
      <c r="BK28">
        <v>0</v>
      </c>
      <c r="BL28">
        <v>258.54000000000002</v>
      </c>
      <c r="BM28">
        <v>98.49</v>
      </c>
      <c r="BN28">
        <v>6340</v>
      </c>
      <c r="BO28">
        <v>266342.98</v>
      </c>
      <c r="BP28">
        <v>17347.93</v>
      </c>
      <c r="BQ28">
        <v>6608.74</v>
      </c>
      <c r="BR28" s="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290299.64999999997</v>
      </c>
      <c r="BS28" s="9">
        <v>290299.65000000002</v>
      </c>
      <c r="BT28" s="9">
        <f>Table1[[#This Row],[RRNO WISE DEMAND]]-Table1[[#This Row],[103 TOTAL DEMAND]]</f>
        <v>0</v>
      </c>
      <c r="BU28">
        <v>269135.59999999998</v>
      </c>
      <c r="BV28">
        <v>1553.18</v>
      </c>
      <c r="BW28">
        <v>0</v>
      </c>
      <c r="BX28">
        <v>17036.45</v>
      </c>
      <c r="BY28">
        <v>6630.77</v>
      </c>
      <c r="BZ28">
        <v>294356</v>
      </c>
      <c r="CA28" s="9">
        <v>350434</v>
      </c>
      <c r="CB28" s="9">
        <f>Table1[[#This Row],[COLLECTION REPORT]]-Table1[[#This Row],[TOTAL SUM (70+71+72+73+74)]]</f>
        <v>56078</v>
      </c>
      <c r="CC28">
        <v>25216.43</v>
      </c>
      <c r="CD28">
        <v>-4.83</v>
      </c>
      <c r="CE28">
        <v>-11.6</v>
      </c>
      <c r="CF28">
        <v>0</v>
      </c>
      <c r="CG28">
        <v>25200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319556</v>
      </c>
      <c r="CT28">
        <v>0</v>
      </c>
      <c r="CU28" s="9">
        <v>319556</v>
      </c>
      <c r="CV28" s="9">
        <f>Table1[[#This Row],[RRNO WISE COLLE]]-Table1[[#This Row],[NET COLLECTION (COLLECTION + CREDITS +SUSPENSE TO RR TRANSFER – PAYMENT CANCELLATIONS) (75+80-91)]]</f>
        <v>0</v>
      </c>
      <c r="CW28" s="9"/>
      <c r="CX28">
        <v>-42529.694000000003</v>
      </c>
      <c r="CY28">
        <v>4247.47</v>
      </c>
      <c r="CZ28">
        <v>0</v>
      </c>
      <c r="DA28">
        <v>13333.7</v>
      </c>
      <c r="DB28">
        <v>7736.52</v>
      </c>
      <c r="DC28">
        <v>-17212.004000000001</v>
      </c>
      <c r="DD28">
        <v>0</v>
      </c>
      <c r="DE28">
        <v>17.915904936014599</v>
      </c>
      <c r="DF28">
        <v>98.979591836734699</v>
      </c>
      <c r="DG28">
        <v>0</v>
      </c>
      <c r="DH28">
        <v>100</v>
      </c>
      <c r="DI28">
        <v>0</v>
      </c>
      <c r="DJ28">
        <v>51.904932134119598</v>
      </c>
      <c r="DK28">
        <v>51.904932134119598</v>
      </c>
      <c r="DL28">
        <v>-3828220.0488171</v>
      </c>
      <c r="DM28">
        <v>26634298</v>
      </c>
      <c r="DN28">
        <v>1579.9132098662701</v>
      </c>
      <c r="DO28">
        <v>0</v>
      </c>
      <c r="DP28">
        <v>0.52600081047063696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</row>
    <row r="29" spans="1:130" x14ac:dyDescent="0.25">
      <c r="A29" s="6" t="s">
        <v>175</v>
      </c>
      <c r="B29" s="4"/>
      <c r="C29" s="4"/>
      <c r="D29" s="4"/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38269</v>
      </c>
      <c r="K29" s="6">
        <v>4972</v>
      </c>
      <c r="L29" s="6">
        <v>43241</v>
      </c>
      <c r="M29" s="6">
        <v>29117</v>
      </c>
      <c r="N29" s="6">
        <v>9152</v>
      </c>
      <c r="O29" s="6">
        <v>38269</v>
      </c>
      <c r="P29" s="6">
        <v>266</v>
      </c>
      <c r="Q29" s="6">
        <v>29111</v>
      </c>
      <c r="R29" s="6">
        <v>9158</v>
      </c>
      <c r="S29" s="6">
        <v>38269</v>
      </c>
      <c r="T29" s="6">
        <v>9540.6299999999992</v>
      </c>
      <c r="U29" s="6">
        <v>2560.52</v>
      </c>
      <c r="V29" s="6">
        <v>12101.15</v>
      </c>
      <c r="W29" s="6">
        <v>75513.89</v>
      </c>
      <c r="X29" s="6">
        <v>3017.76</v>
      </c>
      <c r="Y29" s="6">
        <v>78531.649999999994</v>
      </c>
      <c r="Z29" s="6">
        <v>4625</v>
      </c>
      <c r="AA29" s="6">
        <v>5550</v>
      </c>
      <c r="AB29" s="6">
        <v>10175</v>
      </c>
      <c r="AC29" s="6">
        <v>0</v>
      </c>
      <c r="AD29" s="6">
        <v>0</v>
      </c>
      <c r="AE29" s="6">
        <v>2929652.5869999998</v>
      </c>
      <c r="AF29" s="6">
        <v>0</v>
      </c>
      <c r="AG29" s="6">
        <v>2929652.5869999998</v>
      </c>
      <c r="AH29" s="6">
        <v>717120.12</v>
      </c>
      <c r="AI29" s="6">
        <v>2212532.4670000002</v>
      </c>
      <c r="AJ29" s="6">
        <v>715000</v>
      </c>
      <c r="AK29" s="6">
        <v>101731318.53200001</v>
      </c>
      <c r="AL29" s="6">
        <v>47142685.719999999</v>
      </c>
      <c r="AM29" s="6">
        <v>0</v>
      </c>
      <c r="AN29" s="6">
        <v>6422846.46</v>
      </c>
      <c r="AO29" s="6">
        <v>768918.44</v>
      </c>
      <c r="AP29" s="6">
        <v>156065769.15200001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23035242.57</v>
      </c>
      <c r="AW29" s="6">
        <v>147815.4</v>
      </c>
      <c r="AX29" s="6">
        <v>972049.57</v>
      </c>
      <c r="AY29" s="6">
        <v>0</v>
      </c>
      <c r="AZ29" s="6">
        <v>1224808.1599999999</v>
      </c>
      <c r="BA29" s="6">
        <v>797254.71</v>
      </c>
      <c r="BB29" s="6">
        <v>26177170.41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5998795.0999999996</v>
      </c>
      <c r="BI29" s="6">
        <v>36.299999999999997</v>
      </c>
      <c r="BJ29" s="6">
        <v>2902.69</v>
      </c>
      <c r="BK29" s="6">
        <v>0</v>
      </c>
      <c r="BL29" s="6">
        <v>425941.19</v>
      </c>
      <c r="BM29" s="6">
        <v>258163.25</v>
      </c>
      <c r="BN29" s="6">
        <v>6685838.5300000003</v>
      </c>
      <c r="BO29" s="6">
        <v>18153373.449999999</v>
      </c>
      <c r="BP29" s="6">
        <v>798866.97</v>
      </c>
      <c r="BQ29" s="6">
        <v>539091.46</v>
      </c>
      <c r="BR29" s="10">
        <f t="shared" ref="BR29:BT29" si="0">SUBTOTAL(109,BR10:BR28)</f>
        <v>19491331.879999999</v>
      </c>
      <c r="BS29" s="10">
        <f t="shared" si="0"/>
        <v>19491331.880000606</v>
      </c>
      <c r="BT29" s="10">
        <f t="shared" si="0"/>
        <v>6.0535967350006104E-7</v>
      </c>
      <c r="BU29" s="6">
        <v>6458896.2300000004</v>
      </c>
      <c r="BV29" s="6">
        <v>117013.75</v>
      </c>
      <c r="BW29" s="6">
        <v>0</v>
      </c>
      <c r="BX29" s="6">
        <v>302349.21999999997</v>
      </c>
      <c r="BY29" s="6">
        <v>154428.79999999999</v>
      </c>
      <c r="BZ29" s="6">
        <v>7032688</v>
      </c>
      <c r="CA29" s="10">
        <f>SUM(CA10:CA28)</f>
        <v>7434093</v>
      </c>
      <c r="CB29" s="10">
        <f>CA29-BZ29</f>
        <v>401405</v>
      </c>
      <c r="CC29" s="6">
        <v>8107038.6299999999</v>
      </c>
      <c r="CD29" s="6">
        <v>0</v>
      </c>
      <c r="CE29" s="6">
        <v>371990.78</v>
      </c>
      <c r="CF29" s="6">
        <v>255339.59</v>
      </c>
      <c r="CG29" s="6">
        <v>8734369</v>
      </c>
      <c r="CH29" s="6">
        <v>0</v>
      </c>
      <c r="CI29" s="6">
        <v>0</v>
      </c>
      <c r="CJ29" s="6">
        <v>0</v>
      </c>
      <c r="CK29" s="6">
        <v>1260</v>
      </c>
      <c r="CL29" s="6">
        <v>1260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15767057</v>
      </c>
      <c r="CT29" s="6">
        <v>0</v>
      </c>
      <c r="CU29" s="10">
        <f>SUBTOTAL(109,Table1[RRNO WISE COLLE])</f>
        <v>15762328.770000318</v>
      </c>
      <c r="CV29" s="11">
        <f>CU29-CS29</f>
        <v>-4728.2299996819347</v>
      </c>
      <c r="CW29" s="10"/>
      <c r="CX29" s="6">
        <v>104349610.242</v>
      </c>
      <c r="CY29" s="6">
        <v>47994818.850000001</v>
      </c>
      <c r="CZ29" s="6">
        <v>0</v>
      </c>
      <c r="DA29" s="6">
        <v>6547373.4299999997</v>
      </c>
      <c r="DB29" s="6">
        <v>898241.51</v>
      </c>
      <c r="DC29" s="6">
        <v>159790044.03200001</v>
      </c>
      <c r="DD29" s="6">
        <v>0</v>
      </c>
      <c r="DE29" s="6">
        <v>1423.81470742395</v>
      </c>
      <c r="DF29" s="6">
        <v>1598.5402850463699</v>
      </c>
      <c r="DG29" s="6">
        <v>68.533882917535905</v>
      </c>
      <c r="DH29" s="6">
        <v>1600</v>
      </c>
      <c r="DI29" s="6">
        <v>0</v>
      </c>
      <c r="DJ29" s="6">
        <v>396.284948574179</v>
      </c>
      <c r="DK29" s="6">
        <v>396.284948574179</v>
      </c>
      <c r="DL29" s="6">
        <v>15234443844.7339</v>
      </c>
      <c r="DM29" s="6">
        <v>1815337345</v>
      </c>
      <c r="DN29" s="6">
        <v>11828.477153396499</v>
      </c>
      <c r="DO29" s="6">
        <v>0</v>
      </c>
      <c r="DP29" s="6">
        <v>915319.73221666401</v>
      </c>
      <c r="DQ29" s="6">
        <v>0</v>
      </c>
      <c r="DR29" s="6">
        <v>0</v>
      </c>
      <c r="DS29" s="6">
        <v>0</v>
      </c>
      <c r="DT29" s="6">
        <v>0</v>
      </c>
      <c r="DU29" s="6">
        <v>0</v>
      </c>
      <c r="DV29" s="6">
        <v>0</v>
      </c>
      <c r="DW29" s="6">
        <v>0</v>
      </c>
      <c r="DX29" s="6">
        <v>0</v>
      </c>
      <c r="DY29" s="6">
        <v>0</v>
      </c>
      <c r="DZ29" s="6">
        <v>0</v>
      </c>
    </row>
  </sheetData>
  <mergeCells count="36">
    <mergeCell ref="A1:DP1"/>
    <mergeCell ref="A2:DZ2"/>
    <mergeCell ref="A3:DZ3"/>
    <mergeCell ref="BH8:BN8"/>
    <mergeCell ref="AC8:AJ8"/>
    <mergeCell ref="B4"/>
    <mergeCell ref="C4"/>
    <mergeCell ref="B5"/>
    <mergeCell ref="C5"/>
    <mergeCell ref="A8:D8"/>
    <mergeCell ref="E8:F8"/>
    <mergeCell ref="G8:I8"/>
    <mergeCell ref="J8:L8"/>
    <mergeCell ref="M8:O8"/>
    <mergeCell ref="P8"/>
    <mergeCell ref="Q8:S8"/>
    <mergeCell ref="T8:V8"/>
    <mergeCell ref="W8:Y8"/>
    <mergeCell ref="Z8:AB8"/>
    <mergeCell ref="AV8:BB8"/>
    <mergeCell ref="AK8:AP8"/>
    <mergeCell ref="AQ8:AU8"/>
    <mergeCell ref="DD8:DZ8"/>
    <mergeCell ref="BC8:BG8"/>
    <mergeCell ref="CX8:DC8"/>
    <mergeCell ref="BO8"/>
    <mergeCell ref="BP8"/>
    <mergeCell ref="BQ8"/>
    <mergeCell ref="BU8:BZ8"/>
    <mergeCell ref="CC8:CG8"/>
    <mergeCell ref="CH8"/>
    <mergeCell ref="CI8"/>
    <mergeCell ref="CJ8:CL8"/>
    <mergeCell ref="CM8:CR8"/>
    <mergeCell ref="CS8"/>
    <mergeCell ref="CT8"/>
  </mergeCells>
  <phoneticPr fontId="6" type="noConversion"/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2025-11-07T07:45:29Z</dcterms:created>
  <dcterms:modified xsi:type="dcterms:W3CDTF">2025-11-07T10:58:45Z</dcterms:modified>
</cp:coreProperties>
</file>