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feb report  2025\"/>
    </mc:Choice>
  </mc:AlternateContent>
  <xr:revisionPtr revIDLastSave="0" documentId="13_ncr:1_{C41B9E60-F080-48D5-93E2-BA65BC295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82" i="2" l="1"/>
  <c r="E82" i="2"/>
  <c r="F82" i="2"/>
  <c r="G82" i="2"/>
  <c r="H82" i="2"/>
  <c r="I82" i="2"/>
  <c r="J82" i="2"/>
  <c r="K82" i="2"/>
  <c r="L82" i="2"/>
  <c r="M82" i="2"/>
  <c r="N82" i="2"/>
  <c r="O82" i="2"/>
  <c r="P8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C82" i="2"/>
  <c r="C81" i="2"/>
  <c r="C80" i="2"/>
  <c r="D78" i="2"/>
  <c r="E78" i="2"/>
  <c r="F78" i="2"/>
  <c r="G78" i="2"/>
  <c r="I78" i="2"/>
  <c r="J78" i="2"/>
  <c r="K78" i="2"/>
  <c r="L78" i="2"/>
  <c r="M78" i="2"/>
  <c r="N78" i="2"/>
  <c r="O78" i="2"/>
  <c r="P78" i="2"/>
  <c r="C78" i="2"/>
  <c r="C77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G74" i="2"/>
  <c r="D74" i="2"/>
  <c r="D84" i="2" s="1"/>
  <c r="E74" i="2"/>
  <c r="F74" i="2"/>
  <c r="H74" i="2"/>
  <c r="I74" i="2"/>
  <c r="J74" i="2"/>
  <c r="K74" i="2"/>
  <c r="L74" i="2"/>
  <c r="M74" i="2"/>
  <c r="N74" i="2"/>
  <c r="O74" i="2"/>
  <c r="P74" i="2"/>
  <c r="C83" i="2"/>
  <c r="C79" i="2"/>
  <c r="C76" i="2"/>
  <c r="C75" i="2"/>
  <c r="C74" i="2"/>
  <c r="N84" i="2" l="1"/>
  <c r="G84" i="2"/>
  <c r="E84" i="2"/>
  <c r="I84" i="2"/>
  <c r="H84" i="2"/>
  <c r="F84" i="2"/>
  <c r="O84" i="2"/>
  <c r="M84" i="2"/>
  <c r="L84" i="2"/>
  <c r="K84" i="2"/>
  <c r="J84" i="2"/>
  <c r="C84" i="2"/>
  <c r="P84" i="2"/>
</calcChain>
</file>

<file path=xl/sharedStrings.xml><?xml version="1.0" encoding="utf-8"?>
<sst xmlns="http://schemas.openxmlformats.org/spreadsheetml/2006/main" count="351" uniqueCount="66">
  <si>
    <t>Bangalore Electricity Supply Company Limited (BESCOM)</t>
  </si>
  <si>
    <t>Billing Efficiency Report</t>
  </si>
  <si>
    <t>Report for the Period from 01-Feb-2025 to 28-Feb-2025</t>
  </si>
  <si>
    <t xml:space="preserve">Generated By: </t>
  </si>
  <si>
    <t>ASHA M B</t>
  </si>
  <si>
    <t xml:space="preserve">Generated On: </t>
  </si>
  <si>
    <t>Corportate:</t>
  </si>
  <si>
    <t>CORP OFF</t>
  </si>
  <si>
    <t>Zone:</t>
  </si>
  <si>
    <t>CTAZ</t>
  </si>
  <si>
    <t>Circle:</t>
  </si>
  <si>
    <t>DAVANAGERE</t>
  </si>
  <si>
    <t>Sub-Division:</t>
  </si>
  <si>
    <t>CHITRADURGA RURAL</t>
  </si>
  <si>
    <t>Section:</t>
  </si>
  <si>
    <t>SUB-DIVISION</t>
  </si>
  <si>
    <t>TYPE</t>
  </si>
  <si>
    <t>TOTAL_NO_OF_INST</t>
  </si>
  <si>
    <t>TOBEBILLED</t>
  </si>
  <si>
    <t>BILLED</t>
  </si>
  <si>
    <t>NOTBILLED</t>
  </si>
  <si>
    <t>MNR</t>
  </si>
  <si>
    <t>DIR</t>
  </si>
  <si>
    <t>DL</t>
  </si>
  <si>
    <t>VA</t>
  </si>
  <si>
    <t>UB</t>
  </si>
  <si>
    <t>NT</t>
  </si>
  <si>
    <t>ZEROCONS_INST</t>
  </si>
  <si>
    <t>CONS</t>
  </si>
  <si>
    <t>DEMAND</t>
  </si>
  <si>
    <t>COLL</t>
  </si>
  <si>
    <t>BILLING_EFI</t>
  </si>
  <si>
    <t>PERCENTAGE_OF_COLL</t>
  </si>
  <si>
    <t>HT2A</t>
  </si>
  <si>
    <t>HT2B</t>
  </si>
  <si>
    <t>HT2C</t>
  </si>
  <si>
    <t>HT7</t>
  </si>
  <si>
    <t>LT1</t>
  </si>
  <si>
    <t>LT2</t>
  </si>
  <si>
    <t>LT3A</t>
  </si>
  <si>
    <t>LT3B</t>
  </si>
  <si>
    <t>LT4</t>
  </si>
  <si>
    <t>LT5</t>
  </si>
  <si>
    <t>LT6A</t>
  </si>
  <si>
    <t>LT6B</t>
  </si>
  <si>
    <t>LT7A</t>
  </si>
  <si>
    <t>LT7B</t>
  </si>
  <si>
    <t>TOTAL</t>
  </si>
  <si>
    <t>HIREGUNTANUR OMU</t>
  </si>
  <si>
    <t>LT4B</t>
  </si>
  <si>
    <t>LT4C(I)</t>
  </si>
  <si>
    <t>LT6C</t>
  </si>
  <si>
    <t>BARAMASAGARA OMU</t>
  </si>
  <si>
    <t>HT</t>
  </si>
  <si>
    <t>LT-1</t>
  </si>
  <si>
    <t>LT-2</t>
  </si>
  <si>
    <t>LT-3</t>
  </si>
  <si>
    <t>LT-4</t>
  </si>
  <si>
    <t>LT-5</t>
  </si>
  <si>
    <t>LT-7</t>
  </si>
  <si>
    <t>06-03-2025 10:32:28</t>
  </si>
  <si>
    <t>06-03-2025 10:38:08</t>
  </si>
  <si>
    <t>06-03-2025 10:43:39</t>
  </si>
  <si>
    <t>LT-6A</t>
  </si>
  <si>
    <t>LT-6B</t>
  </si>
  <si>
    <t>LT-6C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</si>
</sst>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8"/>
      <color indexed="8"/>
      <name val="Arial"/>
      <family val="2"/>
    </font>
    <font>
      <sz val="8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/>
    <xf numFmtId="0" fontId="3" fillId="3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B2B3C0-5C97-45A5-A489-BB8AEB964996}" name="Table15" displayName="Table15" ref="A8:R22" totalsRowShown="0">
  <tableColumns count="18">
    <tableColumn id="1" xr3:uid="{259EEFFA-9D91-4DBE-B3EC-44BCCBC4F32B}" name="SUB-DIVISION"/>
    <tableColumn id="2" xr3:uid="{4A84DFAD-3CFD-45E7-AB5E-5F857A2DAFF3}" name="TYPE"/>
    <tableColumn id="3" xr3:uid="{3AAB6A89-2E4D-4B31-ACF1-59F49BB610AB}" name="TOTAL_NO_OF_INST"/>
    <tableColumn id="4" xr3:uid="{B9B27527-C4FA-4A9A-AD38-E4252C6E19F9}" name="TOBEBILLED"/>
    <tableColumn id="5" xr3:uid="{AB338809-EBD6-4788-9D36-E715C9499EAC}" name="BILLED"/>
    <tableColumn id="6" xr3:uid="{146CE88F-40F3-42A7-B118-943420076303}" name="NOTBILLED"/>
    <tableColumn id="7" xr3:uid="{2B89DA71-4103-4921-A7A8-BA70F94037F7}" name="MNR"/>
    <tableColumn id="8" xr3:uid="{5AC3F609-264C-41ED-9FDA-88C41ECA923E}" name="DIR"/>
    <tableColumn id="9" xr3:uid="{9AB67F49-A230-4253-AEEA-8E4F8844FA19}" name="DL"/>
    <tableColumn id="10" xr3:uid="{ACDB8419-1B20-4D2A-B7CE-BA9ECA50C587}" name="VA"/>
    <tableColumn id="11" xr3:uid="{7A23D9FE-D6A0-4836-BE38-89A9EAE138BF}" name="UB"/>
    <tableColumn id="12" xr3:uid="{B826E86A-10B9-4877-A02F-504DE29D8B04}" name="NT"/>
    <tableColumn id="13" xr3:uid="{F1E688FA-275D-4762-977F-C481665757A4}" name="ZEROCONS_INST"/>
    <tableColumn id="14" xr3:uid="{2A4B6964-E2B0-4340-AC0A-7264A16B8B85}" name="CONS"/>
    <tableColumn id="15" xr3:uid="{AB8A88ED-A6CC-413F-A1C4-906F80AC74AE}" name="DEMAND"/>
    <tableColumn id="16" xr3:uid="{96787963-2974-469B-BA35-84C791277FA3}" name="COLL"/>
    <tableColumn id="17" xr3:uid="{AA6168CE-0D9B-4798-8672-3DF0B3DC2553}" name="BILLING_EFI"/>
    <tableColumn id="18" xr3:uid="{3DA0E828-B6B4-48F8-8878-23EAD13588AA}" name="PERCENTAGE_OF_COL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803201-A00D-4C8A-B5D5-46C070F813DC}" name="Table1" displayName="Table1" ref="A32:R44" totalsRowShown="0">
  <tableColumns count="18">
    <tableColumn id="1" xr3:uid="{9DBA6C41-1F84-473F-ADDF-C915014AB478}" name="SUB-DIVISION"/>
    <tableColumn id="2" xr3:uid="{9271AE4B-4922-42B1-AC6E-C7F4491615C9}" name="TYPE"/>
    <tableColumn id="3" xr3:uid="{37FAC6A6-9D49-42DC-BCF6-E7EC494D4D3D}" name="TOTAL_NO_OF_INST"/>
    <tableColumn id="4" xr3:uid="{D2FE4B26-65F3-4821-B285-BF921496CAB4}" name="TOBEBILLED"/>
    <tableColumn id="5" xr3:uid="{2FE71F2E-F92E-49E6-8C64-85C37A54084B}" name="BILLED"/>
    <tableColumn id="6" xr3:uid="{E566E180-BBAC-4E41-BCE8-3B06E59D355B}" name="NOTBILLED"/>
    <tableColumn id="7" xr3:uid="{8B61EF50-0E12-4642-A846-FD9D08BD3106}" name="MNR"/>
    <tableColumn id="8" xr3:uid="{98292483-4EBA-4782-8653-659ADE6A990B}" name="DIR"/>
    <tableColumn id="9" xr3:uid="{240ABD9E-8D3E-4EE4-A6D6-D16E2715FEF9}" name="DL"/>
    <tableColumn id="10" xr3:uid="{3059A993-BDEE-488C-9E3C-CBC5DCD63F96}" name="VA"/>
    <tableColumn id="11" xr3:uid="{F90AD34C-895B-4EBA-B39D-4D7A957646BC}" name="UB"/>
    <tableColumn id="12" xr3:uid="{C4B8A712-69C6-490A-80ED-6571815352DB}" name="NT"/>
    <tableColumn id="13" xr3:uid="{915903E3-4021-41E1-98D9-2812E3E41022}" name="ZEROCONS_INST"/>
    <tableColumn id="14" xr3:uid="{03A1DEB0-48A6-4BF4-AF28-421224371EFD}" name="CONS"/>
    <tableColumn id="15" xr3:uid="{3A58D629-7A8E-4DE4-AA3E-9B1F3FF9D5FF}" name="DEMAND"/>
    <tableColumn id="16" xr3:uid="{5DB10348-4480-4ECC-B822-8CE8B41BB084}" name="COLL"/>
    <tableColumn id="17" xr3:uid="{508FF66F-526E-4120-9A13-9CDA8F1F9EF3}" name="BILLING_EFI"/>
    <tableColumn id="18" xr3:uid="{FDA78193-CAEE-4A71-813B-F3FF01EB8B33}" name="PERCENTAGE_OF_COL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981EEB-9F78-41D3-9FE9-85AEAD3669E8}" name="Table17" displayName="Table17" ref="A55:R66" totalsRowShown="0">
  <tableColumns count="18">
    <tableColumn id="1" xr3:uid="{C4668C67-54C6-4BA2-AFF4-8ACF8437A6FF}" name="SUB-DIVISION"/>
    <tableColumn id="2" xr3:uid="{74767C8F-268A-4DFC-BE49-7D1F55F551BD}" name="TYPE"/>
    <tableColumn id="3" xr3:uid="{0CE0F595-4BD1-42C0-B458-19CF9CB377C6}" name="TOTAL_NO_OF_INST"/>
    <tableColumn id="4" xr3:uid="{FF5F31BC-0DD9-4CE8-84DA-39CC3BDB4982}" name="TOBEBILLED"/>
    <tableColumn id="5" xr3:uid="{A3E5FB55-B02D-4986-95BD-8DB7CD4329C7}" name="BILLED"/>
    <tableColumn id="6" xr3:uid="{A409CF2A-7A57-4F66-9A5F-19C133AA716A}" name="NOTBILLED"/>
    <tableColumn id="7" xr3:uid="{27729991-6ACC-453E-A8A4-2A3A2362A155}" name="MNR"/>
    <tableColumn id="8" xr3:uid="{D4009DF5-3ECD-4126-8A56-C818C0CE30C2}" name="DIR"/>
    <tableColumn id="9" xr3:uid="{A203CBDE-A8DF-4C5D-AFE0-504734F720FD}" name="DL"/>
    <tableColumn id="10" xr3:uid="{61CC03DF-B1CE-4DA6-A5C1-3A8AF3BC0E71}" name="VA"/>
    <tableColumn id="11" xr3:uid="{0E97337E-7AF4-4025-813F-AE8558A57845}" name="UB"/>
    <tableColumn id="12" xr3:uid="{63FA0926-F53B-4B3A-BC29-A6A76C504B2D}" name="NT"/>
    <tableColumn id="13" xr3:uid="{6646484E-8294-4FCD-9531-757B8FFEC4E8}" name="ZEROCONS_INST"/>
    <tableColumn id="14" xr3:uid="{0EE47507-0EC8-40D3-A25E-4582AD561F1B}" name="CONS"/>
    <tableColumn id="15" xr3:uid="{4F84D61E-70CE-4385-A5CD-A13B67393163}" name="DEMAND"/>
    <tableColumn id="16" xr3:uid="{8A041048-DEA4-4F69-ABFB-3F4B48408ECF}" name="COLL"/>
    <tableColumn id="17" xr3:uid="{1153B71D-3E42-43CB-9F4D-879A6E7A11A6}" name="BILLING_EFI"/>
    <tableColumn id="18" xr3:uid="{3A97251C-6ECF-48E7-B4FC-C81E360084A2}" name="PERCENTAGE_OF_COL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4"/>
  <sheetViews>
    <sheetView tabSelected="1" topLeftCell="A65" workbookViewId="0">
      <selection activeCell="D21" sqref="D21:D22"/>
    </sheetView>
  </sheetViews>
  <sheetFormatPr defaultRowHeight="15" x14ac:dyDescent="0.25"/>
  <cols>
    <col min="1" max="1" width="20.7109375" customWidth="1"/>
    <col min="2" max="2" width="11.140625" customWidth="1"/>
    <col min="3" max="4" width="16" customWidth="1"/>
    <col min="5" max="6" width="10.28515625" customWidth="1"/>
    <col min="7" max="7" width="20.7109375" customWidth="1"/>
    <col min="8" max="8" width="7.5703125" customWidth="1"/>
    <col min="9" max="10" width="20.7109375" customWidth="1"/>
    <col min="11" max="11" width="7" customWidth="1"/>
    <col min="12" max="12" width="6.85546875" customWidth="1"/>
    <col min="13" max="13" width="14.85546875" customWidth="1"/>
    <col min="14" max="14" width="14" customWidth="1"/>
    <col min="15" max="16" width="15.140625" customWidth="1"/>
    <col min="17" max="17" width="14.7109375" customWidth="1"/>
    <col min="18" max="18" width="24.5703125" customWidth="1"/>
  </cols>
  <sheetData>
    <row r="1" spans="1:18" ht="18.75" x14ac:dyDescent="0.3">
      <c r="A1" s="12" t="s">
        <v>0</v>
      </c>
      <c r="B1" s="12" t="s">
        <v>0</v>
      </c>
      <c r="C1" s="12" t="s">
        <v>0</v>
      </c>
      <c r="D1" s="12" t="s">
        <v>0</v>
      </c>
      <c r="E1" s="12" t="s">
        <v>0</v>
      </c>
      <c r="F1" s="12" t="s">
        <v>0</v>
      </c>
      <c r="G1" s="12" t="s">
        <v>0</v>
      </c>
      <c r="H1" s="12" t="s">
        <v>0</v>
      </c>
      <c r="I1" s="12" t="s">
        <v>0</v>
      </c>
      <c r="J1" s="12" t="s">
        <v>0</v>
      </c>
      <c r="K1" s="12" t="s">
        <v>0</v>
      </c>
      <c r="L1" s="12" t="s">
        <v>0</v>
      </c>
      <c r="M1" s="12" t="s">
        <v>0</v>
      </c>
      <c r="N1" s="12" t="s">
        <v>0</v>
      </c>
      <c r="O1" s="12" t="s">
        <v>0</v>
      </c>
      <c r="P1" s="12" t="s">
        <v>0</v>
      </c>
      <c r="Q1" s="12" t="s">
        <v>0</v>
      </c>
    </row>
    <row r="2" spans="1:18" ht="18.75" x14ac:dyDescent="0.3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</row>
    <row r="3" spans="1:18" ht="18.75" x14ac:dyDescent="0.3">
      <c r="A3" s="12" t="s">
        <v>2</v>
      </c>
      <c r="B3" s="12" t="s">
        <v>2</v>
      </c>
      <c r="C3" s="12" t="s">
        <v>2</v>
      </c>
      <c r="D3" s="12" t="s">
        <v>2</v>
      </c>
      <c r="E3" s="12" t="s">
        <v>2</v>
      </c>
      <c r="F3" s="12" t="s">
        <v>2</v>
      </c>
      <c r="G3" s="12" t="s">
        <v>2</v>
      </c>
      <c r="H3" s="12" t="s">
        <v>2</v>
      </c>
      <c r="I3" s="12" t="s">
        <v>2</v>
      </c>
      <c r="J3" s="12" t="s">
        <v>2</v>
      </c>
      <c r="K3" s="12" t="s">
        <v>2</v>
      </c>
      <c r="L3" s="12" t="s">
        <v>2</v>
      </c>
      <c r="M3" s="12" t="s">
        <v>2</v>
      </c>
      <c r="N3" s="12" t="s">
        <v>2</v>
      </c>
      <c r="O3" s="12" t="s">
        <v>2</v>
      </c>
      <c r="P3" s="12" t="s">
        <v>2</v>
      </c>
      <c r="Q3" s="12" t="s">
        <v>2</v>
      </c>
    </row>
    <row r="4" spans="1:18" x14ac:dyDescent="0.25">
      <c r="A4" s="4"/>
      <c r="B4" s="3" t="s">
        <v>3</v>
      </c>
      <c r="C4" s="2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8" x14ac:dyDescent="0.25">
      <c r="A5" s="4"/>
      <c r="B5" s="3" t="s">
        <v>5</v>
      </c>
      <c r="C5" s="3" t="s">
        <v>60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8" x14ac:dyDescent="0.25">
      <c r="A6" s="1" t="s">
        <v>6</v>
      </c>
      <c r="B6" s="8" t="s">
        <v>7</v>
      </c>
      <c r="C6" s="1" t="s">
        <v>8</v>
      </c>
      <c r="D6" s="8" t="s">
        <v>9</v>
      </c>
      <c r="E6" s="5"/>
      <c r="F6" s="1" t="s">
        <v>10</v>
      </c>
      <c r="G6" s="8" t="s">
        <v>11</v>
      </c>
      <c r="H6" s="5"/>
      <c r="I6" s="1" t="s">
        <v>12</v>
      </c>
      <c r="J6" s="9" t="s">
        <v>13</v>
      </c>
      <c r="K6" s="5"/>
      <c r="L6" s="5"/>
      <c r="M6" s="5"/>
      <c r="N6" s="5"/>
      <c r="O6" s="5"/>
      <c r="P6" s="5"/>
      <c r="Q6" s="5"/>
    </row>
    <row r="7" spans="1:18" x14ac:dyDescent="0.25">
      <c r="A7" s="1" t="s">
        <v>14</v>
      </c>
      <c r="B7" s="8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8" x14ac:dyDescent="0.25">
      <c r="A8" t="s">
        <v>15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t="s">
        <v>27</v>
      </c>
      <c r="N8" t="s">
        <v>28</v>
      </c>
      <c r="O8" t="s">
        <v>29</v>
      </c>
      <c r="P8" t="s">
        <v>30</v>
      </c>
      <c r="Q8" t="s">
        <v>31</v>
      </c>
      <c r="R8" t="s">
        <v>32</v>
      </c>
    </row>
    <row r="9" spans="1:18" x14ac:dyDescent="0.25">
      <c r="A9" t="s">
        <v>13</v>
      </c>
      <c r="B9" t="s">
        <v>33</v>
      </c>
      <c r="C9">
        <v>21</v>
      </c>
      <c r="D9">
        <v>17</v>
      </c>
      <c r="E9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304218.25</v>
      </c>
      <c r="O9">
        <v>4855830</v>
      </c>
      <c r="P9">
        <v>4975509</v>
      </c>
      <c r="Q9">
        <v>100</v>
      </c>
      <c r="R9">
        <v>102.46</v>
      </c>
    </row>
    <row r="10" spans="1:18" x14ac:dyDescent="0.25">
      <c r="A10" t="s">
        <v>13</v>
      </c>
      <c r="B10" t="s">
        <v>34</v>
      </c>
      <c r="C10">
        <v>1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6960</v>
      </c>
      <c r="O10">
        <v>105198</v>
      </c>
      <c r="P10">
        <v>105198</v>
      </c>
      <c r="Q10">
        <v>100</v>
      </c>
      <c r="R10">
        <v>100</v>
      </c>
    </row>
    <row r="11" spans="1:18" x14ac:dyDescent="0.25">
      <c r="A11" t="s">
        <v>13</v>
      </c>
      <c r="B11" t="s">
        <v>35</v>
      </c>
      <c r="C11">
        <v>5</v>
      </c>
      <c r="D11">
        <v>5</v>
      </c>
      <c r="E11">
        <v>5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14704.75</v>
      </c>
      <c r="O11">
        <v>192115</v>
      </c>
      <c r="P11">
        <v>0</v>
      </c>
      <c r="Q11">
        <v>100</v>
      </c>
      <c r="R11">
        <v>0</v>
      </c>
    </row>
    <row r="12" spans="1:18" x14ac:dyDescent="0.25">
      <c r="A12" t="s">
        <v>13</v>
      </c>
      <c r="B12" t="s">
        <v>36</v>
      </c>
      <c r="C12">
        <v>2</v>
      </c>
      <c r="D12">
        <v>2</v>
      </c>
      <c r="E12">
        <v>2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107743</v>
      </c>
      <c r="O12">
        <v>2686513</v>
      </c>
      <c r="P12">
        <v>29648993</v>
      </c>
      <c r="Q12">
        <v>100</v>
      </c>
      <c r="R12">
        <v>1103.6199999999999</v>
      </c>
    </row>
    <row r="13" spans="1:18" x14ac:dyDescent="0.25">
      <c r="A13" t="s">
        <v>13</v>
      </c>
      <c r="B13" t="s">
        <v>37</v>
      </c>
      <c r="C13">
        <v>17291</v>
      </c>
      <c r="D13">
        <v>14693</v>
      </c>
      <c r="E13">
        <v>14694</v>
      </c>
      <c r="F13">
        <v>0</v>
      </c>
      <c r="G13">
        <v>41</v>
      </c>
      <c r="H13">
        <v>0</v>
      </c>
      <c r="I13">
        <v>5</v>
      </c>
      <c r="J13">
        <v>350</v>
      </c>
      <c r="K13">
        <v>0</v>
      </c>
      <c r="L13">
        <v>0</v>
      </c>
      <c r="M13">
        <v>438</v>
      </c>
      <c r="N13">
        <v>566605</v>
      </c>
      <c r="O13">
        <v>5891061.4199999999</v>
      </c>
      <c r="P13">
        <v>5583465.5599999996</v>
      </c>
      <c r="Q13">
        <v>100.01</v>
      </c>
      <c r="R13">
        <v>94.78</v>
      </c>
    </row>
    <row r="14" spans="1:18" x14ac:dyDescent="0.25">
      <c r="A14" t="s">
        <v>13</v>
      </c>
      <c r="B14" t="s">
        <v>38</v>
      </c>
      <c r="C14">
        <v>16</v>
      </c>
      <c r="D14">
        <v>15</v>
      </c>
      <c r="E14">
        <v>15</v>
      </c>
      <c r="F14">
        <v>0</v>
      </c>
      <c r="G14">
        <v>0</v>
      </c>
      <c r="H14">
        <v>0</v>
      </c>
      <c r="I14">
        <v>0</v>
      </c>
      <c r="J14">
        <v>1</v>
      </c>
      <c r="K14">
        <v>0</v>
      </c>
      <c r="L14">
        <v>0</v>
      </c>
      <c r="M14">
        <v>3</v>
      </c>
      <c r="N14">
        <v>454</v>
      </c>
      <c r="O14">
        <v>10503</v>
      </c>
      <c r="P14">
        <v>4712</v>
      </c>
      <c r="Q14">
        <v>100</v>
      </c>
      <c r="R14">
        <v>44.86</v>
      </c>
    </row>
    <row r="15" spans="1:18" x14ac:dyDescent="0.25">
      <c r="A15" t="s">
        <v>13</v>
      </c>
      <c r="B15" t="s">
        <v>39</v>
      </c>
      <c r="C15">
        <v>553</v>
      </c>
      <c r="D15">
        <v>462</v>
      </c>
      <c r="E15">
        <v>462</v>
      </c>
      <c r="F15">
        <v>0</v>
      </c>
      <c r="G15">
        <v>3</v>
      </c>
      <c r="H15">
        <v>0</v>
      </c>
      <c r="I15">
        <v>1</v>
      </c>
      <c r="J15">
        <v>18</v>
      </c>
      <c r="K15">
        <v>0</v>
      </c>
      <c r="L15">
        <v>0</v>
      </c>
      <c r="M15">
        <v>28</v>
      </c>
      <c r="N15">
        <v>89921</v>
      </c>
      <c r="O15">
        <v>1000055.08</v>
      </c>
      <c r="P15">
        <v>862434.4</v>
      </c>
      <c r="Q15">
        <v>100</v>
      </c>
      <c r="R15">
        <v>86.24</v>
      </c>
    </row>
    <row r="16" spans="1:18" x14ac:dyDescent="0.25">
      <c r="A16" t="s">
        <v>13</v>
      </c>
      <c r="B16" t="s">
        <v>40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25">
      <c r="A17" t="s">
        <v>13</v>
      </c>
      <c r="B17" t="s">
        <v>41</v>
      </c>
      <c r="C17">
        <v>8102</v>
      </c>
      <c r="D17">
        <v>8045</v>
      </c>
      <c r="E17">
        <v>8045</v>
      </c>
      <c r="F17">
        <v>0</v>
      </c>
      <c r="G17">
        <v>0</v>
      </c>
      <c r="H17">
        <v>8045</v>
      </c>
      <c r="I17">
        <v>0</v>
      </c>
      <c r="J17">
        <v>0</v>
      </c>
      <c r="K17">
        <v>0</v>
      </c>
      <c r="L17">
        <v>0</v>
      </c>
      <c r="M17">
        <v>0</v>
      </c>
      <c r="N17">
        <v>9726040.5720000006</v>
      </c>
      <c r="O17">
        <v>57880285.869999997</v>
      </c>
      <c r="P17">
        <v>57909820.950000003</v>
      </c>
      <c r="Q17">
        <v>100</v>
      </c>
      <c r="R17">
        <v>100.05</v>
      </c>
    </row>
    <row r="18" spans="1:18" x14ac:dyDescent="0.25">
      <c r="A18" t="s">
        <v>13</v>
      </c>
      <c r="B18" t="s">
        <v>42</v>
      </c>
      <c r="C18">
        <v>408</v>
      </c>
      <c r="D18">
        <v>289</v>
      </c>
      <c r="E18">
        <v>289</v>
      </c>
      <c r="F18">
        <v>0</v>
      </c>
      <c r="G18">
        <v>1</v>
      </c>
      <c r="H18">
        <v>0</v>
      </c>
      <c r="I18">
        <v>1</v>
      </c>
      <c r="J18">
        <v>17</v>
      </c>
      <c r="K18">
        <v>0</v>
      </c>
      <c r="L18">
        <v>0</v>
      </c>
      <c r="M18">
        <v>22</v>
      </c>
      <c r="N18">
        <v>29591.8</v>
      </c>
      <c r="O18">
        <v>429607</v>
      </c>
      <c r="P18">
        <v>288595.55</v>
      </c>
      <c r="Q18">
        <v>100</v>
      </c>
      <c r="R18">
        <v>67.180000000000007</v>
      </c>
    </row>
    <row r="19" spans="1:18" x14ac:dyDescent="0.25">
      <c r="A19" t="s">
        <v>13</v>
      </c>
      <c r="B19" t="s">
        <v>43</v>
      </c>
      <c r="C19">
        <v>371</v>
      </c>
      <c r="D19">
        <v>265</v>
      </c>
      <c r="E19">
        <v>265</v>
      </c>
      <c r="F19">
        <v>0</v>
      </c>
      <c r="G19">
        <v>2</v>
      </c>
      <c r="H19">
        <v>0</v>
      </c>
      <c r="I19">
        <v>0</v>
      </c>
      <c r="J19">
        <v>11</v>
      </c>
      <c r="K19">
        <v>0</v>
      </c>
      <c r="L19">
        <v>0</v>
      </c>
      <c r="M19">
        <v>20</v>
      </c>
      <c r="N19">
        <v>212246</v>
      </c>
      <c r="O19">
        <v>2219176</v>
      </c>
      <c r="P19">
        <v>1159649</v>
      </c>
      <c r="Q19">
        <v>100</v>
      </c>
      <c r="R19">
        <v>52.26</v>
      </c>
    </row>
    <row r="20" spans="1:18" x14ac:dyDescent="0.25">
      <c r="A20" t="s">
        <v>13</v>
      </c>
      <c r="B20" t="s">
        <v>44</v>
      </c>
      <c r="C20">
        <v>264</v>
      </c>
      <c r="D20">
        <v>242</v>
      </c>
      <c r="E20">
        <v>242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2</v>
      </c>
      <c r="N20">
        <v>53492</v>
      </c>
      <c r="O20">
        <v>636740</v>
      </c>
      <c r="P20">
        <v>339004</v>
      </c>
      <c r="Q20">
        <v>100</v>
      </c>
      <c r="R20">
        <v>53.24</v>
      </c>
    </row>
    <row r="21" spans="1:18" x14ac:dyDescent="0.25">
      <c r="A21" t="s">
        <v>13</v>
      </c>
      <c r="B21" t="s">
        <v>45</v>
      </c>
      <c r="C21">
        <v>213</v>
      </c>
      <c r="D21">
        <v>82</v>
      </c>
      <c r="E21">
        <v>84</v>
      </c>
      <c r="F21">
        <v>0</v>
      </c>
      <c r="G21">
        <v>0</v>
      </c>
      <c r="H21">
        <v>0</v>
      </c>
      <c r="I21">
        <v>0</v>
      </c>
      <c r="J21">
        <v>3</v>
      </c>
      <c r="K21">
        <v>1</v>
      </c>
      <c r="L21">
        <v>0</v>
      </c>
      <c r="M21">
        <v>10</v>
      </c>
      <c r="N21">
        <v>5606</v>
      </c>
      <c r="O21">
        <v>92538</v>
      </c>
      <c r="P21">
        <v>78064</v>
      </c>
      <c r="Q21">
        <v>102.44</v>
      </c>
      <c r="R21">
        <v>84.36</v>
      </c>
    </row>
    <row r="22" spans="1:18" x14ac:dyDescent="0.25">
      <c r="A22" t="s">
        <v>13</v>
      </c>
      <c r="B22" t="s">
        <v>46</v>
      </c>
      <c r="C22">
        <v>99</v>
      </c>
      <c r="D22">
        <v>7</v>
      </c>
      <c r="E22">
        <v>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1054</v>
      </c>
      <c r="O22">
        <v>16865</v>
      </c>
      <c r="P22">
        <v>9522</v>
      </c>
      <c r="Q22">
        <v>100</v>
      </c>
      <c r="R22">
        <v>56.46</v>
      </c>
    </row>
    <row r="23" spans="1:18" x14ac:dyDescent="0.25">
      <c r="A23" s="7" t="s">
        <v>47</v>
      </c>
      <c r="B23" s="7">
        <v>0</v>
      </c>
      <c r="C23" s="7">
        <v>27347</v>
      </c>
      <c r="D23" s="7">
        <v>24125</v>
      </c>
      <c r="E23" s="7">
        <v>24128</v>
      </c>
      <c r="F23" s="7">
        <v>0</v>
      </c>
      <c r="G23" s="7">
        <v>48</v>
      </c>
      <c r="H23" s="7">
        <v>8045</v>
      </c>
      <c r="I23" s="7">
        <v>7</v>
      </c>
      <c r="J23" s="7">
        <v>400</v>
      </c>
      <c r="K23" s="7">
        <v>1</v>
      </c>
      <c r="L23" s="7">
        <v>0</v>
      </c>
      <c r="M23" s="7">
        <v>524</v>
      </c>
      <c r="N23" s="7">
        <v>11118636.369999999</v>
      </c>
      <c r="O23" s="7">
        <v>76016487.370000005</v>
      </c>
      <c r="P23" s="7">
        <v>88.22</v>
      </c>
      <c r="Q23" s="7">
        <v>14.63</v>
      </c>
    </row>
    <row r="25" spans="1:18" ht="18.75" x14ac:dyDescent="0.3">
      <c r="A25" s="12" t="s">
        <v>0</v>
      </c>
      <c r="B25" s="12" t="s">
        <v>0</v>
      </c>
      <c r="C25" s="12" t="s">
        <v>0</v>
      </c>
      <c r="D25" s="12" t="s">
        <v>0</v>
      </c>
      <c r="E25" s="12" t="s">
        <v>0</v>
      </c>
      <c r="F25" s="12" t="s">
        <v>0</v>
      </c>
      <c r="G25" s="12" t="s">
        <v>0</v>
      </c>
      <c r="H25" s="12" t="s">
        <v>0</v>
      </c>
      <c r="I25" s="12" t="s">
        <v>0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0</v>
      </c>
      <c r="O25" s="12" t="s">
        <v>0</v>
      </c>
      <c r="P25" s="12" t="s">
        <v>0</v>
      </c>
      <c r="Q25" s="12" t="s">
        <v>0</v>
      </c>
    </row>
    <row r="26" spans="1:18" ht="18.75" x14ac:dyDescent="0.3">
      <c r="A26" s="12" t="s">
        <v>1</v>
      </c>
      <c r="B26" s="12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2" t="s">
        <v>1</v>
      </c>
      <c r="P26" s="12" t="s">
        <v>1</v>
      </c>
      <c r="Q26" s="12" t="s">
        <v>1</v>
      </c>
    </row>
    <row r="27" spans="1:18" ht="18.75" x14ac:dyDescent="0.3">
      <c r="A27" s="12" t="s">
        <v>2</v>
      </c>
      <c r="B27" s="12" t="s">
        <v>2</v>
      </c>
      <c r="C27" s="12" t="s">
        <v>2</v>
      </c>
      <c r="D27" s="12" t="s">
        <v>2</v>
      </c>
      <c r="E27" s="12" t="s">
        <v>2</v>
      </c>
      <c r="F27" s="12" t="s">
        <v>2</v>
      </c>
      <c r="G27" s="12" t="s">
        <v>2</v>
      </c>
      <c r="H27" s="12" t="s">
        <v>2</v>
      </c>
      <c r="I27" s="12" t="s">
        <v>2</v>
      </c>
      <c r="J27" s="12" t="s">
        <v>2</v>
      </c>
      <c r="K27" s="12" t="s">
        <v>2</v>
      </c>
      <c r="L27" s="12" t="s">
        <v>2</v>
      </c>
      <c r="M27" s="12" t="s">
        <v>2</v>
      </c>
      <c r="N27" s="12" t="s">
        <v>2</v>
      </c>
      <c r="O27" s="12" t="s">
        <v>2</v>
      </c>
      <c r="P27" s="12" t="s">
        <v>2</v>
      </c>
      <c r="Q27" s="12" t="s">
        <v>2</v>
      </c>
    </row>
    <row r="28" spans="1:18" x14ac:dyDescent="0.25">
      <c r="A28" s="4"/>
      <c r="B28" s="3" t="s">
        <v>3</v>
      </c>
      <c r="C28" s="2" t="s">
        <v>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8" x14ac:dyDescent="0.25">
      <c r="A29" s="4"/>
      <c r="B29" s="3" t="s">
        <v>5</v>
      </c>
      <c r="C29" s="3" t="s">
        <v>61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8" x14ac:dyDescent="0.25">
      <c r="A30" s="1" t="s">
        <v>6</v>
      </c>
      <c r="B30" s="8" t="s">
        <v>7</v>
      </c>
      <c r="C30" s="1" t="s">
        <v>8</v>
      </c>
      <c r="D30" s="8" t="s">
        <v>9</v>
      </c>
      <c r="E30" s="5"/>
      <c r="F30" s="1" t="s">
        <v>10</v>
      </c>
      <c r="G30" s="8" t="s">
        <v>11</v>
      </c>
      <c r="H30" s="5"/>
      <c r="I30" s="1" t="s">
        <v>12</v>
      </c>
      <c r="J30" s="9" t="s">
        <v>13</v>
      </c>
      <c r="K30" s="5"/>
      <c r="L30" s="5"/>
      <c r="M30" s="5"/>
      <c r="N30" s="5"/>
      <c r="O30" s="5"/>
      <c r="P30" s="5"/>
      <c r="Q30" s="5"/>
    </row>
    <row r="31" spans="1:18" x14ac:dyDescent="0.25">
      <c r="A31" s="1" t="s">
        <v>14</v>
      </c>
      <c r="B31" s="8" t="s">
        <v>48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8" x14ac:dyDescent="0.25">
      <c r="A32" t="s">
        <v>15</v>
      </c>
      <c r="B32" t="s">
        <v>16</v>
      </c>
      <c r="C32" t="s">
        <v>17</v>
      </c>
      <c r="D32" t="s">
        <v>18</v>
      </c>
      <c r="E32" t="s">
        <v>19</v>
      </c>
      <c r="F32" t="s">
        <v>20</v>
      </c>
      <c r="G32" t="s">
        <v>21</v>
      </c>
      <c r="H32" t="s">
        <v>22</v>
      </c>
      <c r="I32" t="s">
        <v>23</v>
      </c>
      <c r="J32" t="s">
        <v>24</v>
      </c>
      <c r="K32" t="s">
        <v>25</v>
      </c>
      <c r="L32" t="s">
        <v>26</v>
      </c>
      <c r="M32" t="s">
        <v>27</v>
      </c>
      <c r="N32" t="s">
        <v>28</v>
      </c>
      <c r="O32" t="s">
        <v>29</v>
      </c>
      <c r="P32" t="s">
        <v>30</v>
      </c>
      <c r="Q32" t="s">
        <v>31</v>
      </c>
      <c r="R32" t="s">
        <v>32</v>
      </c>
    </row>
    <row r="33" spans="1:18" x14ac:dyDescent="0.25">
      <c r="A33" t="s">
        <v>13</v>
      </c>
      <c r="B33" t="s">
        <v>37</v>
      </c>
      <c r="C33">
        <v>13613</v>
      </c>
      <c r="D33">
        <v>11261</v>
      </c>
      <c r="E33">
        <v>11262</v>
      </c>
      <c r="F33">
        <v>0</v>
      </c>
      <c r="G33">
        <v>16</v>
      </c>
      <c r="H33">
        <v>0</v>
      </c>
      <c r="I33">
        <v>2</v>
      </c>
      <c r="J33">
        <v>148</v>
      </c>
      <c r="K33">
        <v>0</v>
      </c>
      <c r="L33">
        <v>0</v>
      </c>
      <c r="M33">
        <v>553</v>
      </c>
      <c r="N33">
        <v>506673</v>
      </c>
      <c r="O33">
        <v>5251094.7</v>
      </c>
      <c r="P33">
        <v>4844734.07</v>
      </c>
      <c r="Q33">
        <v>100.01</v>
      </c>
      <c r="R33">
        <v>92.26</v>
      </c>
    </row>
    <row r="34" spans="1:18" x14ac:dyDescent="0.25">
      <c r="A34" t="s">
        <v>13</v>
      </c>
      <c r="B34" t="s">
        <v>38</v>
      </c>
      <c r="C34">
        <v>20</v>
      </c>
      <c r="D34">
        <v>16</v>
      </c>
      <c r="E34">
        <v>16</v>
      </c>
      <c r="F34">
        <v>0</v>
      </c>
      <c r="G34">
        <v>0</v>
      </c>
      <c r="H34">
        <v>0</v>
      </c>
      <c r="I34">
        <v>0</v>
      </c>
      <c r="J34">
        <v>2</v>
      </c>
      <c r="K34">
        <v>0</v>
      </c>
      <c r="L34">
        <v>0</v>
      </c>
      <c r="M34">
        <v>2</v>
      </c>
      <c r="N34">
        <v>2609</v>
      </c>
      <c r="O34">
        <v>44455</v>
      </c>
      <c r="P34">
        <v>25552</v>
      </c>
      <c r="Q34">
        <v>100</v>
      </c>
      <c r="R34">
        <v>57.48</v>
      </c>
    </row>
    <row r="35" spans="1:18" x14ac:dyDescent="0.25">
      <c r="A35" t="s">
        <v>13</v>
      </c>
      <c r="B35" t="s">
        <v>39</v>
      </c>
      <c r="C35">
        <v>871</v>
      </c>
      <c r="D35">
        <v>741</v>
      </c>
      <c r="E35">
        <v>743</v>
      </c>
      <c r="F35">
        <v>0</v>
      </c>
      <c r="G35">
        <v>1</v>
      </c>
      <c r="H35">
        <v>0</v>
      </c>
      <c r="I35">
        <v>0</v>
      </c>
      <c r="J35">
        <v>10</v>
      </c>
      <c r="K35">
        <v>0</v>
      </c>
      <c r="L35">
        <v>0</v>
      </c>
      <c r="M35">
        <v>124</v>
      </c>
      <c r="N35">
        <v>130031.2</v>
      </c>
      <c r="O35">
        <v>1542816.65</v>
      </c>
      <c r="P35">
        <v>1211087.2</v>
      </c>
      <c r="Q35">
        <v>100.27</v>
      </c>
      <c r="R35">
        <v>78.5</v>
      </c>
    </row>
    <row r="36" spans="1:18" x14ac:dyDescent="0.25">
      <c r="A36" t="s">
        <v>13</v>
      </c>
      <c r="B36" t="s">
        <v>41</v>
      </c>
      <c r="C36">
        <v>4593</v>
      </c>
      <c r="D36">
        <v>4574</v>
      </c>
      <c r="E36">
        <v>4574</v>
      </c>
      <c r="F36">
        <v>0</v>
      </c>
      <c r="G36">
        <v>0</v>
      </c>
      <c r="H36">
        <v>4574</v>
      </c>
      <c r="I36">
        <v>0</v>
      </c>
      <c r="J36">
        <v>0</v>
      </c>
      <c r="K36">
        <v>0</v>
      </c>
      <c r="L36">
        <v>0</v>
      </c>
      <c r="M36">
        <v>0</v>
      </c>
      <c r="N36">
        <v>3116923.6830000002</v>
      </c>
      <c r="O36">
        <v>18576866.93</v>
      </c>
      <c r="P36">
        <v>18592255.905999999</v>
      </c>
      <c r="Q36">
        <v>100</v>
      </c>
      <c r="R36">
        <v>100.08</v>
      </c>
    </row>
    <row r="37" spans="1:18" x14ac:dyDescent="0.25">
      <c r="A37" t="s">
        <v>13</v>
      </c>
      <c r="B37" t="s">
        <v>49</v>
      </c>
      <c r="C37">
        <v>1</v>
      </c>
      <c r="D37">
        <v>1</v>
      </c>
      <c r="E37">
        <v>1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1</v>
      </c>
      <c r="N37">
        <v>0</v>
      </c>
      <c r="O37">
        <v>1390</v>
      </c>
      <c r="P37">
        <v>0</v>
      </c>
      <c r="Q37">
        <v>100</v>
      </c>
      <c r="R37">
        <v>0</v>
      </c>
    </row>
    <row r="38" spans="1:18" x14ac:dyDescent="0.25">
      <c r="A38" t="s">
        <v>13</v>
      </c>
      <c r="B38" t="s">
        <v>50</v>
      </c>
      <c r="C38">
        <v>1</v>
      </c>
      <c r="D38">
        <v>1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13</v>
      </c>
      <c r="O38">
        <v>1170</v>
      </c>
      <c r="P38">
        <v>0</v>
      </c>
      <c r="Q38">
        <v>100</v>
      </c>
      <c r="R38">
        <v>0</v>
      </c>
    </row>
    <row r="39" spans="1:18" x14ac:dyDescent="0.25">
      <c r="A39" t="s">
        <v>13</v>
      </c>
      <c r="B39" t="s">
        <v>42</v>
      </c>
      <c r="C39">
        <v>415</v>
      </c>
      <c r="D39">
        <v>261</v>
      </c>
      <c r="E39">
        <v>261</v>
      </c>
      <c r="F39">
        <v>1</v>
      </c>
      <c r="G39">
        <v>0</v>
      </c>
      <c r="H39">
        <v>0</v>
      </c>
      <c r="I39">
        <v>0</v>
      </c>
      <c r="J39">
        <v>11</v>
      </c>
      <c r="K39">
        <v>0</v>
      </c>
      <c r="L39">
        <v>0</v>
      </c>
      <c r="M39">
        <v>35</v>
      </c>
      <c r="N39">
        <v>44919.4</v>
      </c>
      <c r="O39">
        <v>625458.06999999995</v>
      </c>
      <c r="P39">
        <v>418183</v>
      </c>
      <c r="Q39">
        <v>100</v>
      </c>
      <c r="R39">
        <v>66.86</v>
      </c>
    </row>
    <row r="40" spans="1:18" x14ac:dyDescent="0.25">
      <c r="A40" t="s">
        <v>13</v>
      </c>
      <c r="B40" t="s">
        <v>43</v>
      </c>
      <c r="C40">
        <v>214</v>
      </c>
      <c r="D40">
        <v>143</v>
      </c>
      <c r="E40">
        <v>143</v>
      </c>
      <c r="F40">
        <v>0</v>
      </c>
      <c r="G40">
        <v>3</v>
      </c>
      <c r="H40">
        <v>0</v>
      </c>
      <c r="I40">
        <v>0</v>
      </c>
      <c r="J40">
        <v>17</v>
      </c>
      <c r="K40">
        <v>0</v>
      </c>
      <c r="L40">
        <v>0</v>
      </c>
      <c r="M40">
        <v>41</v>
      </c>
      <c r="N40">
        <v>62219</v>
      </c>
      <c r="O40">
        <v>712758</v>
      </c>
      <c r="P40">
        <v>1528311</v>
      </c>
      <c r="Q40">
        <v>100</v>
      </c>
      <c r="R40">
        <v>214.42</v>
      </c>
    </row>
    <row r="41" spans="1:18" x14ac:dyDescent="0.25">
      <c r="A41" t="s">
        <v>13</v>
      </c>
      <c r="B41" t="s">
        <v>44</v>
      </c>
      <c r="C41">
        <v>211</v>
      </c>
      <c r="D41">
        <v>205</v>
      </c>
      <c r="E41">
        <v>205</v>
      </c>
      <c r="F41">
        <v>0</v>
      </c>
      <c r="G41">
        <v>0</v>
      </c>
      <c r="H41">
        <v>0</v>
      </c>
      <c r="I41">
        <v>0</v>
      </c>
      <c r="J41">
        <v>3</v>
      </c>
      <c r="K41">
        <v>0</v>
      </c>
      <c r="L41">
        <v>0</v>
      </c>
      <c r="M41">
        <v>6</v>
      </c>
      <c r="N41">
        <v>30541</v>
      </c>
      <c r="O41">
        <v>377635</v>
      </c>
      <c r="P41">
        <v>502372.79</v>
      </c>
      <c r="Q41">
        <v>100</v>
      </c>
      <c r="R41">
        <v>133.03</v>
      </c>
    </row>
    <row r="42" spans="1:18" x14ac:dyDescent="0.25">
      <c r="A42" t="s">
        <v>13</v>
      </c>
      <c r="B42" t="s">
        <v>51</v>
      </c>
      <c r="C42">
        <v>1</v>
      </c>
      <c r="D42">
        <v>1</v>
      </c>
      <c r="E42">
        <v>1</v>
      </c>
      <c r="F42">
        <v>0</v>
      </c>
      <c r="G42">
        <v>0</v>
      </c>
      <c r="H42">
        <v>0</v>
      </c>
      <c r="I42">
        <v>0</v>
      </c>
      <c r="J42">
        <v>1</v>
      </c>
      <c r="K42">
        <v>0</v>
      </c>
      <c r="L42">
        <v>0</v>
      </c>
      <c r="M42">
        <v>1</v>
      </c>
      <c r="N42">
        <v>0</v>
      </c>
      <c r="O42">
        <v>1826</v>
      </c>
      <c r="P42">
        <v>0</v>
      </c>
      <c r="Q42">
        <v>100</v>
      </c>
      <c r="R42">
        <v>0</v>
      </c>
    </row>
    <row r="43" spans="1:18" x14ac:dyDescent="0.25">
      <c r="A43" t="s">
        <v>13</v>
      </c>
      <c r="B43" t="s">
        <v>45</v>
      </c>
      <c r="C43">
        <v>636</v>
      </c>
      <c r="D43">
        <v>200</v>
      </c>
      <c r="E43">
        <v>206</v>
      </c>
      <c r="F43">
        <v>0</v>
      </c>
      <c r="G43">
        <v>0</v>
      </c>
      <c r="H43">
        <v>0</v>
      </c>
      <c r="I43">
        <v>0</v>
      </c>
      <c r="J43">
        <v>1</v>
      </c>
      <c r="K43">
        <v>1</v>
      </c>
      <c r="L43">
        <v>0</v>
      </c>
      <c r="M43">
        <v>52</v>
      </c>
      <c r="N43">
        <v>7609</v>
      </c>
      <c r="O43">
        <v>172795</v>
      </c>
      <c r="P43">
        <v>90789</v>
      </c>
      <c r="Q43">
        <v>103</v>
      </c>
      <c r="R43">
        <v>52.54</v>
      </c>
    </row>
    <row r="44" spans="1:18" x14ac:dyDescent="0.25">
      <c r="A44" t="s">
        <v>13</v>
      </c>
      <c r="B44" t="s">
        <v>46</v>
      </c>
      <c r="C44">
        <v>478</v>
      </c>
      <c r="D44">
        <v>14</v>
      </c>
      <c r="E44">
        <v>14</v>
      </c>
      <c r="F44">
        <v>0</v>
      </c>
      <c r="G44">
        <v>0</v>
      </c>
      <c r="H44">
        <v>0</v>
      </c>
      <c r="I44">
        <v>0</v>
      </c>
      <c r="J44">
        <v>2</v>
      </c>
      <c r="K44">
        <v>0</v>
      </c>
      <c r="L44">
        <v>0</v>
      </c>
      <c r="M44">
        <v>7</v>
      </c>
      <c r="N44">
        <v>235</v>
      </c>
      <c r="O44">
        <v>9814</v>
      </c>
      <c r="P44">
        <v>4210</v>
      </c>
      <c r="Q44">
        <v>100</v>
      </c>
      <c r="R44">
        <v>42.9</v>
      </c>
    </row>
    <row r="45" spans="1:18" x14ac:dyDescent="0.25">
      <c r="A45" s="7" t="s">
        <v>47</v>
      </c>
      <c r="B45" s="7">
        <v>0</v>
      </c>
      <c r="C45" s="7">
        <v>21054</v>
      </c>
      <c r="D45" s="7">
        <v>17418</v>
      </c>
      <c r="E45" s="7">
        <v>17427</v>
      </c>
      <c r="F45" s="7">
        <v>1</v>
      </c>
      <c r="G45" s="7">
        <v>20</v>
      </c>
      <c r="H45" s="7">
        <v>4574</v>
      </c>
      <c r="I45" s="7">
        <v>2</v>
      </c>
      <c r="J45" s="7">
        <v>196</v>
      </c>
      <c r="K45" s="7">
        <v>1</v>
      </c>
      <c r="L45" s="7">
        <v>0</v>
      </c>
      <c r="M45" s="7">
        <v>822</v>
      </c>
      <c r="N45" s="7">
        <v>3901773.28</v>
      </c>
      <c r="O45" s="7">
        <v>27318079.350000001</v>
      </c>
      <c r="P45" s="7">
        <v>82.73</v>
      </c>
      <c r="Q45" s="7">
        <v>14.28</v>
      </c>
    </row>
    <row r="48" spans="1:18" ht="18.75" x14ac:dyDescent="0.3">
      <c r="A48" s="12" t="s">
        <v>0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2" t="s">
        <v>0</v>
      </c>
      <c r="M48" s="12" t="s">
        <v>0</v>
      </c>
      <c r="N48" s="12" t="s">
        <v>0</v>
      </c>
      <c r="O48" s="12" t="s">
        <v>0</v>
      </c>
      <c r="P48" s="12" t="s">
        <v>0</v>
      </c>
      <c r="Q48" s="12" t="s">
        <v>0</v>
      </c>
    </row>
    <row r="49" spans="1:18" ht="18.75" x14ac:dyDescent="0.3">
      <c r="A49" s="12" t="s">
        <v>1</v>
      </c>
      <c r="B49" s="12" t="s">
        <v>1</v>
      </c>
      <c r="C49" s="12" t="s">
        <v>1</v>
      </c>
      <c r="D49" s="12" t="s">
        <v>1</v>
      </c>
      <c r="E49" s="12" t="s">
        <v>1</v>
      </c>
      <c r="F49" s="12" t="s">
        <v>1</v>
      </c>
      <c r="G49" s="12" t="s">
        <v>1</v>
      </c>
      <c r="H49" s="12" t="s">
        <v>1</v>
      </c>
      <c r="I49" s="12" t="s">
        <v>1</v>
      </c>
      <c r="J49" s="12" t="s">
        <v>1</v>
      </c>
      <c r="K49" s="12" t="s">
        <v>1</v>
      </c>
      <c r="L49" s="12" t="s">
        <v>1</v>
      </c>
      <c r="M49" s="12" t="s">
        <v>1</v>
      </c>
      <c r="N49" s="12" t="s">
        <v>1</v>
      </c>
      <c r="O49" s="12" t="s">
        <v>1</v>
      </c>
      <c r="P49" s="12" t="s">
        <v>1</v>
      </c>
      <c r="Q49" s="12" t="s">
        <v>1</v>
      </c>
    </row>
    <row r="50" spans="1:18" ht="18.75" x14ac:dyDescent="0.3">
      <c r="A50" s="12" t="s">
        <v>2</v>
      </c>
      <c r="B50" s="12" t="s">
        <v>2</v>
      </c>
      <c r="C50" s="12" t="s">
        <v>2</v>
      </c>
      <c r="D50" s="12" t="s">
        <v>2</v>
      </c>
      <c r="E50" s="12" t="s">
        <v>2</v>
      </c>
      <c r="F50" s="12" t="s">
        <v>2</v>
      </c>
      <c r="G50" s="12" t="s">
        <v>2</v>
      </c>
      <c r="H50" s="12" t="s">
        <v>2</v>
      </c>
      <c r="I50" s="12" t="s">
        <v>2</v>
      </c>
      <c r="J50" s="12" t="s">
        <v>2</v>
      </c>
      <c r="K50" s="12" t="s">
        <v>2</v>
      </c>
      <c r="L50" s="12" t="s">
        <v>2</v>
      </c>
      <c r="M50" s="12" t="s">
        <v>2</v>
      </c>
      <c r="N50" s="12" t="s">
        <v>2</v>
      </c>
      <c r="O50" s="12" t="s">
        <v>2</v>
      </c>
      <c r="P50" s="12" t="s">
        <v>2</v>
      </c>
      <c r="Q50" s="12" t="s">
        <v>2</v>
      </c>
    </row>
    <row r="51" spans="1:18" x14ac:dyDescent="0.25">
      <c r="A51" s="4"/>
      <c r="B51" s="3" t="s">
        <v>3</v>
      </c>
      <c r="C51" s="2" t="s">
        <v>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8" x14ac:dyDescent="0.25">
      <c r="A52" s="4"/>
      <c r="B52" s="3" t="s">
        <v>5</v>
      </c>
      <c r="C52" s="3" t="s">
        <v>62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8" x14ac:dyDescent="0.25">
      <c r="A53" s="1" t="s">
        <v>6</v>
      </c>
      <c r="B53" s="8" t="s">
        <v>7</v>
      </c>
      <c r="C53" s="1" t="s">
        <v>8</v>
      </c>
      <c r="D53" s="8" t="s">
        <v>9</v>
      </c>
      <c r="E53" s="5"/>
      <c r="F53" s="1" t="s">
        <v>10</v>
      </c>
      <c r="G53" s="8" t="s">
        <v>11</v>
      </c>
      <c r="H53" s="5"/>
      <c r="I53" s="1" t="s">
        <v>12</v>
      </c>
      <c r="J53" s="9" t="s">
        <v>13</v>
      </c>
      <c r="K53" s="5"/>
      <c r="L53" s="5"/>
      <c r="M53" s="5"/>
      <c r="N53" s="5"/>
      <c r="O53" s="5"/>
      <c r="P53" s="5"/>
      <c r="Q53" s="5"/>
    </row>
    <row r="54" spans="1:18" x14ac:dyDescent="0.25">
      <c r="A54" s="1" t="s">
        <v>14</v>
      </c>
      <c r="B54" s="8" t="s">
        <v>52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8" x14ac:dyDescent="0.25">
      <c r="A55" t="s">
        <v>15</v>
      </c>
      <c r="B55" t="s">
        <v>16</v>
      </c>
      <c r="C55" t="s">
        <v>17</v>
      </c>
      <c r="D55" t="s">
        <v>18</v>
      </c>
      <c r="E55" t="s">
        <v>19</v>
      </c>
      <c r="F55" t="s">
        <v>20</v>
      </c>
      <c r="G55" t="s">
        <v>21</v>
      </c>
      <c r="H55" t="s">
        <v>22</v>
      </c>
      <c r="I55" t="s">
        <v>23</v>
      </c>
      <c r="J55" t="s">
        <v>24</v>
      </c>
      <c r="K55" t="s">
        <v>25</v>
      </c>
      <c r="L55" t="s">
        <v>26</v>
      </c>
      <c r="M55" t="s">
        <v>27</v>
      </c>
      <c r="N55" t="s">
        <v>28</v>
      </c>
      <c r="O55" t="s">
        <v>29</v>
      </c>
      <c r="P55" t="s">
        <v>30</v>
      </c>
      <c r="Q55" t="s">
        <v>31</v>
      </c>
      <c r="R55" t="s">
        <v>32</v>
      </c>
    </row>
    <row r="56" spans="1:18" x14ac:dyDescent="0.25">
      <c r="A56" t="s">
        <v>13</v>
      </c>
      <c r="B56" t="s">
        <v>37</v>
      </c>
      <c r="C56">
        <v>23676</v>
      </c>
      <c r="D56">
        <v>19138</v>
      </c>
      <c r="E56">
        <v>19137</v>
      </c>
      <c r="F56">
        <v>1</v>
      </c>
      <c r="G56">
        <v>197</v>
      </c>
      <c r="H56">
        <v>2</v>
      </c>
      <c r="I56">
        <v>458</v>
      </c>
      <c r="J56">
        <v>1732</v>
      </c>
      <c r="K56">
        <v>0</v>
      </c>
      <c r="L56">
        <v>0</v>
      </c>
      <c r="M56">
        <v>3152</v>
      </c>
      <c r="N56">
        <v>749576.5</v>
      </c>
      <c r="O56">
        <v>7888004.7999999998</v>
      </c>
      <c r="P56">
        <v>6817035.0099999998</v>
      </c>
      <c r="Q56">
        <v>99.99</v>
      </c>
      <c r="R56">
        <v>86.42</v>
      </c>
    </row>
    <row r="57" spans="1:18" x14ac:dyDescent="0.25">
      <c r="A57" t="s">
        <v>13</v>
      </c>
      <c r="B57" t="s">
        <v>38</v>
      </c>
      <c r="C57">
        <v>44</v>
      </c>
      <c r="D57">
        <v>39</v>
      </c>
      <c r="E57">
        <v>39</v>
      </c>
      <c r="F57">
        <v>0</v>
      </c>
      <c r="G57">
        <v>1</v>
      </c>
      <c r="H57">
        <v>0</v>
      </c>
      <c r="I57">
        <v>2</v>
      </c>
      <c r="J57">
        <v>6</v>
      </c>
      <c r="K57">
        <v>0</v>
      </c>
      <c r="L57">
        <v>0</v>
      </c>
      <c r="M57">
        <v>9</v>
      </c>
      <c r="N57">
        <v>16793</v>
      </c>
      <c r="O57">
        <v>185039</v>
      </c>
      <c r="P57">
        <v>72557.2</v>
      </c>
      <c r="Q57">
        <v>100</v>
      </c>
      <c r="R57">
        <v>39.21</v>
      </c>
    </row>
    <row r="58" spans="1:18" x14ac:dyDescent="0.25">
      <c r="A58" t="s">
        <v>13</v>
      </c>
      <c r="B58" t="s">
        <v>39</v>
      </c>
      <c r="C58">
        <v>1754</v>
      </c>
      <c r="D58">
        <v>1415</v>
      </c>
      <c r="E58">
        <v>1415</v>
      </c>
      <c r="F58">
        <v>0</v>
      </c>
      <c r="G58">
        <v>16</v>
      </c>
      <c r="H58">
        <v>0</v>
      </c>
      <c r="I58">
        <v>92</v>
      </c>
      <c r="J58">
        <v>160</v>
      </c>
      <c r="K58">
        <v>0</v>
      </c>
      <c r="L58">
        <v>0</v>
      </c>
      <c r="M58">
        <v>331</v>
      </c>
      <c r="N58">
        <v>232210.9</v>
      </c>
      <c r="O58">
        <v>2696796.22</v>
      </c>
      <c r="P58">
        <v>2462557.7200000002</v>
      </c>
      <c r="Q58">
        <v>100</v>
      </c>
      <c r="R58">
        <v>91.31</v>
      </c>
    </row>
    <row r="59" spans="1:18" x14ac:dyDescent="0.25">
      <c r="A59" t="s">
        <v>13</v>
      </c>
      <c r="B59" t="s">
        <v>40</v>
      </c>
      <c r="C59">
        <v>2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</row>
    <row r="60" spans="1:18" x14ac:dyDescent="0.25">
      <c r="A60" t="s">
        <v>13</v>
      </c>
      <c r="B60" t="s">
        <v>41</v>
      </c>
      <c r="C60">
        <v>10227</v>
      </c>
      <c r="D60">
        <v>10130</v>
      </c>
      <c r="E60">
        <v>10130</v>
      </c>
      <c r="F60">
        <v>0</v>
      </c>
      <c r="G60">
        <v>0</v>
      </c>
      <c r="H60">
        <v>10130</v>
      </c>
      <c r="I60">
        <v>0</v>
      </c>
      <c r="J60">
        <v>0</v>
      </c>
      <c r="K60">
        <v>0</v>
      </c>
      <c r="L60">
        <v>0</v>
      </c>
      <c r="M60">
        <v>0</v>
      </c>
      <c r="N60">
        <v>8740874.4629999995</v>
      </c>
      <c r="O60">
        <v>51948439.829999998</v>
      </c>
      <c r="P60">
        <v>51949410.016000003</v>
      </c>
      <c r="Q60">
        <v>100</v>
      </c>
      <c r="R60">
        <v>100</v>
      </c>
    </row>
    <row r="61" spans="1:18" x14ac:dyDescent="0.25">
      <c r="A61" t="s">
        <v>13</v>
      </c>
      <c r="B61" t="s">
        <v>50</v>
      </c>
      <c r="C61">
        <v>1</v>
      </c>
      <c r="D61">
        <v>1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78</v>
      </c>
      <c r="O61">
        <v>3680</v>
      </c>
      <c r="P61">
        <v>0</v>
      </c>
      <c r="Q61">
        <v>100</v>
      </c>
      <c r="R61">
        <v>0</v>
      </c>
    </row>
    <row r="62" spans="1:18" x14ac:dyDescent="0.25">
      <c r="A62" t="s">
        <v>13</v>
      </c>
      <c r="B62" t="s">
        <v>42</v>
      </c>
      <c r="C62">
        <v>725</v>
      </c>
      <c r="D62">
        <v>459</v>
      </c>
      <c r="E62">
        <v>461</v>
      </c>
      <c r="F62">
        <v>0</v>
      </c>
      <c r="G62">
        <v>6</v>
      </c>
      <c r="H62">
        <v>0</v>
      </c>
      <c r="I62">
        <v>29</v>
      </c>
      <c r="J62">
        <v>83</v>
      </c>
      <c r="K62">
        <v>0</v>
      </c>
      <c r="L62">
        <v>0</v>
      </c>
      <c r="M62">
        <v>116</v>
      </c>
      <c r="N62">
        <v>54593.4</v>
      </c>
      <c r="O62">
        <v>836872.3</v>
      </c>
      <c r="P62">
        <v>603343.15</v>
      </c>
      <c r="Q62">
        <v>100.44</v>
      </c>
      <c r="R62">
        <v>72.099999999999994</v>
      </c>
    </row>
    <row r="63" spans="1:18" x14ac:dyDescent="0.25">
      <c r="A63" t="s">
        <v>13</v>
      </c>
      <c r="B63" t="s">
        <v>43</v>
      </c>
      <c r="C63">
        <v>508</v>
      </c>
      <c r="D63">
        <v>324</v>
      </c>
      <c r="E63">
        <v>324</v>
      </c>
      <c r="F63">
        <v>0</v>
      </c>
      <c r="G63">
        <v>7</v>
      </c>
      <c r="H63">
        <v>0</v>
      </c>
      <c r="I63">
        <v>11</v>
      </c>
      <c r="J63">
        <v>71</v>
      </c>
      <c r="K63">
        <v>0</v>
      </c>
      <c r="L63">
        <v>0</v>
      </c>
      <c r="M63">
        <v>127</v>
      </c>
      <c r="N63">
        <v>151766</v>
      </c>
      <c r="O63">
        <v>1715460</v>
      </c>
      <c r="P63">
        <v>2008867</v>
      </c>
      <c r="Q63">
        <v>100</v>
      </c>
      <c r="R63">
        <v>117.1</v>
      </c>
    </row>
    <row r="64" spans="1:18" x14ac:dyDescent="0.25">
      <c r="A64" t="s">
        <v>13</v>
      </c>
      <c r="B64" t="s">
        <v>44</v>
      </c>
      <c r="C64">
        <v>307</v>
      </c>
      <c r="D64">
        <v>300</v>
      </c>
      <c r="E64">
        <v>300</v>
      </c>
      <c r="F64">
        <v>0</v>
      </c>
      <c r="G64">
        <v>6</v>
      </c>
      <c r="H64">
        <v>0</v>
      </c>
      <c r="I64">
        <v>3</v>
      </c>
      <c r="J64">
        <v>35</v>
      </c>
      <c r="K64">
        <v>0</v>
      </c>
      <c r="L64">
        <v>0</v>
      </c>
      <c r="M64">
        <v>86</v>
      </c>
      <c r="N64">
        <v>38551</v>
      </c>
      <c r="O64">
        <v>466579</v>
      </c>
      <c r="P64">
        <v>590111</v>
      </c>
      <c r="Q64">
        <v>100</v>
      </c>
      <c r="R64">
        <v>126.48</v>
      </c>
    </row>
    <row r="65" spans="1:18" x14ac:dyDescent="0.25">
      <c r="A65" t="s">
        <v>13</v>
      </c>
      <c r="B65" t="s">
        <v>45</v>
      </c>
      <c r="C65">
        <v>686</v>
      </c>
      <c r="D65">
        <v>169</v>
      </c>
      <c r="E65">
        <v>183</v>
      </c>
      <c r="F65">
        <v>0</v>
      </c>
      <c r="G65">
        <v>0</v>
      </c>
      <c r="H65">
        <v>0</v>
      </c>
      <c r="I65">
        <v>73</v>
      </c>
      <c r="J65">
        <v>4</v>
      </c>
      <c r="K65">
        <v>1</v>
      </c>
      <c r="L65">
        <v>0</v>
      </c>
      <c r="M65">
        <v>106</v>
      </c>
      <c r="N65">
        <v>4207.2</v>
      </c>
      <c r="O65">
        <v>108428</v>
      </c>
      <c r="P65">
        <v>59154</v>
      </c>
      <c r="Q65">
        <v>108.28</v>
      </c>
      <c r="R65">
        <v>54.56</v>
      </c>
    </row>
    <row r="66" spans="1:18" x14ac:dyDescent="0.25">
      <c r="A66" t="s">
        <v>13</v>
      </c>
      <c r="B66" t="s">
        <v>46</v>
      </c>
      <c r="C66">
        <v>277</v>
      </c>
      <c r="D66">
        <v>17</v>
      </c>
      <c r="E66">
        <v>18</v>
      </c>
      <c r="F66">
        <v>0</v>
      </c>
      <c r="G66">
        <v>0</v>
      </c>
      <c r="H66">
        <v>0</v>
      </c>
      <c r="I66">
        <v>5</v>
      </c>
      <c r="J66">
        <v>3</v>
      </c>
      <c r="K66">
        <v>0</v>
      </c>
      <c r="L66">
        <v>0</v>
      </c>
      <c r="M66">
        <v>14</v>
      </c>
      <c r="N66">
        <v>183</v>
      </c>
      <c r="O66">
        <v>9720</v>
      </c>
      <c r="P66">
        <v>16262</v>
      </c>
      <c r="Q66">
        <v>105.88</v>
      </c>
      <c r="R66">
        <v>167.3</v>
      </c>
    </row>
    <row r="67" spans="1:18" x14ac:dyDescent="0.25">
      <c r="A67" s="7" t="s">
        <v>47</v>
      </c>
      <c r="B67" s="7">
        <v>0</v>
      </c>
      <c r="C67" s="7">
        <v>38207</v>
      </c>
      <c r="D67" s="7">
        <v>31992</v>
      </c>
      <c r="E67" s="7">
        <v>32008</v>
      </c>
      <c r="F67" s="7">
        <v>1</v>
      </c>
      <c r="G67" s="7">
        <v>233</v>
      </c>
      <c r="H67" s="7">
        <v>10132</v>
      </c>
      <c r="I67" s="7">
        <v>673</v>
      </c>
      <c r="J67" s="7">
        <v>2094</v>
      </c>
      <c r="K67" s="7">
        <v>1</v>
      </c>
      <c r="L67" s="7">
        <v>0</v>
      </c>
      <c r="M67" s="7">
        <v>3941</v>
      </c>
      <c r="N67" s="7">
        <v>9988833.4600000009</v>
      </c>
      <c r="O67" s="7">
        <v>65859019.149999999</v>
      </c>
      <c r="P67" s="7">
        <v>83.73</v>
      </c>
      <c r="Q67" s="7">
        <v>15.17</v>
      </c>
    </row>
    <row r="73" spans="1:18" ht="42" x14ac:dyDescent="0.35">
      <c r="B73" s="13" t="s">
        <v>16</v>
      </c>
      <c r="C73" s="13" t="s">
        <v>17</v>
      </c>
      <c r="D73" s="13" t="s">
        <v>18</v>
      </c>
      <c r="E73" s="13" t="s">
        <v>19</v>
      </c>
      <c r="F73" s="13" t="s">
        <v>20</v>
      </c>
      <c r="G73" s="13" t="s">
        <v>21</v>
      </c>
      <c r="H73" s="13" t="s">
        <v>22</v>
      </c>
      <c r="I73" s="13" t="s">
        <v>23</v>
      </c>
      <c r="J73" s="13" t="s">
        <v>24</v>
      </c>
      <c r="K73" s="13" t="s">
        <v>25</v>
      </c>
      <c r="L73" s="13" t="s">
        <v>26</v>
      </c>
      <c r="M73" s="13" t="s">
        <v>27</v>
      </c>
      <c r="N73" s="13" t="s">
        <v>28</v>
      </c>
      <c r="O73" s="13" t="s">
        <v>29</v>
      </c>
      <c r="P73" s="13" t="s">
        <v>30</v>
      </c>
    </row>
    <row r="74" spans="1:18" ht="23.25" x14ac:dyDescent="0.25">
      <c r="B74" s="10" t="s">
        <v>53</v>
      </c>
      <c r="C74" s="11">
        <f>C9+C10+C11+C12</f>
        <v>29</v>
      </c>
      <c r="D74" s="11">
        <f t="shared" ref="D74:P74" si="0">D9+D10+D11+D12</f>
        <v>25</v>
      </c>
      <c r="E74" s="11">
        <f t="shared" si="0"/>
        <v>25</v>
      </c>
      <c r="F74" s="11">
        <f t="shared" si="0"/>
        <v>0</v>
      </c>
      <c r="G74" s="11">
        <f t="shared" si="0"/>
        <v>0</v>
      </c>
      <c r="H74" s="11">
        <f t="shared" si="0"/>
        <v>0</v>
      </c>
      <c r="I74" s="11">
        <f t="shared" si="0"/>
        <v>0</v>
      </c>
      <c r="J74" s="11">
        <f t="shared" si="0"/>
        <v>0</v>
      </c>
      <c r="K74" s="11">
        <f t="shared" si="0"/>
        <v>0</v>
      </c>
      <c r="L74" s="11">
        <f t="shared" si="0"/>
        <v>0</v>
      </c>
      <c r="M74" s="11">
        <f t="shared" si="0"/>
        <v>1</v>
      </c>
      <c r="N74" s="11">
        <f t="shared" si="0"/>
        <v>433626</v>
      </c>
      <c r="O74" s="11">
        <f t="shared" si="0"/>
        <v>7839656</v>
      </c>
      <c r="P74" s="11">
        <f t="shared" si="0"/>
        <v>34729700</v>
      </c>
    </row>
    <row r="75" spans="1:18" ht="23.25" x14ac:dyDescent="0.25">
      <c r="B75" s="10" t="s">
        <v>54</v>
      </c>
      <c r="C75" s="11">
        <f>C13+C33+C56</f>
        <v>54580</v>
      </c>
      <c r="D75" s="11">
        <f t="shared" ref="D75:P75" si="1">D13+D33+D56</f>
        <v>45092</v>
      </c>
      <c r="E75" s="11">
        <f t="shared" si="1"/>
        <v>45093</v>
      </c>
      <c r="F75" s="11">
        <f t="shared" si="1"/>
        <v>1</v>
      </c>
      <c r="G75" s="11">
        <f t="shared" si="1"/>
        <v>254</v>
      </c>
      <c r="H75" s="11">
        <f t="shared" si="1"/>
        <v>2</v>
      </c>
      <c r="I75" s="11">
        <f t="shared" si="1"/>
        <v>465</v>
      </c>
      <c r="J75" s="11">
        <f t="shared" si="1"/>
        <v>2230</v>
      </c>
      <c r="K75" s="11">
        <f t="shared" si="1"/>
        <v>0</v>
      </c>
      <c r="L75" s="11">
        <f t="shared" si="1"/>
        <v>0</v>
      </c>
      <c r="M75" s="11">
        <f t="shared" si="1"/>
        <v>4143</v>
      </c>
      <c r="N75" s="11">
        <f t="shared" si="1"/>
        <v>1822854.5</v>
      </c>
      <c r="O75" s="11">
        <f t="shared" si="1"/>
        <v>19030160.920000002</v>
      </c>
      <c r="P75" s="11">
        <f t="shared" si="1"/>
        <v>17245234.640000001</v>
      </c>
    </row>
    <row r="76" spans="1:18" ht="23.25" x14ac:dyDescent="0.25">
      <c r="B76" s="10" t="s">
        <v>55</v>
      </c>
      <c r="C76" s="11">
        <f>C14+C34+C57</f>
        <v>80</v>
      </c>
      <c r="D76" s="11">
        <f t="shared" ref="D76:P76" si="2">D14+D34+D57</f>
        <v>70</v>
      </c>
      <c r="E76" s="11">
        <f t="shared" si="2"/>
        <v>70</v>
      </c>
      <c r="F76" s="11">
        <f t="shared" si="2"/>
        <v>0</v>
      </c>
      <c r="G76" s="11">
        <f t="shared" si="2"/>
        <v>1</v>
      </c>
      <c r="H76" s="11">
        <f t="shared" si="2"/>
        <v>0</v>
      </c>
      <c r="I76" s="11">
        <f t="shared" si="2"/>
        <v>2</v>
      </c>
      <c r="J76" s="11">
        <f t="shared" si="2"/>
        <v>9</v>
      </c>
      <c r="K76" s="11">
        <f t="shared" si="2"/>
        <v>0</v>
      </c>
      <c r="L76" s="11">
        <f t="shared" si="2"/>
        <v>0</v>
      </c>
      <c r="M76" s="11">
        <f t="shared" si="2"/>
        <v>14</v>
      </c>
      <c r="N76" s="11">
        <f t="shared" si="2"/>
        <v>19856</v>
      </c>
      <c r="O76" s="11">
        <f t="shared" si="2"/>
        <v>239997</v>
      </c>
      <c r="P76" s="11">
        <f t="shared" si="2"/>
        <v>102821.2</v>
      </c>
    </row>
    <row r="77" spans="1:18" ht="23.25" x14ac:dyDescent="0.25">
      <c r="B77" s="10" t="s">
        <v>56</v>
      </c>
      <c r="C77" s="11">
        <f>C15+C16+C35+C58+C59</f>
        <v>3181</v>
      </c>
      <c r="D77" s="11">
        <f t="shared" ref="D77:P77" si="3">D15+D16+D35+D58+D59</f>
        <v>2618</v>
      </c>
      <c r="E77" s="11">
        <f t="shared" si="3"/>
        <v>2620</v>
      </c>
      <c r="F77" s="11">
        <f t="shared" si="3"/>
        <v>0</v>
      </c>
      <c r="G77" s="11">
        <f t="shared" si="3"/>
        <v>20</v>
      </c>
      <c r="H77" s="11">
        <f t="shared" si="3"/>
        <v>0</v>
      </c>
      <c r="I77" s="11">
        <f t="shared" si="3"/>
        <v>93</v>
      </c>
      <c r="J77" s="11">
        <f t="shared" si="3"/>
        <v>188</v>
      </c>
      <c r="K77" s="11">
        <f t="shared" si="3"/>
        <v>0</v>
      </c>
      <c r="L77" s="11">
        <f t="shared" si="3"/>
        <v>0</v>
      </c>
      <c r="M77" s="11">
        <f t="shared" si="3"/>
        <v>483</v>
      </c>
      <c r="N77" s="11">
        <f t="shared" si="3"/>
        <v>452163.1</v>
      </c>
      <c r="O77" s="11">
        <f t="shared" si="3"/>
        <v>5239667.95</v>
      </c>
      <c r="P77" s="11">
        <f t="shared" si="3"/>
        <v>4536079.32</v>
      </c>
    </row>
    <row r="78" spans="1:18" ht="23.25" x14ac:dyDescent="0.25">
      <c r="B78" s="10" t="s">
        <v>57</v>
      </c>
      <c r="C78" s="11">
        <f>C17+C36+C60+C61+C37+C38</f>
        <v>22925</v>
      </c>
      <c r="D78" s="11">
        <f t="shared" ref="D78:P78" si="4">D17+D36+D60+D61+D37+D38</f>
        <v>22752</v>
      </c>
      <c r="E78" s="11">
        <f t="shared" si="4"/>
        <v>22752</v>
      </c>
      <c r="F78" s="11">
        <f t="shared" si="4"/>
        <v>0</v>
      </c>
      <c r="G78" s="11">
        <f t="shared" si="4"/>
        <v>0</v>
      </c>
      <c r="H78" s="11">
        <v>0</v>
      </c>
      <c r="I78" s="11">
        <f t="shared" si="4"/>
        <v>0</v>
      </c>
      <c r="J78" s="11">
        <f t="shared" si="4"/>
        <v>1</v>
      </c>
      <c r="K78" s="11">
        <f t="shared" si="4"/>
        <v>0</v>
      </c>
      <c r="L78" s="11">
        <f t="shared" si="4"/>
        <v>0</v>
      </c>
      <c r="M78" s="11">
        <f t="shared" si="4"/>
        <v>1</v>
      </c>
      <c r="N78" s="11">
        <f t="shared" si="4"/>
        <v>21583929.718000002</v>
      </c>
      <c r="O78" s="11">
        <f t="shared" si="4"/>
        <v>128411832.63</v>
      </c>
      <c r="P78" s="11">
        <f t="shared" si="4"/>
        <v>128451486.87200001</v>
      </c>
    </row>
    <row r="79" spans="1:18" ht="23.25" x14ac:dyDescent="0.25">
      <c r="B79" s="10" t="s">
        <v>58</v>
      </c>
      <c r="C79" s="11">
        <f>C18+C39+C62</f>
        <v>1548</v>
      </c>
      <c r="D79" s="11">
        <f t="shared" ref="D79:P79" si="5">D18+D39+D62</f>
        <v>1009</v>
      </c>
      <c r="E79" s="11">
        <f t="shared" si="5"/>
        <v>1011</v>
      </c>
      <c r="F79" s="11">
        <f t="shared" si="5"/>
        <v>1</v>
      </c>
      <c r="G79" s="11">
        <f t="shared" si="5"/>
        <v>7</v>
      </c>
      <c r="H79" s="11">
        <f t="shared" si="5"/>
        <v>0</v>
      </c>
      <c r="I79" s="11">
        <f t="shared" si="5"/>
        <v>30</v>
      </c>
      <c r="J79" s="11">
        <f t="shared" si="5"/>
        <v>111</v>
      </c>
      <c r="K79" s="11">
        <f t="shared" si="5"/>
        <v>0</v>
      </c>
      <c r="L79" s="11">
        <f t="shared" si="5"/>
        <v>0</v>
      </c>
      <c r="M79" s="11">
        <f t="shared" si="5"/>
        <v>173</v>
      </c>
      <c r="N79" s="11">
        <f t="shared" si="5"/>
        <v>129104.6</v>
      </c>
      <c r="O79" s="11">
        <f t="shared" si="5"/>
        <v>1891937.3699999999</v>
      </c>
      <c r="P79" s="11">
        <f t="shared" si="5"/>
        <v>1310121.7000000002</v>
      </c>
    </row>
    <row r="80" spans="1:18" ht="27.75" customHeight="1" x14ac:dyDescent="0.25">
      <c r="B80" s="10" t="s">
        <v>63</v>
      </c>
      <c r="C80" s="11">
        <f>C19+C40+C63</f>
        <v>1093</v>
      </c>
      <c r="D80" s="11">
        <f t="shared" ref="D80:P80" si="6">D19+D40+D63</f>
        <v>732</v>
      </c>
      <c r="E80" s="11">
        <f t="shared" si="6"/>
        <v>732</v>
      </c>
      <c r="F80" s="11">
        <f t="shared" si="6"/>
        <v>0</v>
      </c>
      <c r="G80" s="11">
        <f t="shared" si="6"/>
        <v>12</v>
      </c>
      <c r="H80" s="11">
        <f t="shared" si="6"/>
        <v>0</v>
      </c>
      <c r="I80" s="11">
        <f t="shared" si="6"/>
        <v>11</v>
      </c>
      <c r="J80" s="11">
        <f t="shared" si="6"/>
        <v>99</v>
      </c>
      <c r="K80" s="11">
        <f t="shared" si="6"/>
        <v>0</v>
      </c>
      <c r="L80" s="11">
        <f t="shared" si="6"/>
        <v>0</v>
      </c>
      <c r="M80" s="11">
        <f t="shared" si="6"/>
        <v>188</v>
      </c>
      <c r="N80" s="11">
        <f t="shared" si="6"/>
        <v>426231</v>
      </c>
      <c r="O80" s="11">
        <f t="shared" si="6"/>
        <v>4647394</v>
      </c>
      <c r="P80" s="11">
        <f t="shared" si="6"/>
        <v>4696827</v>
      </c>
    </row>
    <row r="81" spans="2:16" ht="27.75" customHeight="1" x14ac:dyDescent="0.25">
      <c r="B81" s="10" t="s">
        <v>64</v>
      </c>
      <c r="C81" s="11">
        <f>C20+C41+C64</f>
        <v>782</v>
      </c>
      <c r="D81" s="11">
        <f t="shared" ref="D81:P81" si="7">D20+D41+D64</f>
        <v>747</v>
      </c>
      <c r="E81" s="11">
        <f t="shared" si="7"/>
        <v>747</v>
      </c>
      <c r="F81" s="11">
        <f t="shared" si="7"/>
        <v>0</v>
      </c>
      <c r="G81" s="11">
        <f t="shared" si="7"/>
        <v>7</v>
      </c>
      <c r="H81" s="11">
        <f t="shared" si="7"/>
        <v>0</v>
      </c>
      <c r="I81" s="11">
        <f t="shared" si="7"/>
        <v>3</v>
      </c>
      <c r="J81" s="11">
        <f t="shared" si="7"/>
        <v>38</v>
      </c>
      <c r="K81" s="11">
        <f t="shared" si="7"/>
        <v>0</v>
      </c>
      <c r="L81" s="11">
        <f t="shared" si="7"/>
        <v>0</v>
      </c>
      <c r="M81" s="11">
        <f t="shared" si="7"/>
        <v>94</v>
      </c>
      <c r="N81" s="11">
        <f t="shared" si="7"/>
        <v>122584</v>
      </c>
      <c r="O81" s="11">
        <f t="shared" si="7"/>
        <v>1480954</v>
      </c>
      <c r="P81" s="11">
        <f t="shared" si="7"/>
        <v>1431487.79</v>
      </c>
    </row>
    <row r="82" spans="2:16" ht="28.5" customHeight="1" x14ac:dyDescent="0.25">
      <c r="B82" s="10" t="s">
        <v>65</v>
      </c>
      <c r="C82" s="11">
        <f>C42</f>
        <v>1</v>
      </c>
      <c r="D82" s="11">
        <f t="shared" ref="D82:P82" si="8">D42</f>
        <v>1</v>
      </c>
      <c r="E82" s="11">
        <f t="shared" si="8"/>
        <v>1</v>
      </c>
      <c r="F82" s="11">
        <f t="shared" si="8"/>
        <v>0</v>
      </c>
      <c r="G82" s="11">
        <f t="shared" si="8"/>
        <v>0</v>
      </c>
      <c r="H82" s="11">
        <f t="shared" si="8"/>
        <v>0</v>
      </c>
      <c r="I82" s="11">
        <f t="shared" si="8"/>
        <v>0</v>
      </c>
      <c r="J82" s="11">
        <f t="shared" si="8"/>
        <v>1</v>
      </c>
      <c r="K82" s="11">
        <f t="shared" si="8"/>
        <v>0</v>
      </c>
      <c r="L82" s="11">
        <f t="shared" si="8"/>
        <v>0</v>
      </c>
      <c r="M82" s="11">
        <f t="shared" si="8"/>
        <v>1</v>
      </c>
      <c r="N82" s="11">
        <f t="shared" si="8"/>
        <v>0</v>
      </c>
      <c r="O82" s="11">
        <f t="shared" si="8"/>
        <v>1826</v>
      </c>
      <c r="P82" s="11">
        <f t="shared" si="8"/>
        <v>0</v>
      </c>
    </row>
    <row r="83" spans="2:16" ht="23.25" x14ac:dyDescent="0.25">
      <c r="B83" s="10" t="s">
        <v>59</v>
      </c>
      <c r="C83" s="11">
        <f>C21+C22+C43+C44+C65+C66</f>
        <v>2389</v>
      </c>
      <c r="D83" s="11">
        <f t="shared" ref="D83:P83" si="9">D21+D22+D43+D44+D65+D66</f>
        <v>489</v>
      </c>
      <c r="E83" s="11">
        <f t="shared" si="9"/>
        <v>512</v>
      </c>
      <c r="F83" s="11">
        <f t="shared" si="9"/>
        <v>0</v>
      </c>
      <c r="G83" s="11">
        <f t="shared" si="9"/>
        <v>0</v>
      </c>
      <c r="H83" s="11">
        <f t="shared" si="9"/>
        <v>0</v>
      </c>
      <c r="I83" s="11">
        <f t="shared" si="9"/>
        <v>78</v>
      </c>
      <c r="J83" s="11">
        <f t="shared" si="9"/>
        <v>13</v>
      </c>
      <c r="K83" s="11">
        <f t="shared" si="9"/>
        <v>3</v>
      </c>
      <c r="L83" s="11">
        <f t="shared" si="9"/>
        <v>0</v>
      </c>
      <c r="M83" s="11">
        <f t="shared" si="9"/>
        <v>189</v>
      </c>
      <c r="N83" s="11">
        <f t="shared" si="9"/>
        <v>18894.2</v>
      </c>
      <c r="O83" s="11">
        <f t="shared" si="9"/>
        <v>410160</v>
      </c>
      <c r="P83" s="11">
        <f t="shared" si="9"/>
        <v>258001</v>
      </c>
    </row>
    <row r="84" spans="2:16" x14ac:dyDescent="0.25">
      <c r="B84" s="11"/>
      <c r="C84" s="11">
        <f>SUM(C74:C83)</f>
        <v>86608</v>
      </c>
      <c r="D84" s="11">
        <f t="shared" ref="D84:P84" si="10">SUM(D74:D83)</f>
        <v>73535</v>
      </c>
      <c r="E84" s="11">
        <f t="shared" si="10"/>
        <v>73563</v>
      </c>
      <c r="F84" s="11">
        <f t="shared" si="10"/>
        <v>2</v>
      </c>
      <c r="G84" s="11">
        <f t="shared" si="10"/>
        <v>301</v>
      </c>
      <c r="H84" s="11">
        <f t="shared" si="10"/>
        <v>2</v>
      </c>
      <c r="I84" s="11">
        <f t="shared" si="10"/>
        <v>682</v>
      </c>
      <c r="J84" s="11">
        <f t="shared" si="10"/>
        <v>2690</v>
      </c>
      <c r="K84" s="11">
        <f t="shared" si="10"/>
        <v>3</v>
      </c>
      <c r="L84" s="11">
        <f t="shared" si="10"/>
        <v>0</v>
      </c>
      <c r="M84" s="11">
        <f t="shared" si="10"/>
        <v>5287</v>
      </c>
      <c r="N84" s="11">
        <f t="shared" si="10"/>
        <v>25009243.118000004</v>
      </c>
      <c r="O84" s="11">
        <f t="shared" si="10"/>
        <v>169193585.87</v>
      </c>
      <c r="P84" s="11">
        <f t="shared" si="10"/>
        <v>192761759.52199998</v>
      </c>
    </row>
  </sheetData>
  <mergeCells count="9">
    <mergeCell ref="A50:Q50"/>
    <mergeCell ref="A25:Q25"/>
    <mergeCell ref="A26:Q26"/>
    <mergeCell ref="A27:Q27"/>
    <mergeCell ref="A48:Q48"/>
    <mergeCell ref="A49:Q49"/>
    <mergeCell ref="A1:Q1"/>
    <mergeCell ref="A2:Q2"/>
    <mergeCell ref="A3:Q3"/>
  </mergeCells>
  <phoneticPr fontId="5" type="noConversion"/>
  <pageMargins left="0.75" right="0.75" top="0.75" bottom="0.5" header="0.5" footer="0.75"/>
  <pageSetup paperSize="9" orientation="portrait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2025-03-03T05:11:16Z</dcterms:created>
  <dcterms:modified xsi:type="dcterms:W3CDTF">2025-03-06T11:49:08Z</dcterms:modified>
</cp:coreProperties>
</file>