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CB FILES\DCB-2014 TO 2018\DCB APRIL-2024 TO MARCH-2025\FEB-2025\"/>
    </mc:Choice>
  </mc:AlternateContent>
  <xr:revisionPtr revIDLastSave="0" documentId="13_ncr:1_{05FB6524-F0BA-419E-AF38-BC6CB1D8736F}" xr6:coauthVersionLast="47" xr6:coauthVersionMax="47" xr10:uidLastSave="{00000000-0000-0000-0000-000000000000}"/>
  <bookViews>
    <workbookView xWindow="-120" yWindow="-120" windowWidth="29040" windowHeight="15720" xr2:uid="{06EEF965-5DCE-4532-BF3E-4F1D144A3EE3}"/>
  </bookViews>
  <sheets>
    <sheet name="Sheet1" sheetId="1" r:id="rId1"/>
  </sheets>
  <definedNames>
    <definedName name="_xlnm.Print_Area" localSheetId="0">Sheet1!$B$3:$N$19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P37" i="1"/>
  <c r="Q28" i="1"/>
  <c r="R28" i="1"/>
  <c r="S28" i="1"/>
  <c r="T28" i="1"/>
  <c r="U28" i="1"/>
  <c r="V28" i="1"/>
  <c r="W28" i="1"/>
  <c r="X28" i="1"/>
  <c r="Y28" i="1"/>
  <c r="Z28" i="1"/>
  <c r="AA28" i="1"/>
  <c r="P28" i="1"/>
  <c r="AM28" i="1"/>
  <c r="D37" i="1"/>
  <c r="E37" i="1"/>
  <c r="F37" i="1"/>
  <c r="G37" i="1"/>
  <c r="H37" i="1"/>
  <c r="I37" i="1"/>
  <c r="J37" i="1"/>
  <c r="K37" i="1"/>
  <c r="L37" i="1"/>
  <c r="M37" i="1"/>
  <c r="N37" i="1"/>
  <c r="C37" i="1"/>
  <c r="D28" i="1"/>
  <c r="E28" i="1"/>
  <c r="F28" i="1"/>
  <c r="G28" i="1"/>
  <c r="H28" i="1"/>
  <c r="I28" i="1"/>
  <c r="J28" i="1"/>
  <c r="K28" i="1"/>
  <c r="L28" i="1"/>
  <c r="M28" i="1"/>
  <c r="N28" i="1"/>
  <c r="C28" i="1"/>
  <c r="AH36" i="1"/>
  <c r="AG36" i="1"/>
  <c r="AF36" i="1"/>
  <c r="AD36" i="1"/>
  <c r="AC36" i="1"/>
  <c r="AB36" i="1"/>
  <c r="Z36" i="1"/>
  <c r="Y36" i="1"/>
  <c r="X36" i="1"/>
  <c r="W36" i="1"/>
  <c r="S36" i="1"/>
  <c r="M36" i="1"/>
  <c r="L36" i="1"/>
  <c r="K36" i="1"/>
  <c r="J36" i="1"/>
  <c r="F36" i="1"/>
  <c r="AH35" i="1"/>
  <c r="AG35" i="1"/>
  <c r="AF35" i="1"/>
  <c r="AD35" i="1"/>
  <c r="AC35" i="1"/>
  <c r="AB35" i="1"/>
  <c r="Z35" i="1"/>
  <c r="Y35" i="1"/>
  <c r="X35" i="1"/>
  <c r="W35" i="1"/>
  <c r="S35" i="1"/>
  <c r="M35" i="1"/>
  <c r="L35" i="1"/>
  <c r="K35" i="1"/>
  <c r="J35" i="1"/>
  <c r="F35" i="1"/>
  <c r="AH34" i="1"/>
  <c r="AG34" i="1"/>
  <c r="AF34" i="1"/>
  <c r="AD34" i="1"/>
  <c r="AC34" i="1"/>
  <c r="AB34" i="1"/>
  <c r="Z34" i="1"/>
  <c r="Y34" i="1"/>
  <c r="X34" i="1"/>
  <c r="W34" i="1"/>
  <c r="S34" i="1"/>
  <c r="M34" i="1"/>
  <c r="L34" i="1"/>
  <c r="K34" i="1"/>
  <c r="J34" i="1"/>
  <c r="F34" i="1"/>
  <c r="N34" i="1" s="1"/>
  <c r="AH33" i="1"/>
  <c r="AG33" i="1"/>
  <c r="AF33" i="1"/>
  <c r="AD33" i="1"/>
  <c r="AC33" i="1"/>
  <c r="AB33" i="1"/>
  <c r="Z33" i="1"/>
  <c r="Y33" i="1"/>
  <c r="X33" i="1"/>
  <c r="W33" i="1"/>
  <c r="S33" i="1"/>
  <c r="AA33" i="1" s="1"/>
  <c r="M33" i="1"/>
  <c r="L33" i="1"/>
  <c r="K33" i="1"/>
  <c r="J33" i="1"/>
  <c r="F33" i="1"/>
  <c r="AH32" i="1"/>
  <c r="AG32" i="1"/>
  <c r="AF32" i="1"/>
  <c r="AD32" i="1"/>
  <c r="AC32" i="1"/>
  <c r="AB32" i="1"/>
  <c r="Z32" i="1"/>
  <c r="Y32" i="1"/>
  <c r="X32" i="1"/>
  <c r="W32" i="1"/>
  <c r="S32" i="1"/>
  <c r="M32" i="1"/>
  <c r="L32" i="1"/>
  <c r="K32" i="1"/>
  <c r="J32" i="1"/>
  <c r="F32" i="1"/>
  <c r="N32" i="1" s="1"/>
  <c r="AH31" i="1"/>
  <c r="AG31" i="1"/>
  <c r="AF31" i="1"/>
  <c r="AD31" i="1"/>
  <c r="AC31" i="1"/>
  <c r="AB31" i="1"/>
  <c r="Z31" i="1"/>
  <c r="Y31" i="1"/>
  <c r="X31" i="1"/>
  <c r="W31" i="1"/>
  <c r="S31" i="1"/>
  <c r="M31" i="1"/>
  <c r="L31" i="1"/>
  <c r="K31" i="1"/>
  <c r="J31" i="1"/>
  <c r="F31" i="1"/>
  <c r="AH30" i="1"/>
  <c r="AG30" i="1"/>
  <c r="AF30" i="1"/>
  <c r="AD30" i="1"/>
  <c r="AC30" i="1"/>
  <c r="AB30" i="1"/>
  <c r="Z30" i="1"/>
  <c r="Y30" i="1"/>
  <c r="X30" i="1"/>
  <c r="W30" i="1"/>
  <c r="S30" i="1"/>
  <c r="M30" i="1"/>
  <c r="L30" i="1"/>
  <c r="K30" i="1"/>
  <c r="J30" i="1"/>
  <c r="F30" i="1"/>
  <c r="AH29" i="1"/>
  <c r="AG29" i="1"/>
  <c r="AF29" i="1"/>
  <c r="AD29" i="1"/>
  <c r="AC29" i="1"/>
  <c r="AB29" i="1"/>
  <c r="Z29" i="1"/>
  <c r="Y29" i="1"/>
  <c r="X29" i="1"/>
  <c r="W29" i="1"/>
  <c r="S29" i="1"/>
  <c r="M29" i="1"/>
  <c r="L29" i="1"/>
  <c r="K29" i="1"/>
  <c r="J29" i="1"/>
  <c r="F29" i="1"/>
  <c r="N29" i="1" s="1"/>
  <c r="AH27" i="1"/>
  <c r="AG27" i="1"/>
  <c r="AF27" i="1"/>
  <c r="AD27" i="1"/>
  <c r="AC27" i="1"/>
  <c r="AB27" i="1"/>
  <c r="Z27" i="1"/>
  <c r="Y27" i="1"/>
  <c r="X27" i="1"/>
  <c r="W27" i="1"/>
  <c r="S27" i="1"/>
  <c r="M27" i="1"/>
  <c r="L27" i="1"/>
  <c r="K27" i="1"/>
  <c r="J27" i="1"/>
  <c r="F27" i="1"/>
  <c r="AH26" i="1"/>
  <c r="AG26" i="1"/>
  <c r="AF26" i="1"/>
  <c r="AD26" i="1"/>
  <c r="AC26" i="1"/>
  <c r="AB26" i="1"/>
  <c r="Z26" i="1"/>
  <c r="Y26" i="1"/>
  <c r="X26" i="1"/>
  <c r="W26" i="1"/>
  <c r="S26" i="1"/>
  <c r="M26" i="1"/>
  <c r="L26" i="1"/>
  <c r="K26" i="1"/>
  <c r="AJ26" i="1" s="1"/>
  <c r="J26" i="1"/>
  <c r="AI26" i="1" s="1"/>
  <c r="F26" i="1"/>
  <c r="AH25" i="1"/>
  <c r="AG25" i="1"/>
  <c r="AF25" i="1"/>
  <c r="AD25" i="1"/>
  <c r="AC25" i="1"/>
  <c r="AB25" i="1"/>
  <c r="Z25" i="1"/>
  <c r="Y25" i="1"/>
  <c r="X25" i="1"/>
  <c r="W25" i="1"/>
  <c r="S25" i="1"/>
  <c r="M25" i="1"/>
  <c r="AL25" i="1" s="1"/>
  <c r="L25" i="1"/>
  <c r="K25" i="1"/>
  <c r="J25" i="1"/>
  <c r="F25" i="1"/>
  <c r="AH24" i="1"/>
  <c r="AG24" i="1"/>
  <c r="AF24" i="1"/>
  <c r="AD24" i="1"/>
  <c r="AC24" i="1"/>
  <c r="AB24" i="1"/>
  <c r="Z24" i="1"/>
  <c r="Y24" i="1"/>
  <c r="X24" i="1"/>
  <c r="W24" i="1"/>
  <c r="S24" i="1"/>
  <c r="M24" i="1"/>
  <c r="L24" i="1"/>
  <c r="K24" i="1"/>
  <c r="J24" i="1"/>
  <c r="F24" i="1"/>
  <c r="AH23" i="1"/>
  <c r="AG23" i="1"/>
  <c r="AF23" i="1"/>
  <c r="AD23" i="1"/>
  <c r="AC23" i="1"/>
  <c r="AB23" i="1"/>
  <c r="Z23" i="1"/>
  <c r="Y23" i="1"/>
  <c r="X23" i="1"/>
  <c r="W23" i="1"/>
  <c r="S23" i="1"/>
  <c r="M23" i="1"/>
  <c r="L23" i="1"/>
  <c r="K23" i="1"/>
  <c r="J23" i="1"/>
  <c r="F23" i="1"/>
  <c r="AH22" i="1"/>
  <c r="AG22" i="1"/>
  <c r="AF22" i="1"/>
  <c r="AD22" i="1"/>
  <c r="AC22" i="1"/>
  <c r="AB22" i="1"/>
  <c r="Z22" i="1"/>
  <c r="Y22" i="1"/>
  <c r="X22" i="1"/>
  <c r="W22" i="1"/>
  <c r="S22" i="1"/>
  <c r="M22" i="1"/>
  <c r="AL22" i="1" s="1"/>
  <c r="L22" i="1"/>
  <c r="K22" i="1"/>
  <c r="J22" i="1"/>
  <c r="F22" i="1"/>
  <c r="AH21" i="1"/>
  <c r="AG21" i="1"/>
  <c r="AF21" i="1"/>
  <c r="AD21" i="1"/>
  <c r="AC21" i="1"/>
  <c r="AB21" i="1"/>
  <c r="Z21" i="1"/>
  <c r="Y21" i="1"/>
  <c r="X21" i="1"/>
  <c r="W21" i="1"/>
  <c r="S21" i="1"/>
  <c r="M21" i="1"/>
  <c r="L21" i="1"/>
  <c r="K21" i="1"/>
  <c r="J21" i="1"/>
  <c r="F21" i="1"/>
  <c r="AH20" i="1"/>
  <c r="AG20" i="1"/>
  <c r="AF20" i="1"/>
  <c r="AD20" i="1"/>
  <c r="AC20" i="1"/>
  <c r="AB20" i="1"/>
  <c r="Z20" i="1"/>
  <c r="Y20" i="1"/>
  <c r="X20" i="1"/>
  <c r="W20" i="1"/>
  <c r="S20" i="1"/>
  <c r="M20" i="1"/>
  <c r="L20" i="1"/>
  <c r="K20" i="1"/>
  <c r="AJ20" i="1" s="1"/>
  <c r="J20" i="1"/>
  <c r="F20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I16" i="1"/>
  <c r="AF17" i="1"/>
  <c r="AG17" i="1"/>
  <c r="AH17" i="1"/>
  <c r="AF18" i="1"/>
  <c r="AG18" i="1"/>
  <c r="AH18" i="1"/>
  <c r="AG6" i="1"/>
  <c r="AH6" i="1"/>
  <c r="AF6" i="1"/>
  <c r="X7" i="1"/>
  <c r="Y7" i="1"/>
  <c r="Z7" i="1"/>
  <c r="X8" i="1"/>
  <c r="Y8" i="1"/>
  <c r="Z8" i="1"/>
  <c r="X9" i="1"/>
  <c r="Y9" i="1"/>
  <c r="Z9" i="1"/>
  <c r="X10" i="1"/>
  <c r="Y10" i="1"/>
  <c r="AK10" i="1" s="1"/>
  <c r="Z10" i="1"/>
  <c r="X11" i="1"/>
  <c r="Y11" i="1"/>
  <c r="Z11" i="1"/>
  <c r="X12" i="1"/>
  <c r="Y12" i="1"/>
  <c r="Z12" i="1"/>
  <c r="X13" i="1"/>
  <c r="Y13" i="1"/>
  <c r="Z13" i="1"/>
  <c r="X14" i="1"/>
  <c r="Y14" i="1"/>
  <c r="AK14" i="1" s="1"/>
  <c r="Z14" i="1"/>
  <c r="AL14" i="1" s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6" i="1"/>
  <c r="Z6" i="1"/>
  <c r="X6" i="1"/>
  <c r="T19" i="1"/>
  <c r="U19" i="1"/>
  <c r="V19" i="1"/>
  <c r="W7" i="1"/>
  <c r="W8" i="1"/>
  <c r="W9" i="1"/>
  <c r="W10" i="1"/>
  <c r="AA10" i="1" s="1"/>
  <c r="W11" i="1"/>
  <c r="W12" i="1"/>
  <c r="W13" i="1"/>
  <c r="W14" i="1"/>
  <c r="W15" i="1"/>
  <c r="W16" i="1"/>
  <c r="W17" i="1"/>
  <c r="W18" i="1"/>
  <c r="W6" i="1"/>
  <c r="Q19" i="1"/>
  <c r="Y19" i="1" s="1"/>
  <c r="R19" i="1"/>
  <c r="Z19" i="1" s="1"/>
  <c r="P19" i="1"/>
  <c r="K6" i="1"/>
  <c r="AJ6" i="1" s="1"/>
  <c r="S7" i="1"/>
  <c r="AE7" i="1" s="1"/>
  <c r="S8" i="1"/>
  <c r="AE8" i="1" s="1"/>
  <c r="S9" i="1"/>
  <c r="AE9" i="1" s="1"/>
  <c r="AE10" i="1"/>
  <c r="S11" i="1"/>
  <c r="S12" i="1"/>
  <c r="AA12" i="1" s="1"/>
  <c r="S13" i="1"/>
  <c r="AA13" i="1" s="1"/>
  <c r="S14" i="1"/>
  <c r="AA14" i="1" s="1"/>
  <c r="S15" i="1"/>
  <c r="AA15" i="1" s="1"/>
  <c r="S16" i="1"/>
  <c r="AA16" i="1" s="1"/>
  <c r="S17" i="1"/>
  <c r="S18" i="1"/>
  <c r="S6" i="1"/>
  <c r="AE6" i="1" s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C6" i="1"/>
  <c r="AD6" i="1"/>
  <c r="AB6" i="1"/>
  <c r="K7" i="1"/>
  <c r="L7" i="1"/>
  <c r="AK7" i="1" s="1"/>
  <c r="M7" i="1"/>
  <c r="K8" i="1"/>
  <c r="AJ8" i="1" s="1"/>
  <c r="L8" i="1"/>
  <c r="AK8" i="1" s="1"/>
  <c r="M8" i="1"/>
  <c r="AL8" i="1" s="1"/>
  <c r="K9" i="1"/>
  <c r="L9" i="1"/>
  <c r="AK9" i="1" s="1"/>
  <c r="M9" i="1"/>
  <c r="AL9" i="1" s="1"/>
  <c r="K10" i="1"/>
  <c r="AJ10" i="1" s="1"/>
  <c r="L10" i="1"/>
  <c r="M10" i="1"/>
  <c r="K11" i="1"/>
  <c r="AJ11" i="1" s="1"/>
  <c r="L11" i="1"/>
  <c r="AK11" i="1" s="1"/>
  <c r="M11" i="1"/>
  <c r="AL11" i="1" s="1"/>
  <c r="K12" i="1"/>
  <c r="AJ12" i="1" s="1"/>
  <c r="L12" i="1"/>
  <c r="AK12" i="1" s="1"/>
  <c r="M12" i="1"/>
  <c r="AL12" i="1" s="1"/>
  <c r="K13" i="1"/>
  <c r="L13" i="1"/>
  <c r="M13" i="1"/>
  <c r="AL13" i="1" s="1"/>
  <c r="K14" i="1"/>
  <c r="L14" i="1"/>
  <c r="M14" i="1"/>
  <c r="K15" i="1"/>
  <c r="AJ15" i="1" s="1"/>
  <c r="L15" i="1"/>
  <c r="M15" i="1"/>
  <c r="AL15" i="1" s="1"/>
  <c r="K16" i="1"/>
  <c r="AJ16" i="1" s="1"/>
  <c r="L16" i="1"/>
  <c r="AK16" i="1" s="1"/>
  <c r="M16" i="1"/>
  <c r="AL16" i="1" s="1"/>
  <c r="K17" i="1"/>
  <c r="L17" i="1"/>
  <c r="AK17" i="1" s="1"/>
  <c r="M17" i="1"/>
  <c r="K18" i="1"/>
  <c r="L18" i="1"/>
  <c r="AK18" i="1" s="1"/>
  <c r="M18" i="1"/>
  <c r="AL18" i="1" s="1"/>
  <c r="L6" i="1"/>
  <c r="AK6" i="1" s="1"/>
  <c r="M6" i="1"/>
  <c r="AL6" i="1" s="1"/>
  <c r="J7" i="1"/>
  <c r="N7" i="1" s="1"/>
  <c r="J8" i="1"/>
  <c r="N8" i="1" s="1"/>
  <c r="J9" i="1"/>
  <c r="AI9" i="1" s="1"/>
  <c r="J10" i="1"/>
  <c r="N10" i="1" s="1"/>
  <c r="AM10" i="1" s="1"/>
  <c r="J11" i="1"/>
  <c r="AI11" i="1" s="1"/>
  <c r="J12" i="1"/>
  <c r="AI12" i="1" s="1"/>
  <c r="J13" i="1"/>
  <c r="AI13" i="1" s="1"/>
  <c r="J14" i="1"/>
  <c r="AI14" i="1" s="1"/>
  <c r="J15" i="1"/>
  <c r="AI15" i="1" s="1"/>
  <c r="J16" i="1"/>
  <c r="J17" i="1"/>
  <c r="AI17" i="1" s="1"/>
  <c r="J18" i="1"/>
  <c r="AI18" i="1" s="1"/>
  <c r="J6" i="1"/>
  <c r="N6" i="1" s="1"/>
  <c r="G19" i="1"/>
  <c r="AF19" i="1" s="1"/>
  <c r="H19" i="1"/>
  <c r="AG19" i="1" s="1"/>
  <c r="I19" i="1"/>
  <c r="F12" i="1"/>
  <c r="F13" i="1"/>
  <c r="F14" i="1"/>
  <c r="F15" i="1"/>
  <c r="F16" i="1"/>
  <c r="F17" i="1"/>
  <c r="F18" i="1"/>
  <c r="AE18" i="1" s="1"/>
  <c r="F11" i="1"/>
  <c r="D19" i="1"/>
  <c r="E19" i="1"/>
  <c r="C19" i="1"/>
  <c r="AA36" i="1" l="1"/>
  <c r="AK36" i="1"/>
  <c r="AI35" i="1"/>
  <c r="AK33" i="1"/>
  <c r="AJ32" i="1"/>
  <c r="AA30" i="1"/>
  <c r="AL30" i="1"/>
  <c r="AJ29" i="1"/>
  <c r="AI23" i="1"/>
  <c r="AJ23" i="1"/>
  <c r="N30" i="1"/>
  <c r="N22" i="1"/>
  <c r="N25" i="1"/>
  <c r="AK20" i="1"/>
  <c r="AK23" i="1"/>
  <c r="AK15" i="1"/>
  <c r="AL7" i="1"/>
  <c r="AA18" i="1"/>
  <c r="AH19" i="1"/>
  <c r="AA22" i="1"/>
  <c r="AM22" i="1" s="1"/>
  <c r="AA25" i="1"/>
  <c r="AM25" i="1" s="1"/>
  <c r="AA29" i="1"/>
  <c r="AA32" i="1"/>
  <c r="AM32" i="1" s="1"/>
  <c r="AL10" i="1"/>
  <c r="AA11" i="1"/>
  <c r="AJ13" i="1"/>
  <c r="AJ28" i="1"/>
  <c r="AJ7" i="1"/>
  <c r="AJ9" i="1"/>
  <c r="N21" i="1"/>
  <c r="AM21" i="1" s="1"/>
  <c r="AK22" i="1"/>
  <c r="N24" i="1"/>
  <c r="AM24" i="1" s="1"/>
  <c r="N31" i="1"/>
  <c r="AM31" i="1" s="1"/>
  <c r="AJ18" i="1"/>
  <c r="AJ14" i="1"/>
  <c r="AA6" i="1"/>
  <c r="AI21" i="1"/>
  <c r="AI24" i="1"/>
  <c r="AI27" i="1"/>
  <c r="AI31" i="1"/>
  <c r="AL33" i="1"/>
  <c r="AL36" i="1"/>
  <c r="AM6" i="1"/>
  <c r="AE14" i="1"/>
  <c r="AL17" i="1"/>
  <c r="N9" i="1"/>
  <c r="AJ31" i="1"/>
  <c r="AI34" i="1"/>
  <c r="AI6" i="1"/>
  <c r="AK13" i="1"/>
  <c r="AK31" i="1"/>
  <c r="AJ34" i="1"/>
  <c r="AJ17" i="1"/>
  <c r="AA17" i="1"/>
  <c r="AI10" i="1"/>
  <c r="AA21" i="1"/>
  <c r="AA24" i="1"/>
  <c r="AA27" i="1"/>
  <c r="AE32" i="1"/>
  <c r="N35" i="1"/>
  <c r="AA34" i="1"/>
  <c r="AM34" i="1" s="1"/>
  <c r="AL20" i="1"/>
  <c r="AL23" i="1"/>
  <c r="AL26" i="1"/>
  <c r="AA20" i="1"/>
  <c r="AA23" i="1"/>
  <c r="AA26" i="1"/>
  <c r="AJ21" i="1"/>
  <c r="AJ24" i="1"/>
  <c r="AJ27" i="1"/>
  <c r="AI25" i="1"/>
  <c r="AI22" i="1"/>
  <c r="AL21" i="1"/>
  <c r="AL24" i="1"/>
  <c r="AL27" i="1"/>
  <c r="AJ22" i="1"/>
  <c r="AJ25" i="1"/>
  <c r="AK25" i="1"/>
  <c r="N27" i="1"/>
  <c r="N20" i="1"/>
  <c r="N23" i="1"/>
  <c r="N26" i="1"/>
  <c r="AM26" i="1" s="1"/>
  <c r="AK26" i="1"/>
  <c r="AK24" i="1"/>
  <c r="AK27" i="1"/>
  <c r="AK21" i="1"/>
  <c r="AK34" i="1"/>
  <c r="AA31" i="1"/>
  <c r="AI32" i="1"/>
  <c r="AL31" i="1"/>
  <c r="AI33" i="1"/>
  <c r="AA35" i="1"/>
  <c r="AM35" i="1" s="1"/>
  <c r="AI36" i="1"/>
  <c r="AI30" i="1"/>
  <c r="AJ36" i="1"/>
  <c r="AE34" i="1"/>
  <c r="AL34" i="1"/>
  <c r="AK29" i="1"/>
  <c r="AK32" i="1"/>
  <c r="AL29" i="1"/>
  <c r="AM30" i="1"/>
  <c r="AL32" i="1"/>
  <c r="AJ35" i="1"/>
  <c r="AK35" i="1"/>
  <c r="AJ30" i="1"/>
  <c r="AL35" i="1"/>
  <c r="AK30" i="1"/>
  <c r="AJ33" i="1"/>
  <c r="N33" i="1"/>
  <c r="AM33" i="1" s="1"/>
  <c r="N36" i="1"/>
  <c r="AE35" i="1"/>
  <c r="AE33" i="1"/>
  <c r="AE31" i="1"/>
  <c r="AE30" i="1"/>
  <c r="AE36" i="1"/>
  <c r="AE29" i="1"/>
  <c r="AM29" i="1"/>
  <c r="AI29" i="1"/>
  <c r="AB28" i="1"/>
  <c r="AE20" i="1"/>
  <c r="AE21" i="1"/>
  <c r="AE22" i="1"/>
  <c r="AE23" i="1"/>
  <c r="AE24" i="1"/>
  <c r="AE25" i="1"/>
  <c r="AE26" i="1"/>
  <c r="AE27" i="1"/>
  <c r="AI20" i="1"/>
  <c r="AM8" i="1"/>
  <c r="AM7" i="1"/>
  <c r="AM9" i="1"/>
  <c r="AA8" i="1"/>
  <c r="AI8" i="1"/>
  <c r="AA7" i="1"/>
  <c r="AA9" i="1"/>
  <c r="AI7" i="1"/>
  <c r="N13" i="1"/>
  <c r="AM13" i="1" s="1"/>
  <c r="AE11" i="1"/>
  <c r="N12" i="1"/>
  <c r="AM12" i="1" s="1"/>
  <c r="M19" i="1"/>
  <c r="AL19" i="1" s="1"/>
  <c r="K19" i="1"/>
  <c r="AJ19" i="1" s="1"/>
  <c r="AB19" i="1"/>
  <c r="AE15" i="1"/>
  <c r="N17" i="1"/>
  <c r="N16" i="1"/>
  <c r="AM16" i="1" s="1"/>
  <c r="AE17" i="1"/>
  <c r="N18" i="1"/>
  <c r="AM18" i="1" s="1"/>
  <c r="L19" i="1"/>
  <c r="AK19" i="1" s="1"/>
  <c r="N15" i="1"/>
  <c r="AM15" i="1" s="1"/>
  <c r="AE16" i="1"/>
  <c r="S19" i="1"/>
  <c r="AA19" i="1" s="1"/>
  <c r="AE12" i="1"/>
  <c r="AD19" i="1"/>
  <c r="AC19" i="1"/>
  <c r="N14" i="1"/>
  <c r="AM14" i="1" s="1"/>
  <c r="N11" i="1"/>
  <c r="AM11" i="1" s="1"/>
  <c r="AE13" i="1"/>
  <c r="W19" i="1"/>
  <c r="F19" i="1"/>
  <c r="J19" i="1"/>
  <c r="AI19" i="1" s="1"/>
  <c r="AM36" i="1" l="1"/>
  <c r="AM27" i="1"/>
  <c r="AD28" i="1"/>
  <c r="AC28" i="1"/>
  <c r="AH37" i="1"/>
  <c r="AE28" i="1"/>
  <c r="AM23" i="1"/>
  <c r="AG28" i="1"/>
  <c r="AF28" i="1"/>
  <c r="AF37" i="1"/>
  <c r="AM17" i="1"/>
  <c r="AK28" i="1"/>
  <c r="AL28" i="1"/>
  <c r="AH28" i="1"/>
  <c r="AM20" i="1"/>
  <c r="AL37" i="1"/>
  <c r="N19" i="1"/>
  <c r="AM19" i="1" s="1"/>
  <c r="AE19" i="1"/>
  <c r="AK37" i="1" l="1"/>
  <c r="AJ37" i="1"/>
  <c r="AI28" i="1"/>
  <c r="AG37" i="1"/>
  <c r="AI37" i="1" l="1"/>
  <c r="AM37" i="1" l="1"/>
</calcChain>
</file>

<file path=xl/sharedStrings.xml><?xml version="1.0" encoding="utf-8"?>
<sst xmlns="http://schemas.openxmlformats.org/spreadsheetml/2006/main" count="85" uniqueCount="32">
  <si>
    <t>live OB</t>
  </si>
  <si>
    <t>long dis OB</t>
  </si>
  <si>
    <t>REV</t>
  </si>
  <si>
    <t>INT</t>
  </si>
  <si>
    <t>TAX</t>
  </si>
  <si>
    <t>TOTAL</t>
  </si>
  <si>
    <t>IDEA INFINITY</t>
  </si>
  <si>
    <t>HT-1</t>
  </si>
  <si>
    <t>HT-2(a)</t>
  </si>
  <si>
    <t>HT-2(b)</t>
  </si>
  <si>
    <t>HT-2(c)(i)</t>
  </si>
  <si>
    <t>HT-3</t>
  </si>
  <si>
    <t>LT-1</t>
  </si>
  <si>
    <t>LT-2</t>
  </si>
  <si>
    <t>LT-3</t>
  </si>
  <si>
    <t>LT-4</t>
  </si>
  <si>
    <t>LT-5(Below&lt;=40)</t>
  </si>
  <si>
    <t>LT-6(W/S)</t>
  </si>
  <si>
    <t>LT-6(S/L)</t>
  </si>
  <si>
    <t>LT-7</t>
  </si>
  <si>
    <t>Sub Total:</t>
  </si>
  <si>
    <t>TOTAL CB</t>
  </si>
  <si>
    <t>TOTAL OB</t>
  </si>
  <si>
    <t>NSOFT CB AS ON 31.01.2025</t>
  </si>
  <si>
    <t xml:space="preserve">Live CB </t>
  </si>
  <si>
    <t>Long dis OB</t>
  </si>
  <si>
    <t>DIFF</t>
  </si>
  <si>
    <t>SECTION</t>
  </si>
  <si>
    <t>TARIFF</t>
  </si>
  <si>
    <t>CKJ</t>
  </si>
  <si>
    <t>MLD</t>
  </si>
  <si>
    <t>HLK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</si>
</sst>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0A4A-124E-4853-AF0B-28F368F6B347}">
  <dimension ref="A3:AM37"/>
  <sheetViews>
    <sheetView tabSelected="1" topLeftCell="A4" workbookViewId="0">
      <selection activeCell="AE21" sqref="AE21"/>
    </sheetView>
  </sheetViews>
  <sheetFormatPr defaultRowHeight="15" x14ac:dyDescent="0.25"/>
  <cols>
    <col min="2" max="2" width="10.85546875" customWidth="1"/>
    <col min="3" max="4" width="12" bestFit="1" customWidth="1"/>
    <col min="6" max="6" width="12" style="1" bestFit="1" customWidth="1"/>
    <col min="10" max="10" width="9.140625" style="1"/>
    <col min="11" max="11" width="10.7109375" customWidth="1"/>
    <col min="12" max="12" width="12" bestFit="1" customWidth="1"/>
    <col min="14" max="14" width="11" style="1" customWidth="1"/>
    <col min="15" max="15" width="3.28515625" style="1" customWidth="1"/>
    <col min="16" max="16" width="13.42578125" bestFit="1" customWidth="1"/>
    <col min="17" max="17" width="12" bestFit="1" customWidth="1"/>
    <col min="18" max="18" width="11" bestFit="1" customWidth="1"/>
    <col min="19" max="19" width="11.28515625" style="1" customWidth="1"/>
    <col min="23" max="23" width="9.140625" style="1"/>
    <col min="24" max="25" width="12" bestFit="1" customWidth="1"/>
    <col min="26" max="26" width="11" bestFit="1" customWidth="1"/>
    <col min="27" max="27" width="10" style="1" bestFit="1" customWidth="1"/>
    <col min="31" max="31" width="10.42578125" style="1" customWidth="1"/>
    <col min="35" max="35" width="9.140625" style="1"/>
    <col min="36" max="38" width="9.140625" style="4"/>
    <col min="39" max="39" width="10" style="3" customWidth="1"/>
  </cols>
  <sheetData>
    <row r="3" spans="1:39" s="1" customFormat="1" x14ac:dyDescent="0.25"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"/>
      <c r="P3" s="5" t="s">
        <v>6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 t="s">
        <v>26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s="1" customFormat="1" x14ac:dyDescent="0.25">
      <c r="C4" s="5" t="s">
        <v>24</v>
      </c>
      <c r="D4" s="5"/>
      <c r="E4" s="5"/>
      <c r="G4" s="5" t="s">
        <v>25</v>
      </c>
      <c r="H4" s="5"/>
      <c r="I4" s="5"/>
      <c r="J4" s="5"/>
      <c r="K4" s="5" t="s">
        <v>21</v>
      </c>
      <c r="L4" s="5"/>
      <c r="M4" s="5"/>
      <c r="N4" s="5"/>
      <c r="O4" s="2"/>
      <c r="P4" s="5" t="s">
        <v>0</v>
      </c>
      <c r="Q4" s="5"/>
      <c r="R4" s="5"/>
      <c r="S4" s="5"/>
      <c r="T4" s="5" t="s">
        <v>1</v>
      </c>
      <c r="U4" s="5"/>
      <c r="V4" s="5"/>
      <c r="W4" s="5"/>
      <c r="X4" s="5" t="s">
        <v>22</v>
      </c>
      <c r="Y4" s="5"/>
      <c r="Z4" s="5"/>
      <c r="AA4" s="5"/>
      <c r="AB4" s="5" t="s">
        <v>0</v>
      </c>
      <c r="AC4" s="5"/>
      <c r="AD4" s="5"/>
      <c r="AE4" s="5"/>
      <c r="AF4" s="5" t="s">
        <v>1</v>
      </c>
      <c r="AG4" s="5"/>
      <c r="AH4" s="5"/>
      <c r="AI4" s="5"/>
      <c r="AJ4" s="6" t="s">
        <v>22</v>
      </c>
      <c r="AK4" s="6"/>
      <c r="AL4" s="6"/>
      <c r="AM4" s="6"/>
    </row>
    <row r="5" spans="1:39" s="1" customFormat="1" x14ac:dyDescent="0.25">
      <c r="A5" s="1" t="s">
        <v>27</v>
      </c>
      <c r="B5" s="1" t="s">
        <v>28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2</v>
      </c>
      <c r="L5" s="1" t="s">
        <v>3</v>
      </c>
      <c r="M5" s="1" t="s">
        <v>4</v>
      </c>
      <c r="N5" s="1" t="s">
        <v>5</v>
      </c>
      <c r="P5" s="1" t="s">
        <v>2</v>
      </c>
      <c r="Q5" s="1" t="s">
        <v>3</v>
      </c>
      <c r="R5" s="1" t="s">
        <v>4</v>
      </c>
      <c r="S5" s="1" t="s">
        <v>5</v>
      </c>
      <c r="T5" s="1" t="s">
        <v>2</v>
      </c>
      <c r="U5" s="1" t="s">
        <v>3</v>
      </c>
      <c r="V5" s="1" t="s">
        <v>4</v>
      </c>
      <c r="W5" s="1" t="s">
        <v>5</v>
      </c>
      <c r="X5" s="1" t="s">
        <v>2</v>
      </c>
      <c r="Y5" s="1" t="s">
        <v>3</v>
      </c>
      <c r="Z5" s="1" t="s">
        <v>4</v>
      </c>
      <c r="AA5" s="1" t="s">
        <v>5</v>
      </c>
      <c r="AB5" s="1" t="s">
        <v>2</v>
      </c>
      <c r="AC5" s="1" t="s">
        <v>3</v>
      </c>
      <c r="AD5" s="1" t="s">
        <v>4</v>
      </c>
      <c r="AE5" s="1" t="s">
        <v>5</v>
      </c>
      <c r="AF5" s="1" t="s">
        <v>2</v>
      </c>
      <c r="AG5" s="1" t="s">
        <v>3</v>
      </c>
      <c r="AH5" s="1" t="s">
        <v>4</v>
      </c>
      <c r="AI5" s="1" t="s">
        <v>5</v>
      </c>
      <c r="AJ5" s="3" t="s">
        <v>2</v>
      </c>
      <c r="AK5" s="3" t="s">
        <v>3</v>
      </c>
      <c r="AL5" s="3" t="s">
        <v>4</v>
      </c>
      <c r="AM5" s="3" t="s">
        <v>5</v>
      </c>
    </row>
    <row r="6" spans="1:39" x14ac:dyDescent="0.25">
      <c r="A6" s="7" t="s">
        <v>31</v>
      </c>
      <c r="B6" t="s">
        <v>7</v>
      </c>
      <c r="C6">
        <v>15999109.310000001</v>
      </c>
      <c r="D6">
        <v>1183495.98</v>
      </c>
      <c r="E6">
        <v>1226896.71</v>
      </c>
      <c r="F6" s="1">
        <v>18409502</v>
      </c>
      <c r="G6">
        <v>0</v>
      </c>
      <c r="H6">
        <v>0</v>
      </c>
      <c r="I6">
        <v>0</v>
      </c>
      <c r="J6" s="1">
        <f>G6+H6+I6</f>
        <v>0</v>
      </c>
      <c r="K6">
        <f>C6+G6</f>
        <v>15999109.310000001</v>
      </c>
      <c r="L6">
        <f t="shared" ref="L6:N6" si="0">D6+H6</f>
        <v>1183495.98</v>
      </c>
      <c r="M6">
        <f t="shared" si="0"/>
        <v>1226896.71</v>
      </c>
      <c r="N6" s="1">
        <f t="shared" si="0"/>
        <v>18409502</v>
      </c>
      <c r="P6">
        <v>16453596.470000001</v>
      </c>
      <c r="Q6">
        <v>1149875.6399999999</v>
      </c>
      <c r="R6">
        <v>806029.89</v>
      </c>
      <c r="S6" s="1">
        <f>P6+Q6+R6</f>
        <v>18409502</v>
      </c>
      <c r="T6">
        <v>0</v>
      </c>
      <c r="U6">
        <v>0</v>
      </c>
      <c r="V6">
        <v>0</v>
      </c>
      <c r="W6" s="1">
        <f>T6+U6+V6</f>
        <v>0</v>
      </c>
      <c r="X6">
        <f>P6+T6</f>
        <v>16453596.470000001</v>
      </c>
      <c r="Y6">
        <f t="shared" ref="Y6:AA6" si="1">Q6+U6</f>
        <v>1149875.6399999999</v>
      </c>
      <c r="Z6">
        <f t="shared" si="1"/>
        <v>806029.89</v>
      </c>
      <c r="AA6" s="1">
        <f t="shared" si="1"/>
        <v>18409502</v>
      </c>
      <c r="AB6">
        <f>C6-P6</f>
        <v>-454487.16000000015</v>
      </c>
      <c r="AC6">
        <f>D6-Q6</f>
        <v>33620.340000000084</v>
      </c>
      <c r="AD6">
        <f>E6-R6</f>
        <v>420866.81999999995</v>
      </c>
      <c r="AE6" s="1">
        <f>F6-S6</f>
        <v>0</v>
      </c>
      <c r="AF6">
        <f>G6-T6</f>
        <v>0</v>
      </c>
      <c r="AG6">
        <f>H6-U6</f>
        <v>0</v>
      </c>
      <c r="AH6">
        <f>I6-V6</f>
        <v>0</v>
      </c>
      <c r="AI6" s="1">
        <f>J6-W6</f>
        <v>0</v>
      </c>
      <c r="AJ6" s="4">
        <f>K6-X6</f>
        <v>-454487.16000000015</v>
      </c>
      <c r="AK6" s="4">
        <f>L6-Y6</f>
        <v>33620.340000000084</v>
      </c>
      <c r="AL6" s="4">
        <f>M6-Z6</f>
        <v>420866.81999999995</v>
      </c>
      <c r="AM6" s="3">
        <f>N6-AA6</f>
        <v>0</v>
      </c>
    </row>
    <row r="7" spans="1:39" x14ac:dyDescent="0.25">
      <c r="A7" s="7"/>
      <c r="B7" t="s">
        <v>8</v>
      </c>
      <c r="C7">
        <v>3778644.01</v>
      </c>
      <c r="D7">
        <v>59701.02</v>
      </c>
      <c r="E7">
        <v>65239.97</v>
      </c>
      <c r="F7" s="1">
        <v>3903585</v>
      </c>
      <c r="G7">
        <v>0</v>
      </c>
      <c r="H7">
        <v>0</v>
      </c>
      <c r="I7">
        <v>0</v>
      </c>
      <c r="J7" s="1">
        <f t="shared" ref="J7:J18" si="2">G7+H7+I7</f>
        <v>0</v>
      </c>
      <c r="K7">
        <f t="shared" ref="K7:K19" si="3">C7+G7</f>
        <v>3778644.01</v>
      </c>
      <c r="L7">
        <f t="shared" ref="L7:L19" si="4">D7+H7</f>
        <v>59701.02</v>
      </c>
      <c r="M7">
        <f t="shared" ref="M7:M19" si="5">E7+I7</f>
        <v>65239.97</v>
      </c>
      <c r="N7" s="1">
        <f t="shared" ref="N7:N19" si="6">F7+J7</f>
        <v>3903585</v>
      </c>
      <c r="P7">
        <v>3779114.35</v>
      </c>
      <c r="Q7">
        <v>59230.68</v>
      </c>
      <c r="R7">
        <v>65239.97</v>
      </c>
      <c r="S7" s="1">
        <f t="shared" ref="S7:S18" si="7">P7+Q7+R7</f>
        <v>3903585.0000000005</v>
      </c>
      <c r="T7">
        <v>0</v>
      </c>
      <c r="U7">
        <v>0</v>
      </c>
      <c r="V7">
        <v>0</v>
      </c>
      <c r="W7" s="1">
        <f t="shared" ref="W7:W18" si="8">T7+U7+V7</f>
        <v>0</v>
      </c>
      <c r="X7">
        <f t="shared" ref="X7:X19" si="9">P7+T7</f>
        <v>3779114.35</v>
      </c>
      <c r="Y7">
        <f t="shared" ref="Y7:Y19" si="10">Q7+U7</f>
        <v>59230.68</v>
      </c>
      <c r="Z7">
        <f t="shared" ref="Z7:Z19" si="11">R7+V7</f>
        <v>65239.97</v>
      </c>
      <c r="AA7" s="1">
        <f t="shared" ref="AA7:AA19" si="12">S7+W7</f>
        <v>3903585.0000000005</v>
      </c>
      <c r="AB7">
        <f t="shared" ref="AB7:AB19" si="13">C7-P7</f>
        <v>-470.34000000031665</v>
      </c>
      <c r="AC7">
        <f t="shared" ref="AC7:AC19" si="14">D7-Q7</f>
        <v>470.33999999999651</v>
      </c>
      <c r="AD7">
        <f t="shared" ref="AD7:AD19" si="15">E7-R7</f>
        <v>0</v>
      </c>
      <c r="AE7" s="1">
        <f t="shared" ref="AE7:AE19" si="16">F7-S7</f>
        <v>0</v>
      </c>
      <c r="AF7">
        <f t="shared" ref="AF7:AF19" si="17">G7-T7</f>
        <v>0</v>
      </c>
      <c r="AG7">
        <f t="shared" ref="AG7:AG19" si="18">H7-U7</f>
        <v>0</v>
      </c>
      <c r="AH7">
        <f t="shared" ref="AH7:AH19" si="19">I7-V7</f>
        <v>0</v>
      </c>
      <c r="AI7" s="1">
        <f t="shared" ref="AI7:AI19" si="20">J7-W7</f>
        <v>0</v>
      </c>
      <c r="AJ7" s="4">
        <f t="shared" ref="AJ7:AJ19" si="21">K7-X7</f>
        <v>-470.34000000031665</v>
      </c>
      <c r="AK7" s="4">
        <f t="shared" ref="AK7:AK19" si="22">L7-Y7</f>
        <v>470.33999999999651</v>
      </c>
      <c r="AL7" s="4">
        <f t="shared" ref="AL7:AL19" si="23">M7-Z7</f>
        <v>0</v>
      </c>
      <c r="AM7" s="3">
        <f t="shared" ref="AM7:AM19" si="24">N7-AA7</f>
        <v>0</v>
      </c>
    </row>
    <row r="8" spans="1:39" x14ac:dyDescent="0.25">
      <c r="A8" s="7"/>
      <c r="B8" t="s">
        <v>9</v>
      </c>
      <c r="C8">
        <v>0</v>
      </c>
      <c r="D8">
        <v>0</v>
      </c>
      <c r="E8">
        <v>0</v>
      </c>
      <c r="F8" s="1">
        <v>0</v>
      </c>
      <c r="G8">
        <v>0</v>
      </c>
      <c r="H8">
        <v>0</v>
      </c>
      <c r="I8">
        <v>0</v>
      </c>
      <c r="J8" s="1">
        <f t="shared" si="2"/>
        <v>0</v>
      </c>
      <c r="K8">
        <f t="shared" si="3"/>
        <v>0</v>
      </c>
      <c r="L8">
        <f t="shared" si="4"/>
        <v>0</v>
      </c>
      <c r="M8">
        <f t="shared" si="5"/>
        <v>0</v>
      </c>
      <c r="N8" s="1">
        <f t="shared" si="6"/>
        <v>0</v>
      </c>
      <c r="P8">
        <v>0</v>
      </c>
      <c r="Q8">
        <v>0</v>
      </c>
      <c r="R8">
        <v>0</v>
      </c>
      <c r="S8" s="1">
        <f t="shared" si="7"/>
        <v>0</v>
      </c>
      <c r="T8">
        <v>0</v>
      </c>
      <c r="U8">
        <v>0</v>
      </c>
      <c r="V8">
        <v>0</v>
      </c>
      <c r="W8" s="1">
        <f t="shared" si="8"/>
        <v>0</v>
      </c>
      <c r="X8">
        <f t="shared" si="9"/>
        <v>0</v>
      </c>
      <c r="Y8">
        <f t="shared" si="10"/>
        <v>0</v>
      </c>
      <c r="Z8">
        <f t="shared" si="11"/>
        <v>0</v>
      </c>
      <c r="AA8" s="1">
        <f t="shared" si="12"/>
        <v>0</v>
      </c>
      <c r="AB8">
        <f t="shared" si="13"/>
        <v>0</v>
      </c>
      <c r="AC8">
        <f t="shared" si="14"/>
        <v>0</v>
      </c>
      <c r="AD8">
        <f t="shared" si="15"/>
        <v>0</v>
      </c>
      <c r="AE8" s="1">
        <f t="shared" si="16"/>
        <v>0</v>
      </c>
      <c r="AF8">
        <f t="shared" si="17"/>
        <v>0</v>
      </c>
      <c r="AG8">
        <f t="shared" si="18"/>
        <v>0</v>
      </c>
      <c r="AH8">
        <f t="shared" si="19"/>
        <v>0</v>
      </c>
      <c r="AI8" s="1">
        <f t="shared" si="20"/>
        <v>0</v>
      </c>
      <c r="AJ8" s="4">
        <f t="shared" si="21"/>
        <v>0</v>
      </c>
      <c r="AK8" s="4">
        <f t="shared" si="22"/>
        <v>0</v>
      </c>
      <c r="AL8" s="4">
        <f t="shared" si="23"/>
        <v>0</v>
      </c>
      <c r="AM8" s="3">
        <f t="shared" si="24"/>
        <v>0</v>
      </c>
    </row>
    <row r="9" spans="1:39" x14ac:dyDescent="0.25">
      <c r="A9" s="7"/>
      <c r="B9" t="s">
        <v>10</v>
      </c>
      <c r="C9">
        <v>3028703.91</v>
      </c>
      <c r="D9">
        <v>53376.74</v>
      </c>
      <c r="E9">
        <v>102551.35</v>
      </c>
      <c r="F9" s="1">
        <v>3184632</v>
      </c>
      <c r="G9">
        <v>0</v>
      </c>
      <c r="H9">
        <v>0</v>
      </c>
      <c r="I9">
        <v>0</v>
      </c>
      <c r="J9" s="1">
        <f t="shared" si="2"/>
        <v>0</v>
      </c>
      <c r="K9">
        <f t="shared" si="3"/>
        <v>3028703.91</v>
      </c>
      <c r="L9">
        <f t="shared" si="4"/>
        <v>53376.74</v>
      </c>
      <c r="M9">
        <f t="shared" si="5"/>
        <v>102551.35</v>
      </c>
      <c r="N9" s="1">
        <f t="shared" si="6"/>
        <v>3184632</v>
      </c>
      <c r="P9">
        <v>3028836.6</v>
      </c>
      <c r="Q9">
        <v>53574.8</v>
      </c>
      <c r="R9">
        <v>102220.6</v>
      </c>
      <c r="S9" s="1">
        <f t="shared" si="7"/>
        <v>3184632</v>
      </c>
      <c r="T9">
        <v>0</v>
      </c>
      <c r="U9">
        <v>0</v>
      </c>
      <c r="V9">
        <v>0</v>
      </c>
      <c r="W9" s="1">
        <f t="shared" si="8"/>
        <v>0</v>
      </c>
      <c r="X9">
        <f t="shared" si="9"/>
        <v>3028836.6</v>
      </c>
      <c r="Y9">
        <f t="shared" si="10"/>
        <v>53574.8</v>
      </c>
      <c r="Z9">
        <f t="shared" si="11"/>
        <v>102220.6</v>
      </c>
      <c r="AA9" s="1">
        <f t="shared" si="12"/>
        <v>3184632</v>
      </c>
      <c r="AB9">
        <f t="shared" si="13"/>
        <v>-132.68999999994412</v>
      </c>
      <c r="AC9">
        <f t="shared" si="14"/>
        <v>-198.06000000000495</v>
      </c>
      <c r="AD9">
        <f t="shared" si="15"/>
        <v>330.75</v>
      </c>
      <c r="AE9" s="1">
        <f t="shared" si="16"/>
        <v>0</v>
      </c>
      <c r="AF9">
        <f t="shared" si="17"/>
        <v>0</v>
      </c>
      <c r="AG9">
        <f t="shared" si="18"/>
        <v>0</v>
      </c>
      <c r="AH9">
        <f t="shared" si="19"/>
        <v>0</v>
      </c>
      <c r="AI9" s="1">
        <f t="shared" si="20"/>
        <v>0</v>
      </c>
      <c r="AJ9" s="4">
        <f t="shared" si="21"/>
        <v>-132.68999999994412</v>
      </c>
      <c r="AK9" s="4">
        <f t="shared" si="22"/>
        <v>-198.06000000000495</v>
      </c>
      <c r="AL9" s="4">
        <f t="shared" si="23"/>
        <v>330.75</v>
      </c>
      <c r="AM9" s="3">
        <f t="shared" si="24"/>
        <v>0</v>
      </c>
    </row>
    <row r="10" spans="1:39" x14ac:dyDescent="0.25">
      <c r="A10" s="7"/>
      <c r="B10" t="s">
        <v>11</v>
      </c>
      <c r="C10">
        <v>0</v>
      </c>
      <c r="D10">
        <v>0</v>
      </c>
      <c r="E10">
        <v>0</v>
      </c>
      <c r="F10" s="1">
        <v>0</v>
      </c>
      <c r="G10">
        <v>0</v>
      </c>
      <c r="H10">
        <v>0</v>
      </c>
      <c r="I10">
        <v>0</v>
      </c>
      <c r="J10" s="1">
        <f t="shared" si="2"/>
        <v>0</v>
      </c>
      <c r="K10">
        <f t="shared" si="3"/>
        <v>0</v>
      </c>
      <c r="L10">
        <f t="shared" si="4"/>
        <v>0</v>
      </c>
      <c r="M10">
        <f t="shared" si="5"/>
        <v>0</v>
      </c>
      <c r="N10" s="1">
        <f t="shared" si="6"/>
        <v>0</v>
      </c>
      <c r="P10">
        <v>0</v>
      </c>
      <c r="Q10">
        <v>0</v>
      </c>
      <c r="R10">
        <v>0</v>
      </c>
      <c r="S10" s="1">
        <v>0</v>
      </c>
      <c r="T10">
        <v>0</v>
      </c>
      <c r="U10">
        <v>0</v>
      </c>
      <c r="V10">
        <v>0</v>
      </c>
      <c r="W10" s="1">
        <f t="shared" si="8"/>
        <v>0</v>
      </c>
      <c r="X10">
        <f t="shared" si="9"/>
        <v>0</v>
      </c>
      <c r="Y10">
        <f t="shared" si="10"/>
        <v>0</v>
      </c>
      <c r="Z10">
        <f t="shared" si="11"/>
        <v>0</v>
      </c>
      <c r="AA10" s="1">
        <f t="shared" si="12"/>
        <v>0</v>
      </c>
      <c r="AB10">
        <f t="shared" si="13"/>
        <v>0</v>
      </c>
      <c r="AC10">
        <f t="shared" si="14"/>
        <v>0</v>
      </c>
      <c r="AD10">
        <f t="shared" si="15"/>
        <v>0</v>
      </c>
      <c r="AE10" s="1">
        <f t="shared" si="16"/>
        <v>0</v>
      </c>
      <c r="AF10">
        <f t="shared" si="17"/>
        <v>0</v>
      </c>
      <c r="AG10">
        <f t="shared" si="18"/>
        <v>0</v>
      </c>
      <c r="AH10">
        <f t="shared" si="19"/>
        <v>0</v>
      </c>
      <c r="AI10" s="1">
        <f t="shared" si="20"/>
        <v>0</v>
      </c>
      <c r="AJ10" s="4">
        <f t="shared" si="21"/>
        <v>0</v>
      </c>
      <c r="AK10" s="4">
        <f t="shared" si="22"/>
        <v>0</v>
      </c>
      <c r="AL10" s="4">
        <f t="shared" si="23"/>
        <v>0</v>
      </c>
      <c r="AM10" s="3">
        <f t="shared" si="24"/>
        <v>0</v>
      </c>
    </row>
    <row r="11" spans="1:39" x14ac:dyDescent="0.25">
      <c r="A11" s="7"/>
      <c r="B11" t="s">
        <v>12</v>
      </c>
      <c r="C11">
        <v>5824626.9699999997</v>
      </c>
      <c r="D11">
        <v>4355857.0999999996</v>
      </c>
      <c r="E11">
        <v>4625461.16</v>
      </c>
      <c r="F11" s="1">
        <f>C11+D11+E11</f>
        <v>14805945.23</v>
      </c>
      <c r="G11">
        <v>5914463.8499999996</v>
      </c>
      <c r="H11">
        <v>870931.80999999994</v>
      </c>
      <c r="I11">
        <v>42240.3</v>
      </c>
      <c r="J11" s="1">
        <f t="shared" si="2"/>
        <v>6827635.959999999</v>
      </c>
      <c r="K11">
        <f t="shared" si="3"/>
        <v>11739090.82</v>
      </c>
      <c r="L11">
        <f t="shared" si="4"/>
        <v>5226788.9099999992</v>
      </c>
      <c r="M11">
        <f t="shared" si="5"/>
        <v>4667701.46</v>
      </c>
      <c r="N11" s="1">
        <f t="shared" si="6"/>
        <v>21633581.189999998</v>
      </c>
      <c r="P11">
        <v>8671703.1099999994</v>
      </c>
      <c r="Q11">
        <v>4173371.39</v>
      </c>
      <c r="R11">
        <v>1954524.5</v>
      </c>
      <c r="S11" s="1">
        <f t="shared" si="7"/>
        <v>14799599</v>
      </c>
      <c r="T11">
        <v>5921263.2800000003</v>
      </c>
      <c r="U11">
        <v>868704.13</v>
      </c>
      <c r="V11">
        <v>37668.589999999997</v>
      </c>
      <c r="W11" s="1">
        <f t="shared" si="8"/>
        <v>6827636</v>
      </c>
      <c r="X11">
        <f t="shared" si="9"/>
        <v>14592966.390000001</v>
      </c>
      <c r="Y11">
        <f t="shared" si="10"/>
        <v>5042075.5200000005</v>
      </c>
      <c r="Z11">
        <f t="shared" si="11"/>
        <v>1992193.09</v>
      </c>
      <c r="AA11" s="1">
        <f t="shared" si="12"/>
        <v>21627235</v>
      </c>
      <c r="AB11">
        <f t="shared" si="13"/>
        <v>-2847076.1399999997</v>
      </c>
      <c r="AC11">
        <f t="shared" si="14"/>
        <v>182485.7099999995</v>
      </c>
      <c r="AD11">
        <f t="shared" si="15"/>
        <v>2670936.66</v>
      </c>
      <c r="AE11" s="1">
        <f t="shared" si="16"/>
        <v>6346.230000000447</v>
      </c>
      <c r="AF11">
        <f t="shared" si="17"/>
        <v>-6799.4300000006333</v>
      </c>
      <c r="AG11">
        <f t="shared" si="18"/>
        <v>2227.6799999999348</v>
      </c>
      <c r="AH11">
        <f t="shared" si="19"/>
        <v>4571.7100000000064</v>
      </c>
      <c r="AI11" s="1">
        <f t="shared" si="20"/>
        <v>-4.0000000968575478E-2</v>
      </c>
      <c r="AJ11" s="4">
        <f t="shared" si="21"/>
        <v>-2853875.5700000003</v>
      </c>
      <c r="AK11" s="4">
        <f t="shared" si="22"/>
        <v>184713.38999999873</v>
      </c>
      <c r="AL11" s="4">
        <f t="shared" si="23"/>
        <v>2675508.37</v>
      </c>
      <c r="AM11" s="3">
        <f t="shared" si="24"/>
        <v>6346.1899999976158</v>
      </c>
    </row>
    <row r="12" spans="1:39" x14ac:dyDescent="0.25">
      <c r="A12" s="7"/>
      <c r="B12" t="s">
        <v>13</v>
      </c>
      <c r="C12">
        <v>11119.44</v>
      </c>
      <c r="D12">
        <v>127.28</v>
      </c>
      <c r="E12">
        <v>-856.72</v>
      </c>
      <c r="F12" s="1">
        <f t="shared" ref="F12:F18" si="25">C12+D12+E12</f>
        <v>10390.000000000002</v>
      </c>
      <c r="G12">
        <v>-1916</v>
      </c>
      <c r="H12">
        <v>0</v>
      </c>
      <c r="I12">
        <v>0</v>
      </c>
      <c r="J12" s="1">
        <f t="shared" si="2"/>
        <v>-1916</v>
      </c>
      <c r="K12">
        <f t="shared" si="3"/>
        <v>9203.44</v>
      </c>
      <c r="L12">
        <f t="shared" si="4"/>
        <v>127.28</v>
      </c>
      <c r="M12">
        <f t="shared" si="5"/>
        <v>-856.72</v>
      </c>
      <c r="N12" s="1">
        <f t="shared" si="6"/>
        <v>8474.0000000000018</v>
      </c>
      <c r="P12">
        <v>10186.790000000001</v>
      </c>
      <c r="Q12">
        <v>127.5</v>
      </c>
      <c r="R12">
        <v>75.709999999999994</v>
      </c>
      <c r="S12" s="1">
        <f t="shared" si="7"/>
        <v>10390</v>
      </c>
      <c r="T12">
        <v>-1916</v>
      </c>
      <c r="U12">
        <v>0</v>
      </c>
      <c r="V12">
        <v>0</v>
      </c>
      <c r="W12" s="1">
        <f t="shared" si="8"/>
        <v>-1916</v>
      </c>
      <c r="X12">
        <f t="shared" si="9"/>
        <v>8270.7900000000009</v>
      </c>
      <c r="Y12">
        <f t="shared" si="10"/>
        <v>127.5</v>
      </c>
      <c r="Z12">
        <f t="shared" si="11"/>
        <v>75.709999999999994</v>
      </c>
      <c r="AA12" s="1">
        <f t="shared" si="12"/>
        <v>8474</v>
      </c>
      <c r="AB12">
        <f t="shared" si="13"/>
        <v>932.64999999999964</v>
      </c>
      <c r="AC12">
        <f t="shared" si="14"/>
        <v>-0.21999999999999886</v>
      </c>
      <c r="AD12">
        <f t="shared" si="15"/>
        <v>-932.43000000000006</v>
      </c>
      <c r="AE12" s="1">
        <f t="shared" si="16"/>
        <v>0</v>
      </c>
      <c r="AF12">
        <f t="shared" si="17"/>
        <v>0</v>
      </c>
      <c r="AG12">
        <f t="shared" si="18"/>
        <v>0</v>
      </c>
      <c r="AH12">
        <f t="shared" si="19"/>
        <v>0</v>
      </c>
      <c r="AI12" s="1">
        <f t="shared" si="20"/>
        <v>0</v>
      </c>
      <c r="AJ12" s="4">
        <f t="shared" si="21"/>
        <v>932.64999999999964</v>
      </c>
      <c r="AK12" s="4">
        <f t="shared" si="22"/>
        <v>-0.21999999999999886</v>
      </c>
      <c r="AL12" s="4">
        <f t="shared" si="23"/>
        <v>-932.43000000000006</v>
      </c>
      <c r="AM12" s="3">
        <f t="shared" si="24"/>
        <v>0</v>
      </c>
    </row>
    <row r="13" spans="1:39" x14ac:dyDescent="0.25">
      <c r="A13" s="7"/>
      <c r="B13" t="s">
        <v>14</v>
      </c>
      <c r="C13">
        <v>1352106.08</v>
      </c>
      <c r="D13">
        <v>84856.21</v>
      </c>
      <c r="E13">
        <v>-28745.29</v>
      </c>
      <c r="F13" s="1">
        <f t="shared" si="25"/>
        <v>1408217</v>
      </c>
      <c r="G13">
        <v>163714.28999999998</v>
      </c>
      <c r="H13">
        <v>49237.38</v>
      </c>
      <c r="I13">
        <v>2749.33</v>
      </c>
      <c r="J13" s="1">
        <f t="shared" si="2"/>
        <v>215700.99999999997</v>
      </c>
      <c r="K13">
        <f t="shared" si="3"/>
        <v>1515820.37</v>
      </c>
      <c r="L13">
        <f t="shared" si="4"/>
        <v>134093.59</v>
      </c>
      <c r="M13">
        <f t="shared" si="5"/>
        <v>-25995.96</v>
      </c>
      <c r="N13" s="1">
        <f t="shared" si="6"/>
        <v>1623918</v>
      </c>
      <c r="P13">
        <v>1295391.6200000001</v>
      </c>
      <c r="Q13">
        <v>85221.52</v>
      </c>
      <c r="R13">
        <v>20808.86</v>
      </c>
      <c r="S13" s="1">
        <f t="shared" si="7"/>
        <v>1401422.0000000002</v>
      </c>
      <c r="T13">
        <v>163985.46</v>
      </c>
      <c r="U13">
        <v>50229.52</v>
      </c>
      <c r="V13">
        <v>1486.02</v>
      </c>
      <c r="W13" s="1">
        <f t="shared" si="8"/>
        <v>215700.99999999997</v>
      </c>
      <c r="X13">
        <f t="shared" si="9"/>
        <v>1459377.08</v>
      </c>
      <c r="Y13">
        <f t="shared" si="10"/>
        <v>135451.04</v>
      </c>
      <c r="Z13">
        <f t="shared" si="11"/>
        <v>22294.880000000001</v>
      </c>
      <c r="AA13" s="1">
        <f t="shared" si="12"/>
        <v>1617123.0000000002</v>
      </c>
      <c r="AB13">
        <f t="shared" si="13"/>
        <v>56714.459999999963</v>
      </c>
      <c r="AC13">
        <f t="shared" si="14"/>
        <v>-365.30999999999767</v>
      </c>
      <c r="AD13">
        <f t="shared" si="15"/>
        <v>-49554.15</v>
      </c>
      <c r="AE13" s="1">
        <f t="shared" si="16"/>
        <v>6794.9999999997672</v>
      </c>
      <c r="AF13">
        <f t="shared" si="17"/>
        <v>-271.17000000001281</v>
      </c>
      <c r="AG13">
        <f t="shared" si="18"/>
        <v>-992.13999999999942</v>
      </c>
      <c r="AH13">
        <f t="shared" si="19"/>
        <v>1263.31</v>
      </c>
      <c r="AI13" s="1">
        <f t="shared" si="20"/>
        <v>0</v>
      </c>
      <c r="AJ13" s="4">
        <f t="shared" si="21"/>
        <v>56443.290000000037</v>
      </c>
      <c r="AK13" s="4">
        <f t="shared" si="22"/>
        <v>-1357.4500000000116</v>
      </c>
      <c r="AL13" s="4">
        <f t="shared" si="23"/>
        <v>-48290.84</v>
      </c>
      <c r="AM13" s="3">
        <f t="shared" si="24"/>
        <v>6794.9999999997672</v>
      </c>
    </row>
    <row r="14" spans="1:39" x14ac:dyDescent="0.25">
      <c r="A14" s="7"/>
      <c r="B14" t="s">
        <v>15</v>
      </c>
      <c r="C14">
        <v>232981534.30000001</v>
      </c>
      <c r="D14">
        <v>131947088.96000001</v>
      </c>
      <c r="E14">
        <v>27765.74</v>
      </c>
      <c r="F14" s="1">
        <f t="shared" si="25"/>
        <v>364956389</v>
      </c>
      <c r="G14">
        <v>0</v>
      </c>
      <c r="H14">
        <v>0</v>
      </c>
      <c r="I14">
        <v>0</v>
      </c>
      <c r="J14" s="1">
        <f t="shared" si="2"/>
        <v>0</v>
      </c>
      <c r="K14">
        <f t="shared" si="3"/>
        <v>232981534.30000001</v>
      </c>
      <c r="L14">
        <f t="shared" si="4"/>
        <v>131947088.96000001</v>
      </c>
      <c r="M14">
        <f t="shared" si="5"/>
        <v>27765.74</v>
      </c>
      <c r="N14" s="1">
        <f t="shared" si="6"/>
        <v>364956389</v>
      </c>
      <c r="P14">
        <v>233096178.83000001</v>
      </c>
      <c r="Q14">
        <v>131832446.43000001</v>
      </c>
      <c r="R14">
        <v>27763.74</v>
      </c>
      <c r="S14" s="1">
        <f t="shared" si="7"/>
        <v>364956389</v>
      </c>
      <c r="T14">
        <v>0</v>
      </c>
      <c r="U14">
        <v>0</v>
      </c>
      <c r="V14">
        <v>0</v>
      </c>
      <c r="W14" s="1">
        <f t="shared" si="8"/>
        <v>0</v>
      </c>
      <c r="X14">
        <f t="shared" si="9"/>
        <v>233096178.83000001</v>
      </c>
      <c r="Y14">
        <f t="shared" si="10"/>
        <v>131832446.43000001</v>
      </c>
      <c r="Z14">
        <f t="shared" si="11"/>
        <v>27763.74</v>
      </c>
      <c r="AA14" s="1">
        <f t="shared" si="12"/>
        <v>364956389</v>
      </c>
      <c r="AB14">
        <f t="shared" si="13"/>
        <v>-114644.53000000119</v>
      </c>
      <c r="AC14">
        <f t="shared" si="14"/>
        <v>114642.53000000119</v>
      </c>
      <c r="AD14">
        <f t="shared" si="15"/>
        <v>2</v>
      </c>
      <c r="AE14" s="1">
        <f t="shared" si="16"/>
        <v>0</v>
      </c>
      <c r="AF14">
        <f t="shared" si="17"/>
        <v>0</v>
      </c>
      <c r="AG14">
        <f t="shared" si="18"/>
        <v>0</v>
      </c>
      <c r="AH14">
        <f t="shared" si="19"/>
        <v>0</v>
      </c>
      <c r="AI14" s="1">
        <f t="shared" si="20"/>
        <v>0</v>
      </c>
      <c r="AJ14" s="4">
        <f t="shared" si="21"/>
        <v>-114644.53000000119</v>
      </c>
      <c r="AK14" s="4">
        <f t="shared" si="22"/>
        <v>114642.53000000119</v>
      </c>
      <c r="AL14" s="4">
        <f t="shared" si="23"/>
        <v>2</v>
      </c>
      <c r="AM14" s="3">
        <f t="shared" si="24"/>
        <v>0</v>
      </c>
    </row>
    <row r="15" spans="1:39" x14ac:dyDescent="0.25">
      <c r="A15" s="7"/>
      <c r="B15" t="s">
        <v>16</v>
      </c>
      <c r="C15">
        <v>1044667.7</v>
      </c>
      <c r="D15">
        <v>32485.03</v>
      </c>
      <c r="E15">
        <v>-1554.7299999999996</v>
      </c>
      <c r="F15" s="1">
        <f t="shared" si="25"/>
        <v>1075598</v>
      </c>
      <c r="G15">
        <v>281088.55000000005</v>
      </c>
      <c r="H15">
        <v>15274.85</v>
      </c>
      <c r="I15">
        <v>-497.4</v>
      </c>
      <c r="J15" s="1">
        <f t="shared" si="2"/>
        <v>295866</v>
      </c>
      <c r="K15">
        <f t="shared" si="3"/>
        <v>1325756.25</v>
      </c>
      <c r="L15">
        <f t="shared" si="4"/>
        <v>47759.88</v>
      </c>
      <c r="M15">
        <f t="shared" si="5"/>
        <v>-2052.1299999999997</v>
      </c>
      <c r="N15" s="1">
        <f t="shared" si="6"/>
        <v>1371464</v>
      </c>
      <c r="P15">
        <v>1026501.8999999999</v>
      </c>
      <c r="Q15">
        <v>33089.9</v>
      </c>
      <c r="R15">
        <v>15430.2</v>
      </c>
      <c r="S15" s="1">
        <f t="shared" si="7"/>
        <v>1075021.9999999998</v>
      </c>
      <c r="T15">
        <v>282667.78000000003</v>
      </c>
      <c r="U15">
        <v>13253.66</v>
      </c>
      <c r="V15">
        <v>-55.44</v>
      </c>
      <c r="W15" s="1">
        <f t="shared" si="8"/>
        <v>295866</v>
      </c>
      <c r="X15">
        <f t="shared" si="9"/>
        <v>1309169.68</v>
      </c>
      <c r="Y15">
        <f t="shared" si="10"/>
        <v>46343.56</v>
      </c>
      <c r="Z15">
        <f t="shared" si="11"/>
        <v>15374.76</v>
      </c>
      <c r="AA15" s="1">
        <f t="shared" si="12"/>
        <v>1370887.9999999998</v>
      </c>
      <c r="AB15">
        <f t="shared" si="13"/>
        <v>18165.800000000047</v>
      </c>
      <c r="AC15">
        <f t="shared" si="14"/>
        <v>-604.87000000000262</v>
      </c>
      <c r="AD15">
        <f t="shared" si="15"/>
        <v>-16984.93</v>
      </c>
      <c r="AE15" s="1">
        <f t="shared" si="16"/>
        <v>576.00000000023283</v>
      </c>
      <c r="AF15">
        <f t="shared" si="17"/>
        <v>-1579.2299999999814</v>
      </c>
      <c r="AG15">
        <f t="shared" si="18"/>
        <v>2021.1900000000005</v>
      </c>
      <c r="AH15">
        <f t="shared" si="19"/>
        <v>-441.96</v>
      </c>
      <c r="AI15" s="1">
        <f t="shared" si="20"/>
        <v>0</v>
      </c>
      <c r="AJ15" s="4">
        <f t="shared" si="21"/>
        <v>16586.570000000065</v>
      </c>
      <c r="AK15" s="4">
        <f t="shared" si="22"/>
        <v>1416.3199999999997</v>
      </c>
      <c r="AL15" s="4">
        <f t="shared" si="23"/>
        <v>-17426.89</v>
      </c>
      <c r="AM15" s="3">
        <f t="shared" si="24"/>
        <v>576.00000000023283</v>
      </c>
    </row>
    <row r="16" spans="1:39" x14ac:dyDescent="0.25">
      <c r="A16" s="7"/>
      <c r="B16" t="s">
        <v>17</v>
      </c>
      <c r="C16">
        <v>37445462.350000001</v>
      </c>
      <c r="D16">
        <v>13857901.25</v>
      </c>
      <c r="E16">
        <v>1314745.3999999999</v>
      </c>
      <c r="F16" s="1">
        <f t="shared" si="25"/>
        <v>52618109</v>
      </c>
      <c r="G16">
        <v>-270028.40999999997</v>
      </c>
      <c r="H16">
        <v>1033.4100000000001</v>
      </c>
      <c r="I16">
        <v>0</v>
      </c>
      <c r="J16" s="1">
        <f t="shared" si="2"/>
        <v>-268995</v>
      </c>
      <c r="K16">
        <f t="shared" si="3"/>
        <v>37175433.940000005</v>
      </c>
      <c r="L16">
        <f t="shared" si="4"/>
        <v>13858934.66</v>
      </c>
      <c r="M16">
        <f t="shared" si="5"/>
        <v>1314745.3999999999</v>
      </c>
      <c r="N16" s="1">
        <f t="shared" si="6"/>
        <v>52349114</v>
      </c>
      <c r="P16">
        <v>25980734.670000002</v>
      </c>
      <c r="Q16">
        <v>25002781.399999999</v>
      </c>
      <c r="R16">
        <v>1634592.93</v>
      </c>
      <c r="S16" s="1">
        <f t="shared" si="7"/>
        <v>52618109</v>
      </c>
      <c r="T16">
        <v>-87967.93</v>
      </c>
      <c r="U16">
        <v>-181419.93</v>
      </c>
      <c r="V16">
        <v>392.86</v>
      </c>
      <c r="W16" s="1">
        <f t="shared" si="8"/>
        <v>-268995</v>
      </c>
      <c r="X16">
        <f t="shared" si="9"/>
        <v>25892766.740000002</v>
      </c>
      <c r="Y16">
        <f t="shared" si="10"/>
        <v>24821361.469999999</v>
      </c>
      <c r="Z16">
        <f t="shared" si="11"/>
        <v>1634985.79</v>
      </c>
      <c r="AA16" s="1">
        <f t="shared" si="12"/>
        <v>52349114</v>
      </c>
      <c r="AB16">
        <f t="shared" si="13"/>
        <v>11464727.68</v>
      </c>
      <c r="AC16">
        <f t="shared" si="14"/>
        <v>-11144880.149999999</v>
      </c>
      <c r="AD16">
        <f t="shared" si="15"/>
        <v>-319847.53000000003</v>
      </c>
      <c r="AE16" s="1">
        <f t="shared" si="16"/>
        <v>0</v>
      </c>
      <c r="AF16">
        <f t="shared" si="17"/>
        <v>-182060.47999999998</v>
      </c>
      <c r="AG16">
        <f t="shared" si="18"/>
        <v>182453.34</v>
      </c>
      <c r="AH16">
        <f t="shared" si="19"/>
        <v>-392.86</v>
      </c>
      <c r="AI16" s="1">
        <f t="shared" si="20"/>
        <v>0</v>
      </c>
      <c r="AJ16" s="4">
        <f t="shared" si="21"/>
        <v>11282667.200000003</v>
      </c>
      <c r="AK16" s="4">
        <f t="shared" si="22"/>
        <v>-10962426.809999999</v>
      </c>
      <c r="AL16" s="4">
        <f t="shared" si="23"/>
        <v>-320240.39000000013</v>
      </c>
      <c r="AM16" s="3">
        <f t="shared" si="24"/>
        <v>0</v>
      </c>
    </row>
    <row r="17" spans="1:39" x14ac:dyDescent="0.25">
      <c r="A17" s="7"/>
      <c r="B17" t="s">
        <v>18</v>
      </c>
      <c r="C17">
        <v>21606526.039999999</v>
      </c>
      <c r="D17">
        <v>9350367.2400000002</v>
      </c>
      <c r="E17">
        <v>944683.72</v>
      </c>
      <c r="F17" s="1">
        <f t="shared" si="25"/>
        <v>31901577</v>
      </c>
      <c r="G17">
        <v>0</v>
      </c>
      <c r="H17">
        <v>0</v>
      </c>
      <c r="I17">
        <v>0</v>
      </c>
      <c r="J17" s="1">
        <f t="shared" si="2"/>
        <v>0</v>
      </c>
      <c r="K17">
        <f t="shared" si="3"/>
        <v>21606526.039999999</v>
      </c>
      <c r="L17">
        <f t="shared" si="4"/>
        <v>9350367.2400000002</v>
      </c>
      <c r="M17">
        <f t="shared" si="5"/>
        <v>944683.72</v>
      </c>
      <c r="N17" s="1">
        <f t="shared" si="6"/>
        <v>31901577</v>
      </c>
      <c r="P17">
        <v>14177731.550000001</v>
      </c>
      <c r="Q17">
        <v>16666151.48</v>
      </c>
      <c r="R17">
        <v>1057693.97</v>
      </c>
      <c r="S17" s="1">
        <f t="shared" si="7"/>
        <v>31901577</v>
      </c>
      <c r="T17">
        <v>0</v>
      </c>
      <c r="U17">
        <v>0</v>
      </c>
      <c r="V17">
        <v>0</v>
      </c>
      <c r="W17" s="1">
        <f t="shared" si="8"/>
        <v>0</v>
      </c>
      <c r="X17">
        <f t="shared" si="9"/>
        <v>14177731.550000001</v>
      </c>
      <c r="Y17">
        <f t="shared" si="10"/>
        <v>16666151.48</v>
      </c>
      <c r="Z17">
        <f t="shared" si="11"/>
        <v>1057693.97</v>
      </c>
      <c r="AA17" s="1">
        <f t="shared" si="12"/>
        <v>31901577</v>
      </c>
      <c r="AB17">
        <f t="shared" si="13"/>
        <v>7428794.4899999984</v>
      </c>
      <c r="AC17">
        <f t="shared" si="14"/>
        <v>-7315784.2400000002</v>
      </c>
      <c r="AD17">
        <f t="shared" si="15"/>
        <v>-113010.25</v>
      </c>
      <c r="AE17" s="1">
        <f t="shared" si="16"/>
        <v>0</v>
      </c>
      <c r="AF17">
        <f t="shared" si="17"/>
        <v>0</v>
      </c>
      <c r="AG17">
        <f t="shared" si="18"/>
        <v>0</v>
      </c>
      <c r="AH17">
        <f t="shared" si="19"/>
        <v>0</v>
      </c>
      <c r="AI17" s="1">
        <f t="shared" si="20"/>
        <v>0</v>
      </c>
      <c r="AJ17" s="4">
        <f t="shared" si="21"/>
        <v>7428794.4899999984</v>
      </c>
      <c r="AK17" s="4">
        <f t="shared" si="22"/>
        <v>-7315784.2400000002</v>
      </c>
      <c r="AL17" s="4">
        <f t="shared" si="23"/>
        <v>-113010.25</v>
      </c>
      <c r="AM17" s="3">
        <f t="shared" si="24"/>
        <v>0</v>
      </c>
    </row>
    <row r="18" spans="1:39" x14ac:dyDescent="0.25">
      <c r="A18" s="7"/>
      <c r="B18" t="s">
        <v>19</v>
      </c>
      <c r="C18">
        <v>508915.94</v>
      </c>
      <c r="D18">
        <v>12167.4</v>
      </c>
      <c r="E18">
        <v>45529.66</v>
      </c>
      <c r="F18" s="1">
        <f t="shared" si="25"/>
        <v>566613</v>
      </c>
      <c r="G18">
        <v>-762756.87</v>
      </c>
      <c r="H18">
        <v>-4909.26</v>
      </c>
      <c r="I18">
        <v>6301.1299999999992</v>
      </c>
      <c r="J18" s="1">
        <f t="shared" si="2"/>
        <v>-761365</v>
      </c>
      <c r="K18">
        <f t="shared" si="3"/>
        <v>-253840.93</v>
      </c>
      <c r="L18">
        <f t="shared" si="4"/>
        <v>7258.1399999999994</v>
      </c>
      <c r="M18">
        <f t="shared" si="5"/>
        <v>51830.79</v>
      </c>
      <c r="N18" s="1">
        <f t="shared" si="6"/>
        <v>-194752</v>
      </c>
      <c r="P18">
        <v>526495.93000000005</v>
      </c>
      <c r="Q18">
        <v>12188.23</v>
      </c>
      <c r="R18">
        <v>27727.84</v>
      </c>
      <c r="S18" s="1">
        <f t="shared" si="7"/>
        <v>566412</v>
      </c>
      <c r="T18">
        <v>-757038.58</v>
      </c>
      <c r="U18">
        <v>-4875.17</v>
      </c>
      <c r="V18">
        <v>749.75</v>
      </c>
      <c r="W18" s="1">
        <f t="shared" si="8"/>
        <v>-761164</v>
      </c>
      <c r="X18">
        <f t="shared" si="9"/>
        <v>-230542.64999999991</v>
      </c>
      <c r="Y18">
        <f t="shared" si="10"/>
        <v>7313.0599999999995</v>
      </c>
      <c r="Z18">
        <f t="shared" si="11"/>
        <v>28477.59</v>
      </c>
      <c r="AA18" s="1">
        <f t="shared" si="12"/>
        <v>-194752</v>
      </c>
      <c r="AB18">
        <f t="shared" si="13"/>
        <v>-17579.990000000049</v>
      </c>
      <c r="AC18">
        <f t="shared" si="14"/>
        <v>-20.829999999999927</v>
      </c>
      <c r="AD18">
        <f t="shared" si="15"/>
        <v>17801.820000000003</v>
      </c>
      <c r="AE18" s="1">
        <f t="shared" si="16"/>
        <v>201</v>
      </c>
      <c r="AF18">
        <f t="shared" si="17"/>
        <v>-5718.2900000000373</v>
      </c>
      <c r="AG18">
        <f t="shared" si="18"/>
        <v>-34.090000000000146</v>
      </c>
      <c r="AH18">
        <f t="shared" si="19"/>
        <v>5551.3799999999992</v>
      </c>
      <c r="AI18" s="1">
        <f t="shared" si="20"/>
        <v>-201</v>
      </c>
      <c r="AJ18" s="4">
        <f t="shared" si="21"/>
        <v>-23298.280000000086</v>
      </c>
      <c r="AK18" s="4">
        <f t="shared" si="22"/>
        <v>-54.920000000000073</v>
      </c>
      <c r="AL18" s="4">
        <f t="shared" si="23"/>
        <v>23353.200000000001</v>
      </c>
      <c r="AM18" s="3">
        <f t="shared" si="24"/>
        <v>0</v>
      </c>
    </row>
    <row r="19" spans="1:39" s="3" customFormat="1" x14ac:dyDescent="0.25">
      <c r="B19" s="3" t="s">
        <v>20</v>
      </c>
      <c r="C19" s="3">
        <f>SUM(C6:C18)</f>
        <v>323581416.05000001</v>
      </c>
      <c r="D19" s="3">
        <f t="shared" ref="D19:F19" si="26">SUM(D6:D18)</f>
        <v>160937424.21000004</v>
      </c>
      <c r="E19" s="3">
        <f t="shared" si="26"/>
        <v>8321716.9699999997</v>
      </c>
      <c r="F19" s="3">
        <f t="shared" si="26"/>
        <v>492840557.23000002</v>
      </c>
      <c r="G19" s="3">
        <f t="shared" ref="G19" si="27">SUM(G6:G18)</f>
        <v>5324565.4099999992</v>
      </c>
      <c r="H19" s="3">
        <f t="shared" ref="H19" si="28">SUM(H6:H18)</f>
        <v>931568.19</v>
      </c>
      <c r="I19" s="3">
        <f t="shared" ref="I19" si="29">SUM(I6:I18)</f>
        <v>50793.36</v>
      </c>
      <c r="J19" s="3">
        <f t="shared" ref="J19" si="30">SUM(J6:J18)</f>
        <v>6306926.959999999</v>
      </c>
      <c r="K19" s="3">
        <f t="shared" si="3"/>
        <v>328905981.46000004</v>
      </c>
      <c r="L19" s="3">
        <f t="shared" si="4"/>
        <v>161868992.40000004</v>
      </c>
      <c r="M19" s="3">
        <f t="shared" si="5"/>
        <v>8372510.3300000001</v>
      </c>
      <c r="N19" s="3">
        <f t="shared" si="6"/>
        <v>499147484.19</v>
      </c>
      <c r="P19" s="3">
        <f>SUM(P6:P18)</f>
        <v>308046471.82000005</v>
      </c>
      <c r="Q19" s="3">
        <f t="shared" ref="Q19:S19" si="31">SUM(Q6:Q18)</f>
        <v>179068058.97</v>
      </c>
      <c r="R19" s="3">
        <f t="shared" si="31"/>
        <v>5712108.21</v>
      </c>
      <c r="S19" s="3">
        <f t="shared" si="31"/>
        <v>492826639</v>
      </c>
      <c r="T19" s="3">
        <f t="shared" ref="T19" si="32">SUM(T6:T18)</f>
        <v>5520994.0100000007</v>
      </c>
      <c r="U19" s="3">
        <f t="shared" ref="U19" si="33">SUM(U6:U18)</f>
        <v>745892.21000000008</v>
      </c>
      <c r="V19" s="3">
        <f t="shared" ref="V19" si="34">SUM(V6:V18)</f>
        <v>40241.779999999992</v>
      </c>
      <c r="W19" s="3">
        <f t="shared" ref="W19" si="35">SUM(W6:W18)</f>
        <v>6307128</v>
      </c>
      <c r="X19" s="3">
        <f t="shared" si="9"/>
        <v>313567465.83000004</v>
      </c>
      <c r="Y19" s="3">
        <f t="shared" si="10"/>
        <v>179813951.18000001</v>
      </c>
      <c r="Z19" s="3">
        <f t="shared" si="11"/>
        <v>5752349.9900000002</v>
      </c>
      <c r="AA19" s="3">
        <f t="shared" si="12"/>
        <v>499133767</v>
      </c>
      <c r="AB19" s="3">
        <f t="shared" si="13"/>
        <v>15534944.229999959</v>
      </c>
      <c r="AC19" s="3">
        <f t="shared" si="14"/>
        <v>-18130634.759999961</v>
      </c>
      <c r="AD19" s="3">
        <f t="shared" si="15"/>
        <v>2609608.7599999998</v>
      </c>
      <c r="AE19" s="3">
        <f t="shared" si="16"/>
        <v>13918.230000019073</v>
      </c>
      <c r="AF19" s="3">
        <f t="shared" si="17"/>
        <v>-196428.60000000149</v>
      </c>
      <c r="AG19" s="3">
        <f t="shared" si="18"/>
        <v>185675.97999999986</v>
      </c>
      <c r="AH19" s="3">
        <f t="shared" si="19"/>
        <v>10551.580000000009</v>
      </c>
      <c r="AI19" s="3">
        <f t="shared" si="20"/>
        <v>-201.04000000096858</v>
      </c>
      <c r="AJ19" s="3">
        <f t="shared" si="21"/>
        <v>15338515.629999995</v>
      </c>
      <c r="AK19" s="3">
        <f t="shared" si="22"/>
        <v>-17944958.779999971</v>
      </c>
      <c r="AL19" s="3">
        <f t="shared" si="23"/>
        <v>2620160.34</v>
      </c>
      <c r="AM19" s="3">
        <f t="shared" si="24"/>
        <v>13717.189999997616</v>
      </c>
    </row>
    <row r="20" spans="1:39" x14ac:dyDescent="0.25">
      <c r="A20" s="7" t="s">
        <v>29</v>
      </c>
      <c r="B20" t="s">
        <v>12</v>
      </c>
      <c r="C20">
        <v>3374611.53</v>
      </c>
      <c r="D20">
        <v>2882421.74</v>
      </c>
      <c r="E20">
        <v>3075416.99</v>
      </c>
      <c r="F20" s="1">
        <f>C20+D20+E20</f>
        <v>9332450.2599999998</v>
      </c>
      <c r="G20">
        <v>3344120.81</v>
      </c>
      <c r="H20">
        <v>310531.56</v>
      </c>
      <c r="I20">
        <v>22093.25</v>
      </c>
      <c r="J20" s="1">
        <f t="shared" ref="J20:J28" si="36">G20+H20+I20</f>
        <v>3676745.62</v>
      </c>
      <c r="K20">
        <f t="shared" ref="K20:K28" si="37">C20+G20</f>
        <v>6718732.3399999999</v>
      </c>
      <c r="L20">
        <f t="shared" ref="L20:L28" si="38">D20+H20</f>
        <v>3192953.3000000003</v>
      </c>
      <c r="M20">
        <f t="shared" ref="M20:M28" si="39">E20+I20</f>
        <v>3097510.24</v>
      </c>
      <c r="N20" s="1">
        <f t="shared" ref="N20:N28" si="40">F20+J20</f>
        <v>13009195.879999999</v>
      </c>
      <c r="P20">
        <v>5136231.46</v>
      </c>
      <c r="Q20">
        <v>2707271.84</v>
      </c>
      <c r="R20">
        <v>1489429.7</v>
      </c>
      <c r="S20" s="1">
        <f t="shared" ref="S20:S28" si="41">P20+Q20+R20</f>
        <v>9332933</v>
      </c>
      <c r="T20">
        <v>3347568.29</v>
      </c>
      <c r="U20">
        <v>307195.77</v>
      </c>
      <c r="V20">
        <v>21950.94</v>
      </c>
      <c r="W20" s="1">
        <f t="shared" ref="W20:W28" si="42">T20+U20+V20</f>
        <v>3676715</v>
      </c>
      <c r="X20">
        <f t="shared" ref="X20:X28" si="43">P20+T20</f>
        <v>8483799.75</v>
      </c>
      <c r="Y20">
        <f t="shared" ref="Y20:Y28" si="44">Q20+U20</f>
        <v>3014467.61</v>
      </c>
      <c r="Z20">
        <f t="shared" ref="Z20:Z28" si="45">R20+V20</f>
        <v>1511380.64</v>
      </c>
      <c r="AA20" s="1">
        <f t="shared" ref="AA20:AA28" si="46">S20+W20</f>
        <v>13009648</v>
      </c>
      <c r="AB20">
        <f t="shared" ref="AB20:AB28" si="47">C20-P20</f>
        <v>-1761619.9300000002</v>
      </c>
      <c r="AC20">
        <f t="shared" ref="AC20:AC28" si="48">D20-Q20</f>
        <v>175149.90000000037</v>
      </c>
      <c r="AD20">
        <f t="shared" ref="AD20:AD28" si="49">E20-R20</f>
        <v>1585987.2900000003</v>
      </c>
      <c r="AE20" s="1">
        <f t="shared" ref="AE20:AE28" si="50">F20-S20</f>
        <v>-482.74000000022352</v>
      </c>
      <c r="AF20">
        <f t="shared" ref="AF20:AF28" si="51">G20-T20</f>
        <v>-3447.4799999999814</v>
      </c>
      <c r="AG20">
        <f t="shared" ref="AG20:AG28" si="52">H20-U20</f>
        <v>3335.789999999979</v>
      </c>
      <c r="AH20">
        <f t="shared" ref="AH20:AH28" si="53">I20-V20</f>
        <v>142.31000000000131</v>
      </c>
      <c r="AI20" s="1">
        <f t="shared" ref="AI20:AI28" si="54">J20-W20</f>
        <v>30.620000000111759</v>
      </c>
      <c r="AJ20" s="4">
        <f t="shared" ref="AJ20:AJ28" si="55">K20-X20</f>
        <v>-1765067.4100000001</v>
      </c>
      <c r="AK20" s="4">
        <f t="shared" ref="AK20:AK28" si="56">L20-Y20</f>
        <v>178485.69000000041</v>
      </c>
      <c r="AL20" s="4">
        <f t="shared" ref="AL20:AL28" si="57">M20-Z20</f>
        <v>1586129.6000000003</v>
      </c>
      <c r="AM20" s="3">
        <f t="shared" ref="AM20:AM28" si="58">N20-AA20</f>
        <v>-452.12000000104308</v>
      </c>
    </row>
    <row r="21" spans="1:39" x14ac:dyDescent="0.25">
      <c r="A21" s="7"/>
      <c r="B21" t="s">
        <v>13</v>
      </c>
      <c r="C21">
        <v>4329.72</v>
      </c>
      <c r="D21">
        <v>270.60000000000002</v>
      </c>
      <c r="E21">
        <v>173.68</v>
      </c>
      <c r="F21" s="1">
        <f t="shared" ref="F21:F27" si="59">C21+D21+E21</f>
        <v>4774.0000000000009</v>
      </c>
      <c r="G21">
        <v>12735.32</v>
      </c>
      <c r="H21">
        <v>1638.68</v>
      </c>
      <c r="I21">
        <v>0</v>
      </c>
      <c r="J21" s="1">
        <f t="shared" si="36"/>
        <v>14374</v>
      </c>
      <c r="K21">
        <f t="shared" si="37"/>
        <v>17065.04</v>
      </c>
      <c r="L21">
        <f t="shared" si="38"/>
        <v>1909.2800000000002</v>
      </c>
      <c r="M21">
        <f t="shared" si="39"/>
        <v>173.68</v>
      </c>
      <c r="N21" s="1">
        <f t="shared" si="40"/>
        <v>19148</v>
      </c>
      <c r="P21">
        <v>4425.16</v>
      </c>
      <c r="Q21">
        <v>271.75</v>
      </c>
      <c r="R21">
        <v>77.09</v>
      </c>
      <c r="S21" s="1">
        <f t="shared" si="41"/>
        <v>4774</v>
      </c>
      <c r="T21">
        <v>12734.77</v>
      </c>
      <c r="U21">
        <v>1638.23</v>
      </c>
      <c r="V21">
        <v>0</v>
      </c>
      <c r="W21" s="1">
        <f t="shared" si="42"/>
        <v>14373</v>
      </c>
      <c r="X21">
        <f t="shared" si="43"/>
        <v>17159.93</v>
      </c>
      <c r="Y21">
        <f t="shared" si="44"/>
        <v>1909.98</v>
      </c>
      <c r="Z21">
        <f t="shared" si="45"/>
        <v>77.09</v>
      </c>
      <c r="AA21" s="1">
        <f t="shared" si="46"/>
        <v>19147</v>
      </c>
      <c r="AB21">
        <f t="shared" si="47"/>
        <v>-95.4399999999996</v>
      </c>
      <c r="AC21">
        <f t="shared" si="48"/>
        <v>-1.1499999999999773</v>
      </c>
      <c r="AD21">
        <f t="shared" si="49"/>
        <v>96.59</v>
      </c>
      <c r="AE21" s="1">
        <f t="shared" si="50"/>
        <v>0</v>
      </c>
      <c r="AF21">
        <f t="shared" si="51"/>
        <v>0.5499999999992724</v>
      </c>
      <c r="AG21">
        <f t="shared" si="52"/>
        <v>0.45000000000004547</v>
      </c>
      <c r="AH21">
        <f t="shared" si="53"/>
        <v>0</v>
      </c>
      <c r="AI21" s="1">
        <f t="shared" si="54"/>
        <v>1</v>
      </c>
      <c r="AJ21" s="4">
        <f t="shared" si="55"/>
        <v>-94.889999999999418</v>
      </c>
      <c r="AK21" s="4">
        <f t="shared" si="56"/>
        <v>-0.6999999999998181</v>
      </c>
      <c r="AL21" s="4">
        <f t="shared" si="57"/>
        <v>96.59</v>
      </c>
      <c r="AM21" s="3">
        <f t="shared" si="58"/>
        <v>1</v>
      </c>
    </row>
    <row r="22" spans="1:39" x14ac:dyDescent="0.25">
      <c r="A22" s="7"/>
      <c r="B22" t="s">
        <v>14</v>
      </c>
      <c r="C22">
        <v>472194.43</v>
      </c>
      <c r="D22">
        <v>9485.4599999999991</v>
      </c>
      <c r="E22">
        <v>-118270.89</v>
      </c>
      <c r="F22" s="1">
        <f t="shared" si="59"/>
        <v>363409</v>
      </c>
      <c r="G22">
        <v>227169.84</v>
      </c>
      <c r="H22">
        <v>17821.7</v>
      </c>
      <c r="I22">
        <v>1466.46</v>
      </c>
      <c r="J22" s="1">
        <f t="shared" si="36"/>
        <v>246458</v>
      </c>
      <c r="K22">
        <f t="shared" si="37"/>
        <v>699364.27</v>
      </c>
      <c r="L22">
        <f t="shared" si="38"/>
        <v>27307.16</v>
      </c>
      <c r="M22">
        <f t="shared" si="39"/>
        <v>-116804.43</v>
      </c>
      <c r="N22" s="1">
        <f t="shared" si="40"/>
        <v>609867</v>
      </c>
      <c r="P22">
        <v>345802.44</v>
      </c>
      <c r="Q22">
        <v>9489.14</v>
      </c>
      <c r="R22">
        <v>8117.42</v>
      </c>
      <c r="S22" s="1">
        <f t="shared" si="41"/>
        <v>363409</v>
      </c>
      <c r="T22">
        <v>227183.88</v>
      </c>
      <c r="U22">
        <v>17848.509999999998</v>
      </c>
      <c r="V22">
        <v>1425.61</v>
      </c>
      <c r="W22" s="1">
        <f t="shared" si="42"/>
        <v>246458</v>
      </c>
      <c r="X22">
        <f t="shared" si="43"/>
        <v>572986.32000000007</v>
      </c>
      <c r="Y22">
        <f t="shared" si="44"/>
        <v>27337.649999999998</v>
      </c>
      <c r="Z22">
        <f t="shared" si="45"/>
        <v>9543.0300000000007</v>
      </c>
      <c r="AA22" s="1">
        <f t="shared" si="46"/>
        <v>609867</v>
      </c>
      <c r="AB22">
        <f t="shared" si="47"/>
        <v>126391.98999999999</v>
      </c>
      <c r="AC22">
        <f t="shared" si="48"/>
        <v>-3.680000000000291</v>
      </c>
      <c r="AD22">
        <f t="shared" si="49"/>
        <v>-126388.31</v>
      </c>
      <c r="AE22" s="1">
        <f t="shared" si="50"/>
        <v>0</v>
      </c>
      <c r="AF22">
        <f t="shared" si="51"/>
        <v>-14.040000000008149</v>
      </c>
      <c r="AG22">
        <f t="shared" si="52"/>
        <v>-26.809999999997672</v>
      </c>
      <c r="AH22">
        <f t="shared" si="53"/>
        <v>40.850000000000136</v>
      </c>
      <c r="AI22" s="1">
        <f t="shared" si="54"/>
        <v>0</v>
      </c>
      <c r="AJ22" s="4">
        <f t="shared" si="55"/>
        <v>126377.94999999995</v>
      </c>
      <c r="AK22" s="4">
        <f t="shared" si="56"/>
        <v>-30.489999999997963</v>
      </c>
      <c r="AL22" s="4">
        <f t="shared" si="57"/>
        <v>-126347.45999999999</v>
      </c>
      <c r="AM22" s="3">
        <f t="shared" si="58"/>
        <v>0</v>
      </c>
    </row>
    <row r="23" spans="1:39" x14ac:dyDescent="0.25">
      <c r="A23" s="7"/>
      <c r="B23" t="s">
        <v>15</v>
      </c>
      <c r="C23">
        <v>101405094.15000001</v>
      </c>
      <c r="D23">
        <v>57530434.07</v>
      </c>
      <c r="E23">
        <v>6545.78</v>
      </c>
      <c r="F23" s="1">
        <f t="shared" si="59"/>
        <v>158942074</v>
      </c>
      <c r="G23">
        <v>0</v>
      </c>
      <c r="H23">
        <v>0</v>
      </c>
      <c r="I23">
        <v>0</v>
      </c>
      <c r="J23" s="1">
        <f t="shared" si="36"/>
        <v>0</v>
      </c>
      <c r="K23">
        <f t="shared" si="37"/>
        <v>101405094.15000001</v>
      </c>
      <c r="L23">
        <f t="shared" si="38"/>
        <v>57530434.07</v>
      </c>
      <c r="M23">
        <f t="shared" si="39"/>
        <v>6545.78</v>
      </c>
      <c r="N23" s="1">
        <f t="shared" si="40"/>
        <v>158942074</v>
      </c>
      <c r="P23">
        <v>101460949.23999999</v>
      </c>
      <c r="Q23">
        <v>57474578.979999997</v>
      </c>
      <c r="R23">
        <v>6545.78</v>
      </c>
      <c r="S23" s="1">
        <f t="shared" si="41"/>
        <v>158942074</v>
      </c>
      <c r="T23">
        <v>0</v>
      </c>
      <c r="U23">
        <v>0</v>
      </c>
      <c r="V23">
        <v>0</v>
      </c>
      <c r="W23" s="1">
        <f t="shared" si="42"/>
        <v>0</v>
      </c>
      <c r="X23">
        <f t="shared" si="43"/>
        <v>101460949.23999999</v>
      </c>
      <c r="Y23">
        <f t="shared" si="44"/>
        <v>57474578.979999997</v>
      </c>
      <c r="Z23">
        <f t="shared" si="45"/>
        <v>6545.78</v>
      </c>
      <c r="AA23" s="1">
        <f t="shared" si="46"/>
        <v>158942074</v>
      </c>
      <c r="AB23">
        <f t="shared" si="47"/>
        <v>-55855.089999988675</v>
      </c>
      <c r="AC23">
        <f t="shared" si="48"/>
        <v>55855.090000003576</v>
      </c>
      <c r="AD23">
        <f t="shared" si="49"/>
        <v>0</v>
      </c>
      <c r="AE23" s="1">
        <f t="shared" si="50"/>
        <v>0</v>
      </c>
      <c r="AF23">
        <f t="shared" si="51"/>
        <v>0</v>
      </c>
      <c r="AG23">
        <f t="shared" si="52"/>
        <v>0</v>
      </c>
      <c r="AH23">
        <f t="shared" si="53"/>
        <v>0</v>
      </c>
      <c r="AI23" s="1">
        <f t="shared" si="54"/>
        <v>0</v>
      </c>
      <c r="AJ23" s="4">
        <f t="shared" si="55"/>
        <v>-55855.089999988675</v>
      </c>
      <c r="AK23" s="4">
        <f t="shared" si="56"/>
        <v>55855.090000003576</v>
      </c>
      <c r="AL23" s="4">
        <f t="shared" si="57"/>
        <v>0</v>
      </c>
      <c r="AM23" s="3">
        <f t="shared" si="58"/>
        <v>0</v>
      </c>
    </row>
    <row r="24" spans="1:39" x14ac:dyDescent="0.25">
      <c r="A24" s="7"/>
      <c r="B24" t="s">
        <v>16</v>
      </c>
      <c r="C24">
        <v>916324.65</v>
      </c>
      <c r="D24">
        <v>34507.449999999997</v>
      </c>
      <c r="E24">
        <v>18361.900000000001</v>
      </c>
      <c r="F24" s="1">
        <f t="shared" si="59"/>
        <v>969194</v>
      </c>
      <c r="G24">
        <v>472733.45</v>
      </c>
      <c r="H24">
        <v>25012.37</v>
      </c>
      <c r="I24">
        <v>568.18000000000006</v>
      </c>
      <c r="J24" s="1">
        <f t="shared" si="36"/>
        <v>498314</v>
      </c>
      <c r="K24">
        <f t="shared" si="37"/>
        <v>1389058.1</v>
      </c>
      <c r="L24">
        <f t="shared" si="38"/>
        <v>59519.819999999992</v>
      </c>
      <c r="M24">
        <f t="shared" si="39"/>
        <v>18930.080000000002</v>
      </c>
      <c r="N24" s="1">
        <f t="shared" si="40"/>
        <v>1467508</v>
      </c>
      <c r="P24">
        <v>913339.79</v>
      </c>
      <c r="Q24">
        <v>34581.97</v>
      </c>
      <c r="R24">
        <v>21272.240000000002</v>
      </c>
      <c r="S24" s="1">
        <f t="shared" si="41"/>
        <v>969194</v>
      </c>
      <c r="T24">
        <v>472635.58</v>
      </c>
      <c r="U24">
        <v>24974.55</v>
      </c>
      <c r="V24">
        <v>703.87</v>
      </c>
      <c r="W24" s="1">
        <f t="shared" si="42"/>
        <v>498314</v>
      </c>
      <c r="X24">
        <f t="shared" si="43"/>
        <v>1385975.37</v>
      </c>
      <c r="Y24">
        <f t="shared" si="44"/>
        <v>59556.520000000004</v>
      </c>
      <c r="Z24">
        <f t="shared" si="45"/>
        <v>21976.11</v>
      </c>
      <c r="AA24" s="1">
        <f t="shared" si="46"/>
        <v>1467508</v>
      </c>
      <c r="AB24">
        <f t="shared" si="47"/>
        <v>2984.859999999986</v>
      </c>
      <c r="AC24">
        <f t="shared" si="48"/>
        <v>-74.520000000004075</v>
      </c>
      <c r="AD24">
        <f t="shared" si="49"/>
        <v>-2910.34</v>
      </c>
      <c r="AE24" s="1">
        <f t="shared" si="50"/>
        <v>0</v>
      </c>
      <c r="AF24">
        <f t="shared" si="51"/>
        <v>97.869999999995343</v>
      </c>
      <c r="AG24">
        <f t="shared" si="52"/>
        <v>37.819999999999709</v>
      </c>
      <c r="AH24">
        <f t="shared" si="53"/>
        <v>-135.68999999999994</v>
      </c>
      <c r="AI24" s="1">
        <f t="shared" si="54"/>
        <v>0</v>
      </c>
      <c r="AJ24" s="4">
        <f t="shared" si="55"/>
        <v>3082.7299999999814</v>
      </c>
      <c r="AK24" s="4">
        <f t="shared" si="56"/>
        <v>-36.700000000011642</v>
      </c>
      <c r="AL24" s="4">
        <f t="shared" si="57"/>
        <v>-3046.0299999999988</v>
      </c>
      <c r="AM24" s="3">
        <f t="shared" si="58"/>
        <v>0</v>
      </c>
    </row>
    <row r="25" spans="1:39" x14ac:dyDescent="0.25">
      <c r="A25" s="7"/>
      <c r="B25" t="s">
        <v>17</v>
      </c>
      <c r="C25">
        <v>33675583.560000002</v>
      </c>
      <c r="D25">
        <v>14740518.029999999</v>
      </c>
      <c r="E25">
        <v>1571717.41</v>
      </c>
      <c r="F25" s="1">
        <f t="shared" si="59"/>
        <v>49987819</v>
      </c>
      <c r="G25">
        <v>-1016934.52</v>
      </c>
      <c r="H25">
        <v>879884.06</v>
      </c>
      <c r="I25">
        <v>137050.46</v>
      </c>
      <c r="J25" s="1">
        <f t="shared" si="36"/>
        <v>0</v>
      </c>
      <c r="K25">
        <f t="shared" si="37"/>
        <v>32658649.040000003</v>
      </c>
      <c r="L25">
        <f t="shared" si="38"/>
        <v>15620402.09</v>
      </c>
      <c r="M25">
        <f t="shared" si="39"/>
        <v>1708767.8699999999</v>
      </c>
      <c r="N25" s="1">
        <f t="shared" si="40"/>
        <v>49987819</v>
      </c>
      <c r="P25">
        <v>28743138.899999999</v>
      </c>
      <c r="Q25">
        <v>19445129.710000001</v>
      </c>
      <c r="R25">
        <v>1799550.39</v>
      </c>
      <c r="S25" s="1">
        <f t="shared" si="41"/>
        <v>49987819</v>
      </c>
      <c r="T25">
        <v>-133255.67999999999</v>
      </c>
      <c r="U25">
        <v>133255.67999999999</v>
      </c>
      <c r="V25">
        <v>0</v>
      </c>
      <c r="W25" s="1">
        <f t="shared" si="42"/>
        <v>0</v>
      </c>
      <c r="X25">
        <f t="shared" si="43"/>
        <v>28609883.219999999</v>
      </c>
      <c r="Y25">
        <f t="shared" si="44"/>
        <v>19578385.390000001</v>
      </c>
      <c r="Z25">
        <f t="shared" si="45"/>
        <v>1799550.39</v>
      </c>
      <c r="AA25" s="1">
        <f t="shared" si="46"/>
        <v>49987819</v>
      </c>
      <c r="AB25">
        <f t="shared" si="47"/>
        <v>4932444.6600000039</v>
      </c>
      <c r="AC25">
        <f t="shared" si="48"/>
        <v>-4704611.6800000016</v>
      </c>
      <c r="AD25">
        <f t="shared" si="49"/>
        <v>-227832.97999999998</v>
      </c>
      <c r="AE25" s="1">
        <f t="shared" si="50"/>
        <v>0</v>
      </c>
      <c r="AF25">
        <f t="shared" si="51"/>
        <v>-883678.84000000008</v>
      </c>
      <c r="AG25">
        <f t="shared" si="52"/>
        <v>746628.38000000012</v>
      </c>
      <c r="AH25">
        <f t="shared" si="53"/>
        <v>137050.46</v>
      </c>
      <c r="AI25" s="1">
        <f t="shared" si="54"/>
        <v>0</v>
      </c>
      <c r="AJ25" s="4">
        <f t="shared" si="55"/>
        <v>4048765.820000004</v>
      </c>
      <c r="AK25" s="4">
        <f t="shared" si="56"/>
        <v>-3957983.3000000007</v>
      </c>
      <c r="AL25" s="4">
        <f t="shared" si="57"/>
        <v>-90782.520000000019</v>
      </c>
      <c r="AM25" s="3">
        <f t="shared" si="58"/>
        <v>0</v>
      </c>
    </row>
    <row r="26" spans="1:39" x14ac:dyDescent="0.25">
      <c r="A26" s="7"/>
      <c r="B26" t="s">
        <v>18</v>
      </c>
      <c r="C26">
        <v>13354772.380000001</v>
      </c>
      <c r="D26">
        <v>8663117.5</v>
      </c>
      <c r="E26">
        <v>780930.12</v>
      </c>
      <c r="F26" s="1">
        <f t="shared" si="59"/>
        <v>22798820.000000004</v>
      </c>
      <c r="G26">
        <v>-4297.66</v>
      </c>
      <c r="H26">
        <v>3625.66</v>
      </c>
      <c r="I26">
        <v>0</v>
      </c>
      <c r="J26" s="1">
        <f t="shared" si="36"/>
        <v>-672</v>
      </c>
      <c r="K26">
        <f t="shared" si="37"/>
        <v>13350474.720000001</v>
      </c>
      <c r="L26">
        <f t="shared" si="38"/>
        <v>8666743.1600000001</v>
      </c>
      <c r="M26">
        <f t="shared" si="39"/>
        <v>780930.12</v>
      </c>
      <c r="N26" s="1">
        <f t="shared" si="40"/>
        <v>22798148.000000004</v>
      </c>
      <c r="P26">
        <v>4696443.5599999996</v>
      </c>
      <c r="Q26">
        <v>17386343.82</v>
      </c>
      <c r="R26">
        <v>716032.62</v>
      </c>
      <c r="S26" s="1">
        <f t="shared" si="41"/>
        <v>22798820</v>
      </c>
      <c r="T26">
        <v>-4449.22</v>
      </c>
      <c r="U26">
        <v>3777.22</v>
      </c>
      <c r="V26">
        <v>0</v>
      </c>
      <c r="W26" s="1">
        <f t="shared" si="42"/>
        <v>-672.00000000000045</v>
      </c>
      <c r="X26">
        <f t="shared" si="43"/>
        <v>4691994.34</v>
      </c>
      <c r="Y26">
        <f t="shared" si="44"/>
        <v>17390121.039999999</v>
      </c>
      <c r="Z26">
        <f t="shared" si="45"/>
        <v>716032.62</v>
      </c>
      <c r="AA26" s="1">
        <f t="shared" si="46"/>
        <v>22798148</v>
      </c>
      <c r="AB26">
        <f t="shared" si="47"/>
        <v>8658328.8200000003</v>
      </c>
      <c r="AC26">
        <f t="shared" si="48"/>
        <v>-8723226.3200000003</v>
      </c>
      <c r="AD26">
        <f t="shared" si="49"/>
        <v>64897.5</v>
      </c>
      <c r="AE26" s="1">
        <f t="shared" si="50"/>
        <v>0</v>
      </c>
      <c r="AF26">
        <f t="shared" si="51"/>
        <v>151.5600000000004</v>
      </c>
      <c r="AG26">
        <f t="shared" si="52"/>
        <v>-151.55999999999995</v>
      </c>
      <c r="AH26">
        <f t="shared" si="53"/>
        <v>0</v>
      </c>
      <c r="AI26" s="1">
        <f t="shared" si="54"/>
        <v>0</v>
      </c>
      <c r="AJ26" s="4">
        <f t="shared" si="55"/>
        <v>8658480.3800000008</v>
      </c>
      <c r="AK26" s="4">
        <f t="shared" si="56"/>
        <v>-8723377.879999999</v>
      </c>
      <c r="AL26" s="4">
        <f t="shared" si="57"/>
        <v>64897.5</v>
      </c>
      <c r="AM26" s="3">
        <f t="shared" si="58"/>
        <v>0</v>
      </c>
    </row>
    <row r="27" spans="1:39" x14ac:dyDescent="0.25">
      <c r="A27" s="7"/>
      <c r="B27" t="s">
        <v>19</v>
      </c>
      <c r="C27">
        <v>103966.91</v>
      </c>
      <c r="D27">
        <v>912.68</v>
      </c>
      <c r="E27">
        <v>8171.41</v>
      </c>
      <c r="F27" s="1">
        <f t="shared" si="59"/>
        <v>113051</v>
      </c>
      <c r="G27">
        <v>-409028.65</v>
      </c>
      <c r="H27">
        <v>180.13</v>
      </c>
      <c r="I27">
        <v>4040.52</v>
      </c>
      <c r="J27" s="1">
        <f t="shared" si="36"/>
        <v>-404808</v>
      </c>
      <c r="K27">
        <f t="shared" si="37"/>
        <v>-305061.74</v>
      </c>
      <c r="L27">
        <f t="shared" si="38"/>
        <v>1092.81</v>
      </c>
      <c r="M27">
        <f t="shared" si="39"/>
        <v>12211.93</v>
      </c>
      <c r="N27" s="1">
        <f t="shared" si="40"/>
        <v>-291757</v>
      </c>
      <c r="P27">
        <v>104295.07</v>
      </c>
      <c r="Q27">
        <v>911.68</v>
      </c>
      <c r="R27">
        <v>7061.25</v>
      </c>
      <c r="S27" s="1">
        <f t="shared" si="41"/>
        <v>112268</v>
      </c>
      <c r="T27">
        <v>-405113.82</v>
      </c>
      <c r="U27">
        <v>-125.17</v>
      </c>
      <c r="V27">
        <v>413.99</v>
      </c>
      <c r="W27" s="1">
        <f t="shared" si="42"/>
        <v>-404825</v>
      </c>
      <c r="X27">
        <f t="shared" si="43"/>
        <v>-300818.75</v>
      </c>
      <c r="Y27">
        <f t="shared" si="44"/>
        <v>786.51</v>
      </c>
      <c r="Z27">
        <f t="shared" si="45"/>
        <v>7475.24</v>
      </c>
      <c r="AA27" s="1">
        <f t="shared" si="46"/>
        <v>-292557</v>
      </c>
      <c r="AB27">
        <f t="shared" si="47"/>
        <v>-328.16000000000349</v>
      </c>
      <c r="AC27">
        <f t="shared" si="48"/>
        <v>1</v>
      </c>
      <c r="AD27">
        <f t="shared" si="49"/>
        <v>1110.1599999999999</v>
      </c>
      <c r="AE27" s="1">
        <f t="shared" si="50"/>
        <v>783</v>
      </c>
      <c r="AF27">
        <f t="shared" si="51"/>
        <v>-3914.8300000000163</v>
      </c>
      <c r="AG27">
        <f t="shared" si="52"/>
        <v>305.3</v>
      </c>
      <c r="AH27">
        <f t="shared" si="53"/>
        <v>3626.5299999999997</v>
      </c>
      <c r="AI27" s="1">
        <f t="shared" si="54"/>
        <v>17</v>
      </c>
      <c r="AJ27" s="4">
        <f t="shared" si="55"/>
        <v>-4242.9899999999907</v>
      </c>
      <c r="AK27" s="4">
        <f t="shared" si="56"/>
        <v>306.29999999999995</v>
      </c>
      <c r="AL27" s="4">
        <f t="shared" si="57"/>
        <v>4736.6900000000005</v>
      </c>
      <c r="AM27" s="3">
        <f t="shared" si="58"/>
        <v>800</v>
      </c>
    </row>
    <row r="28" spans="1:39" s="3" customFormat="1" x14ac:dyDescent="0.25">
      <c r="A28" s="7"/>
      <c r="B28" s="3" t="s">
        <v>20</v>
      </c>
      <c r="C28" s="3">
        <f>SUM(C20:C27)</f>
        <v>153306877.33000001</v>
      </c>
      <c r="D28" s="3">
        <f t="shared" ref="D28:N28" si="60">SUM(D20:D27)</f>
        <v>83861667.530000001</v>
      </c>
      <c r="E28" s="3">
        <f t="shared" si="60"/>
        <v>5343046.4000000004</v>
      </c>
      <c r="F28" s="3">
        <f t="shared" si="60"/>
        <v>242511591.25999999</v>
      </c>
      <c r="G28" s="3">
        <f t="shared" si="60"/>
        <v>2626498.59</v>
      </c>
      <c r="H28" s="3">
        <f t="shared" si="60"/>
        <v>1238694.1599999999</v>
      </c>
      <c r="I28" s="3">
        <f t="shared" si="60"/>
        <v>165218.86999999997</v>
      </c>
      <c r="J28" s="3">
        <f t="shared" si="60"/>
        <v>4030411.62</v>
      </c>
      <c r="K28" s="3">
        <f t="shared" si="60"/>
        <v>155933375.91999999</v>
      </c>
      <c r="L28" s="3">
        <f t="shared" si="60"/>
        <v>85100361.689999998</v>
      </c>
      <c r="M28" s="3">
        <f t="shared" si="60"/>
        <v>5508265.2699999996</v>
      </c>
      <c r="N28" s="3">
        <f t="shared" si="60"/>
        <v>246542002.88</v>
      </c>
      <c r="P28" s="3">
        <f>SUM(P20:P27)</f>
        <v>141404625.62</v>
      </c>
      <c r="Q28" s="3">
        <f t="shared" ref="Q28:AA28" si="61">SUM(Q20:Q27)</f>
        <v>97058578.889999986</v>
      </c>
      <c r="R28" s="3">
        <f t="shared" si="61"/>
        <v>4048086.49</v>
      </c>
      <c r="S28" s="3">
        <f t="shared" si="61"/>
        <v>242511291</v>
      </c>
      <c r="T28" s="3">
        <f t="shared" si="61"/>
        <v>3517303.8</v>
      </c>
      <c r="U28" s="3">
        <f t="shared" si="61"/>
        <v>488564.79</v>
      </c>
      <c r="V28" s="3">
        <f t="shared" si="61"/>
        <v>24494.41</v>
      </c>
      <c r="W28" s="3">
        <f t="shared" si="61"/>
        <v>4030363</v>
      </c>
      <c r="X28" s="3">
        <f t="shared" si="61"/>
        <v>144921929.41999999</v>
      </c>
      <c r="Y28" s="3">
        <f t="shared" si="61"/>
        <v>97547143.679999992</v>
      </c>
      <c r="Z28" s="3">
        <f t="shared" si="61"/>
        <v>4072580.9000000004</v>
      </c>
      <c r="AA28" s="3">
        <f t="shared" si="61"/>
        <v>246541654</v>
      </c>
      <c r="AB28" s="3">
        <f t="shared" si="47"/>
        <v>11902251.710000008</v>
      </c>
      <c r="AC28" s="3">
        <f t="shared" si="48"/>
        <v>-13196911.359999985</v>
      </c>
      <c r="AD28" s="3">
        <f t="shared" si="49"/>
        <v>1294959.9100000001</v>
      </c>
      <c r="AE28" s="3">
        <f t="shared" si="50"/>
        <v>300.25999999046326</v>
      </c>
      <c r="AF28" s="3">
        <f t="shared" si="51"/>
        <v>-890805.21</v>
      </c>
      <c r="AG28" s="3">
        <f t="shared" si="52"/>
        <v>750129.36999999988</v>
      </c>
      <c r="AH28" s="3">
        <f t="shared" si="53"/>
        <v>140724.45999999996</v>
      </c>
      <c r="AI28" s="3">
        <f t="shared" si="54"/>
        <v>48.620000000111759</v>
      </c>
      <c r="AJ28" s="3">
        <f t="shared" si="55"/>
        <v>11011446.5</v>
      </c>
      <c r="AK28" s="3">
        <f t="shared" si="56"/>
        <v>-12446781.989999995</v>
      </c>
      <c r="AL28" s="3">
        <f t="shared" si="57"/>
        <v>1435684.3699999992</v>
      </c>
      <c r="AM28" s="3">
        <f>N28-AA28</f>
        <v>348.87999999523163</v>
      </c>
    </row>
    <row r="29" spans="1:39" x14ac:dyDescent="0.25">
      <c r="A29" s="7" t="s">
        <v>30</v>
      </c>
      <c r="B29" t="s">
        <v>12</v>
      </c>
      <c r="C29">
        <v>10902579.949999999</v>
      </c>
      <c r="D29">
        <v>10011938.369999999</v>
      </c>
      <c r="E29">
        <v>2852914.37</v>
      </c>
      <c r="F29" s="1">
        <f>C29+D29+E29</f>
        <v>23767432.690000001</v>
      </c>
      <c r="G29">
        <v>2214764.85</v>
      </c>
      <c r="H29">
        <v>598051.81999999995</v>
      </c>
      <c r="I29">
        <v>37476.33</v>
      </c>
      <c r="J29" s="1">
        <f t="shared" ref="J29:J37" si="62">G29+H29+I29</f>
        <v>2850293</v>
      </c>
      <c r="K29">
        <f t="shared" ref="K29:K37" si="63">C29+G29</f>
        <v>13117344.799999999</v>
      </c>
      <c r="L29">
        <f t="shared" ref="L29:L37" si="64">D29+H29</f>
        <v>10609990.189999999</v>
      </c>
      <c r="M29">
        <f t="shared" ref="M29:M37" si="65">E29+I29</f>
        <v>2890390.7</v>
      </c>
      <c r="N29" s="1">
        <f t="shared" ref="N29:N37" si="66">F29+J29</f>
        <v>26617725.690000001</v>
      </c>
      <c r="P29">
        <v>12050258.949999999</v>
      </c>
      <c r="Q29">
        <v>9991553.8599999994</v>
      </c>
      <c r="R29">
        <v>1725990.19</v>
      </c>
      <c r="S29" s="1">
        <f t="shared" ref="S29:S37" si="67">P29+Q29+R29</f>
        <v>23767803</v>
      </c>
      <c r="T29">
        <v>2216106.02</v>
      </c>
      <c r="U29">
        <v>598099.73</v>
      </c>
      <c r="V29">
        <v>36087.25</v>
      </c>
      <c r="W29" s="1">
        <f t="shared" ref="W29:W37" si="68">T29+U29+V29</f>
        <v>2850293</v>
      </c>
      <c r="X29">
        <f t="shared" ref="X29:X37" si="69">P29+T29</f>
        <v>14266364.969999999</v>
      </c>
      <c r="Y29">
        <f t="shared" ref="Y29:Y37" si="70">Q29+U29</f>
        <v>10589653.59</v>
      </c>
      <c r="Z29">
        <f t="shared" ref="Z29:Z37" si="71">R29+V29</f>
        <v>1762077.44</v>
      </c>
      <c r="AA29" s="1">
        <f t="shared" ref="AA29:AA37" si="72">S29+W29</f>
        <v>26618096</v>
      </c>
      <c r="AB29">
        <f t="shared" ref="AB29:AB37" si="73">C29-P29</f>
        <v>-1147679</v>
      </c>
      <c r="AC29">
        <f t="shared" ref="AC29:AC37" si="74">D29-Q29</f>
        <v>20384.509999999776</v>
      </c>
      <c r="AD29">
        <f t="shared" ref="AD29:AD37" si="75">E29-R29</f>
        <v>1126924.1800000002</v>
      </c>
      <c r="AE29" s="1">
        <f t="shared" ref="AE29:AE37" si="76">F29-S29</f>
        <v>-370.3099999986589</v>
      </c>
      <c r="AF29">
        <f t="shared" ref="AF29:AF37" si="77">G29-T29</f>
        <v>-1341.1699999999255</v>
      </c>
      <c r="AG29">
        <f t="shared" ref="AG29:AG37" si="78">H29-U29</f>
        <v>-47.910000000032596</v>
      </c>
      <c r="AH29">
        <f t="shared" ref="AH29:AH37" si="79">I29-V29</f>
        <v>1389.0800000000017</v>
      </c>
      <c r="AI29" s="1">
        <f t="shared" ref="AI29:AI37" si="80">J29-W29</f>
        <v>0</v>
      </c>
      <c r="AJ29" s="4">
        <f t="shared" ref="AJ29:AJ37" si="81">K29-X29</f>
        <v>-1149020.17</v>
      </c>
      <c r="AK29" s="4">
        <f t="shared" ref="AK29:AK37" si="82">L29-Y29</f>
        <v>20336.599999999627</v>
      </c>
      <c r="AL29" s="4">
        <f t="shared" ref="AL29:AL37" si="83">M29-Z29</f>
        <v>1128313.2600000002</v>
      </c>
      <c r="AM29" s="3">
        <f t="shared" ref="AM29:AM37" si="84">N29-AA29</f>
        <v>-370.3099999986589</v>
      </c>
    </row>
    <row r="30" spans="1:39" x14ac:dyDescent="0.25">
      <c r="A30" s="7"/>
      <c r="B30" t="s">
        <v>13</v>
      </c>
      <c r="C30">
        <v>631.12</v>
      </c>
      <c r="D30">
        <v>2.48</v>
      </c>
      <c r="E30">
        <v>151.4</v>
      </c>
      <c r="F30" s="1">
        <f t="shared" ref="F30:F36" si="85">C30+D30+E30</f>
        <v>785</v>
      </c>
      <c r="G30">
        <v>11094.13</v>
      </c>
      <c r="H30">
        <v>1245.96</v>
      </c>
      <c r="I30">
        <v>8.91</v>
      </c>
      <c r="J30" s="1">
        <f t="shared" si="62"/>
        <v>12349</v>
      </c>
      <c r="K30">
        <f t="shared" si="63"/>
        <v>11725.25</v>
      </c>
      <c r="L30">
        <f t="shared" si="64"/>
        <v>1248.44</v>
      </c>
      <c r="M30">
        <f t="shared" si="65"/>
        <v>160.31</v>
      </c>
      <c r="N30" s="1">
        <f t="shared" si="66"/>
        <v>13134</v>
      </c>
      <c r="P30">
        <v>755.89</v>
      </c>
      <c r="Q30">
        <v>3</v>
      </c>
      <c r="R30">
        <v>26.11</v>
      </c>
      <c r="S30" s="1">
        <f t="shared" si="67"/>
        <v>785</v>
      </c>
      <c r="T30">
        <v>11094.13</v>
      </c>
      <c r="U30">
        <v>1245.96</v>
      </c>
      <c r="V30">
        <v>8.91</v>
      </c>
      <c r="W30" s="1">
        <f t="shared" si="68"/>
        <v>12349</v>
      </c>
      <c r="X30">
        <f t="shared" si="69"/>
        <v>11850.019999999999</v>
      </c>
      <c r="Y30">
        <f t="shared" si="70"/>
        <v>1248.96</v>
      </c>
      <c r="Z30">
        <f t="shared" si="71"/>
        <v>35.019999999999996</v>
      </c>
      <c r="AA30" s="1">
        <f t="shared" si="72"/>
        <v>13134</v>
      </c>
      <c r="AB30">
        <f t="shared" si="73"/>
        <v>-124.76999999999998</v>
      </c>
      <c r="AC30">
        <f t="shared" si="74"/>
        <v>-0.52</v>
      </c>
      <c r="AD30">
        <f t="shared" si="75"/>
        <v>125.29</v>
      </c>
      <c r="AE30" s="1">
        <f t="shared" si="76"/>
        <v>0</v>
      </c>
      <c r="AF30">
        <f t="shared" si="77"/>
        <v>0</v>
      </c>
      <c r="AG30">
        <f t="shared" si="78"/>
        <v>0</v>
      </c>
      <c r="AH30">
        <f t="shared" si="79"/>
        <v>0</v>
      </c>
      <c r="AI30" s="1">
        <f t="shared" si="80"/>
        <v>0</v>
      </c>
      <c r="AJ30" s="4">
        <f t="shared" si="81"/>
        <v>-124.76999999999862</v>
      </c>
      <c r="AK30" s="4">
        <f t="shared" si="82"/>
        <v>-0.51999999999998181</v>
      </c>
      <c r="AL30" s="4">
        <f t="shared" si="83"/>
        <v>125.29</v>
      </c>
      <c r="AM30" s="3">
        <f t="shared" si="84"/>
        <v>0</v>
      </c>
    </row>
    <row r="31" spans="1:39" x14ac:dyDescent="0.25">
      <c r="A31" s="7"/>
      <c r="B31" t="s">
        <v>14</v>
      </c>
      <c r="C31">
        <v>81352.070000000007</v>
      </c>
      <c r="D31">
        <v>8677.3700000000008</v>
      </c>
      <c r="E31">
        <v>6541.56</v>
      </c>
      <c r="F31" s="1">
        <f t="shared" si="85"/>
        <v>96571</v>
      </c>
      <c r="G31">
        <v>230047.06</v>
      </c>
      <c r="H31">
        <v>45006.239999999998</v>
      </c>
      <c r="I31">
        <v>1227.7</v>
      </c>
      <c r="J31" s="1">
        <f t="shared" si="62"/>
        <v>276281</v>
      </c>
      <c r="K31">
        <f t="shared" si="63"/>
        <v>311399.13</v>
      </c>
      <c r="L31">
        <f t="shared" si="64"/>
        <v>53683.61</v>
      </c>
      <c r="M31">
        <f t="shared" si="65"/>
        <v>7769.26</v>
      </c>
      <c r="N31" s="1">
        <f t="shared" si="66"/>
        <v>372852</v>
      </c>
      <c r="P31">
        <v>84033.930000000008</v>
      </c>
      <c r="Q31">
        <v>8768</v>
      </c>
      <c r="R31">
        <v>3769.07</v>
      </c>
      <c r="S31" s="1">
        <f t="shared" si="67"/>
        <v>96571.000000000015</v>
      </c>
      <c r="T31">
        <v>230046.63</v>
      </c>
      <c r="U31">
        <v>45006.67</v>
      </c>
      <c r="V31">
        <v>1227.7</v>
      </c>
      <c r="W31" s="1">
        <f t="shared" si="68"/>
        <v>276281</v>
      </c>
      <c r="X31">
        <f t="shared" si="69"/>
        <v>314080.56</v>
      </c>
      <c r="Y31">
        <f t="shared" si="70"/>
        <v>53774.67</v>
      </c>
      <c r="Z31">
        <f t="shared" si="71"/>
        <v>4996.7700000000004</v>
      </c>
      <c r="AA31" s="1">
        <f t="shared" si="72"/>
        <v>372852</v>
      </c>
      <c r="AB31">
        <f t="shared" si="73"/>
        <v>-2681.8600000000006</v>
      </c>
      <c r="AC31">
        <f t="shared" si="74"/>
        <v>-90.6299999999992</v>
      </c>
      <c r="AD31">
        <f t="shared" si="75"/>
        <v>2772.4900000000002</v>
      </c>
      <c r="AE31" s="1">
        <f t="shared" si="76"/>
        <v>0</v>
      </c>
      <c r="AF31">
        <f t="shared" si="77"/>
        <v>0.42999999999301508</v>
      </c>
      <c r="AG31">
        <f t="shared" si="78"/>
        <v>-0.43000000000029104</v>
      </c>
      <c r="AH31">
        <f t="shared" si="79"/>
        <v>0</v>
      </c>
      <c r="AI31" s="1">
        <f t="shared" si="80"/>
        <v>0</v>
      </c>
      <c r="AJ31" s="4">
        <f t="shared" si="81"/>
        <v>-2681.429999999993</v>
      </c>
      <c r="AK31" s="4">
        <f t="shared" si="82"/>
        <v>-91.059999999997672</v>
      </c>
      <c r="AL31" s="4">
        <f t="shared" si="83"/>
        <v>2772.49</v>
      </c>
      <c r="AM31" s="3">
        <f t="shared" si="84"/>
        <v>0</v>
      </c>
    </row>
    <row r="32" spans="1:39" x14ac:dyDescent="0.25">
      <c r="A32" s="7"/>
      <c r="B32" t="s">
        <v>15</v>
      </c>
      <c r="C32">
        <v>94385827.230000004</v>
      </c>
      <c r="D32">
        <v>52778286.789999999</v>
      </c>
      <c r="E32">
        <v>30896.98</v>
      </c>
      <c r="F32" s="1">
        <f t="shared" si="85"/>
        <v>147195011</v>
      </c>
      <c r="G32">
        <v>0</v>
      </c>
      <c r="H32">
        <v>0</v>
      </c>
      <c r="I32">
        <v>0</v>
      </c>
      <c r="J32" s="1">
        <f t="shared" si="62"/>
        <v>0</v>
      </c>
      <c r="K32">
        <f t="shared" si="63"/>
        <v>94385827.230000004</v>
      </c>
      <c r="L32">
        <f t="shared" si="64"/>
        <v>52778286.789999999</v>
      </c>
      <c r="M32">
        <f t="shared" si="65"/>
        <v>30896.98</v>
      </c>
      <c r="N32" s="1">
        <f t="shared" si="66"/>
        <v>147195011</v>
      </c>
      <c r="P32">
        <v>94427382.650000006</v>
      </c>
      <c r="Q32">
        <v>52736731.369999997</v>
      </c>
      <c r="R32">
        <v>30896.98</v>
      </c>
      <c r="S32" s="1">
        <f t="shared" si="67"/>
        <v>147195011</v>
      </c>
      <c r="W32" s="1">
        <f t="shared" si="68"/>
        <v>0</v>
      </c>
      <c r="X32">
        <f t="shared" si="69"/>
        <v>94427382.650000006</v>
      </c>
      <c r="Y32">
        <f t="shared" si="70"/>
        <v>52736731.369999997</v>
      </c>
      <c r="Z32">
        <f t="shared" si="71"/>
        <v>30896.98</v>
      </c>
      <c r="AA32" s="1">
        <f t="shared" si="72"/>
        <v>147195011</v>
      </c>
      <c r="AB32">
        <f t="shared" si="73"/>
        <v>-41555.420000001788</v>
      </c>
      <c r="AC32">
        <f t="shared" si="74"/>
        <v>41555.420000001788</v>
      </c>
      <c r="AD32">
        <f t="shared" si="75"/>
        <v>0</v>
      </c>
      <c r="AE32" s="1">
        <f t="shared" si="76"/>
        <v>0</v>
      </c>
      <c r="AF32">
        <f t="shared" si="77"/>
        <v>0</v>
      </c>
      <c r="AG32">
        <f t="shared" si="78"/>
        <v>0</v>
      </c>
      <c r="AH32">
        <f t="shared" si="79"/>
        <v>0</v>
      </c>
      <c r="AI32" s="1">
        <f t="shared" si="80"/>
        <v>0</v>
      </c>
      <c r="AJ32" s="4">
        <f t="shared" si="81"/>
        <v>-41555.420000001788</v>
      </c>
      <c r="AK32" s="4">
        <f t="shared" si="82"/>
        <v>41555.420000001788</v>
      </c>
      <c r="AL32" s="4">
        <f t="shared" si="83"/>
        <v>0</v>
      </c>
      <c r="AM32" s="3">
        <f t="shared" si="84"/>
        <v>0</v>
      </c>
    </row>
    <row r="33" spans="1:39" x14ac:dyDescent="0.25">
      <c r="A33" s="7"/>
      <c r="B33" t="s">
        <v>16</v>
      </c>
      <c r="C33">
        <v>97250.3</v>
      </c>
      <c r="D33">
        <v>1924.02</v>
      </c>
      <c r="E33">
        <v>1500.68</v>
      </c>
      <c r="F33" s="1">
        <f t="shared" si="85"/>
        <v>100675</v>
      </c>
      <c r="G33">
        <v>120770.19</v>
      </c>
      <c r="H33">
        <v>11976.810000000001</v>
      </c>
      <c r="I33">
        <v>1228</v>
      </c>
      <c r="J33" s="1">
        <f t="shared" si="62"/>
        <v>133975</v>
      </c>
      <c r="K33">
        <f t="shared" si="63"/>
        <v>218020.49</v>
      </c>
      <c r="L33">
        <f t="shared" si="64"/>
        <v>13900.830000000002</v>
      </c>
      <c r="M33">
        <f t="shared" si="65"/>
        <v>2728.6800000000003</v>
      </c>
      <c r="N33" s="1">
        <f t="shared" si="66"/>
        <v>234650</v>
      </c>
      <c r="P33">
        <v>91863.96</v>
      </c>
      <c r="Q33">
        <v>1482.06</v>
      </c>
      <c r="R33">
        <v>952.98</v>
      </c>
      <c r="S33" s="1">
        <f t="shared" si="67"/>
        <v>94299</v>
      </c>
      <c r="T33">
        <v>126680.91</v>
      </c>
      <c r="U33">
        <v>12432.05</v>
      </c>
      <c r="V33">
        <v>1239.04</v>
      </c>
      <c r="W33" s="1">
        <f t="shared" si="68"/>
        <v>140352</v>
      </c>
      <c r="X33">
        <f t="shared" si="69"/>
        <v>218544.87</v>
      </c>
      <c r="Y33">
        <f t="shared" si="70"/>
        <v>13914.109999999999</v>
      </c>
      <c r="Z33">
        <f t="shared" si="71"/>
        <v>2192.02</v>
      </c>
      <c r="AA33" s="1">
        <f t="shared" si="72"/>
        <v>234651</v>
      </c>
      <c r="AB33">
        <f t="shared" si="73"/>
        <v>5386.3399999999965</v>
      </c>
      <c r="AC33">
        <f t="shared" si="74"/>
        <v>441.96000000000004</v>
      </c>
      <c r="AD33">
        <f t="shared" si="75"/>
        <v>547.70000000000005</v>
      </c>
      <c r="AE33" s="1">
        <f t="shared" si="76"/>
        <v>6376</v>
      </c>
      <c r="AF33">
        <f t="shared" si="77"/>
        <v>-5910.7200000000012</v>
      </c>
      <c r="AG33">
        <f t="shared" si="78"/>
        <v>-455.23999999999796</v>
      </c>
      <c r="AH33">
        <f t="shared" si="79"/>
        <v>-11.039999999999964</v>
      </c>
      <c r="AI33" s="1">
        <f t="shared" si="80"/>
        <v>-6377</v>
      </c>
      <c r="AJ33" s="4">
        <f t="shared" si="81"/>
        <v>-524.38000000000466</v>
      </c>
      <c r="AK33" s="4">
        <f t="shared" si="82"/>
        <v>-13.279999999997017</v>
      </c>
      <c r="AL33" s="4">
        <f t="shared" si="83"/>
        <v>536.66000000000031</v>
      </c>
      <c r="AM33" s="3">
        <f t="shared" si="84"/>
        <v>-1</v>
      </c>
    </row>
    <row r="34" spans="1:39" x14ac:dyDescent="0.25">
      <c r="A34" s="7"/>
      <c r="B34" t="s">
        <v>17</v>
      </c>
      <c r="C34">
        <v>24836914.25</v>
      </c>
      <c r="D34">
        <v>13515211.73</v>
      </c>
      <c r="E34">
        <v>928444.02</v>
      </c>
      <c r="F34" s="1">
        <f t="shared" si="85"/>
        <v>39280570.000000007</v>
      </c>
      <c r="G34">
        <v>-274090.92</v>
      </c>
      <c r="H34">
        <v>252220.63999999998</v>
      </c>
      <c r="I34">
        <v>2485.2800000000002</v>
      </c>
      <c r="J34" s="1">
        <f t="shared" si="62"/>
        <v>-19385</v>
      </c>
      <c r="K34">
        <f t="shared" si="63"/>
        <v>24562823.329999998</v>
      </c>
      <c r="L34">
        <f t="shared" si="64"/>
        <v>13767432.370000001</v>
      </c>
      <c r="M34">
        <f t="shared" si="65"/>
        <v>930929.3</v>
      </c>
      <c r="N34" s="1">
        <f t="shared" si="66"/>
        <v>39261185.000000007</v>
      </c>
      <c r="P34">
        <v>11499827.130000001</v>
      </c>
      <c r="Q34">
        <v>26761131.300000001</v>
      </c>
      <c r="R34">
        <v>1019611.57</v>
      </c>
      <c r="S34" s="1">
        <f t="shared" si="67"/>
        <v>39280570</v>
      </c>
      <c r="T34">
        <v>-26092.97</v>
      </c>
      <c r="U34">
        <v>6707.97</v>
      </c>
      <c r="V34">
        <v>0</v>
      </c>
      <c r="W34" s="1">
        <f t="shared" si="68"/>
        <v>-19385</v>
      </c>
      <c r="X34">
        <f t="shared" si="69"/>
        <v>11473734.16</v>
      </c>
      <c r="Y34">
        <f t="shared" si="70"/>
        <v>26767839.27</v>
      </c>
      <c r="Z34">
        <f t="shared" si="71"/>
        <v>1019611.57</v>
      </c>
      <c r="AA34" s="1">
        <f t="shared" si="72"/>
        <v>39261185</v>
      </c>
      <c r="AB34">
        <f t="shared" si="73"/>
        <v>13337087.119999999</v>
      </c>
      <c r="AC34">
        <f t="shared" si="74"/>
        <v>-13245919.57</v>
      </c>
      <c r="AD34">
        <f t="shared" si="75"/>
        <v>-91167.54999999993</v>
      </c>
      <c r="AE34" s="1">
        <f t="shared" si="76"/>
        <v>0</v>
      </c>
      <c r="AF34">
        <f t="shared" si="77"/>
        <v>-247997.94999999998</v>
      </c>
      <c r="AG34">
        <f t="shared" si="78"/>
        <v>245512.66999999998</v>
      </c>
      <c r="AH34">
        <f t="shared" si="79"/>
        <v>2485.2800000000002</v>
      </c>
      <c r="AI34" s="1">
        <f t="shared" si="80"/>
        <v>0</v>
      </c>
      <c r="AJ34" s="4">
        <f t="shared" si="81"/>
        <v>13089089.169999998</v>
      </c>
      <c r="AK34" s="4">
        <f t="shared" si="82"/>
        <v>-13000406.899999999</v>
      </c>
      <c r="AL34" s="4">
        <f t="shared" si="83"/>
        <v>-88682.269999999902</v>
      </c>
      <c r="AM34" s="3">
        <f t="shared" si="84"/>
        <v>0</v>
      </c>
    </row>
    <row r="35" spans="1:39" x14ac:dyDescent="0.25">
      <c r="A35" s="7"/>
      <c r="B35" t="s">
        <v>18</v>
      </c>
      <c r="C35">
        <v>12680304.779999999</v>
      </c>
      <c r="D35">
        <v>7439105.4400000004</v>
      </c>
      <c r="E35">
        <v>750770.78</v>
      </c>
      <c r="F35" s="1">
        <f t="shared" si="85"/>
        <v>20870181</v>
      </c>
      <c r="G35">
        <v>-592</v>
      </c>
      <c r="H35">
        <v>0</v>
      </c>
      <c r="I35">
        <v>0</v>
      </c>
      <c r="J35" s="1">
        <f t="shared" si="62"/>
        <v>-592</v>
      </c>
      <c r="K35">
        <f t="shared" si="63"/>
        <v>12679712.779999999</v>
      </c>
      <c r="L35">
        <f t="shared" si="64"/>
        <v>7439105.4400000004</v>
      </c>
      <c r="M35">
        <f t="shared" si="65"/>
        <v>750770.78</v>
      </c>
      <c r="N35" s="1">
        <f t="shared" si="66"/>
        <v>20869589</v>
      </c>
      <c r="P35">
        <v>11092641.68</v>
      </c>
      <c r="Q35">
        <v>9035630.0399999991</v>
      </c>
      <c r="R35">
        <v>741909.28</v>
      </c>
      <c r="S35" s="1">
        <f t="shared" si="67"/>
        <v>20870181</v>
      </c>
      <c r="T35">
        <v>-592</v>
      </c>
      <c r="U35">
        <v>0</v>
      </c>
      <c r="V35">
        <v>0</v>
      </c>
      <c r="W35" s="1">
        <f t="shared" si="68"/>
        <v>-592</v>
      </c>
      <c r="X35">
        <f t="shared" si="69"/>
        <v>11092049.68</v>
      </c>
      <c r="Y35">
        <f t="shared" si="70"/>
        <v>9035630.0399999991</v>
      </c>
      <c r="Z35">
        <f t="shared" si="71"/>
        <v>741909.28</v>
      </c>
      <c r="AA35" s="1">
        <f t="shared" si="72"/>
        <v>20869589</v>
      </c>
      <c r="AB35">
        <f t="shared" si="73"/>
        <v>1587663.0999999996</v>
      </c>
      <c r="AC35">
        <f t="shared" si="74"/>
        <v>-1596524.5999999987</v>
      </c>
      <c r="AD35">
        <f t="shared" si="75"/>
        <v>8861.5</v>
      </c>
      <c r="AE35" s="1">
        <f t="shared" si="76"/>
        <v>0</v>
      </c>
      <c r="AF35">
        <f t="shared" si="77"/>
        <v>0</v>
      </c>
      <c r="AG35">
        <f t="shared" si="78"/>
        <v>0</v>
      </c>
      <c r="AH35">
        <f t="shared" si="79"/>
        <v>0</v>
      </c>
      <c r="AI35" s="1">
        <f t="shared" si="80"/>
        <v>0</v>
      </c>
      <c r="AJ35" s="4">
        <f t="shared" si="81"/>
        <v>1587663.0999999996</v>
      </c>
      <c r="AK35" s="4">
        <f t="shared" si="82"/>
        <v>-1596524.5999999987</v>
      </c>
      <c r="AL35" s="4">
        <f t="shared" si="83"/>
        <v>8861.5</v>
      </c>
      <c r="AM35" s="3">
        <f t="shared" si="84"/>
        <v>0</v>
      </c>
    </row>
    <row r="36" spans="1:39" x14ac:dyDescent="0.25">
      <c r="A36" s="7"/>
      <c r="B36" t="s">
        <v>19</v>
      </c>
      <c r="C36">
        <v>70471.990000000005</v>
      </c>
      <c r="D36">
        <v>1764.52</v>
      </c>
      <c r="E36">
        <v>3323.49</v>
      </c>
      <c r="F36" s="1">
        <f t="shared" si="85"/>
        <v>75560.000000000015</v>
      </c>
      <c r="G36">
        <v>3118.2399999999907</v>
      </c>
      <c r="H36">
        <v>2459.0299999999997</v>
      </c>
      <c r="I36">
        <v>2255.73</v>
      </c>
      <c r="J36" s="1">
        <f t="shared" si="62"/>
        <v>7832.9999999999909</v>
      </c>
      <c r="K36">
        <f t="shared" si="63"/>
        <v>73590.23</v>
      </c>
      <c r="L36">
        <f t="shared" si="64"/>
        <v>4223.5499999999993</v>
      </c>
      <c r="M36">
        <f t="shared" si="65"/>
        <v>5579.2199999999993</v>
      </c>
      <c r="N36" s="1">
        <f t="shared" si="66"/>
        <v>83393</v>
      </c>
      <c r="P36">
        <v>70714.989999999991</v>
      </c>
      <c r="Q36">
        <v>1764.56</v>
      </c>
      <c r="R36">
        <v>3086.45</v>
      </c>
      <c r="S36" s="1">
        <f t="shared" si="67"/>
        <v>75565.999999999985</v>
      </c>
      <c r="T36">
        <v>4313.99</v>
      </c>
      <c r="U36">
        <v>2525.87</v>
      </c>
      <c r="V36">
        <v>987.14</v>
      </c>
      <c r="W36" s="1">
        <f t="shared" si="68"/>
        <v>7827</v>
      </c>
      <c r="X36">
        <f t="shared" si="69"/>
        <v>75028.98</v>
      </c>
      <c r="Y36">
        <f t="shared" si="70"/>
        <v>4290.43</v>
      </c>
      <c r="Z36">
        <f t="shared" si="71"/>
        <v>4073.5899999999997</v>
      </c>
      <c r="AA36" s="1">
        <f t="shared" si="72"/>
        <v>83392.999999999985</v>
      </c>
      <c r="AB36">
        <f t="shared" si="73"/>
        <v>-242.99999999998545</v>
      </c>
      <c r="AC36">
        <f t="shared" si="74"/>
        <v>-3.999999999996362E-2</v>
      </c>
      <c r="AD36">
        <f t="shared" si="75"/>
        <v>237.03999999999996</v>
      </c>
      <c r="AE36" s="1">
        <f t="shared" si="76"/>
        <v>-5.9999999999708962</v>
      </c>
      <c r="AF36">
        <f t="shared" si="77"/>
        <v>-1195.7500000000091</v>
      </c>
      <c r="AG36">
        <f t="shared" si="78"/>
        <v>-66.840000000000146</v>
      </c>
      <c r="AH36">
        <f t="shared" si="79"/>
        <v>1268.5900000000001</v>
      </c>
      <c r="AI36" s="1">
        <f t="shared" si="80"/>
        <v>5.9999999999909051</v>
      </c>
      <c r="AJ36" s="4">
        <f t="shared" si="81"/>
        <v>-1438.75</v>
      </c>
      <c r="AK36" s="4">
        <f t="shared" si="82"/>
        <v>-66.880000000001019</v>
      </c>
      <c r="AL36" s="4">
        <f t="shared" si="83"/>
        <v>1505.6299999999997</v>
      </c>
      <c r="AM36" s="3">
        <f t="shared" si="84"/>
        <v>0</v>
      </c>
    </row>
    <row r="37" spans="1:39" s="3" customFormat="1" x14ac:dyDescent="0.25">
      <c r="A37" s="7"/>
      <c r="B37" s="3" t="s">
        <v>20</v>
      </c>
      <c r="C37" s="3">
        <f>SUM(C29:C36)</f>
        <v>143055331.69</v>
      </c>
      <c r="D37" s="3">
        <f t="shared" ref="D37:N37" si="86">SUM(D29:D36)</f>
        <v>83756910.719999999</v>
      </c>
      <c r="E37" s="3">
        <f t="shared" si="86"/>
        <v>4574543.28</v>
      </c>
      <c r="F37" s="3">
        <f t="shared" si="86"/>
        <v>231386785.69</v>
      </c>
      <c r="G37" s="3">
        <f t="shared" si="86"/>
        <v>2305111.5499999998</v>
      </c>
      <c r="H37" s="3">
        <f t="shared" si="86"/>
        <v>910960.5</v>
      </c>
      <c r="I37" s="3">
        <f t="shared" si="86"/>
        <v>44681.950000000004</v>
      </c>
      <c r="J37" s="3">
        <f t="shared" si="86"/>
        <v>3260754</v>
      </c>
      <c r="K37" s="3">
        <f t="shared" si="86"/>
        <v>145360443.23999998</v>
      </c>
      <c r="L37" s="3">
        <f t="shared" si="86"/>
        <v>84667871.219999999</v>
      </c>
      <c r="M37" s="3">
        <f t="shared" si="86"/>
        <v>4619225.2300000004</v>
      </c>
      <c r="N37" s="3">
        <f t="shared" si="86"/>
        <v>234647539.69</v>
      </c>
      <c r="P37" s="3">
        <f>SUM(P29:P36)</f>
        <v>129317479.17999999</v>
      </c>
      <c r="Q37" s="3">
        <f t="shared" ref="Q37:AE37" si="87">SUM(Q29:Q36)</f>
        <v>98537064.189999998</v>
      </c>
      <c r="R37" s="3">
        <f t="shared" si="87"/>
        <v>3526242.63</v>
      </c>
      <c r="S37" s="3">
        <f t="shared" si="87"/>
        <v>231380786</v>
      </c>
      <c r="T37" s="3">
        <f t="shared" si="87"/>
        <v>2561556.71</v>
      </c>
      <c r="U37" s="3">
        <f t="shared" si="87"/>
        <v>666018.25</v>
      </c>
      <c r="V37" s="3">
        <f t="shared" si="87"/>
        <v>39550.04</v>
      </c>
      <c r="W37" s="3">
        <f t="shared" si="87"/>
        <v>3267125</v>
      </c>
      <c r="X37" s="3">
        <f t="shared" si="87"/>
        <v>131879035.89</v>
      </c>
      <c r="Y37" s="3">
        <f t="shared" si="87"/>
        <v>99203082.439999998</v>
      </c>
      <c r="Z37" s="3">
        <f t="shared" si="87"/>
        <v>3565792.67</v>
      </c>
      <c r="AA37" s="3">
        <f t="shared" si="87"/>
        <v>234647911</v>
      </c>
      <c r="AB37" s="3">
        <f t="shared" si="87"/>
        <v>13737852.509999996</v>
      </c>
      <c r="AC37" s="3">
        <f t="shared" si="87"/>
        <v>-14780153.469999995</v>
      </c>
      <c r="AD37" s="3">
        <f t="shared" si="87"/>
        <v>1048300.6500000003</v>
      </c>
      <c r="AE37" s="3">
        <f t="shared" si="87"/>
        <v>5999.6900000013702</v>
      </c>
      <c r="AF37" s="3">
        <f t="shared" si="77"/>
        <v>-256445.16000000015</v>
      </c>
      <c r="AG37" s="3">
        <f t="shared" si="78"/>
        <v>244942.25</v>
      </c>
      <c r="AH37" s="3">
        <f t="shared" si="79"/>
        <v>5131.9100000000035</v>
      </c>
      <c r="AI37" s="3">
        <f t="shared" si="80"/>
        <v>-6371</v>
      </c>
      <c r="AJ37" s="3">
        <f t="shared" si="81"/>
        <v>13481407.349999979</v>
      </c>
      <c r="AK37" s="3">
        <f t="shared" si="82"/>
        <v>-14535211.219999999</v>
      </c>
      <c r="AL37" s="3">
        <f t="shared" si="83"/>
        <v>1053432.5600000005</v>
      </c>
      <c r="AM37" s="3">
        <f t="shared" si="84"/>
        <v>-371.31000000238419</v>
      </c>
    </row>
  </sheetData>
  <mergeCells count="15">
    <mergeCell ref="A20:A28"/>
    <mergeCell ref="A29:A37"/>
    <mergeCell ref="A6:A18"/>
    <mergeCell ref="G4:J4"/>
    <mergeCell ref="C3:N3"/>
    <mergeCell ref="C4:E4"/>
    <mergeCell ref="P3:AA3"/>
    <mergeCell ref="AB3:AM3"/>
    <mergeCell ref="AB4:AE4"/>
    <mergeCell ref="AF4:AI4"/>
    <mergeCell ref="AJ4:AM4"/>
    <mergeCell ref="P4:S4"/>
    <mergeCell ref="T4:W4"/>
    <mergeCell ref="X4:AA4"/>
    <mergeCell ref="K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2025-03-04T05:48:01Z</cp:lastPrinted>
  <dcterms:created xsi:type="dcterms:W3CDTF">2025-03-04T05:18:43Z</dcterms:created>
  <dcterms:modified xsi:type="dcterms:W3CDTF">2025-03-04T07:40:16Z</dcterms:modified>
</cp:coreProperties>
</file>