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IITS\Desktop\"/>
    </mc:Choice>
  </mc:AlternateContent>
  <bookViews>
    <workbookView xWindow="0" yWindow="0" windowWidth="20496" windowHeight="7656" activeTab="1"/>
  </bookViews>
  <sheets>
    <sheet name="TIPTUR FEB" sheetId="4" r:id="rId1"/>
    <sheet name="TIPTUR Mar-25" sheetId="5" r:id="rId2"/>
    <sheet name="Sheet3" sheetId="6" r:id="rId3"/>
  </sheets>
  <externalReferences>
    <externalReference r:id="rId4"/>
  </externalReferences>
  <definedNames>
    <definedName name="_xlnm._FilterDatabase" localSheetId="0" hidden="1">'TIPTUR FEB'!$A$1:$AL$111</definedName>
    <definedName name="_xlnm._FilterDatabase" localSheetId="1" hidden="1">'TIPTUR Mar-25'!$A$1:$AL$112</definedName>
  </definedNames>
  <calcPr calcId="162913"/>
</workbook>
</file>

<file path=xl/calcChain.xml><?xml version="1.0" encoding="utf-8"?>
<calcChain xmlns="http://schemas.openxmlformats.org/spreadsheetml/2006/main">
  <c r="S61" i="5" l="1"/>
  <c r="S110" i="5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V3" i="5"/>
  <c r="Z3" i="5" s="1"/>
  <c r="V4" i="5"/>
  <c r="V5" i="5"/>
  <c r="Z5" i="5" s="1"/>
  <c r="V6" i="5"/>
  <c r="V7" i="5"/>
  <c r="Z7" i="5" s="1"/>
  <c r="V8" i="5"/>
  <c r="V9" i="5"/>
  <c r="Z9" i="5" s="1"/>
  <c r="V10" i="5"/>
  <c r="V11" i="5"/>
  <c r="Z11" i="5" s="1"/>
  <c r="V12" i="5"/>
  <c r="V13" i="5"/>
  <c r="Z13" i="5" s="1"/>
  <c r="V14" i="5"/>
  <c r="V15" i="5"/>
  <c r="Z15" i="5" s="1"/>
  <c r="V16" i="5"/>
  <c r="V17" i="5"/>
  <c r="Z17" i="5" s="1"/>
  <c r="V18" i="5"/>
  <c r="V19" i="5"/>
  <c r="Z19" i="5" s="1"/>
  <c r="V20" i="5"/>
  <c r="V21" i="5"/>
  <c r="Z21" i="5" s="1"/>
  <c r="V22" i="5"/>
  <c r="V23" i="5"/>
  <c r="Z23" i="5" s="1"/>
  <c r="V24" i="5"/>
  <c r="V25" i="5"/>
  <c r="Z25" i="5" s="1"/>
  <c r="V26" i="5"/>
  <c r="V27" i="5"/>
  <c r="Z27" i="5" s="1"/>
  <c r="V28" i="5"/>
  <c r="V29" i="5"/>
  <c r="Z29" i="5" s="1"/>
  <c r="V30" i="5"/>
  <c r="V31" i="5"/>
  <c r="Z31" i="5" s="1"/>
  <c r="V32" i="5"/>
  <c r="V33" i="5"/>
  <c r="Z33" i="5" s="1"/>
  <c r="V34" i="5"/>
  <c r="V35" i="5"/>
  <c r="Z35" i="5" s="1"/>
  <c r="V36" i="5"/>
  <c r="V37" i="5"/>
  <c r="Z37" i="5" s="1"/>
  <c r="V38" i="5"/>
  <c r="V39" i="5"/>
  <c r="Z39" i="5" s="1"/>
  <c r="V40" i="5"/>
  <c r="V41" i="5"/>
  <c r="Z41" i="5" s="1"/>
  <c r="V42" i="5"/>
  <c r="V43" i="5"/>
  <c r="Z43" i="5" s="1"/>
  <c r="V44" i="5"/>
  <c r="V45" i="5"/>
  <c r="Z45" i="5" s="1"/>
  <c r="V46" i="5"/>
  <c r="V47" i="5"/>
  <c r="Z47" i="5" s="1"/>
  <c r="V48" i="5"/>
  <c r="V49" i="5"/>
  <c r="Z49" i="5" s="1"/>
  <c r="V50" i="5"/>
  <c r="V51" i="5"/>
  <c r="Z51" i="5" s="1"/>
  <c r="V52" i="5"/>
  <c r="V53" i="5"/>
  <c r="Z53" i="5" s="1"/>
  <c r="V54" i="5"/>
  <c r="V55" i="5"/>
  <c r="Z55" i="5" s="1"/>
  <c r="V56" i="5"/>
  <c r="V57" i="5"/>
  <c r="Z57" i="5" s="1"/>
  <c r="V58" i="5"/>
  <c r="V59" i="5"/>
  <c r="Z59" i="5" s="1"/>
  <c r="V60" i="5"/>
  <c r="V61" i="5"/>
  <c r="Z61" i="5" s="1"/>
  <c r="V62" i="5"/>
  <c r="V63" i="5"/>
  <c r="V64" i="5"/>
  <c r="V65" i="5"/>
  <c r="Z65" i="5" s="1"/>
  <c r="V66" i="5"/>
  <c r="V67" i="5"/>
  <c r="Z67" i="5" s="1"/>
  <c r="V68" i="5"/>
  <c r="V69" i="5"/>
  <c r="Z69" i="5" s="1"/>
  <c r="V70" i="5"/>
  <c r="V71" i="5"/>
  <c r="Z71" i="5" s="1"/>
  <c r="V72" i="5"/>
  <c r="V73" i="5"/>
  <c r="Z73" i="5" s="1"/>
  <c r="V74" i="5"/>
  <c r="V75" i="5"/>
  <c r="Z75" i="5" s="1"/>
  <c r="V76" i="5"/>
  <c r="V77" i="5"/>
  <c r="Z77" i="5" s="1"/>
  <c r="V78" i="5"/>
  <c r="V79" i="5"/>
  <c r="Z79" i="5" s="1"/>
  <c r="V80" i="5"/>
  <c r="V81" i="5"/>
  <c r="Z81" i="5" s="1"/>
  <c r="V82" i="5"/>
  <c r="V83" i="5"/>
  <c r="Z83" i="5" s="1"/>
  <c r="V84" i="5"/>
  <c r="V85" i="5"/>
  <c r="V86" i="5"/>
  <c r="V87" i="5"/>
  <c r="Z87" i="5" s="1"/>
  <c r="V88" i="5"/>
  <c r="V89" i="5"/>
  <c r="Z89" i="5" s="1"/>
  <c r="V90" i="5"/>
  <c r="V91" i="5"/>
  <c r="Z91" i="5" s="1"/>
  <c r="V92" i="5"/>
  <c r="V93" i="5"/>
  <c r="V94" i="5"/>
  <c r="V95" i="5"/>
  <c r="Z95" i="5" s="1"/>
  <c r="V96" i="5"/>
  <c r="V97" i="5"/>
  <c r="Z97" i="5" s="1"/>
  <c r="V98" i="5"/>
  <c r="V99" i="5"/>
  <c r="Z99" i="5" s="1"/>
  <c r="V100" i="5"/>
  <c r="V101" i="5"/>
  <c r="Z101" i="5" s="1"/>
  <c r="V102" i="5"/>
  <c r="V103" i="5"/>
  <c r="Z103" i="5" s="1"/>
  <c r="V104" i="5"/>
  <c r="V105" i="5"/>
  <c r="Z105" i="5" s="1"/>
  <c r="V106" i="5"/>
  <c r="V107" i="5"/>
  <c r="Z107" i="5" s="1"/>
  <c r="V108" i="5"/>
  <c r="V109" i="5"/>
  <c r="Z109" i="5" s="1"/>
  <c r="V110" i="5"/>
  <c r="Z54" i="5" l="1"/>
  <c r="Z38" i="5"/>
  <c r="Z22" i="5"/>
  <c r="Z6" i="5"/>
  <c r="Z63" i="5"/>
  <c r="Z62" i="5"/>
  <c r="Z46" i="5"/>
  <c r="Z30" i="5"/>
  <c r="Z14" i="5"/>
  <c r="Z72" i="5"/>
  <c r="Z92" i="5"/>
  <c r="Z68" i="5"/>
  <c r="Z56" i="5"/>
  <c r="Z48" i="5"/>
  <c r="Z40" i="5"/>
  <c r="Z32" i="5"/>
  <c r="Z24" i="5"/>
  <c r="Z16" i="5"/>
  <c r="Z8" i="5"/>
  <c r="Z58" i="5"/>
  <c r="Z50" i="5"/>
  <c r="Z42" i="5"/>
  <c r="Z34" i="5"/>
  <c r="Z26" i="5"/>
  <c r="Z10" i="5"/>
  <c r="Z93" i="5"/>
  <c r="Z85" i="5"/>
  <c r="Z90" i="5"/>
  <c r="Z60" i="5"/>
  <c r="Z52" i="5"/>
  <c r="Z44" i="5"/>
  <c r="Z36" i="5"/>
  <c r="Z28" i="5"/>
  <c r="Z20" i="5"/>
  <c r="Z12" i="5"/>
  <c r="Z4" i="5"/>
  <c r="Z104" i="5"/>
  <c r="Z18" i="5"/>
  <c r="Z64" i="5"/>
  <c r="Z66" i="5"/>
  <c r="Z70" i="5"/>
  <c r="Z74" i="5"/>
  <c r="Z76" i="5"/>
  <c r="Z78" i="5"/>
  <c r="Z80" i="5"/>
  <c r="Z82" i="5"/>
  <c r="Z84" i="5"/>
  <c r="Z86" i="5"/>
  <c r="Z88" i="5"/>
  <c r="Z94" i="5"/>
  <c r="Z96" i="5"/>
  <c r="Z98" i="5"/>
  <c r="Z100" i="5"/>
  <c r="Z102" i="5"/>
  <c r="Z106" i="5"/>
  <c r="Z108" i="5"/>
  <c r="Z110" i="5"/>
  <c r="F8" i="6"/>
  <c r="F9" i="6"/>
  <c r="F16" i="6"/>
  <c r="F17" i="6"/>
  <c r="F24" i="6"/>
  <c r="F25" i="6"/>
  <c r="F32" i="6"/>
  <c r="F33" i="6"/>
  <c r="F40" i="6"/>
  <c r="F41" i="6"/>
  <c r="F48" i="6"/>
  <c r="F49" i="6"/>
  <c r="F56" i="6"/>
  <c r="F57" i="6"/>
  <c r="F64" i="6"/>
  <c r="F65" i="6"/>
  <c r="F72" i="6"/>
  <c r="F73" i="6"/>
  <c r="F80" i="6"/>
  <c r="F81" i="6"/>
  <c r="F88" i="6"/>
  <c r="F89" i="6"/>
  <c r="F96" i="6"/>
  <c r="F97" i="6"/>
  <c r="F105" i="6"/>
  <c r="D3" i="6"/>
  <c r="F3" i="6" s="1"/>
  <c r="D4" i="6"/>
  <c r="F4" i="6" s="1"/>
  <c r="D5" i="6"/>
  <c r="F5" i="6" s="1"/>
  <c r="D6" i="6"/>
  <c r="F6" i="6" s="1"/>
  <c r="D7" i="6"/>
  <c r="F7" i="6" s="1"/>
  <c r="D8" i="6"/>
  <c r="D9" i="6"/>
  <c r="D10" i="6"/>
  <c r="F10" i="6" s="1"/>
  <c r="D11" i="6"/>
  <c r="F11" i="6" s="1"/>
  <c r="D12" i="6"/>
  <c r="F12" i="6" s="1"/>
  <c r="D13" i="6"/>
  <c r="F13" i="6" s="1"/>
  <c r="D14" i="6"/>
  <c r="F14" i="6" s="1"/>
  <c r="D15" i="6"/>
  <c r="F15" i="6" s="1"/>
  <c r="D16" i="6"/>
  <c r="D17" i="6"/>
  <c r="D18" i="6"/>
  <c r="F18" i="6" s="1"/>
  <c r="D19" i="6"/>
  <c r="F19" i="6" s="1"/>
  <c r="D20" i="6"/>
  <c r="F20" i="6" s="1"/>
  <c r="D21" i="6"/>
  <c r="F21" i="6" s="1"/>
  <c r="D22" i="6"/>
  <c r="F22" i="6" s="1"/>
  <c r="D23" i="6"/>
  <c r="F23" i="6" s="1"/>
  <c r="D24" i="6"/>
  <c r="D25" i="6"/>
  <c r="D26" i="6"/>
  <c r="F26" i="6" s="1"/>
  <c r="D27" i="6"/>
  <c r="F27" i="6" s="1"/>
  <c r="D28" i="6"/>
  <c r="F28" i="6" s="1"/>
  <c r="D29" i="6"/>
  <c r="F29" i="6" s="1"/>
  <c r="D30" i="6"/>
  <c r="F30" i="6" s="1"/>
  <c r="D31" i="6"/>
  <c r="F31" i="6" s="1"/>
  <c r="D32" i="6"/>
  <c r="D33" i="6"/>
  <c r="D34" i="6"/>
  <c r="F34" i="6" s="1"/>
  <c r="D35" i="6"/>
  <c r="F35" i="6" s="1"/>
  <c r="D36" i="6"/>
  <c r="F36" i="6" s="1"/>
  <c r="D37" i="6"/>
  <c r="F37" i="6" s="1"/>
  <c r="D38" i="6"/>
  <c r="F38" i="6" s="1"/>
  <c r="D39" i="6"/>
  <c r="F39" i="6" s="1"/>
  <c r="D40" i="6"/>
  <c r="D41" i="6"/>
  <c r="D42" i="6"/>
  <c r="F42" i="6" s="1"/>
  <c r="D43" i="6"/>
  <c r="F43" i="6" s="1"/>
  <c r="D44" i="6"/>
  <c r="F44" i="6" s="1"/>
  <c r="D45" i="6"/>
  <c r="F45" i="6" s="1"/>
  <c r="D46" i="6"/>
  <c r="F46" i="6" s="1"/>
  <c r="D47" i="6"/>
  <c r="F47" i="6" s="1"/>
  <c r="D48" i="6"/>
  <c r="D49" i="6"/>
  <c r="D50" i="6"/>
  <c r="F50" i="6" s="1"/>
  <c r="D51" i="6"/>
  <c r="F51" i="6" s="1"/>
  <c r="D52" i="6"/>
  <c r="F52" i="6" s="1"/>
  <c r="D53" i="6"/>
  <c r="F53" i="6" s="1"/>
  <c r="D54" i="6"/>
  <c r="F54" i="6" s="1"/>
  <c r="D55" i="6"/>
  <c r="F55" i="6" s="1"/>
  <c r="D56" i="6"/>
  <c r="D57" i="6"/>
  <c r="D58" i="6"/>
  <c r="F58" i="6" s="1"/>
  <c r="D59" i="6"/>
  <c r="F59" i="6" s="1"/>
  <c r="D60" i="6"/>
  <c r="F60" i="6" s="1"/>
  <c r="D61" i="6"/>
  <c r="F61" i="6" s="1"/>
  <c r="D62" i="6"/>
  <c r="F62" i="6" s="1"/>
  <c r="D63" i="6"/>
  <c r="F63" i="6" s="1"/>
  <c r="D64" i="6"/>
  <c r="D65" i="6"/>
  <c r="D66" i="6"/>
  <c r="F66" i="6" s="1"/>
  <c r="D67" i="6"/>
  <c r="F67" i="6" s="1"/>
  <c r="D68" i="6"/>
  <c r="F68" i="6" s="1"/>
  <c r="D69" i="6"/>
  <c r="F69" i="6" s="1"/>
  <c r="D70" i="6"/>
  <c r="F70" i="6" s="1"/>
  <c r="D71" i="6"/>
  <c r="F71" i="6" s="1"/>
  <c r="D72" i="6"/>
  <c r="D73" i="6"/>
  <c r="D74" i="6"/>
  <c r="F74" i="6" s="1"/>
  <c r="D75" i="6"/>
  <c r="F75" i="6" s="1"/>
  <c r="D76" i="6"/>
  <c r="F76" i="6" s="1"/>
  <c r="D77" i="6"/>
  <c r="F77" i="6" s="1"/>
  <c r="D78" i="6"/>
  <c r="F78" i="6" s="1"/>
  <c r="D79" i="6"/>
  <c r="F79" i="6" s="1"/>
  <c r="D80" i="6"/>
  <c r="D81" i="6"/>
  <c r="D82" i="6"/>
  <c r="F82" i="6" s="1"/>
  <c r="D83" i="6"/>
  <c r="F83" i="6" s="1"/>
  <c r="D84" i="6"/>
  <c r="F84" i="6" s="1"/>
  <c r="D85" i="6"/>
  <c r="F85" i="6" s="1"/>
  <c r="D86" i="6"/>
  <c r="F86" i="6" s="1"/>
  <c r="D87" i="6"/>
  <c r="F87" i="6" s="1"/>
  <c r="D88" i="6"/>
  <c r="D89" i="6"/>
  <c r="D90" i="6"/>
  <c r="F90" i="6" s="1"/>
  <c r="D91" i="6"/>
  <c r="F91" i="6" s="1"/>
  <c r="D92" i="6"/>
  <c r="F92" i="6" s="1"/>
  <c r="D93" i="6"/>
  <c r="F93" i="6" s="1"/>
  <c r="D94" i="6"/>
  <c r="F94" i="6" s="1"/>
  <c r="D95" i="6"/>
  <c r="F95" i="6" s="1"/>
  <c r="D96" i="6"/>
  <c r="D97" i="6"/>
  <c r="D98" i="6"/>
  <c r="F98" i="6" s="1"/>
  <c r="D99" i="6"/>
  <c r="F99" i="6" s="1"/>
  <c r="D100" i="6"/>
  <c r="F100" i="6" s="1"/>
  <c r="D101" i="6"/>
  <c r="F101" i="6" s="1"/>
  <c r="D102" i="6"/>
  <c r="F102" i="6" s="1"/>
  <c r="D103" i="6"/>
  <c r="F103" i="6" s="1"/>
  <c r="D104" i="6"/>
  <c r="D105" i="6"/>
  <c r="D106" i="6"/>
  <c r="F106" i="6" s="1"/>
  <c r="D107" i="6"/>
  <c r="F107" i="6" s="1"/>
  <c r="D108" i="6"/>
  <c r="F108" i="6" s="1"/>
  <c r="D109" i="6"/>
  <c r="F109" i="6" s="1"/>
  <c r="D110" i="6"/>
  <c r="F110" i="6" s="1"/>
  <c r="D2" i="6"/>
  <c r="F2" i="6" s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F104" i="6" s="1"/>
  <c r="E105" i="6"/>
  <c r="E106" i="6"/>
  <c r="E107" i="6"/>
  <c r="E108" i="6"/>
  <c r="E109" i="6"/>
  <c r="E110" i="6"/>
  <c r="E2" i="6"/>
  <c r="Y2" i="5" l="1"/>
  <c r="V2" i="5"/>
  <c r="Y104" i="4"/>
  <c r="Y111" i="4"/>
  <c r="Y110" i="4"/>
  <c r="Y109" i="4"/>
  <c r="Y108" i="4"/>
  <c r="Y107" i="4"/>
  <c r="Y106" i="4"/>
  <c r="Y105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Y2" i="4"/>
  <c r="V111" i="4"/>
  <c r="V110" i="4"/>
  <c r="V109" i="4"/>
  <c r="V108" i="4"/>
  <c r="Z108" i="4" s="1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Z74" i="4" s="1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3" i="4"/>
  <c r="V22" i="4"/>
  <c r="V21" i="4"/>
  <c r="V20" i="4"/>
  <c r="V19" i="4"/>
  <c r="V18" i="4"/>
  <c r="V17" i="4"/>
  <c r="V16" i="4"/>
  <c r="V15" i="4"/>
  <c r="Z15" i="4" s="1"/>
  <c r="V14" i="4"/>
  <c r="V13" i="4"/>
  <c r="V12" i="4"/>
  <c r="V11" i="4"/>
  <c r="Z11" i="4" s="1"/>
  <c r="V10" i="4"/>
  <c r="V9" i="4"/>
  <c r="V8" i="4"/>
  <c r="V7" i="4"/>
  <c r="Z7" i="4" s="1"/>
  <c r="V6" i="4"/>
  <c r="V5" i="4"/>
  <c r="V4" i="4"/>
  <c r="V3" i="4"/>
  <c r="Z3" i="4" s="1"/>
  <c r="V2" i="4"/>
  <c r="Y24" i="4"/>
  <c r="V24" i="4"/>
  <c r="Z19" i="4" l="1"/>
  <c r="Z23" i="4"/>
  <c r="Z28" i="4"/>
  <c r="Z32" i="4"/>
  <c r="Z36" i="4"/>
  <c r="Z40" i="4"/>
  <c r="Z44" i="4"/>
  <c r="Z48" i="4"/>
  <c r="Z52" i="4"/>
  <c r="Z56" i="4"/>
  <c r="Z68" i="4"/>
  <c r="Z72" i="4"/>
  <c r="Z76" i="4"/>
  <c r="Z80" i="4"/>
  <c r="Z84" i="4"/>
  <c r="Z88" i="4"/>
  <c r="Z92" i="4"/>
  <c r="Z96" i="4"/>
  <c r="Z100" i="4"/>
  <c r="Z104" i="4"/>
  <c r="Z2" i="5"/>
  <c r="Z85" i="4"/>
  <c r="Z110" i="4"/>
  <c r="Z17" i="4"/>
  <c r="Z26" i="4"/>
  <c r="Z34" i="4"/>
  <c r="Z50" i="4"/>
  <c r="Z58" i="4"/>
  <c r="Z82" i="4"/>
  <c r="Z94" i="4"/>
  <c r="Z102" i="4"/>
  <c r="Z66" i="4"/>
  <c r="Z70" i="4"/>
  <c r="Z53" i="4"/>
  <c r="Z61" i="4"/>
  <c r="Z24" i="4"/>
  <c r="Z67" i="4"/>
  <c r="Z60" i="4"/>
  <c r="Z64" i="4"/>
  <c r="Z2" i="4"/>
  <c r="Z6" i="4"/>
  <c r="Z10" i="4"/>
  <c r="Z14" i="4"/>
  <c r="Z18" i="4"/>
  <c r="Z22" i="4"/>
  <c r="Z27" i="4"/>
  <c r="Z31" i="4"/>
  <c r="Z35" i="4"/>
  <c r="Z39" i="4"/>
  <c r="Z43" i="4"/>
  <c r="Z75" i="4"/>
  <c r="Z51" i="4"/>
  <c r="Z69" i="4"/>
  <c r="Z83" i="4"/>
  <c r="Z91" i="4"/>
  <c r="Z95" i="4"/>
  <c r="Z99" i="4"/>
  <c r="Z103" i="4"/>
  <c r="Z107" i="4"/>
  <c r="Z111" i="4"/>
  <c r="Z13" i="4"/>
  <c r="Z21" i="4"/>
  <c r="Z30" i="4"/>
  <c r="Z38" i="4"/>
  <c r="Z42" i="4"/>
  <c r="Z46" i="4"/>
  <c r="Z54" i="4"/>
  <c r="Z62" i="4"/>
  <c r="Z78" i="4"/>
  <c r="Z86" i="4"/>
  <c r="Z98" i="4"/>
  <c r="Z106" i="4"/>
  <c r="Z8" i="4"/>
  <c r="Z59" i="4"/>
  <c r="Z12" i="4"/>
  <c r="Z20" i="4"/>
  <c r="Z29" i="4"/>
  <c r="Z37" i="4"/>
  <c r="Z45" i="4"/>
  <c r="Z97" i="4"/>
  <c r="Z105" i="4"/>
  <c r="Z9" i="4"/>
  <c r="Z49" i="4"/>
  <c r="Z57" i="4"/>
  <c r="Z65" i="4"/>
  <c r="Z73" i="4"/>
  <c r="Z81" i="4"/>
  <c r="Z89" i="4"/>
  <c r="Z4" i="4"/>
  <c r="Z16" i="4"/>
  <c r="Z25" i="4"/>
  <c r="Z33" i="4"/>
  <c r="Z47" i="4"/>
  <c r="Z55" i="4"/>
  <c r="Z71" i="4"/>
  <c r="Z79" i="4"/>
  <c r="Z87" i="4"/>
  <c r="Z93" i="4"/>
  <c r="Z101" i="4"/>
  <c r="Z109" i="4"/>
  <c r="Z77" i="4"/>
  <c r="Z63" i="4"/>
  <c r="Z41" i="4"/>
</calcChain>
</file>

<file path=xl/sharedStrings.xml><?xml version="1.0" encoding="utf-8"?>
<sst xmlns="http://schemas.openxmlformats.org/spreadsheetml/2006/main" count="1940" uniqueCount="278">
  <si>
    <t>FEEDER_ID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</si>
  <si>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</si>
  <si>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</si>
  <si>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</si>
  <si>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</si>
  <si>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</si>
  <si>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</si>
  <si>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</si>
  <si>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</si>
  <si>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</si>
  <si>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</si>
  <si>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</si>
  <si>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</si>
  <si>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</si>
  <si>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</si>
  <si>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</si>
  <si>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</si>
  <si>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</si>
  <si>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</si>
  <si>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</si>
  <si>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</si>
  <si>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</si>
  <si>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</si>
  <si>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</si>
  <si>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</si>
  <si>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</si>
  <si>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</si>
  <si>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</si>
  <si>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</si>
  <si>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</si>
  <si>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</si>
  <si>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</si>
  <si>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</si>
  <si>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FWB_SRTVP_CONSUMPTION</t>
  </si>
  <si>
    <t>FWB_OPEN_ACCESS</t>
  </si>
  <si>
    <t>FWB_WHEELED_ENERGY</t>
  </si>
  <si>
    <t>FWB_SANCTION_LOAD_HP</t>
  </si>
  <si>
    <t>FWB_MCH_MC_UNITS</t>
  </si>
  <si>
    <t>NJY</t>
  </si>
  <si>
    <t>MIXED LOAD</t>
  </si>
  <si>
    <t>AGRI</t>
  </si>
  <si>
    <t>WATER WORKS</t>
  </si>
  <si>
    <t>INDUSTRIAL</t>
  </si>
  <si>
    <t>TUMKUR</t>
  </si>
  <si>
    <t>TIPTUR</t>
  </si>
  <si>
    <t>HALKURKE_110</t>
  </si>
  <si>
    <t>F04-MAVINAHALLI</t>
  </si>
  <si>
    <t>1320201909010103</t>
  </si>
  <si>
    <t>BANDIHALLI_110</t>
  </si>
  <si>
    <t>F09-RAMENAHALLI NJY</t>
  </si>
  <si>
    <t>1320201905020304</t>
  </si>
  <si>
    <t>TIPTUR_110</t>
  </si>
  <si>
    <t>F13-TADASOOR</t>
  </si>
  <si>
    <t>1320201901030503</t>
  </si>
  <si>
    <t>F09-BUSSTAND</t>
  </si>
  <si>
    <t>1320201901020302</t>
  </si>
  <si>
    <t>KEREKODI_110</t>
  </si>
  <si>
    <t>F06-DASARIGHATTA</t>
  </si>
  <si>
    <t>1320201908010103</t>
  </si>
  <si>
    <t>LIFT IRRIGATION</t>
  </si>
  <si>
    <t>KBCROSS_220</t>
  </si>
  <si>
    <t>F11-HALAGUNA</t>
  </si>
  <si>
    <t>1320201902020305</t>
  </si>
  <si>
    <t>F05-HALENAHALLI</t>
  </si>
  <si>
    <t>1320201909010104</t>
  </si>
  <si>
    <t>F01-HALEPALYA</t>
  </si>
  <si>
    <t>1320201901010101</t>
  </si>
  <si>
    <t>F03-MANAKIKERE</t>
  </si>
  <si>
    <t>1320201909010102</t>
  </si>
  <si>
    <t>F02-RANGAPURA</t>
  </si>
  <si>
    <t>1320201901010102</t>
  </si>
  <si>
    <t>F05-ERALAGERE</t>
  </si>
  <si>
    <t>1320201905010104</t>
  </si>
  <si>
    <t>F04-KALKERE</t>
  </si>
  <si>
    <t>1320201905010103</t>
  </si>
  <si>
    <t>F04-KEREGODI</t>
  </si>
  <si>
    <t>1320201901010104</t>
  </si>
  <si>
    <t>F12-KODIHALLI</t>
  </si>
  <si>
    <t>F01-KODIHALLI</t>
  </si>
  <si>
    <t>F07-KOTANAYAKANAHALLI</t>
  </si>
  <si>
    <t>1320201905020302</t>
  </si>
  <si>
    <t>F08-MADENOOR</t>
  </si>
  <si>
    <t>1320201901020301</t>
  </si>
  <si>
    <t>F10-BELAGARAHALLI</t>
  </si>
  <si>
    <t>1320201901030502</t>
  </si>
  <si>
    <t>F03-MANJUNATHANAGARA</t>
  </si>
  <si>
    <t>1320201905010102</t>
  </si>
  <si>
    <t>F15-NJY-MARANAGERE</t>
  </si>
  <si>
    <t>1320201901020303</t>
  </si>
  <si>
    <t>F01-RANGAPURA</t>
  </si>
  <si>
    <t>1320201908010101</t>
  </si>
  <si>
    <t>F11-NELAGONDANAHALLI</t>
  </si>
  <si>
    <t>1320201901030501</t>
  </si>
  <si>
    <t>F06-SHANTHANAHALLI</t>
  </si>
  <si>
    <t>1320201905020301</t>
  </si>
  <si>
    <t>F04-SHETTIHALLI</t>
  </si>
  <si>
    <t>F16-NJY-SHIVARA</t>
  </si>
  <si>
    <t>1320201901020304</t>
  </si>
  <si>
    <t>F07-TOWN</t>
  </si>
  <si>
    <t>1320201901020101</t>
  </si>
  <si>
    <t>NONAVINAKERE_110</t>
  </si>
  <si>
    <t>F03-GUNGURUMALE</t>
  </si>
  <si>
    <t>1320201907010103</t>
  </si>
  <si>
    <t>HONNAVALLI_110</t>
  </si>
  <si>
    <t>F07-NJY-HONNAVALLI</t>
  </si>
  <si>
    <t>1320201906020102</t>
  </si>
  <si>
    <t>F02-KUNDUR</t>
  </si>
  <si>
    <t>1320201902010101</t>
  </si>
  <si>
    <t>F03-RAJATHADRIPURA</t>
  </si>
  <si>
    <t>1320201902010102</t>
  </si>
  <si>
    <t>F04-K.B.CROSS</t>
  </si>
  <si>
    <t>1320201902010103</t>
  </si>
  <si>
    <t>F08-GADABANAHALLI</t>
  </si>
  <si>
    <t>1320201902020302</t>
  </si>
  <si>
    <t>F09-BILIGERE</t>
  </si>
  <si>
    <t>1320201902020303</t>
  </si>
  <si>
    <t>F10-KARADI</t>
  </si>
  <si>
    <t>1320201902020304</t>
  </si>
  <si>
    <t>F12-NJY-KIBBANAHALLI</t>
  </si>
  <si>
    <t>1320201902020306</t>
  </si>
  <si>
    <t>F13-KUPPALU</t>
  </si>
  <si>
    <t>1320201902020307</t>
  </si>
  <si>
    <t>F14-NJY-BEERASANDRA</t>
  </si>
  <si>
    <t>1320201902020308</t>
  </si>
  <si>
    <t>F01-THIMLAPURA</t>
  </si>
  <si>
    <t>1320201906010101</t>
  </si>
  <si>
    <t>F02-KONEHALLI</t>
  </si>
  <si>
    <t>1320201906010102</t>
  </si>
  <si>
    <t>F04-HOSAPATNA</t>
  </si>
  <si>
    <t>1320201906010104</t>
  </si>
  <si>
    <t>F06-NAGATHIHALLI</t>
  </si>
  <si>
    <t>1320201906020101</t>
  </si>
  <si>
    <t>F08-BALUVANERALU</t>
  </si>
  <si>
    <t>1320201906020103</t>
  </si>
  <si>
    <t>F01-KAIDAALA</t>
  </si>
  <si>
    <t>1320201907010101</t>
  </si>
  <si>
    <t>F02-NELLIKERE</t>
  </si>
  <si>
    <t>1320201907010102</t>
  </si>
  <si>
    <t>F04-ALBUR</t>
  </si>
  <si>
    <t>1320201907010104</t>
  </si>
  <si>
    <t>F05-MASAVANAGHATTA</t>
  </si>
  <si>
    <t>1320201907020101</t>
  </si>
  <si>
    <t>F06-RAYASHETTIHALLI</t>
  </si>
  <si>
    <t>1320201907020301</t>
  </si>
  <si>
    <t>F07-NINAVINAKERE</t>
  </si>
  <si>
    <t>1320201907020302</t>
  </si>
  <si>
    <t>F08-SUGURU</t>
  </si>
  <si>
    <t>1320201907020303</t>
  </si>
  <si>
    <t>F09-NJY-KARIKERE</t>
  </si>
  <si>
    <t>1320201907020304</t>
  </si>
  <si>
    <t>F11-NJY-VENKATAPURA</t>
  </si>
  <si>
    <t>1320201907020305</t>
  </si>
  <si>
    <t>HUNSEGHATTA_110</t>
  </si>
  <si>
    <t>F01-GANGANAGHATTA</t>
  </si>
  <si>
    <t>1320201904010101</t>
  </si>
  <si>
    <t>F02-HUNASEGHATTA</t>
  </si>
  <si>
    <t>1320201904010102</t>
  </si>
  <si>
    <t>F03-SUGURU</t>
  </si>
  <si>
    <t>1320201904010103</t>
  </si>
  <si>
    <t>F11-VIRUPAKSHIPURA</t>
  </si>
  <si>
    <t>1320201904020303</t>
  </si>
  <si>
    <t>F09-KAMPARAHALLI</t>
  </si>
  <si>
    <t>1320201904020301</t>
  </si>
  <si>
    <t>F06-WATER SUPPLY</t>
  </si>
  <si>
    <t>1320201904010105</t>
  </si>
  <si>
    <t>F10-J MALLENAHALLI</t>
  </si>
  <si>
    <t>1320201904020302</t>
  </si>
  <si>
    <t>F08-NJY-JAYAPURA</t>
  </si>
  <si>
    <t>1320201904010106</t>
  </si>
  <si>
    <t>GUNGURUMALE</t>
  </si>
  <si>
    <t>F01-MUDDANAHALLI</t>
  </si>
  <si>
    <t>1320201903010101</t>
  </si>
  <si>
    <t>F04-KALLAHALLI</t>
  </si>
  <si>
    <t>1320201903010103</t>
  </si>
  <si>
    <t>F03-ICHANOOR</t>
  </si>
  <si>
    <t>1320201901010103</t>
  </si>
  <si>
    <t>F05-RAMACHNDRAPURA</t>
  </si>
  <si>
    <t>1320201908010102</t>
  </si>
  <si>
    <t>F09-PATREHALLI</t>
  </si>
  <si>
    <t>1320201906020104</t>
  </si>
  <si>
    <t>F13-GANDHINAGARA</t>
  </si>
  <si>
    <t>1320201905020305</t>
  </si>
  <si>
    <t>F03-GUNGURUMALE_NJY</t>
  </si>
  <si>
    <t>1320201903010102</t>
  </si>
  <si>
    <t>F06-ARALAGUPPE</t>
  </si>
  <si>
    <t>1320201902020301</t>
  </si>
  <si>
    <t>F04-M GOLLARAHATTI</t>
  </si>
  <si>
    <t>1320201904010108</t>
  </si>
  <si>
    <t>F07-MASAVANAGATTA NJY</t>
  </si>
  <si>
    <t>1320201904010107</t>
  </si>
  <si>
    <t>F11-CMC</t>
  </si>
  <si>
    <t>1320201905010106</t>
  </si>
  <si>
    <t>F12-BANDIHALLI</t>
  </si>
  <si>
    <t>1320201905010105</t>
  </si>
  <si>
    <t>F03-NJY-BIDRAGUDI</t>
  </si>
  <si>
    <t>1320201906010103</t>
  </si>
  <si>
    <t>F10- BURADEGHATTA</t>
  </si>
  <si>
    <t>1320201907010105</t>
  </si>
  <si>
    <t>F08-NAGARAGATTA NJY</t>
  </si>
  <si>
    <t>1320201908010111</t>
  </si>
  <si>
    <t>F03-DASIHALLI</t>
  </si>
  <si>
    <t>1320201908010110</t>
  </si>
  <si>
    <t>F04-HOGAVANAGATTA NJY</t>
  </si>
  <si>
    <t>1320201908010109</t>
  </si>
  <si>
    <t>F07-SRD PALYA</t>
  </si>
  <si>
    <t>1320201908010108</t>
  </si>
  <si>
    <t>F06-GATAGINAKERE</t>
  </si>
  <si>
    <t>1320201909010105</t>
  </si>
  <si>
    <t>F05-DAIRY</t>
  </si>
  <si>
    <t>BILIGERE OMU</t>
  </si>
  <si>
    <t>1320201902010104</t>
  </si>
  <si>
    <t>F05-KANNUGATTA</t>
  </si>
  <si>
    <t>1320201904010104</t>
  </si>
  <si>
    <t>F10-RUDRAPURA</t>
  </si>
  <si>
    <t>1320201906010105</t>
  </si>
  <si>
    <t>F09-NARASIKATTE</t>
  </si>
  <si>
    <t>1320201908010106</t>
  </si>
  <si>
    <t>F05-DEVARAHALLI</t>
  </si>
  <si>
    <t>F08-HAROGATTA</t>
  </si>
  <si>
    <t>1320201905020303</t>
  </si>
  <si>
    <t>1320201905010107</t>
  </si>
  <si>
    <t>F08-A-M-KAVALU</t>
  </si>
  <si>
    <t>1320201909010107</t>
  </si>
  <si>
    <t>F14-ADHINAYAKANAHALLI</t>
  </si>
  <si>
    <t>1320201905010108</t>
  </si>
  <si>
    <t>F13-SASALAHALLI</t>
  </si>
  <si>
    <t>1320201904020304</t>
  </si>
  <si>
    <t>F11-GUDIGONDANAHALLI</t>
  </si>
  <si>
    <t>1320201906020301</t>
  </si>
  <si>
    <t>F10 ACHARYA PALYA</t>
  </si>
  <si>
    <t>1320201905020306</t>
  </si>
  <si>
    <t>1320201907010106</t>
  </si>
  <si>
    <t>F15-HINDISKERE NJY</t>
  </si>
  <si>
    <t>1320201902010107</t>
  </si>
  <si>
    <t>F05-VIDHYA NAGARA</t>
  </si>
  <si>
    <t>1320201901010108</t>
  </si>
  <si>
    <t>GUNGURUMALE_110</t>
  </si>
  <si>
    <t>F02-KASAVANAHALLI</t>
  </si>
  <si>
    <t>1320201903010104</t>
  </si>
  <si>
    <t>F17-BYADARAHALLI</t>
  </si>
  <si>
    <t>1320201902010108</t>
  </si>
  <si>
    <t>F16-BAREPALYA</t>
  </si>
  <si>
    <t>1320201902010109</t>
  </si>
  <si>
    <t>KARADI_110</t>
  </si>
  <si>
    <t>1320201910010102</t>
  </si>
  <si>
    <t>F01-KUPPURU</t>
  </si>
  <si>
    <t>1320201910010101</t>
  </si>
  <si>
    <t>F05-HULIHALLI</t>
  </si>
  <si>
    <t>1320201906020302</t>
  </si>
  <si>
    <t>F02-BHADRAPURA</t>
  </si>
  <si>
    <t>1320201910010103</t>
  </si>
  <si>
    <t>F03-BALLEKATTE</t>
  </si>
  <si>
    <t>1320201910010104</t>
  </si>
  <si>
    <t>F05-ANCHE KOPPALU</t>
  </si>
  <si>
    <t>1320201903010105</t>
  </si>
  <si>
    <t>F12-SARTHAVALLI</t>
  </si>
  <si>
    <t>1320201901020305</t>
  </si>
  <si>
    <t>1320201910010105</t>
  </si>
  <si>
    <t>F02-SRI MATA</t>
  </si>
  <si>
    <t>1320201908010112</t>
  </si>
  <si>
    <t>F12-HALKURKE</t>
  </si>
  <si>
    <t>1320201909021501</t>
  </si>
  <si>
    <t>F11- MUDDENAHALLI</t>
  </si>
  <si>
    <t>1320201909020301</t>
  </si>
  <si>
    <t>F13-NJY KODAGIHALLI</t>
  </si>
  <si>
    <t>1320201909021502</t>
  </si>
  <si>
    <t>F10-DASANAKATTE</t>
  </si>
  <si>
    <t>1320201909021503</t>
  </si>
  <si>
    <t>F02-CHOWLIHALLI NJY</t>
  </si>
  <si>
    <t>1320201909010108</t>
  </si>
  <si>
    <t>F12-BAJAGURU</t>
  </si>
  <si>
    <t>1320201904020305</t>
  </si>
  <si>
    <t>F13-VASUDEVARAHALLI</t>
  </si>
  <si>
    <t>1320201906020303</t>
  </si>
  <si>
    <t>F06-BISLEHALLI</t>
  </si>
  <si>
    <t>1320201903010106</t>
  </si>
  <si>
    <t>F14-JABAGATTA WS</t>
  </si>
  <si>
    <t>1320201904020306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</si>
</sst>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Border="1"/>
    <xf numFmtId="0" fontId="1" fillId="2" borderId="2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1" fillId="2" borderId="3" xfId="0" applyFont="1" applyFill="1" applyBorder="1"/>
    <xf numFmtId="0" fontId="1" fillId="0" borderId="3" xfId="0" applyFont="1" applyBorder="1"/>
    <xf numFmtId="2" fontId="1" fillId="2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2" fillId="3" borderId="0" xfId="0" applyFont="1" applyFill="1" applyBorder="1"/>
    <xf numFmtId="0" fontId="1" fillId="2" borderId="0" xfId="0" applyFont="1" applyFill="1" applyBorder="1"/>
    <xf numFmtId="0" fontId="1" fillId="2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PTUR_RRNOWISE_ENERGYAUDIT_REPORT010225_2802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2">
          <cell r="C2" t="str">
            <v>Row Labels</v>
          </cell>
          <cell r="D2" t="str">
            <v>Sum of TOTAL SALES</v>
          </cell>
        </row>
        <row r="3">
          <cell r="C3" t="str">
            <v>F01-GANGANAGHATTA</v>
          </cell>
          <cell r="D3">
            <v>382419.37800000171</v>
          </cell>
        </row>
        <row r="4">
          <cell r="C4" t="str">
            <v>F01-HALEPALYA</v>
          </cell>
          <cell r="D4">
            <v>218099.92499999999</v>
          </cell>
        </row>
        <row r="5">
          <cell r="C5" t="str">
            <v>F01-KAIDAALA</v>
          </cell>
          <cell r="D5">
            <v>302194.54699999996</v>
          </cell>
        </row>
        <row r="6">
          <cell r="C6" t="str">
            <v>F01-KODIHALLI</v>
          </cell>
          <cell r="D6">
            <v>445493.34599999915</v>
          </cell>
        </row>
        <row r="7">
          <cell r="C7" t="str">
            <v>F01-KUPPURU</v>
          </cell>
          <cell r="D7">
            <v>144134.68</v>
          </cell>
        </row>
        <row r="8">
          <cell r="C8" t="str">
            <v>F01-MUDDANAHALLI</v>
          </cell>
          <cell r="D8">
            <v>300575.35000000003</v>
          </cell>
        </row>
        <row r="9">
          <cell r="C9" t="str">
            <v>F01-RANGAPURA</v>
          </cell>
          <cell r="D9">
            <v>370596.4449999975</v>
          </cell>
        </row>
        <row r="10">
          <cell r="C10" t="str">
            <v>F01-THIMLAPURA</v>
          </cell>
          <cell r="D10">
            <v>389419.6130000017</v>
          </cell>
        </row>
        <row r="11">
          <cell r="C11" t="str">
            <v>F02-BHADRAPURA</v>
          </cell>
          <cell r="D11">
            <v>206102.18000000002</v>
          </cell>
        </row>
        <row r="12">
          <cell r="C12" t="str">
            <v>F02-CHOWLIHALLI NJY</v>
          </cell>
          <cell r="D12">
            <v>41300</v>
          </cell>
        </row>
        <row r="13">
          <cell r="C13" t="str">
            <v>F02-HUNASEGHATTA</v>
          </cell>
          <cell r="D13">
            <v>454041.54999999987</v>
          </cell>
        </row>
        <row r="14">
          <cell r="C14" t="str">
            <v>F02-KASAVANAHALLI</v>
          </cell>
          <cell r="D14">
            <v>339072.07500000059</v>
          </cell>
        </row>
        <row r="15">
          <cell r="C15" t="str">
            <v>F02-KONEHALLI</v>
          </cell>
          <cell r="D15">
            <v>614874.995999999</v>
          </cell>
        </row>
        <row r="16">
          <cell r="C16" t="str">
            <v>F02-KUNDUR</v>
          </cell>
          <cell r="D16">
            <v>237672.59200000111</v>
          </cell>
        </row>
        <row r="17">
          <cell r="C17" t="str">
            <v>F02-NELLIKERE</v>
          </cell>
          <cell r="D17">
            <v>183467.48399999985</v>
          </cell>
        </row>
        <row r="18">
          <cell r="C18" t="str">
            <v>F02-RANGAPURA</v>
          </cell>
          <cell r="D18">
            <v>77823.236000000063</v>
          </cell>
        </row>
        <row r="19">
          <cell r="C19" t="str">
            <v>F02-SRI MATA</v>
          </cell>
          <cell r="D19">
            <v>400846.85100000078</v>
          </cell>
        </row>
        <row r="20">
          <cell r="C20" t="str">
            <v>F03-BALLEKATTE</v>
          </cell>
          <cell r="D20">
            <v>378781.870999999</v>
          </cell>
        </row>
        <row r="21">
          <cell r="C21" t="str">
            <v>F03-DASIHALLI</v>
          </cell>
          <cell r="D21">
            <v>305768.66400000028</v>
          </cell>
        </row>
        <row r="22">
          <cell r="C22" t="str">
            <v>F03-GUNGURUMALE</v>
          </cell>
          <cell r="D22">
            <v>653295.91</v>
          </cell>
        </row>
        <row r="23">
          <cell r="C23" t="str">
            <v>F03-GUNGURUMALE_NJY</v>
          </cell>
          <cell r="D23">
            <v>128305.65000000001</v>
          </cell>
        </row>
        <row r="24">
          <cell r="C24" t="str">
            <v>F03-ICHANOOR</v>
          </cell>
          <cell r="D24">
            <v>180248.4140000013</v>
          </cell>
        </row>
        <row r="25">
          <cell r="C25" t="str">
            <v>F03-MANAKIKERE</v>
          </cell>
          <cell r="D25">
            <v>309103.63699999993</v>
          </cell>
        </row>
        <row r="26">
          <cell r="C26" t="str">
            <v>F03-MANJUNATHANAGARA</v>
          </cell>
          <cell r="D26">
            <v>14643</v>
          </cell>
        </row>
        <row r="27">
          <cell r="C27" t="str">
            <v>F03-NJY-BIDRAGUDI</v>
          </cell>
          <cell r="D27">
            <v>190525.6</v>
          </cell>
        </row>
        <row r="28">
          <cell r="C28" t="str">
            <v>F03-RAJATHADRIPURA</v>
          </cell>
          <cell r="D28">
            <v>835021.03200000024</v>
          </cell>
        </row>
        <row r="29">
          <cell r="C29" t="str">
            <v>F03-SUGURU</v>
          </cell>
          <cell r="D29">
            <v>361190</v>
          </cell>
        </row>
        <row r="30">
          <cell r="C30" t="str">
            <v>F04-ALBUR</v>
          </cell>
          <cell r="D30">
            <v>290799.40100000019</v>
          </cell>
        </row>
        <row r="31">
          <cell r="C31" t="str">
            <v>F04-HOGAVANAGATTA NJY</v>
          </cell>
          <cell r="D31">
            <v>77447.399999999994</v>
          </cell>
        </row>
        <row r="32">
          <cell r="C32" t="str">
            <v>F04-HOSAPATNA</v>
          </cell>
          <cell r="D32">
            <v>394094.01199999941</v>
          </cell>
        </row>
        <row r="33">
          <cell r="C33" t="str">
            <v>F04-K.B.CROSS</v>
          </cell>
          <cell r="D33">
            <v>316742.32000000111</v>
          </cell>
        </row>
        <row r="34">
          <cell r="C34" t="str">
            <v>F04-KALKERE</v>
          </cell>
          <cell r="D34">
            <v>291428.4460000018</v>
          </cell>
        </row>
        <row r="35">
          <cell r="C35" t="str">
            <v>F04-KALLAHALLI</v>
          </cell>
          <cell r="D35">
            <v>352764</v>
          </cell>
        </row>
        <row r="36">
          <cell r="C36" t="str">
            <v>F04-KEREGODI</v>
          </cell>
          <cell r="D36">
            <v>196966.14799999943</v>
          </cell>
        </row>
        <row r="37">
          <cell r="C37" t="str">
            <v>F04-M GOLLARAHATTI</v>
          </cell>
          <cell r="D37">
            <v>475251.75599999813</v>
          </cell>
        </row>
        <row r="38">
          <cell r="C38" t="str">
            <v>F04-MAVINAHALLI</v>
          </cell>
          <cell r="D38">
            <v>80255.952000000005</v>
          </cell>
        </row>
        <row r="39">
          <cell r="C39" t="str">
            <v>F04-SHETTIHALLI</v>
          </cell>
          <cell r="D39">
            <v>166885.712</v>
          </cell>
        </row>
        <row r="40">
          <cell r="C40" t="str">
            <v>F05-ANCHE KOPPALU</v>
          </cell>
          <cell r="D40">
            <v>158525.87600000019</v>
          </cell>
        </row>
        <row r="41">
          <cell r="C41" t="str">
            <v>F05-DAIRY</v>
          </cell>
          <cell r="D41">
            <v>130539.25</v>
          </cell>
        </row>
        <row r="42">
          <cell r="C42" t="str">
            <v>F05-DEVARAHALLI</v>
          </cell>
          <cell r="D42">
            <v>173998.516</v>
          </cell>
        </row>
        <row r="43">
          <cell r="C43" t="str">
            <v>F05-ERALAGERE</v>
          </cell>
          <cell r="D43">
            <v>395573.48199999874</v>
          </cell>
        </row>
        <row r="44">
          <cell r="C44" t="str">
            <v>F05-HALENAHALLI</v>
          </cell>
          <cell r="D44">
            <v>294197.20599999989</v>
          </cell>
        </row>
        <row r="45">
          <cell r="C45" t="str">
            <v>F05-HULIHALLI</v>
          </cell>
          <cell r="D45">
            <v>225761.78</v>
          </cell>
        </row>
        <row r="46">
          <cell r="C46" t="str">
            <v>F05-KANNUGATTA</v>
          </cell>
          <cell r="D46">
            <v>415010.03300000122</v>
          </cell>
        </row>
        <row r="47">
          <cell r="C47" t="str">
            <v>F05-MASAVANAGHATTA</v>
          </cell>
          <cell r="D47">
            <v>525689.20500000019</v>
          </cell>
        </row>
        <row r="48">
          <cell r="C48" t="str">
            <v>F05-RAMACHNDRAPURA</v>
          </cell>
          <cell r="D48">
            <v>276708.02999999904</v>
          </cell>
        </row>
        <row r="49">
          <cell r="C49" t="str">
            <v>F05-VIDHYA NAGARA</v>
          </cell>
          <cell r="D49">
            <v>0</v>
          </cell>
        </row>
        <row r="50">
          <cell r="C50" t="str">
            <v>F06-ARALAGUPPE</v>
          </cell>
          <cell r="D50">
            <v>387184.0410000002</v>
          </cell>
        </row>
        <row r="51">
          <cell r="C51" t="str">
            <v>F06-BISLEHALLI</v>
          </cell>
          <cell r="D51">
            <v>179534.9819999999</v>
          </cell>
        </row>
        <row r="52">
          <cell r="C52" t="str">
            <v>F06-DASARIGHATTA</v>
          </cell>
          <cell r="D52">
            <v>79642.288000000015</v>
          </cell>
        </row>
        <row r="53">
          <cell r="C53" t="str">
            <v>F06-GATAGINAKERE</v>
          </cell>
          <cell r="D53">
            <v>189022.43599999984</v>
          </cell>
        </row>
        <row r="54">
          <cell r="C54" t="str">
            <v>F06-NAGATHIHALLI</v>
          </cell>
          <cell r="D54">
            <v>354695.40600000077</v>
          </cell>
        </row>
        <row r="55">
          <cell r="C55" t="str">
            <v>F06-RAYASHETTIHALLI</v>
          </cell>
          <cell r="D55">
            <v>462753.49899999727</v>
          </cell>
        </row>
        <row r="56">
          <cell r="C56" t="str">
            <v>F06-SHANTHANAHALLI</v>
          </cell>
          <cell r="D56">
            <v>465911.02200000308</v>
          </cell>
        </row>
        <row r="57">
          <cell r="C57" t="str">
            <v>F06-WATER SUPPLY</v>
          </cell>
          <cell r="D57">
            <v>98740.5</v>
          </cell>
        </row>
        <row r="58">
          <cell r="C58" t="str">
            <v>F07-IDLE</v>
          </cell>
          <cell r="D58">
            <v>0</v>
          </cell>
        </row>
        <row r="59">
          <cell r="C59" t="str">
            <v>F07-KOTANAYAKANAHALLI</v>
          </cell>
          <cell r="D59">
            <v>227360.17199999944</v>
          </cell>
        </row>
        <row r="60">
          <cell r="C60" t="str">
            <v>F07-MASAVANAGATTA NJY</v>
          </cell>
          <cell r="D60">
            <v>45473</v>
          </cell>
        </row>
        <row r="61">
          <cell r="C61" t="str">
            <v>F07-NINAVINAKERE</v>
          </cell>
          <cell r="D61">
            <v>238705.3919999995</v>
          </cell>
        </row>
        <row r="62">
          <cell r="C62" t="str">
            <v>F07-NJY-HONNAVALLI</v>
          </cell>
          <cell r="D62">
            <v>90845</v>
          </cell>
        </row>
        <row r="63">
          <cell r="C63" t="str">
            <v>F07-SRD PALYA</v>
          </cell>
          <cell r="D63">
            <v>483796.96600000106</v>
          </cell>
        </row>
        <row r="64">
          <cell r="C64" t="str">
            <v>F07-TOWN</v>
          </cell>
          <cell r="D64">
            <v>384260.80999999674</v>
          </cell>
        </row>
        <row r="65">
          <cell r="C65" t="str">
            <v>F08-A-M-KAVALU</v>
          </cell>
          <cell r="D65">
            <v>335772.78599999985</v>
          </cell>
        </row>
        <row r="66">
          <cell r="C66" t="str">
            <v>F08-BALUVANERALU</v>
          </cell>
          <cell r="D66">
            <v>391482.1500000002</v>
          </cell>
        </row>
        <row r="67">
          <cell r="C67" t="str">
            <v>F08-GADABANAHALLI</v>
          </cell>
          <cell r="D67">
            <v>278413</v>
          </cell>
        </row>
        <row r="68">
          <cell r="C68" t="str">
            <v>F08-HAROGATTA</v>
          </cell>
          <cell r="D68">
            <v>273380.24999999988</v>
          </cell>
        </row>
        <row r="69">
          <cell r="C69" t="str">
            <v>F08-LIFT IRRIGATION</v>
          </cell>
          <cell r="D69">
            <v>73</v>
          </cell>
        </row>
        <row r="70">
          <cell r="C70" t="str">
            <v>F08-MADENOOR</v>
          </cell>
          <cell r="D70">
            <v>339306.44400000077</v>
          </cell>
        </row>
        <row r="71">
          <cell r="C71" t="str">
            <v>F08-NAGARAGATTA NJY</v>
          </cell>
          <cell r="D71">
            <v>103482.53</v>
          </cell>
        </row>
        <row r="72">
          <cell r="C72" t="str">
            <v>F08-NJY-JAYAPURA</v>
          </cell>
          <cell r="D72">
            <v>106819.8</v>
          </cell>
        </row>
        <row r="73">
          <cell r="C73" t="str">
            <v>F08-SUGURU</v>
          </cell>
          <cell r="D73">
            <v>402912.60299999913</v>
          </cell>
        </row>
        <row r="74">
          <cell r="C74" t="str">
            <v>F09-BILIGERE</v>
          </cell>
          <cell r="D74">
            <v>268637.87499999913</v>
          </cell>
        </row>
        <row r="75">
          <cell r="C75" t="str">
            <v>F09-KAMPARAHALLI</v>
          </cell>
          <cell r="D75">
            <v>444740.70500000013</v>
          </cell>
        </row>
        <row r="76">
          <cell r="C76" t="str">
            <v>F09-NARASIKATTE</v>
          </cell>
          <cell r="D76">
            <v>90369</v>
          </cell>
        </row>
        <row r="77">
          <cell r="C77" t="str">
            <v>F09-NJY-KARIKERE</v>
          </cell>
          <cell r="D77">
            <v>91781</v>
          </cell>
        </row>
        <row r="78">
          <cell r="C78" t="str">
            <v>F09-PATREHALLI</v>
          </cell>
          <cell r="D78">
            <v>264951.34499999887</v>
          </cell>
        </row>
        <row r="79">
          <cell r="C79" t="str">
            <v>F09-RAMENAHALLI NJY</v>
          </cell>
          <cell r="D79">
            <v>169822.78999999998</v>
          </cell>
        </row>
        <row r="80">
          <cell r="C80" t="str">
            <v>F10 ACHARYA PALYA</v>
          </cell>
          <cell r="D80">
            <v>65522.25</v>
          </cell>
        </row>
        <row r="81">
          <cell r="C81" t="str">
            <v>F10- BURADEGHATTA</v>
          </cell>
          <cell r="D81">
            <v>474801.03699999565</v>
          </cell>
        </row>
        <row r="82">
          <cell r="C82" t="str">
            <v>F10-BELAGARAHALLI</v>
          </cell>
          <cell r="D82">
            <v>273302.01700000069</v>
          </cell>
        </row>
        <row r="83">
          <cell r="C83" t="str">
            <v>F10-DASANAKATTE</v>
          </cell>
          <cell r="D83">
            <v>141403</v>
          </cell>
        </row>
        <row r="84">
          <cell r="C84" t="str">
            <v>F10-J MALLENAHALLI</v>
          </cell>
          <cell r="D84">
            <v>405516.13399999822</v>
          </cell>
        </row>
        <row r="85">
          <cell r="C85" t="str">
            <v>F10-KARADI</v>
          </cell>
          <cell r="D85">
            <v>467312.17200000136</v>
          </cell>
        </row>
        <row r="86">
          <cell r="C86" t="str">
            <v>F10-RUDRAPURA</v>
          </cell>
          <cell r="D86">
            <v>409973.85299999733</v>
          </cell>
        </row>
        <row r="87">
          <cell r="C87" t="str">
            <v>F11- MUDDENAHALLI</v>
          </cell>
          <cell r="D87">
            <v>2907.6020000000021</v>
          </cell>
        </row>
        <row r="88">
          <cell r="C88" t="str">
            <v>F11-CMC</v>
          </cell>
          <cell r="D88">
            <v>74</v>
          </cell>
        </row>
        <row r="89">
          <cell r="C89" t="str">
            <v>F11-GUDIGONDANAHALLI</v>
          </cell>
          <cell r="D89">
            <v>91367.5</v>
          </cell>
        </row>
        <row r="90">
          <cell r="C90" t="str">
            <v>F11-HALAGUNA</v>
          </cell>
          <cell r="D90">
            <v>455520.16899999848</v>
          </cell>
        </row>
        <row r="91">
          <cell r="C91" t="str">
            <v>F11-MUDDENAHALLI-NJY</v>
          </cell>
          <cell r="D91">
            <v>201752.51</v>
          </cell>
        </row>
        <row r="92">
          <cell r="C92" t="str">
            <v>F11-NELAGONDANAHALLI</v>
          </cell>
          <cell r="D92">
            <v>96380</v>
          </cell>
        </row>
        <row r="93">
          <cell r="C93" t="str">
            <v>F11-NJY-VENKATAPURA</v>
          </cell>
          <cell r="D93">
            <v>78812</v>
          </cell>
        </row>
        <row r="94">
          <cell r="C94" t="str">
            <v>F11-VIRUPAKSHIPURA</v>
          </cell>
          <cell r="D94">
            <v>417914.77299999696</v>
          </cell>
        </row>
        <row r="95">
          <cell r="C95" t="str">
            <v>F12-BAJAGURU</v>
          </cell>
          <cell r="D95">
            <v>354747.8410000006</v>
          </cell>
        </row>
        <row r="96">
          <cell r="C96" t="str">
            <v>F12-BANDIHALLI</v>
          </cell>
          <cell r="D96">
            <v>64</v>
          </cell>
        </row>
        <row r="97">
          <cell r="C97" t="str">
            <v>F12-HALKURKE</v>
          </cell>
          <cell r="D97">
            <v>34385.52900000001</v>
          </cell>
        </row>
        <row r="98">
          <cell r="C98" t="str">
            <v>F12-KODIHALLI</v>
          </cell>
          <cell r="D98">
            <v>116033</v>
          </cell>
        </row>
        <row r="99">
          <cell r="C99" t="str">
            <v>F12-NJY-KIBBANAHALLI</v>
          </cell>
          <cell r="D99">
            <v>225048.84000000003</v>
          </cell>
        </row>
        <row r="100">
          <cell r="C100" t="str">
            <v>F12-RAJJAYANAPALLYA</v>
          </cell>
          <cell r="D100">
            <v>347916.84100000025</v>
          </cell>
        </row>
        <row r="101">
          <cell r="C101" t="str">
            <v>F12-SARTHAVALLI</v>
          </cell>
          <cell r="D101">
            <v>347524.37100000004</v>
          </cell>
        </row>
        <row r="102">
          <cell r="C102" t="str">
            <v>F13-GANDHINAGARA</v>
          </cell>
          <cell r="D102">
            <v>69826.22</v>
          </cell>
        </row>
        <row r="103">
          <cell r="C103" t="str">
            <v>F13-KALKERE</v>
          </cell>
          <cell r="D103">
            <v>268478.18099999992</v>
          </cell>
        </row>
        <row r="104">
          <cell r="C104" t="str">
            <v>F13-KUPPALU</v>
          </cell>
          <cell r="D104">
            <v>3813.75</v>
          </cell>
        </row>
        <row r="105">
          <cell r="C105" t="str">
            <v>F13-NJY KODAGIHALLI</v>
          </cell>
          <cell r="D105">
            <v>67112</v>
          </cell>
        </row>
        <row r="106">
          <cell r="C106" t="str">
            <v>F13-SASALAHALLI</v>
          </cell>
          <cell r="D106">
            <v>425044.11899999867</v>
          </cell>
        </row>
        <row r="107">
          <cell r="C107" t="str">
            <v>F13-TADASOOR</v>
          </cell>
          <cell r="D107">
            <v>113749.78</v>
          </cell>
        </row>
        <row r="108">
          <cell r="C108" t="str">
            <v>F13-VASUDEVARAHALLI</v>
          </cell>
          <cell r="D108">
            <v>110491</v>
          </cell>
        </row>
        <row r="109">
          <cell r="C109" t="str">
            <v>F14-ADHINAYAKANAHALLI</v>
          </cell>
          <cell r="D109">
            <v>31794</v>
          </cell>
        </row>
        <row r="110">
          <cell r="C110" t="str">
            <v>F14-JABAGATTA WS</v>
          </cell>
          <cell r="D110">
            <v>35384</v>
          </cell>
        </row>
        <row r="111">
          <cell r="C111" t="str">
            <v>F14-NJY-BEERASANDRA</v>
          </cell>
          <cell r="D111">
            <v>127051.25</v>
          </cell>
        </row>
        <row r="112">
          <cell r="C112" t="str">
            <v>F15-HINDISKERE NJY</v>
          </cell>
          <cell r="D112">
            <v>74186</v>
          </cell>
        </row>
        <row r="113">
          <cell r="C113" t="str">
            <v>F15-NJY-MARANAGERE</v>
          </cell>
          <cell r="D113">
            <v>36267</v>
          </cell>
        </row>
        <row r="114">
          <cell r="C114" t="str">
            <v>F16-BAREPALYA</v>
          </cell>
          <cell r="D114">
            <v>407086.42399999785</v>
          </cell>
        </row>
        <row r="115">
          <cell r="C115" t="str">
            <v>F16-NJY-SHIVARA</v>
          </cell>
          <cell r="D115">
            <v>182412.08000000002</v>
          </cell>
        </row>
        <row r="116">
          <cell r="C116" t="str">
            <v>F17-BYADARAHALLI</v>
          </cell>
          <cell r="D116">
            <v>268896.28199999902</v>
          </cell>
        </row>
        <row r="117">
          <cell r="C117" t="str">
            <v>Grand Total</v>
          </cell>
          <cell r="D117">
            <v>28183398.868000001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11"/>
  <sheetViews>
    <sheetView workbookViewId="0">
      <pane xSplit="10" ySplit="1" topLeftCell="S74" activePane="bottomRight" state="frozen"/>
      <selection pane="topRight" activeCell="K1" sqref="K1"/>
      <selection pane="bottomLeft" activeCell="A2" sqref="A2"/>
      <selection pane="bottomRight" activeCell="V107" sqref="V107"/>
    </sheetView>
  </sheetViews>
  <sheetFormatPr defaultRowHeight="14.4" x14ac:dyDescent="0.3"/>
  <cols>
    <col min="2" max="4" width="0" hidden="1" customWidth="1"/>
    <col min="5" max="5" width="19.6640625" bestFit="1" customWidth="1"/>
    <col min="6" max="7" width="0" hidden="1" customWidth="1"/>
    <col min="8" max="8" width="25.6640625" bestFit="1" customWidth="1"/>
    <col min="9" max="9" width="15.44140625" bestFit="1" customWidth="1"/>
    <col min="10" max="10" width="0" hidden="1" customWidth="1"/>
    <col min="11" max="11" width="10.109375" bestFit="1" customWidth="1"/>
    <col min="12" max="12" width="17" bestFit="1" customWidth="1"/>
    <col min="13" max="13" width="19.109375" bestFit="1" customWidth="1"/>
    <col min="14" max="14" width="19.5546875" bestFit="1" customWidth="1"/>
    <col min="15" max="15" width="12.33203125" bestFit="1" customWidth="1"/>
    <col min="16" max="17" width="9" bestFit="1" customWidth="1"/>
    <col min="18" max="18" width="6" bestFit="1" customWidth="1"/>
    <col min="19" max="19" width="25.33203125" bestFit="1" customWidth="1"/>
    <col min="20" max="20" width="18.33203125" bestFit="1" customWidth="1"/>
    <col min="21" max="21" width="18" bestFit="1" customWidth="1"/>
    <col min="22" max="22" width="27" bestFit="1" customWidth="1"/>
    <col min="23" max="23" width="15" bestFit="1" customWidth="1"/>
    <col min="24" max="24" width="18" bestFit="1" customWidth="1"/>
    <col min="25" max="25" width="19.5546875" bestFit="1" customWidth="1"/>
    <col min="26" max="26" width="15.33203125" customWidth="1"/>
    <col min="27" max="27" width="11" bestFit="1" customWidth="1"/>
    <col min="28" max="28" width="12" bestFit="1" customWidth="1"/>
    <col min="29" max="29" width="26.6640625" bestFit="1" customWidth="1"/>
    <col min="30" max="30" width="29.88671875" bestFit="1" customWidth="1"/>
    <col min="31" max="31" width="32.44140625" bestFit="1" customWidth="1"/>
    <col min="32" max="32" width="9.5546875" bestFit="1" customWidth="1"/>
    <col min="33" max="33" width="7.6640625" bestFit="1" customWidth="1"/>
    <col min="34" max="34" width="27.109375" bestFit="1" customWidth="1"/>
    <col min="35" max="35" width="19" bestFit="1" customWidth="1"/>
    <col min="36" max="36" width="23.109375" bestFit="1" customWidth="1"/>
    <col min="37" max="37" width="25.109375" bestFit="1" customWidth="1"/>
    <col min="38" max="38" width="21.109375" bestFit="1" customWidth="1"/>
  </cols>
  <sheetData>
    <row r="1" spans="1:38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7" t="s">
        <v>37</v>
      </c>
    </row>
    <row r="2" spans="1:38" x14ac:dyDescent="0.3">
      <c r="A2" s="4">
        <v>64</v>
      </c>
      <c r="B2" s="2" t="s">
        <v>43</v>
      </c>
      <c r="C2" s="2" t="s">
        <v>44</v>
      </c>
      <c r="D2" s="2" t="s">
        <v>44</v>
      </c>
      <c r="E2" s="2" t="s">
        <v>45</v>
      </c>
      <c r="F2" s="2" t="s">
        <v>44</v>
      </c>
      <c r="G2" s="2"/>
      <c r="H2" s="2" t="s">
        <v>46</v>
      </c>
      <c r="I2" s="2" t="s">
        <v>40</v>
      </c>
      <c r="J2" s="2" t="s">
        <v>47</v>
      </c>
      <c r="K2" s="2">
        <v>150</v>
      </c>
      <c r="L2" s="2">
        <v>150</v>
      </c>
      <c r="M2" s="2">
        <v>0</v>
      </c>
      <c r="N2" s="2">
        <v>93</v>
      </c>
      <c r="O2" s="2">
        <v>0</v>
      </c>
      <c r="P2" s="2">
        <v>318.98</v>
      </c>
      <c r="Q2" s="2">
        <v>331.40600000000001</v>
      </c>
      <c r="R2" s="2">
        <v>20000</v>
      </c>
      <c r="S2" s="2">
        <v>248520</v>
      </c>
      <c r="T2" s="2">
        <v>0</v>
      </c>
      <c r="U2" s="2">
        <v>95000</v>
      </c>
      <c r="V2" s="2">
        <f t="shared" ref="V2:V23" si="0">S2+T2-U2</f>
        <v>153520</v>
      </c>
      <c r="W2" s="2">
        <v>1166</v>
      </c>
      <c r="X2" s="2">
        <v>130684</v>
      </c>
      <c r="Y2" s="2">
        <f t="shared" ref="Y2:Y23" si="1">W2+X2</f>
        <v>131850</v>
      </c>
      <c r="Z2" s="10">
        <f t="shared" ref="Z2:Z23" si="2">(V2-Y2)/V2*100</f>
        <v>14.115424700364773</v>
      </c>
      <c r="AA2" s="2">
        <v>777891.52</v>
      </c>
      <c r="AB2" s="2">
        <v>1244630.82</v>
      </c>
      <c r="AC2" s="2">
        <v>0.85880000000000001</v>
      </c>
      <c r="AD2" s="2">
        <v>1.6</v>
      </c>
      <c r="AE2" s="2">
        <v>22.59</v>
      </c>
      <c r="AF2" s="2"/>
      <c r="AG2" s="2"/>
      <c r="AH2" s="2">
        <v>0</v>
      </c>
      <c r="AI2" s="2">
        <v>0</v>
      </c>
      <c r="AJ2" s="2">
        <v>0</v>
      </c>
      <c r="AK2" s="2">
        <v>653.41999999999996</v>
      </c>
      <c r="AL2" s="8">
        <v>0</v>
      </c>
    </row>
    <row r="3" spans="1:38" x14ac:dyDescent="0.3">
      <c r="A3" s="3">
        <v>272</v>
      </c>
      <c r="B3" s="1" t="s">
        <v>43</v>
      </c>
      <c r="C3" s="1" t="s">
        <v>44</v>
      </c>
      <c r="D3" s="1" t="s">
        <v>44</v>
      </c>
      <c r="E3" s="1" t="s">
        <v>48</v>
      </c>
      <c r="F3" s="1" t="s">
        <v>44</v>
      </c>
      <c r="G3" s="1"/>
      <c r="H3" s="1" t="s">
        <v>49</v>
      </c>
      <c r="I3" s="1" t="s">
        <v>38</v>
      </c>
      <c r="J3" s="1" t="s">
        <v>50</v>
      </c>
      <c r="K3" s="1">
        <v>1548</v>
      </c>
      <c r="L3" s="1">
        <v>1548</v>
      </c>
      <c r="M3" s="1">
        <v>0</v>
      </c>
      <c r="N3" s="1">
        <v>0</v>
      </c>
      <c r="O3" s="1">
        <v>0</v>
      </c>
      <c r="P3" s="1">
        <v>616.29399999999998</v>
      </c>
      <c r="Q3" s="1">
        <v>631.79999999999995</v>
      </c>
      <c r="R3" s="1">
        <v>20000</v>
      </c>
      <c r="S3" s="1">
        <v>310120</v>
      </c>
      <c r="T3" s="1">
        <v>0</v>
      </c>
      <c r="U3" s="1">
        <v>125000</v>
      </c>
      <c r="V3" s="2">
        <f t="shared" si="0"/>
        <v>185120</v>
      </c>
      <c r="W3" s="1">
        <v>169822.79</v>
      </c>
      <c r="X3" s="1">
        <v>0</v>
      </c>
      <c r="Y3" s="2">
        <f t="shared" si="1"/>
        <v>169822.79</v>
      </c>
      <c r="Z3" s="10">
        <f t="shared" si="2"/>
        <v>8.2634021175453718</v>
      </c>
      <c r="AA3" s="1">
        <v>1901460.24</v>
      </c>
      <c r="AB3" s="1">
        <v>1860147.5</v>
      </c>
      <c r="AC3" s="1">
        <v>0.91739999999999999</v>
      </c>
      <c r="AD3" s="1">
        <v>0.97829999999999995</v>
      </c>
      <c r="AE3" s="1">
        <v>8.08</v>
      </c>
      <c r="AF3" s="1"/>
      <c r="AG3" s="1"/>
      <c r="AH3" s="1">
        <v>0</v>
      </c>
      <c r="AI3" s="1">
        <v>0</v>
      </c>
      <c r="AJ3" s="1">
        <v>0</v>
      </c>
      <c r="AK3" s="1">
        <v>0</v>
      </c>
      <c r="AL3" s="9">
        <v>0</v>
      </c>
    </row>
    <row r="4" spans="1:38" x14ac:dyDescent="0.3">
      <c r="A4" s="4">
        <v>316</v>
      </c>
      <c r="B4" s="2" t="s">
        <v>43</v>
      </c>
      <c r="C4" s="2" t="s">
        <v>44</v>
      </c>
      <c r="D4" s="2" t="s">
        <v>44</v>
      </c>
      <c r="E4" s="2" t="s">
        <v>51</v>
      </c>
      <c r="F4" s="2" t="s">
        <v>44</v>
      </c>
      <c r="G4" s="2"/>
      <c r="H4" s="2" t="s">
        <v>52</v>
      </c>
      <c r="I4" s="2" t="s">
        <v>40</v>
      </c>
      <c r="J4" s="2" t="s">
        <v>53</v>
      </c>
      <c r="K4" s="2">
        <v>297</v>
      </c>
      <c r="L4" s="2">
        <v>297</v>
      </c>
      <c r="M4" s="2">
        <v>0</v>
      </c>
      <c r="N4" s="2">
        <v>280</v>
      </c>
      <c r="O4" s="2">
        <v>0</v>
      </c>
      <c r="P4" s="2">
        <v>373.01</v>
      </c>
      <c r="Q4" s="2">
        <v>395.88</v>
      </c>
      <c r="R4" s="2">
        <v>20000</v>
      </c>
      <c r="S4" s="2">
        <v>457400</v>
      </c>
      <c r="T4" s="2">
        <v>0</v>
      </c>
      <c r="U4" s="2">
        <v>20000</v>
      </c>
      <c r="V4" s="2">
        <f t="shared" si="0"/>
        <v>437400</v>
      </c>
      <c r="W4" s="2">
        <v>3102</v>
      </c>
      <c r="X4" s="2">
        <v>370690</v>
      </c>
      <c r="Y4" s="2">
        <f t="shared" si="1"/>
        <v>373792</v>
      </c>
      <c r="Z4" s="10">
        <f t="shared" si="2"/>
        <v>14.542295381801553</v>
      </c>
      <c r="AA4" s="2">
        <v>2190642.42</v>
      </c>
      <c r="AB4" s="2">
        <v>2923299.179</v>
      </c>
      <c r="AC4" s="2">
        <v>0.85460000000000003</v>
      </c>
      <c r="AD4" s="2">
        <v>1.3344</v>
      </c>
      <c r="AE4" s="2">
        <v>19.399999999999999</v>
      </c>
      <c r="AF4" s="2"/>
      <c r="AG4" s="2"/>
      <c r="AH4" s="2">
        <v>0</v>
      </c>
      <c r="AI4" s="2">
        <v>0</v>
      </c>
      <c r="AJ4" s="2">
        <v>0</v>
      </c>
      <c r="AK4" s="2">
        <v>1853.45</v>
      </c>
      <c r="AL4" s="8">
        <v>0</v>
      </c>
    </row>
    <row r="5" spans="1:38" x14ac:dyDescent="0.3">
      <c r="A5" s="3">
        <v>443</v>
      </c>
      <c r="B5" s="1" t="s">
        <v>43</v>
      </c>
      <c r="C5" s="1" t="s">
        <v>44</v>
      </c>
      <c r="D5" s="1" t="s">
        <v>44</v>
      </c>
      <c r="E5" s="1" t="s">
        <v>51</v>
      </c>
      <c r="F5" s="1" t="s">
        <v>44</v>
      </c>
      <c r="G5" s="1"/>
      <c r="H5" s="1" t="s">
        <v>54</v>
      </c>
      <c r="I5" s="1" t="s">
        <v>39</v>
      </c>
      <c r="J5" s="1" t="s">
        <v>55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20000</v>
      </c>
      <c r="S5" s="1">
        <v>0</v>
      </c>
      <c r="T5" s="1">
        <v>0</v>
      </c>
      <c r="U5" s="1">
        <v>0</v>
      </c>
      <c r="V5" s="2">
        <f t="shared" si="0"/>
        <v>0</v>
      </c>
      <c r="W5" s="1">
        <v>0</v>
      </c>
      <c r="X5" s="1">
        <v>0</v>
      </c>
      <c r="Y5" s="2">
        <f t="shared" si="1"/>
        <v>0</v>
      </c>
      <c r="Z5" s="10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/>
      <c r="AG5" s="1"/>
      <c r="AH5" s="1">
        <v>0</v>
      </c>
      <c r="AI5" s="1">
        <v>0</v>
      </c>
      <c r="AJ5" s="1">
        <v>0</v>
      </c>
      <c r="AK5" s="1">
        <v>0</v>
      </c>
      <c r="AL5" s="9">
        <v>0</v>
      </c>
    </row>
    <row r="6" spans="1:38" x14ac:dyDescent="0.3">
      <c r="A6" s="4">
        <v>602</v>
      </c>
      <c r="B6" s="2" t="s">
        <v>43</v>
      </c>
      <c r="C6" s="2" t="s">
        <v>44</v>
      </c>
      <c r="D6" s="2" t="s">
        <v>44</v>
      </c>
      <c r="E6" s="2" t="s">
        <v>56</v>
      </c>
      <c r="F6" s="2" t="s">
        <v>44</v>
      </c>
      <c r="G6" s="2"/>
      <c r="H6" s="2" t="s">
        <v>57</v>
      </c>
      <c r="I6" s="2" t="s">
        <v>40</v>
      </c>
      <c r="J6" s="2" t="s">
        <v>58</v>
      </c>
      <c r="K6" s="2">
        <v>383</v>
      </c>
      <c r="L6" s="2">
        <v>383</v>
      </c>
      <c r="M6" s="2">
        <v>0</v>
      </c>
      <c r="N6" s="2">
        <v>381</v>
      </c>
      <c r="O6" s="2">
        <v>0</v>
      </c>
      <c r="P6" s="2">
        <v>593.38099999999997</v>
      </c>
      <c r="Q6" s="2">
        <v>620.09400000000005</v>
      </c>
      <c r="R6" s="2">
        <v>20000</v>
      </c>
      <c r="S6" s="2">
        <v>534260</v>
      </c>
      <c r="T6" s="2">
        <v>0</v>
      </c>
      <c r="U6" s="2">
        <v>35000</v>
      </c>
      <c r="V6" s="2">
        <f t="shared" si="0"/>
        <v>499260</v>
      </c>
      <c r="W6" s="2">
        <v>57</v>
      </c>
      <c r="X6" s="2">
        <v>426206</v>
      </c>
      <c r="Y6" s="2">
        <f t="shared" si="1"/>
        <v>426263</v>
      </c>
      <c r="Z6" s="10">
        <f t="shared" si="2"/>
        <v>14.621039137924127</v>
      </c>
      <c r="AA6" s="2">
        <v>2481245.9700000002</v>
      </c>
      <c r="AB6" s="2">
        <v>2955304.3080000002</v>
      </c>
      <c r="AC6" s="2">
        <v>0.8538</v>
      </c>
      <c r="AD6" s="2">
        <v>1.1911</v>
      </c>
      <c r="AE6" s="2">
        <v>17.41</v>
      </c>
      <c r="AF6" s="2"/>
      <c r="AG6" s="2"/>
      <c r="AH6" s="2">
        <v>0</v>
      </c>
      <c r="AI6" s="2">
        <v>0</v>
      </c>
      <c r="AJ6" s="2">
        <v>0</v>
      </c>
      <c r="AK6" s="2">
        <v>2131.0300000000002</v>
      </c>
      <c r="AL6" s="8">
        <v>0</v>
      </c>
    </row>
    <row r="7" spans="1:38" x14ac:dyDescent="0.3">
      <c r="A7" s="3">
        <v>858</v>
      </c>
      <c r="B7" s="1" t="s">
        <v>43</v>
      </c>
      <c r="C7" s="1" t="s">
        <v>44</v>
      </c>
      <c r="D7" s="1" t="s">
        <v>44</v>
      </c>
      <c r="E7" s="1" t="s">
        <v>60</v>
      </c>
      <c r="F7" s="1" t="s">
        <v>44</v>
      </c>
      <c r="G7" s="1"/>
      <c r="H7" s="1" t="s">
        <v>61</v>
      </c>
      <c r="I7" s="1" t="s">
        <v>40</v>
      </c>
      <c r="J7" s="1" t="s">
        <v>62</v>
      </c>
      <c r="K7" s="1">
        <v>622</v>
      </c>
      <c r="L7" s="1">
        <v>622</v>
      </c>
      <c r="M7" s="1">
        <v>0</v>
      </c>
      <c r="N7" s="1">
        <v>621</v>
      </c>
      <c r="O7" s="1">
        <v>0</v>
      </c>
      <c r="P7" s="1">
        <v>627.45399999999995</v>
      </c>
      <c r="Q7" s="1">
        <v>652.60500000000002</v>
      </c>
      <c r="R7" s="1">
        <v>20000</v>
      </c>
      <c r="S7" s="1">
        <v>503020</v>
      </c>
      <c r="T7" s="1">
        <v>0</v>
      </c>
      <c r="U7" s="1">
        <v>0</v>
      </c>
      <c r="V7" s="2">
        <f t="shared" si="0"/>
        <v>503020</v>
      </c>
      <c r="W7" s="1">
        <v>0</v>
      </c>
      <c r="X7" s="1">
        <v>455235.201</v>
      </c>
      <c r="Y7" s="2">
        <f t="shared" si="1"/>
        <v>455235.201</v>
      </c>
      <c r="Z7" s="10">
        <f t="shared" si="2"/>
        <v>9.4995823227704665</v>
      </c>
      <c r="AA7" s="1">
        <v>2649712.98</v>
      </c>
      <c r="AB7" s="1">
        <v>5582772.4249999998</v>
      </c>
      <c r="AC7" s="1">
        <v>0.90500000000000003</v>
      </c>
      <c r="AD7" s="1">
        <v>2.1069</v>
      </c>
      <c r="AE7" s="1">
        <v>20.02</v>
      </c>
      <c r="AF7" s="1"/>
      <c r="AG7" s="1"/>
      <c r="AH7" s="1">
        <v>0</v>
      </c>
      <c r="AI7" s="1">
        <v>0</v>
      </c>
      <c r="AJ7" s="1">
        <v>0</v>
      </c>
      <c r="AK7" s="1">
        <v>5641.5</v>
      </c>
      <c r="AL7" s="9">
        <v>0</v>
      </c>
    </row>
    <row r="8" spans="1:38" x14ac:dyDescent="0.3">
      <c r="A8" s="4">
        <v>865</v>
      </c>
      <c r="B8" s="2" t="s">
        <v>43</v>
      </c>
      <c r="C8" s="2" t="s">
        <v>44</v>
      </c>
      <c r="D8" s="2" t="s">
        <v>44</v>
      </c>
      <c r="E8" s="2" t="s">
        <v>45</v>
      </c>
      <c r="F8" s="2" t="s">
        <v>44</v>
      </c>
      <c r="G8" s="2"/>
      <c r="H8" s="2" t="s">
        <v>63</v>
      </c>
      <c r="I8" s="2" t="s">
        <v>40</v>
      </c>
      <c r="J8" s="2" t="s">
        <v>64</v>
      </c>
      <c r="K8" s="2">
        <v>336</v>
      </c>
      <c r="L8" s="2">
        <v>336</v>
      </c>
      <c r="M8" s="2">
        <v>0</v>
      </c>
      <c r="N8" s="2">
        <v>327</v>
      </c>
      <c r="O8" s="2">
        <v>0</v>
      </c>
      <c r="P8" s="2">
        <v>641.37300000000005</v>
      </c>
      <c r="Q8" s="2">
        <v>658.17700000000002</v>
      </c>
      <c r="R8" s="2">
        <v>20000</v>
      </c>
      <c r="S8" s="2">
        <v>336080</v>
      </c>
      <c r="T8" s="2">
        <v>0</v>
      </c>
      <c r="U8" s="2">
        <v>0</v>
      </c>
      <c r="V8" s="2">
        <f t="shared" si="0"/>
        <v>336080</v>
      </c>
      <c r="W8" s="2">
        <v>71</v>
      </c>
      <c r="X8" s="2">
        <v>304081.66200000001</v>
      </c>
      <c r="Y8" s="2">
        <f t="shared" si="1"/>
        <v>304152.66200000001</v>
      </c>
      <c r="Z8" s="10">
        <f t="shared" si="2"/>
        <v>9.4999220423708604</v>
      </c>
      <c r="AA8" s="2">
        <v>1771372.86</v>
      </c>
      <c r="AB8" s="2">
        <v>3523170.3810000001</v>
      </c>
      <c r="AC8" s="2">
        <v>0.90500000000000003</v>
      </c>
      <c r="AD8" s="2">
        <v>1.9888999999999999</v>
      </c>
      <c r="AE8" s="2">
        <v>18.89</v>
      </c>
      <c r="AF8" s="2"/>
      <c r="AG8" s="2"/>
      <c r="AH8" s="2">
        <v>0</v>
      </c>
      <c r="AI8" s="2">
        <v>0</v>
      </c>
      <c r="AJ8" s="2">
        <v>0</v>
      </c>
      <c r="AK8" s="2">
        <v>2725.87</v>
      </c>
      <c r="AL8" s="8">
        <v>0</v>
      </c>
    </row>
    <row r="9" spans="1:38" x14ac:dyDescent="0.3">
      <c r="A9" s="3">
        <v>866</v>
      </c>
      <c r="B9" s="1" t="s">
        <v>43</v>
      </c>
      <c r="C9" s="1" t="s">
        <v>44</v>
      </c>
      <c r="D9" s="1" t="s">
        <v>44</v>
      </c>
      <c r="E9" s="1" t="s">
        <v>51</v>
      </c>
      <c r="F9" s="1" t="s">
        <v>44</v>
      </c>
      <c r="G9" s="1"/>
      <c r="H9" s="1" t="s">
        <v>65</v>
      </c>
      <c r="I9" s="1" t="s">
        <v>39</v>
      </c>
      <c r="J9" s="1" t="s">
        <v>66</v>
      </c>
      <c r="K9" s="1">
        <v>261</v>
      </c>
      <c r="L9" s="1">
        <v>261</v>
      </c>
      <c r="M9" s="1">
        <v>0</v>
      </c>
      <c r="N9" s="1">
        <v>216</v>
      </c>
      <c r="O9" s="1">
        <v>0</v>
      </c>
      <c r="P9" s="1">
        <v>883.54</v>
      </c>
      <c r="Q9" s="1">
        <v>892.97</v>
      </c>
      <c r="R9" s="1">
        <v>20000</v>
      </c>
      <c r="S9" s="1">
        <v>188600</v>
      </c>
      <c r="T9" s="12">
        <v>150000</v>
      </c>
      <c r="U9" s="1">
        <v>0</v>
      </c>
      <c r="V9" s="2">
        <f t="shared" si="0"/>
        <v>338600</v>
      </c>
      <c r="W9" s="1">
        <v>152876</v>
      </c>
      <c r="X9" s="1">
        <v>151314.389</v>
      </c>
      <c r="Y9" s="2">
        <f t="shared" si="1"/>
        <v>304190.38899999997</v>
      </c>
      <c r="Z9" s="10">
        <f t="shared" si="2"/>
        <v>10.162318665091563</v>
      </c>
      <c r="AA9" s="1">
        <v>2218838.65</v>
      </c>
      <c r="AB9" s="1">
        <v>2629129.3190000001</v>
      </c>
      <c r="AC9" s="1">
        <v>1.054</v>
      </c>
      <c r="AD9" s="1">
        <v>1.1849000000000001</v>
      </c>
      <c r="AE9" s="1">
        <v>-6.4</v>
      </c>
      <c r="AF9" s="1"/>
      <c r="AG9" s="1"/>
      <c r="AH9" s="1">
        <v>0</v>
      </c>
      <c r="AI9" s="1">
        <v>0</v>
      </c>
      <c r="AJ9" s="1">
        <v>0</v>
      </c>
      <c r="AK9" s="1">
        <v>1138.07</v>
      </c>
      <c r="AL9" s="9">
        <v>0</v>
      </c>
    </row>
    <row r="10" spans="1:38" x14ac:dyDescent="0.3">
      <c r="A10" s="4">
        <v>871</v>
      </c>
      <c r="B10" s="2" t="s">
        <v>43</v>
      </c>
      <c r="C10" s="2" t="s">
        <v>44</v>
      </c>
      <c r="D10" s="2" t="s">
        <v>44</v>
      </c>
      <c r="E10" s="2" t="s">
        <v>45</v>
      </c>
      <c r="F10" s="2" t="s">
        <v>44</v>
      </c>
      <c r="G10" s="2"/>
      <c r="H10" s="2" t="s">
        <v>67</v>
      </c>
      <c r="I10" s="2" t="s">
        <v>40</v>
      </c>
      <c r="J10" s="2" t="s">
        <v>68</v>
      </c>
      <c r="K10" s="2">
        <v>212</v>
      </c>
      <c r="L10" s="2">
        <v>212</v>
      </c>
      <c r="M10" s="2">
        <v>0</v>
      </c>
      <c r="N10" s="2">
        <v>203</v>
      </c>
      <c r="O10" s="2">
        <v>0</v>
      </c>
      <c r="P10" s="2">
        <v>222.28100000000001</v>
      </c>
      <c r="Q10" s="2">
        <v>239.19800000000001</v>
      </c>
      <c r="R10" s="2">
        <v>20000</v>
      </c>
      <c r="S10" s="2">
        <v>338340</v>
      </c>
      <c r="T10" s="2">
        <v>0</v>
      </c>
      <c r="U10" s="2">
        <v>0</v>
      </c>
      <c r="V10" s="2">
        <f t="shared" si="0"/>
        <v>338340</v>
      </c>
      <c r="W10" s="2">
        <v>673</v>
      </c>
      <c r="X10" s="2">
        <v>305524.04200000002</v>
      </c>
      <c r="Y10" s="2">
        <f t="shared" si="1"/>
        <v>306197.04200000002</v>
      </c>
      <c r="Z10" s="10">
        <f t="shared" si="2"/>
        <v>9.5001944789265185</v>
      </c>
      <c r="AA10" s="2">
        <v>1785272.2</v>
      </c>
      <c r="AB10" s="2">
        <v>3613809.537</v>
      </c>
      <c r="AC10" s="2">
        <v>0.90500000000000003</v>
      </c>
      <c r="AD10" s="2">
        <v>2.0242</v>
      </c>
      <c r="AE10" s="2">
        <v>19.23</v>
      </c>
      <c r="AF10" s="2"/>
      <c r="AG10" s="2"/>
      <c r="AH10" s="2">
        <v>0</v>
      </c>
      <c r="AI10" s="2">
        <v>0</v>
      </c>
      <c r="AJ10" s="2">
        <v>0</v>
      </c>
      <c r="AK10" s="2">
        <v>1872.99</v>
      </c>
      <c r="AL10" s="8">
        <v>0</v>
      </c>
    </row>
    <row r="11" spans="1:38" x14ac:dyDescent="0.3">
      <c r="A11" s="3">
        <v>1073</v>
      </c>
      <c r="B11" s="1" t="s">
        <v>43</v>
      </c>
      <c r="C11" s="1" t="s">
        <v>44</v>
      </c>
      <c r="D11" s="1" t="s">
        <v>44</v>
      </c>
      <c r="E11" s="1" t="s">
        <v>51</v>
      </c>
      <c r="F11" s="1" t="s">
        <v>44</v>
      </c>
      <c r="G11" s="1"/>
      <c r="H11" s="1" t="s">
        <v>69</v>
      </c>
      <c r="I11" s="1" t="s">
        <v>40</v>
      </c>
      <c r="J11" s="1" t="s">
        <v>70</v>
      </c>
      <c r="K11" s="1">
        <v>296</v>
      </c>
      <c r="L11" s="1">
        <v>296</v>
      </c>
      <c r="M11" s="1">
        <v>0</v>
      </c>
      <c r="N11" s="1">
        <v>286</v>
      </c>
      <c r="O11" s="1">
        <v>0</v>
      </c>
      <c r="P11" s="1">
        <v>8668.2999999999993</v>
      </c>
      <c r="Q11" s="1">
        <v>8900.6</v>
      </c>
      <c r="R11" s="1">
        <v>2000</v>
      </c>
      <c r="S11" s="1">
        <v>464600</v>
      </c>
      <c r="T11" s="1">
        <v>0</v>
      </c>
      <c r="U11" s="1">
        <v>25000</v>
      </c>
      <c r="V11" s="2">
        <f t="shared" si="0"/>
        <v>439600</v>
      </c>
      <c r="W11" s="1">
        <v>308</v>
      </c>
      <c r="X11" s="1">
        <v>378326</v>
      </c>
      <c r="Y11" s="2">
        <f t="shared" si="1"/>
        <v>378634</v>
      </c>
      <c r="Z11" s="10">
        <f t="shared" si="2"/>
        <v>13.868516833484987</v>
      </c>
      <c r="AA11" s="1">
        <v>2206024</v>
      </c>
      <c r="AB11" s="1">
        <v>2666926.8659999999</v>
      </c>
      <c r="AC11" s="1">
        <v>0.86129999999999995</v>
      </c>
      <c r="AD11" s="1">
        <v>1.2089000000000001</v>
      </c>
      <c r="AE11" s="1">
        <v>16.77</v>
      </c>
      <c r="AF11" s="1"/>
      <c r="AG11" s="1"/>
      <c r="AH11" s="1">
        <v>0</v>
      </c>
      <c r="AI11" s="1">
        <v>0</v>
      </c>
      <c r="AJ11" s="1">
        <v>0</v>
      </c>
      <c r="AK11" s="1">
        <v>1891.63</v>
      </c>
      <c r="AL11" s="9">
        <v>0</v>
      </c>
    </row>
    <row r="12" spans="1:38" x14ac:dyDescent="0.3">
      <c r="A12" s="4">
        <v>1114</v>
      </c>
      <c r="B12" s="2" t="s">
        <v>43</v>
      </c>
      <c r="C12" s="2" t="s">
        <v>44</v>
      </c>
      <c r="D12" s="2" t="s">
        <v>44</v>
      </c>
      <c r="E12" s="2" t="s">
        <v>48</v>
      </c>
      <c r="F12" s="2" t="s">
        <v>44</v>
      </c>
      <c r="G12" s="2"/>
      <c r="H12" s="2" t="s">
        <v>71</v>
      </c>
      <c r="I12" s="2" t="s">
        <v>40</v>
      </c>
      <c r="J12" s="2" t="s">
        <v>72</v>
      </c>
      <c r="K12" s="2">
        <v>501</v>
      </c>
      <c r="L12" s="2">
        <v>501</v>
      </c>
      <c r="M12" s="2">
        <v>0</v>
      </c>
      <c r="N12" s="2">
        <v>487</v>
      </c>
      <c r="O12" s="2">
        <v>0</v>
      </c>
      <c r="P12" s="2">
        <v>683.63800000000003</v>
      </c>
      <c r="Q12" s="2">
        <v>705.15800000000002</v>
      </c>
      <c r="R12" s="2">
        <v>20000</v>
      </c>
      <c r="S12" s="2">
        <v>430400</v>
      </c>
      <c r="T12" s="2">
        <v>0</v>
      </c>
      <c r="U12" s="2">
        <v>0</v>
      </c>
      <c r="V12" s="2">
        <f t="shared" si="0"/>
        <v>430400</v>
      </c>
      <c r="W12" s="2">
        <v>429</v>
      </c>
      <c r="X12" s="2">
        <v>389081.522</v>
      </c>
      <c r="Y12" s="2">
        <f t="shared" si="1"/>
        <v>389510.522</v>
      </c>
      <c r="Z12" s="10">
        <f t="shared" si="2"/>
        <v>9.5003434014869903</v>
      </c>
      <c r="AA12" s="2">
        <v>2269339.29</v>
      </c>
      <c r="AB12" s="2">
        <v>4624767.824</v>
      </c>
      <c r="AC12" s="2">
        <v>0.90500000000000003</v>
      </c>
      <c r="AD12" s="2">
        <v>2.0379</v>
      </c>
      <c r="AE12" s="2">
        <v>19.36</v>
      </c>
      <c r="AF12" s="2"/>
      <c r="AG12" s="2"/>
      <c r="AH12" s="2">
        <v>0</v>
      </c>
      <c r="AI12" s="2">
        <v>0</v>
      </c>
      <c r="AJ12" s="2">
        <v>0</v>
      </c>
      <c r="AK12" s="2">
        <v>2970.36</v>
      </c>
      <c r="AL12" s="8">
        <v>0</v>
      </c>
    </row>
    <row r="13" spans="1:38" x14ac:dyDescent="0.3">
      <c r="A13" s="3">
        <v>1233</v>
      </c>
      <c r="B13" s="1" t="s">
        <v>43</v>
      </c>
      <c r="C13" s="1" t="s">
        <v>44</v>
      </c>
      <c r="D13" s="1" t="s">
        <v>44</v>
      </c>
      <c r="E13" s="1" t="s">
        <v>48</v>
      </c>
      <c r="F13" s="1" t="s">
        <v>44</v>
      </c>
      <c r="G13" s="1"/>
      <c r="H13" s="1" t="s">
        <v>73</v>
      </c>
      <c r="I13" s="1" t="s">
        <v>40</v>
      </c>
      <c r="J13" s="1" t="s">
        <v>74</v>
      </c>
      <c r="K13" s="1">
        <v>367</v>
      </c>
      <c r="L13" s="1">
        <v>367</v>
      </c>
      <c r="M13" s="1">
        <v>0</v>
      </c>
      <c r="N13" s="1">
        <v>355</v>
      </c>
      <c r="O13" s="1">
        <v>0</v>
      </c>
      <c r="P13" s="1">
        <v>548.01800000000003</v>
      </c>
      <c r="Q13" s="1">
        <v>562.80200000000002</v>
      </c>
      <c r="R13" s="1">
        <v>20000</v>
      </c>
      <c r="S13" s="1">
        <v>295680</v>
      </c>
      <c r="T13" s="1">
        <v>0</v>
      </c>
      <c r="U13" s="1">
        <v>15000</v>
      </c>
      <c r="V13" s="2">
        <f t="shared" si="0"/>
        <v>280680</v>
      </c>
      <c r="W13" s="1">
        <v>1184</v>
      </c>
      <c r="X13" s="1">
        <v>252753.136</v>
      </c>
      <c r="Y13" s="2">
        <f t="shared" si="1"/>
        <v>253937.136</v>
      </c>
      <c r="Z13" s="10">
        <f t="shared" si="2"/>
        <v>9.5278837109876022</v>
      </c>
      <c r="AA13" s="1">
        <v>1486840.06</v>
      </c>
      <c r="AB13" s="1">
        <v>3208444.148</v>
      </c>
      <c r="AC13" s="1">
        <v>0.90469999999999995</v>
      </c>
      <c r="AD13" s="1">
        <v>2.1579000000000002</v>
      </c>
      <c r="AE13" s="1">
        <v>20.56</v>
      </c>
      <c r="AF13" s="1"/>
      <c r="AG13" s="1"/>
      <c r="AH13" s="1">
        <v>0</v>
      </c>
      <c r="AI13" s="1">
        <v>0</v>
      </c>
      <c r="AJ13" s="1">
        <v>0</v>
      </c>
      <c r="AK13" s="1">
        <v>3238.84</v>
      </c>
      <c r="AL13" s="9">
        <v>0</v>
      </c>
    </row>
    <row r="14" spans="1:38" x14ac:dyDescent="0.3">
      <c r="A14" s="4">
        <v>1337</v>
      </c>
      <c r="B14" s="2" t="s">
        <v>43</v>
      </c>
      <c r="C14" s="2" t="s">
        <v>44</v>
      </c>
      <c r="D14" s="2" t="s">
        <v>44</v>
      </c>
      <c r="E14" s="2" t="s">
        <v>51</v>
      </c>
      <c r="F14" s="2" t="s">
        <v>44</v>
      </c>
      <c r="G14" s="2"/>
      <c r="H14" s="2" t="s">
        <v>75</v>
      </c>
      <c r="I14" s="2" t="s">
        <v>40</v>
      </c>
      <c r="J14" s="2" t="s">
        <v>76</v>
      </c>
      <c r="K14" s="2">
        <v>592</v>
      </c>
      <c r="L14" s="2">
        <v>592</v>
      </c>
      <c r="M14" s="2">
        <v>0</v>
      </c>
      <c r="N14" s="2">
        <v>586</v>
      </c>
      <c r="O14" s="2">
        <v>0</v>
      </c>
      <c r="P14" s="2">
        <v>784.93</v>
      </c>
      <c r="Q14" s="2">
        <v>795.6</v>
      </c>
      <c r="R14" s="2">
        <v>20000</v>
      </c>
      <c r="S14" s="2">
        <v>213400</v>
      </c>
      <c r="T14" s="2">
        <v>20000</v>
      </c>
      <c r="U14" s="2">
        <v>0</v>
      </c>
      <c r="V14" s="2">
        <f t="shared" si="0"/>
        <v>233400</v>
      </c>
      <c r="W14" s="2">
        <v>345</v>
      </c>
      <c r="X14" s="2">
        <v>209786.736</v>
      </c>
      <c r="Y14" s="2">
        <f t="shared" si="1"/>
        <v>210131.736</v>
      </c>
      <c r="Z14" s="10">
        <f t="shared" si="2"/>
        <v>9.9692647814910007</v>
      </c>
      <c r="AA14" s="2">
        <v>1224129.98</v>
      </c>
      <c r="AB14" s="2">
        <v>2393484.852</v>
      </c>
      <c r="AC14" s="2">
        <v>0.90029999999999999</v>
      </c>
      <c r="AD14" s="2">
        <v>1.9553</v>
      </c>
      <c r="AE14" s="2">
        <v>19.489999999999998</v>
      </c>
      <c r="AF14" s="2"/>
      <c r="AG14" s="2"/>
      <c r="AH14" s="2">
        <v>0</v>
      </c>
      <c r="AI14" s="2">
        <v>0</v>
      </c>
      <c r="AJ14" s="2">
        <v>0</v>
      </c>
      <c r="AK14" s="2">
        <v>2890.8</v>
      </c>
      <c r="AL14" s="8">
        <v>0</v>
      </c>
    </row>
    <row r="15" spans="1:38" x14ac:dyDescent="0.3">
      <c r="A15" s="3">
        <v>1442</v>
      </c>
      <c r="B15" s="1" t="s">
        <v>43</v>
      </c>
      <c r="C15" s="1" t="s">
        <v>44</v>
      </c>
      <c r="D15" s="1" t="s">
        <v>44</v>
      </c>
      <c r="E15" s="1" t="s">
        <v>48</v>
      </c>
      <c r="F15" s="1" t="s">
        <v>44</v>
      </c>
      <c r="G15" s="1"/>
      <c r="H15" s="1" t="s">
        <v>79</v>
      </c>
      <c r="I15" s="1" t="s">
        <v>40</v>
      </c>
      <c r="J15" s="1" t="s">
        <v>80</v>
      </c>
      <c r="K15" s="1">
        <v>247</v>
      </c>
      <c r="L15" s="1">
        <v>247</v>
      </c>
      <c r="M15" s="1">
        <v>0</v>
      </c>
      <c r="N15" s="1">
        <v>237</v>
      </c>
      <c r="O15" s="1">
        <v>0</v>
      </c>
      <c r="P15" s="1">
        <v>382.78500000000003</v>
      </c>
      <c r="Q15" s="1">
        <v>395.73399999999998</v>
      </c>
      <c r="R15" s="1">
        <v>20000</v>
      </c>
      <c r="S15" s="1">
        <v>258980</v>
      </c>
      <c r="T15" s="1">
        <v>0</v>
      </c>
      <c r="U15" s="1">
        <v>0</v>
      </c>
      <c r="V15" s="2">
        <f t="shared" si="0"/>
        <v>258980</v>
      </c>
      <c r="W15" s="1">
        <v>632</v>
      </c>
      <c r="X15" s="1">
        <v>233745.50399999999</v>
      </c>
      <c r="Y15" s="2">
        <f t="shared" si="1"/>
        <v>234377.50399999999</v>
      </c>
      <c r="Z15" s="10">
        <f t="shared" si="2"/>
        <v>9.4997667773573298</v>
      </c>
      <c r="AA15" s="1">
        <v>1370979.52</v>
      </c>
      <c r="AB15" s="1">
        <v>2765322.2059999998</v>
      </c>
      <c r="AC15" s="1">
        <v>0.90500000000000003</v>
      </c>
      <c r="AD15" s="1">
        <v>2.0169999999999999</v>
      </c>
      <c r="AE15" s="1">
        <v>19.16</v>
      </c>
      <c r="AF15" s="1"/>
      <c r="AG15" s="1"/>
      <c r="AH15" s="1">
        <v>0</v>
      </c>
      <c r="AI15" s="1">
        <v>0</v>
      </c>
      <c r="AJ15" s="1">
        <v>0</v>
      </c>
      <c r="AK15" s="1">
        <v>2225.11</v>
      </c>
      <c r="AL15" s="9">
        <v>0</v>
      </c>
    </row>
    <row r="16" spans="1:38" x14ac:dyDescent="0.3">
      <c r="A16" s="4">
        <v>1571</v>
      </c>
      <c r="B16" s="2" t="s">
        <v>43</v>
      </c>
      <c r="C16" s="2" t="s">
        <v>44</v>
      </c>
      <c r="D16" s="2" t="s">
        <v>44</v>
      </c>
      <c r="E16" s="2" t="s">
        <v>51</v>
      </c>
      <c r="F16" s="2" t="s">
        <v>44</v>
      </c>
      <c r="G16" s="2"/>
      <c r="H16" s="2" t="s">
        <v>81</v>
      </c>
      <c r="I16" s="2" t="s">
        <v>40</v>
      </c>
      <c r="J16" s="2" t="s">
        <v>82</v>
      </c>
      <c r="K16" s="2">
        <v>586</v>
      </c>
      <c r="L16" s="2">
        <v>586</v>
      </c>
      <c r="M16" s="2">
        <v>0</v>
      </c>
      <c r="N16" s="2">
        <v>560</v>
      </c>
      <c r="O16" s="2">
        <v>0</v>
      </c>
      <c r="P16" s="2">
        <v>732.53</v>
      </c>
      <c r="Q16" s="2">
        <v>749.29</v>
      </c>
      <c r="R16" s="2">
        <v>20000</v>
      </c>
      <c r="S16" s="2">
        <v>335200</v>
      </c>
      <c r="T16" s="2">
        <v>0</v>
      </c>
      <c r="U16" s="2">
        <v>20000</v>
      </c>
      <c r="V16" s="2">
        <f t="shared" si="0"/>
        <v>315200</v>
      </c>
      <c r="W16" s="2">
        <v>1308</v>
      </c>
      <c r="X16" s="2">
        <v>283609.76</v>
      </c>
      <c r="Y16" s="2">
        <f t="shared" si="1"/>
        <v>284917.76000000001</v>
      </c>
      <c r="Z16" s="10">
        <f t="shared" si="2"/>
        <v>9.6073096446700479</v>
      </c>
      <c r="AA16" s="2">
        <v>1665212.53</v>
      </c>
      <c r="AB16" s="2">
        <v>3670192.85</v>
      </c>
      <c r="AC16" s="2">
        <v>0.90390000000000004</v>
      </c>
      <c r="AD16" s="2">
        <v>2.2040000000000002</v>
      </c>
      <c r="AE16" s="2">
        <v>21.18</v>
      </c>
      <c r="AF16" s="2"/>
      <c r="AG16" s="2"/>
      <c r="AH16" s="2">
        <v>0</v>
      </c>
      <c r="AI16" s="2">
        <v>0</v>
      </c>
      <c r="AJ16" s="2">
        <v>0</v>
      </c>
      <c r="AK16" s="2">
        <v>4220.74</v>
      </c>
      <c r="AL16" s="8">
        <v>0</v>
      </c>
    </row>
    <row r="17" spans="1:38" x14ac:dyDescent="0.3">
      <c r="A17" s="3">
        <v>1617</v>
      </c>
      <c r="B17" s="1" t="s">
        <v>43</v>
      </c>
      <c r="C17" s="1" t="s">
        <v>44</v>
      </c>
      <c r="D17" s="1" t="s">
        <v>44</v>
      </c>
      <c r="E17" s="1" t="s">
        <v>51</v>
      </c>
      <c r="F17" s="1" t="s">
        <v>44</v>
      </c>
      <c r="G17" s="1"/>
      <c r="H17" s="1" t="s">
        <v>83</v>
      </c>
      <c r="I17" s="1" t="s">
        <v>40</v>
      </c>
      <c r="J17" s="1" t="s">
        <v>84</v>
      </c>
      <c r="K17" s="1">
        <v>319</v>
      </c>
      <c r="L17" s="1">
        <v>319</v>
      </c>
      <c r="M17" s="1">
        <v>0</v>
      </c>
      <c r="N17" s="1">
        <v>311</v>
      </c>
      <c r="O17" s="1">
        <v>0</v>
      </c>
      <c r="P17" s="1">
        <v>495.41</v>
      </c>
      <c r="Q17" s="1">
        <v>510.2</v>
      </c>
      <c r="R17" s="1">
        <v>20000</v>
      </c>
      <c r="S17" s="1">
        <v>295800</v>
      </c>
      <c r="T17" s="1">
        <v>18000</v>
      </c>
      <c r="U17" s="1">
        <v>0</v>
      </c>
      <c r="V17" s="2">
        <f t="shared" si="0"/>
        <v>313800</v>
      </c>
      <c r="W17" s="1">
        <v>194</v>
      </c>
      <c r="X17" s="1">
        <v>283794.19400000002</v>
      </c>
      <c r="Y17" s="2">
        <f t="shared" si="1"/>
        <v>283988.19400000002</v>
      </c>
      <c r="Z17" s="10">
        <f t="shared" si="2"/>
        <v>9.5002568514977632</v>
      </c>
      <c r="AA17" s="1">
        <v>1654032.07</v>
      </c>
      <c r="AB17" s="1">
        <v>3280827.6579999998</v>
      </c>
      <c r="AC17" s="1">
        <v>0.90500000000000003</v>
      </c>
      <c r="AD17" s="1">
        <v>1.9835</v>
      </c>
      <c r="AE17" s="1">
        <v>18.84</v>
      </c>
      <c r="AF17" s="1"/>
      <c r="AG17" s="1"/>
      <c r="AH17" s="1">
        <v>0</v>
      </c>
      <c r="AI17" s="1">
        <v>0</v>
      </c>
      <c r="AJ17" s="1">
        <v>0</v>
      </c>
      <c r="AK17" s="1">
        <v>2321.9</v>
      </c>
      <c r="AL17" s="9">
        <v>0</v>
      </c>
    </row>
    <row r="18" spans="1:38" x14ac:dyDescent="0.3">
      <c r="A18" s="4">
        <v>1637</v>
      </c>
      <c r="B18" s="2" t="s">
        <v>43</v>
      </c>
      <c r="C18" s="2" t="s">
        <v>44</v>
      </c>
      <c r="D18" s="2" t="s">
        <v>44</v>
      </c>
      <c r="E18" s="2" t="s">
        <v>48</v>
      </c>
      <c r="F18" s="2" t="s">
        <v>44</v>
      </c>
      <c r="G18" s="2"/>
      <c r="H18" s="2" t="s">
        <v>85</v>
      </c>
      <c r="I18" s="2" t="s">
        <v>39</v>
      </c>
      <c r="J18" s="2" t="s">
        <v>86</v>
      </c>
      <c r="K18" s="2">
        <v>8</v>
      </c>
      <c r="L18" s="2">
        <v>8</v>
      </c>
      <c r="M18" s="2">
        <v>0</v>
      </c>
      <c r="N18" s="2">
        <v>0</v>
      </c>
      <c r="O18" s="2">
        <v>0</v>
      </c>
      <c r="P18" s="2">
        <v>1684.9349999999999</v>
      </c>
      <c r="Q18" s="2">
        <v>1720.6</v>
      </c>
      <c r="R18" s="2">
        <v>20000</v>
      </c>
      <c r="S18" s="2">
        <v>713300</v>
      </c>
      <c r="T18" s="2">
        <v>0</v>
      </c>
      <c r="U18" s="2">
        <v>698000</v>
      </c>
      <c r="V18" s="2">
        <f t="shared" si="0"/>
        <v>15300</v>
      </c>
      <c r="W18" s="2">
        <v>14643</v>
      </c>
      <c r="X18" s="2">
        <v>0</v>
      </c>
      <c r="Y18" s="2">
        <f t="shared" si="1"/>
        <v>14643</v>
      </c>
      <c r="Z18" s="10">
        <f t="shared" si="2"/>
        <v>4.2941176470588234</v>
      </c>
      <c r="AA18" s="2">
        <v>153083.78</v>
      </c>
      <c r="AB18" s="2">
        <v>93858.78</v>
      </c>
      <c r="AC18" s="2">
        <v>0.95709999999999995</v>
      </c>
      <c r="AD18" s="2">
        <v>0.61309999999999998</v>
      </c>
      <c r="AE18" s="2">
        <v>2.63</v>
      </c>
      <c r="AF18" s="2"/>
      <c r="AG18" s="2"/>
      <c r="AH18" s="2">
        <v>0</v>
      </c>
      <c r="AI18" s="2">
        <v>0</v>
      </c>
      <c r="AJ18" s="2">
        <v>0</v>
      </c>
      <c r="AK18" s="2">
        <v>0</v>
      </c>
      <c r="AL18" s="8">
        <v>0</v>
      </c>
    </row>
    <row r="19" spans="1:38" x14ac:dyDescent="0.3">
      <c r="A19" s="3">
        <v>1644</v>
      </c>
      <c r="B19" s="1" t="s">
        <v>43</v>
      </c>
      <c r="C19" s="1" t="s">
        <v>44</v>
      </c>
      <c r="D19" s="1" t="s">
        <v>44</v>
      </c>
      <c r="E19" s="1" t="s">
        <v>51</v>
      </c>
      <c r="F19" s="1" t="s">
        <v>44</v>
      </c>
      <c r="G19" s="1"/>
      <c r="H19" s="1" t="s">
        <v>87</v>
      </c>
      <c r="I19" s="1" t="s">
        <v>38</v>
      </c>
      <c r="J19" s="1" t="s">
        <v>88</v>
      </c>
      <c r="K19" s="1">
        <v>259</v>
      </c>
      <c r="L19" s="1">
        <v>259</v>
      </c>
      <c r="M19" s="1">
        <v>0</v>
      </c>
      <c r="N19" s="1">
        <v>0</v>
      </c>
      <c r="O19" s="1">
        <v>0</v>
      </c>
      <c r="P19" s="1">
        <v>87.35</v>
      </c>
      <c r="Q19" s="1">
        <v>88.15</v>
      </c>
      <c r="R19" s="1">
        <v>20000</v>
      </c>
      <c r="S19" s="1">
        <v>16000</v>
      </c>
      <c r="T19" s="1">
        <v>25000</v>
      </c>
      <c r="U19" s="1">
        <v>0</v>
      </c>
      <c r="V19" s="2">
        <f t="shared" si="0"/>
        <v>41000</v>
      </c>
      <c r="W19" s="1">
        <v>36267</v>
      </c>
      <c r="X19" s="1">
        <v>0</v>
      </c>
      <c r="Y19" s="2">
        <f t="shared" si="1"/>
        <v>36267</v>
      </c>
      <c r="Z19" s="10">
        <f t="shared" si="2"/>
        <v>11.543902439024391</v>
      </c>
      <c r="AA19" s="1">
        <v>375251.69</v>
      </c>
      <c r="AB19" s="1">
        <v>164047.57999999999</v>
      </c>
      <c r="AC19" s="1">
        <v>0.88460000000000005</v>
      </c>
      <c r="AD19" s="1">
        <v>0.43719999999999998</v>
      </c>
      <c r="AE19" s="1">
        <v>5.05</v>
      </c>
      <c r="AF19" s="1"/>
      <c r="AG19" s="1"/>
      <c r="AH19" s="1">
        <v>0</v>
      </c>
      <c r="AI19" s="1">
        <v>0</v>
      </c>
      <c r="AJ19" s="1">
        <v>0</v>
      </c>
      <c r="AK19" s="1">
        <v>0</v>
      </c>
      <c r="AL19" s="9">
        <v>0</v>
      </c>
    </row>
    <row r="20" spans="1:38" x14ac:dyDescent="0.3">
      <c r="A20" s="4">
        <v>2046</v>
      </c>
      <c r="B20" s="2" t="s">
        <v>43</v>
      </c>
      <c r="C20" s="2" t="s">
        <v>44</v>
      </c>
      <c r="D20" s="2" t="s">
        <v>44</v>
      </c>
      <c r="E20" s="2" t="s">
        <v>56</v>
      </c>
      <c r="F20" s="2" t="s">
        <v>44</v>
      </c>
      <c r="G20" s="2"/>
      <c r="H20" s="2" t="s">
        <v>89</v>
      </c>
      <c r="I20" s="2" t="s">
        <v>40</v>
      </c>
      <c r="J20" s="2" t="s">
        <v>90</v>
      </c>
      <c r="K20" s="2">
        <v>556</v>
      </c>
      <c r="L20" s="2">
        <v>556</v>
      </c>
      <c r="M20" s="2">
        <v>0</v>
      </c>
      <c r="N20" s="2">
        <v>550</v>
      </c>
      <c r="O20" s="2">
        <v>0</v>
      </c>
      <c r="P20" s="2">
        <v>673.92899999999997</v>
      </c>
      <c r="Q20" s="2">
        <v>692.86599999999999</v>
      </c>
      <c r="R20" s="2">
        <v>20000</v>
      </c>
      <c r="S20" s="2">
        <v>378740</v>
      </c>
      <c r="T20" s="2">
        <v>20000</v>
      </c>
      <c r="U20" s="2">
        <v>0</v>
      </c>
      <c r="V20" s="2">
        <f t="shared" si="0"/>
        <v>398740</v>
      </c>
      <c r="W20" s="2">
        <v>273</v>
      </c>
      <c r="X20" s="2">
        <v>360585.11099999998</v>
      </c>
      <c r="Y20" s="2">
        <f t="shared" si="1"/>
        <v>360858.11099999998</v>
      </c>
      <c r="Z20" s="10">
        <f t="shared" si="2"/>
        <v>9.5003985052916757</v>
      </c>
      <c r="AA20" s="2">
        <v>2101286.83</v>
      </c>
      <c r="AB20" s="2">
        <v>4290082.0429999996</v>
      </c>
      <c r="AC20" s="2">
        <v>0.90500000000000003</v>
      </c>
      <c r="AD20" s="2">
        <v>2.0415999999999999</v>
      </c>
      <c r="AE20" s="2">
        <v>19.399999999999999</v>
      </c>
      <c r="AF20" s="2"/>
      <c r="AG20" s="2"/>
      <c r="AH20" s="2">
        <v>0</v>
      </c>
      <c r="AI20" s="2">
        <v>0</v>
      </c>
      <c r="AJ20" s="2">
        <v>0</v>
      </c>
      <c r="AK20" s="2">
        <v>3631.27</v>
      </c>
      <c r="AL20" s="8">
        <v>0</v>
      </c>
    </row>
    <row r="21" spans="1:38" x14ac:dyDescent="0.3">
      <c r="A21" s="3">
        <v>2115</v>
      </c>
      <c r="B21" s="1" t="s">
        <v>43</v>
      </c>
      <c r="C21" s="1" t="s">
        <v>44</v>
      </c>
      <c r="D21" s="1" t="s">
        <v>44</v>
      </c>
      <c r="E21" s="1" t="s">
        <v>51</v>
      </c>
      <c r="F21" s="1" t="s">
        <v>44</v>
      </c>
      <c r="G21" s="1"/>
      <c r="H21" s="1" t="s">
        <v>91</v>
      </c>
      <c r="I21" s="1" t="s">
        <v>38</v>
      </c>
      <c r="J21" s="1" t="s">
        <v>92</v>
      </c>
      <c r="K21" s="1">
        <v>1890</v>
      </c>
      <c r="L21" s="1">
        <v>1890</v>
      </c>
      <c r="M21" s="1">
        <v>0</v>
      </c>
      <c r="N21" s="1">
        <v>0</v>
      </c>
      <c r="O21" s="1">
        <v>0</v>
      </c>
      <c r="P21" s="1">
        <v>271.04000000000002</v>
      </c>
      <c r="Q21" s="1">
        <v>278.25</v>
      </c>
      <c r="R21" s="1">
        <v>20000</v>
      </c>
      <c r="S21" s="1">
        <v>144200</v>
      </c>
      <c r="T21" s="1">
        <v>0</v>
      </c>
      <c r="U21" s="1">
        <v>35000</v>
      </c>
      <c r="V21" s="2">
        <f t="shared" si="0"/>
        <v>109200</v>
      </c>
      <c r="W21" s="1">
        <v>96380</v>
      </c>
      <c r="X21" s="1">
        <v>0</v>
      </c>
      <c r="Y21" s="2">
        <f t="shared" si="1"/>
        <v>96380</v>
      </c>
      <c r="Z21" s="10">
        <f t="shared" si="2"/>
        <v>11.739926739926739</v>
      </c>
      <c r="AA21" s="1">
        <v>1102175.8700000001</v>
      </c>
      <c r="AB21" s="1">
        <v>731988.29</v>
      </c>
      <c r="AC21" s="1">
        <v>0.88260000000000005</v>
      </c>
      <c r="AD21" s="1">
        <v>0.66410000000000002</v>
      </c>
      <c r="AE21" s="1">
        <v>7.8</v>
      </c>
      <c r="AF21" s="1"/>
      <c r="AG21" s="1"/>
      <c r="AH21" s="1">
        <v>0</v>
      </c>
      <c r="AI21" s="1">
        <v>0</v>
      </c>
      <c r="AJ21" s="1">
        <v>0</v>
      </c>
      <c r="AK21" s="1">
        <v>0</v>
      </c>
      <c r="AL21" s="9">
        <v>0</v>
      </c>
    </row>
    <row r="22" spans="1:38" x14ac:dyDescent="0.3">
      <c r="A22" s="4">
        <v>2138</v>
      </c>
      <c r="B22" s="2" t="s">
        <v>43</v>
      </c>
      <c r="C22" s="2" t="s">
        <v>44</v>
      </c>
      <c r="D22" s="2" t="s">
        <v>44</v>
      </c>
      <c r="E22" s="2" t="s">
        <v>48</v>
      </c>
      <c r="F22" s="2" t="s">
        <v>44</v>
      </c>
      <c r="G22" s="2"/>
      <c r="H22" s="2" t="s">
        <v>93</v>
      </c>
      <c r="I22" s="2" t="s">
        <v>40</v>
      </c>
      <c r="J22" s="2" t="s">
        <v>94</v>
      </c>
      <c r="K22" s="2">
        <v>528</v>
      </c>
      <c r="L22" s="2">
        <v>528</v>
      </c>
      <c r="M22" s="2">
        <v>0</v>
      </c>
      <c r="N22" s="2">
        <v>518</v>
      </c>
      <c r="O22" s="2">
        <v>0</v>
      </c>
      <c r="P22" s="2">
        <v>662.50800000000004</v>
      </c>
      <c r="Q22" s="2">
        <v>690.10699999999997</v>
      </c>
      <c r="R22" s="2">
        <v>20000</v>
      </c>
      <c r="S22" s="2">
        <v>551980</v>
      </c>
      <c r="T22" s="2">
        <v>0</v>
      </c>
      <c r="U22" s="2">
        <v>0</v>
      </c>
      <c r="V22" s="2">
        <f t="shared" si="0"/>
        <v>551980</v>
      </c>
      <c r="W22" s="2">
        <v>247</v>
      </c>
      <c r="X22" s="2">
        <v>496593.77500000002</v>
      </c>
      <c r="Y22" s="2">
        <f t="shared" si="1"/>
        <v>496840.77500000002</v>
      </c>
      <c r="Z22" s="10">
        <f t="shared" si="2"/>
        <v>9.9893519692742441</v>
      </c>
      <c r="AA22" s="2">
        <v>2893210.71</v>
      </c>
      <c r="AB22" s="2">
        <v>5666354.8130000001</v>
      </c>
      <c r="AC22" s="2">
        <v>0.90010000000000001</v>
      </c>
      <c r="AD22" s="2">
        <v>1.9584999999999999</v>
      </c>
      <c r="AE22" s="2">
        <v>19.57</v>
      </c>
      <c r="AF22" s="2"/>
      <c r="AG22" s="2"/>
      <c r="AH22" s="2">
        <v>0</v>
      </c>
      <c r="AI22" s="2">
        <v>0</v>
      </c>
      <c r="AJ22" s="2">
        <v>0</v>
      </c>
      <c r="AK22" s="2">
        <v>2772.2</v>
      </c>
      <c r="AL22" s="8">
        <v>0</v>
      </c>
    </row>
    <row r="23" spans="1:38" x14ac:dyDescent="0.3">
      <c r="A23" s="3">
        <v>2160</v>
      </c>
      <c r="B23" s="1" t="s">
        <v>43</v>
      </c>
      <c r="C23" s="1" t="s">
        <v>44</v>
      </c>
      <c r="D23" s="1" t="s">
        <v>44</v>
      </c>
      <c r="E23" s="1" t="s">
        <v>51</v>
      </c>
      <c r="F23" s="1" t="s">
        <v>44</v>
      </c>
      <c r="G23" s="1"/>
      <c r="H23" s="1" t="s">
        <v>96</v>
      </c>
      <c r="I23" s="1" t="s">
        <v>38</v>
      </c>
      <c r="J23" s="1" t="s">
        <v>97</v>
      </c>
      <c r="K23" s="1">
        <v>2848</v>
      </c>
      <c r="L23" s="1">
        <v>2848</v>
      </c>
      <c r="M23" s="1">
        <v>0</v>
      </c>
      <c r="N23" s="1">
        <v>0</v>
      </c>
      <c r="O23" s="1">
        <v>0</v>
      </c>
      <c r="P23" s="1">
        <v>684.34</v>
      </c>
      <c r="Q23" s="1">
        <v>691.29</v>
      </c>
      <c r="R23" s="1">
        <v>20000</v>
      </c>
      <c r="S23" s="1">
        <v>139000</v>
      </c>
      <c r="T23" s="1">
        <v>60000</v>
      </c>
      <c r="U23" s="1">
        <v>0</v>
      </c>
      <c r="V23" s="2">
        <f t="shared" si="0"/>
        <v>199000</v>
      </c>
      <c r="W23" s="1">
        <v>182412.08</v>
      </c>
      <c r="X23" s="1">
        <v>0</v>
      </c>
      <c r="Y23" s="2">
        <f t="shared" si="1"/>
        <v>182412.08</v>
      </c>
      <c r="Z23" s="10">
        <f t="shared" si="2"/>
        <v>8.3356381909547803</v>
      </c>
      <c r="AA23" s="1">
        <v>2103884.8199999998</v>
      </c>
      <c r="AB23" s="1">
        <v>1201669.96</v>
      </c>
      <c r="AC23" s="1">
        <v>0.91659999999999997</v>
      </c>
      <c r="AD23" s="1">
        <v>0.57120000000000004</v>
      </c>
      <c r="AE23" s="1">
        <v>4.76</v>
      </c>
      <c r="AF23" s="1"/>
      <c r="AG23" s="1"/>
      <c r="AH23" s="1">
        <v>0</v>
      </c>
      <c r="AI23" s="1">
        <v>0</v>
      </c>
      <c r="AJ23" s="1">
        <v>0</v>
      </c>
      <c r="AK23" s="1">
        <v>0</v>
      </c>
      <c r="AL23" s="9">
        <v>0</v>
      </c>
    </row>
    <row r="24" spans="1:38" x14ac:dyDescent="0.3">
      <c r="A24" s="4">
        <v>2404</v>
      </c>
      <c r="B24" s="2" t="s">
        <v>43</v>
      </c>
      <c r="C24" s="2" t="s">
        <v>44</v>
      </c>
      <c r="D24" s="2" t="s">
        <v>44</v>
      </c>
      <c r="E24" s="2" t="s">
        <v>51</v>
      </c>
      <c r="F24" s="2" t="s">
        <v>44</v>
      </c>
      <c r="G24" s="2"/>
      <c r="H24" s="2" t="s">
        <v>98</v>
      </c>
      <c r="I24" s="2" t="s">
        <v>39</v>
      </c>
      <c r="J24" s="2" t="s">
        <v>99</v>
      </c>
      <c r="K24" s="2">
        <v>806</v>
      </c>
      <c r="L24" s="2">
        <v>806</v>
      </c>
      <c r="M24" s="2">
        <v>0</v>
      </c>
      <c r="N24" s="2">
        <v>672</v>
      </c>
      <c r="O24" s="2">
        <v>0</v>
      </c>
      <c r="P24" s="2">
        <v>1147.79</v>
      </c>
      <c r="Q24" s="2">
        <v>1171.78</v>
      </c>
      <c r="R24" s="2">
        <v>20000</v>
      </c>
      <c r="S24" s="2">
        <v>479800</v>
      </c>
      <c r="T24" s="11">
        <v>350000</v>
      </c>
      <c r="U24" s="2">
        <v>0</v>
      </c>
      <c r="V24" s="2">
        <f>S24+T24-U24</f>
        <v>829800</v>
      </c>
      <c r="W24" s="2">
        <v>10260</v>
      </c>
      <c r="X24" s="2">
        <v>763969.85199999996</v>
      </c>
      <c r="Y24" s="2">
        <f>W24+X24</f>
        <v>774229.85199999996</v>
      </c>
      <c r="Z24" s="10">
        <f>(V24-Y24)/V24*100</f>
        <v>6.6968122439142022</v>
      </c>
      <c r="AA24" s="2">
        <v>4550373</v>
      </c>
      <c r="AB24" s="2">
        <v>6710605.2620000001</v>
      </c>
      <c r="AC24" s="2">
        <v>1.1389</v>
      </c>
      <c r="AD24" s="2">
        <v>1.4746999999999999</v>
      </c>
      <c r="AE24" s="2">
        <v>-20.48</v>
      </c>
      <c r="AF24" s="2"/>
      <c r="AG24" s="2"/>
      <c r="AH24" s="2">
        <v>0</v>
      </c>
      <c r="AI24" s="2">
        <v>0</v>
      </c>
      <c r="AJ24" s="2">
        <v>0</v>
      </c>
      <c r="AK24" s="2">
        <v>5747.97</v>
      </c>
      <c r="AL24" s="8">
        <v>0</v>
      </c>
    </row>
    <row r="25" spans="1:38" x14ac:dyDescent="0.3">
      <c r="A25" s="3">
        <v>2724</v>
      </c>
      <c r="B25" s="1" t="s">
        <v>43</v>
      </c>
      <c r="C25" s="1" t="s">
        <v>44</v>
      </c>
      <c r="D25" s="1" t="s">
        <v>44</v>
      </c>
      <c r="E25" s="1" t="s">
        <v>100</v>
      </c>
      <c r="F25" s="1" t="s">
        <v>44</v>
      </c>
      <c r="G25" s="1"/>
      <c r="H25" s="1" t="s">
        <v>101</v>
      </c>
      <c r="I25" s="1" t="s">
        <v>40</v>
      </c>
      <c r="J25" s="1" t="s">
        <v>102</v>
      </c>
      <c r="K25" s="1">
        <v>670</v>
      </c>
      <c r="L25" s="1">
        <v>670</v>
      </c>
      <c r="M25" s="1">
        <v>0</v>
      </c>
      <c r="N25" s="1">
        <v>653</v>
      </c>
      <c r="O25" s="1">
        <v>0</v>
      </c>
      <c r="P25" s="1">
        <v>871.05499999999995</v>
      </c>
      <c r="Q25" s="1">
        <v>906.44500000000005</v>
      </c>
      <c r="R25" s="1">
        <v>20000</v>
      </c>
      <c r="S25" s="1">
        <v>707800</v>
      </c>
      <c r="T25" s="1">
        <v>35000</v>
      </c>
      <c r="U25" s="1">
        <v>0</v>
      </c>
      <c r="V25" s="2">
        <f t="shared" ref="V25:V88" si="3">S25+T25-U25</f>
        <v>742800</v>
      </c>
      <c r="W25" s="1">
        <v>265</v>
      </c>
      <c r="X25" s="1">
        <v>671347.69099999999</v>
      </c>
      <c r="Y25" s="2">
        <f t="shared" ref="Y25:Y88" si="4">W25+X25</f>
        <v>671612.69099999999</v>
      </c>
      <c r="Z25" s="10">
        <f t="shared" ref="Z25:Z88" si="5">(V25-Y25)/V25*100</f>
        <v>9.5836441841680138</v>
      </c>
      <c r="AA25" s="1">
        <v>3911041.36</v>
      </c>
      <c r="AB25" s="1">
        <v>7752721.3540000003</v>
      </c>
      <c r="AC25" s="1">
        <v>0.9042</v>
      </c>
      <c r="AD25" s="1">
        <v>1.9823</v>
      </c>
      <c r="AE25" s="1">
        <v>18.989999999999998</v>
      </c>
      <c r="AF25" s="1"/>
      <c r="AG25" s="1"/>
      <c r="AH25" s="1">
        <v>0</v>
      </c>
      <c r="AI25" s="1">
        <v>0</v>
      </c>
      <c r="AJ25" s="1">
        <v>0</v>
      </c>
      <c r="AK25" s="1">
        <v>5405.55</v>
      </c>
      <c r="AL25" s="9">
        <v>0</v>
      </c>
    </row>
    <row r="26" spans="1:38" x14ac:dyDescent="0.3">
      <c r="A26" s="4">
        <v>3121</v>
      </c>
      <c r="B26" s="2" t="s">
        <v>43</v>
      </c>
      <c r="C26" s="2" t="s">
        <v>44</v>
      </c>
      <c r="D26" s="2" t="s">
        <v>44</v>
      </c>
      <c r="E26" s="2" t="s">
        <v>103</v>
      </c>
      <c r="F26" s="2" t="s">
        <v>44</v>
      </c>
      <c r="G26" s="2"/>
      <c r="H26" s="2" t="s">
        <v>104</v>
      </c>
      <c r="I26" s="2" t="s">
        <v>38</v>
      </c>
      <c r="J26" s="2" t="s">
        <v>105</v>
      </c>
      <c r="K26" s="2">
        <v>1727</v>
      </c>
      <c r="L26" s="2">
        <v>1727</v>
      </c>
      <c r="M26" s="2">
        <v>0</v>
      </c>
      <c r="N26" s="2">
        <v>0</v>
      </c>
      <c r="O26" s="2">
        <v>0</v>
      </c>
      <c r="P26" s="2">
        <v>361.23200000000003</v>
      </c>
      <c r="Q26" s="2">
        <v>366.67399999999998</v>
      </c>
      <c r="R26" s="2">
        <v>20000</v>
      </c>
      <c r="S26" s="2">
        <v>108840</v>
      </c>
      <c r="T26" s="2">
        <v>0</v>
      </c>
      <c r="U26" s="2">
        <v>5000</v>
      </c>
      <c r="V26" s="2">
        <f t="shared" si="3"/>
        <v>103840</v>
      </c>
      <c r="W26" s="2">
        <v>90845</v>
      </c>
      <c r="X26" s="2">
        <v>0</v>
      </c>
      <c r="Y26" s="2">
        <f t="shared" si="4"/>
        <v>90845</v>
      </c>
      <c r="Z26" s="10">
        <f t="shared" si="5"/>
        <v>12.514445300462249</v>
      </c>
      <c r="AA26" s="2">
        <v>1048371.07</v>
      </c>
      <c r="AB26" s="2">
        <v>785674.42</v>
      </c>
      <c r="AC26" s="2">
        <v>0.87490000000000001</v>
      </c>
      <c r="AD26" s="2">
        <v>0.74939999999999996</v>
      </c>
      <c r="AE26" s="2">
        <v>9.3699999999999992</v>
      </c>
      <c r="AF26" s="2"/>
      <c r="AG26" s="2"/>
      <c r="AH26" s="2">
        <v>0</v>
      </c>
      <c r="AI26" s="2">
        <v>0</v>
      </c>
      <c r="AJ26" s="2">
        <v>0</v>
      </c>
      <c r="AK26" s="2">
        <v>0</v>
      </c>
      <c r="AL26" s="8">
        <v>0</v>
      </c>
    </row>
    <row r="27" spans="1:38" x14ac:dyDescent="0.3">
      <c r="A27" s="3">
        <v>5814</v>
      </c>
      <c r="B27" s="1" t="s">
        <v>43</v>
      </c>
      <c r="C27" s="1" t="s">
        <v>44</v>
      </c>
      <c r="D27" s="1" t="s">
        <v>44</v>
      </c>
      <c r="E27" s="1" t="s">
        <v>60</v>
      </c>
      <c r="F27" s="1" t="s">
        <v>44</v>
      </c>
      <c r="G27" s="1"/>
      <c r="H27" s="1" t="s">
        <v>106</v>
      </c>
      <c r="I27" s="1" t="s">
        <v>40</v>
      </c>
      <c r="J27" s="1" t="s">
        <v>107</v>
      </c>
      <c r="K27" s="1">
        <v>283</v>
      </c>
      <c r="L27" s="1">
        <v>283</v>
      </c>
      <c r="M27" s="1">
        <v>0</v>
      </c>
      <c r="N27" s="1">
        <v>276</v>
      </c>
      <c r="O27" s="1">
        <v>0</v>
      </c>
      <c r="P27" s="1">
        <v>232.79400000000001</v>
      </c>
      <c r="Q27" s="1">
        <v>240.09200000000001</v>
      </c>
      <c r="R27" s="1">
        <v>40000</v>
      </c>
      <c r="S27" s="1">
        <v>291920</v>
      </c>
      <c r="T27" s="1">
        <v>15000</v>
      </c>
      <c r="U27" s="1">
        <v>0</v>
      </c>
      <c r="V27" s="2">
        <f t="shared" si="3"/>
        <v>306920</v>
      </c>
      <c r="W27" s="1">
        <v>344</v>
      </c>
      <c r="X27" s="1">
        <v>274818.24</v>
      </c>
      <c r="Y27" s="2">
        <f t="shared" si="4"/>
        <v>275162.23999999999</v>
      </c>
      <c r="Z27" s="10">
        <f t="shared" si="5"/>
        <v>10.347243581389289</v>
      </c>
      <c r="AA27" s="1">
        <v>1602985.17</v>
      </c>
      <c r="AB27" s="1">
        <v>2996120.6329999999</v>
      </c>
      <c r="AC27" s="1">
        <v>0.89649999999999996</v>
      </c>
      <c r="AD27" s="1">
        <v>1.8691</v>
      </c>
      <c r="AE27" s="1">
        <v>19.350000000000001</v>
      </c>
      <c r="AF27" s="1"/>
      <c r="AG27" s="1"/>
      <c r="AH27" s="1">
        <v>0</v>
      </c>
      <c r="AI27" s="1">
        <v>0</v>
      </c>
      <c r="AJ27" s="1">
        <v>0</v>
      </c>
      <c r="AK27" s="1">
        <v>1494</v>
      </c>
      <c r="AL27" s="9">
        <v>0</v>
      </c>
    </row>
    <row r="28" spans="1:38" x14ac:dyDescent="0.3">
      <c r="A28" s="4">
        <v>5815</v>
      </c>
      <c r="B28" s="2" t="s">
        <v>43</v>
      </c>
      <c r="C28" s="2" t="s">
        <v>44</v>
      </c>
      <c r="D28" s="2" t="s">
        <v>44</v>
      </c>
      <c r="E28" s="2" t="s">
        <v>60</v>
      </c>
      <c r="F28" s="2" t="s">
        <v>44</v>
      </c>
      <c r="G28" s="2"/>
      <c r="H28" s="2" t="s">
        <v>108</v>
      </c>
      <c r="I28" s="2" t="s">
        <v>40</v>
      </c>
      <c r="J28" s="2" t="s">
        <v>109</v>
      </c>
      <c r="K28" s="2">
        <v>778</v>
      </c>
      <c r="L28" s="2">
        <v>778</v>
      </c>
      <c r="M28" s="2">
        <v>0</v>
      </c>
      <c r="N28" s="2">
        <v>743</v>
      </c>
      <c r="O28" s="2">
        <v>0</v>
      </c>
      <c r="P28" s="2">
        <v>499.18200000000002</v>
      </c>
      <c r="Q28" s="2">
        <v>519.255</v>
      </c>
      <c r="R28" s="2">
        <v>40000</v>
      </c>
      <c r="S28" s="2">
        <v>802920</v>
      </c>
      <c r="T28" s="2">
        <v>50000</v>
      </c>
      <c r="U28" s="2">
        <v>0</v>
      </c>
      <c r="V28" s="2">
        <f t="shared" si="3"/>
        <v>852920</v>
      </c>
      <c r="W28" s="2">
        <v>3584</v>
      </c>
      <c r="X28" s="2">
        <v>768309.56700000004</v>
      </c>
      <c r="Y28" s="2">
        <f t="shared" si="4"/>
        <v>771893.56700000004</v>
      </c>
      <c r="Z28" s="10">
        <f t="shared" si="5"/>
        <v>9.4998866247713689</v>
      </c>
      <c r="AA28" s="2">
        <v>4507870.5199999996</v>
      </c>
      <c r="AB28" s="2">
        <v>9370231.2349999994</v>
      </c>
      <c r="AC28" s="2">
        <v>0.90500000000000003</v>
      </c>
      <c r="AD28" s="2">
        <v>2.0785999999999998</v>
      </c>
      <c r="AE28" s="2">
        <v>19.75</v>
      </c>
      <c r="AF28" s="2"/>
      <c r="AG28" s="2"/>
      <c r="AH28" s="2">
        <v>0</v>
      </c>
      <c r="AI28" s="2">
        <v>0</v>
      </c>
      <c r="AJ28" s="2">
        <v>0</v>
      </c>
      <c r="AK28" s="2">
        <v>4223.5</v>
      </c>
      <c r="AL28" s="8">
        <v>0</v>
      </c>
    </row>
    <row r="29" spans="1:38" x14ac:dyDescent="0.3">
      <c r="A29" s="3">
        <v>5816</v>
      </c>
      <c r="B29" s="1" t="s">
        <v>43</v>
      </c>
      <c r="C29" s="1" t="s">
        <v>44</v>
      </c>
      <c r="D29" s="1" t="s">
        <v>44</v>
      </c>
      <c r="E29" s="1" t="s">
        <v>60</v>
      </c>
      <c r="F29" s="1" t="s">
        <v>44</v>
      </c>
      <c r="G29" s="1"/>
      <c r="H29" s="1" t="s">
        <v>110</v>
      </c>
      <c r="I29" s="1" t="s">
        <v>40</v>
      </c>
      <c r="J29" s="1" t="s">
        <v>111</v>
      </c>
      <c r="K29" s="1">
        <v>442</v>
      </c>
      <c r="L29" s="1">
        <v>442</v>
      </c>
      <c r="M29" s="1">
        <v>0</v>
      </c>
      <c r="N29" s="1">
        <v>427</v>
      </c>
      <c r="O29" s="1">
        <v>0</v>
      </c>
      <c r="P29" s="1">
        <v>255.55099999999999</v>
      </c>
      <c r="Q29" s="1">
        <v>263.63400000000001</v>
      </c>
      <c r="R29" s="1">
        <v>40000</v>
      </c>
      <c r="S29" s="1">
        <v>323320</v>
      </c>
      <c r="T29" s="1">
        <v>20000</v>
      </c>
      <c r="U29" s="1">
        <v>0</v>
      </c>
      <c r="V29" s="2">
        <f t="shared" si="3"/>
        <v>343320</v>
      </c>
      <c r="W29" s="1">
        <v>680</v>
      </c>
      <c r="X29" s="1">
        <v>310023.39500000002</v>
      </c>
      <c r="Y29" s="2">
        <f t="shared" si="4"/>
        <v>310703.39500000002</v>
      </c>
      <c r="Z29" s="10">
        <f t="shared" si="5"/>
        <v>9.5003509845042462</v>
      </c>
      <c r="AA29" s="1">
        <v>1811595.72</v>
      </c>
      <c r="AB29" s="1">
        <v>3666175.0869999998</v>
      </c>
      <c r="AC29" s="1">
        <v>0.90500000000000003</v>
      </c>
      <c r="AD29" s="1">
        <v>2.0236999999999998</v>
      </c>
      <c r="AE29" s="1">
        <v>19.23</v>
      </c>
      <c r="AF29" s="1"/>
      <c r="AG29" s="1"/>
      <c r="AH29" s="1">
        <v>0</v>
      </c>
      <c r="AI29" s="1">
        <v>0</v>
      </c>
      <c r="AJ29" s="1">
        <v>0</v>
      </c>
      <c r="AK29" s="1">
        <v>2438</v>
      </c>
      <c r="AL29" s="9">
        <v>0</v>
      </c>
    </row>
    <row r="30" spans="1:38" x14ac:dyDescent="0.3">
      <c r="A30" s="4">
        <v>5818</v>
      </c>
      <c r="B30" s="2" t="s">
        <v>43</v>
      </c>
      <c r="C30" s="2" t="s">
        <v>44</v>
      </c>
      <c r="D30" s="2" t="s">
        <v>44</v>
      </c>
      <c r="E30" s="2" t="s">
        <v>60</v>
      </c>
      <c r="F30" s="2" t="s">
        <v>44</v>
      </c>
      <c r="G30" s="2"/>
      <c r="H30" s="2" t="s">
        <v>112</v>
      </c>
      <c r="I30" s="2" t="s">
        <v>40</v>
      </c>
      <c r="J30" s="2" t="s">
        <v>113</v>
      </c>
      <c r="K30" s="2">
        <v>252</v>
      </c>
      <c r="L30" s="2">
        <v>252</v>
      </c>
      <c r="M30" s="2">
        <v>0</v>
      </c>
      <c r="N30" s="2">
        <v>249</v>
      </c>
      <c r="O30" s="2">
        <v>0</v>
      </c>
      <c r="P30" s="2">
        <v>517.28599999999994</v>
      </c>
      <c r="Q30" s="2">
        <v>532.28899999999999</v>
      </c>
      <c r="R30" s="2">
        <v>20000</v>
      </c>
      <c r="S30" s="2">
        <v>300060</v>
      </c>
      <c r="T30" s="2">
        <v>16000</v>
      </c>
      <c r="U30" s="2">
        <v>0</v>
      </c>
      <c r="V30" s="2">
        <f t="shared" si="3"/>
        <v>316060</v>
      </c>
      <c r="W30" s="2">
        <v>213</v>
      </c>
      <c r="X30" s="2">
        <v>278200</v>
      </c>
      <c r="Y30" s="2">
        <f t="shared" si="4"/>
        <v>278413</v>
      </c>
      <c r="Z30" s="10">
        <f t="shared" si="5"/>
        <v>11.911345946972093</v>
      </c>
      <c r="AA30" s="2">
        <v>1620933.08</v>
      </c>
      <c r="AB30" s="2">
        <v>3253958.08</v>
      </c>
      <c r="AC30" s="2">
        <v>0.88090000000000002</v>
      </c>
      <c r="AD30" s="2">
        <v>2.0074999999999998</v>
      </c>
      <c r="AE30" s="2">
        <v>23.91</v>
      </c>
      <c r="AF30" s="2"/>
      <c r="AG30" s="2"/>
      <c r="AH30" s="2">
        <v>0</v>
      </c>
      <c r="AI30" s="2">
        <v>0</v>
      </c>
      <c r="AJ30" s="2">
        <v>0</v>
      </c>
      <c r="AK30" s="2">
        <v>1391</v>
      </c>
      <c r="AL30" s="8">
        <v>0</v>
      </c>
    </row>
    <row r="31" spans="1:38" x14ac:dyDescent="0.3">
      <c r="A31" s="3">
        <v>5819</v>
      </c>
      <c r="B31" s="1" t="s">
        <v>43</v>
      </c>
      <c r="C31" s="1" t="s">
        <v>44</v>
      </c>
      <c r="D31" s="1" t="s">
        <v>44</v>
      </c>
      <c r="E31" s="1" t="s">
        <v>60</v>
      </c>
      <c r="F31" s="1" t="s">
        <v>44</v>
      </c>
      <c r="G31" s="1"/>
      <c r="H31" s="1" t="s">
        <v>114</v>
      </c>
      <c r="I31" s="1" t="s">
        <v>40</v>
      </c>
      <c r="J31" s="1" t="s">
        <v>115</v>
      </c>
      <c r="K31" s="1">
        <v>512</v>
      </c>
      <c r="L31" s="1">
        <v>512</v>
      </c>
      <c r="M31" s="1">
        <v>0</v>
      </c>
      <c r="N31" s="1">
        <v>504</v>
      </c>
      <c r="O31" s="1">
        <v>0</v>
      </c>
      <c r="P31" s="1">
        <v>601.11400000000003</v>
      </c>
      <c r="Q31" s="1">
        <v>615.92700000000002</v>
      </c>
      <c r="R31" s="1">
        <v>20000</v>
      </c>
      <c r="S31" s="1">
        <v>296260</v>
      </c>
      <c r="T31" s="1">
        <v>0</v>
      </c>
      <c r="U31" s="1">
        <v>15000</v>
      </c>
      <c r="V31" s="2">
        <f t="shared" si="3"/>
        <v>281260</v>
      </c>
      <c r="W31" s="1">
        <v>321</v>
      </c>
      <c r="X31" s="1">
        <v>254218.36799999999</v>
      </c>
      <c r="Y31" s="2">
        <f t="shared" si="4"/>
        <v>254539.36799999999</v>
      </c>
      <c r="Z31" s="10">
        <f t="shared" si="5"/>
        <v>9.5003313659958799</v>
      </c>
      <c r="AA31" s="1">
        <v>1484109.72</v>
      </c>
      <c r="AB31" s="1">
        <v>3058081.7719999999</v>
      </c>
      <c r="AC31" s="1">
        <v>0.90500000000000003</v>
      </c>
      <c r="AD31" s="1">
        <v>2.0605000000000002</v>
      </c>
      <c r="AE31" s="1">
        <v>19.57</v>
      </c>
      <c r="AF31" s="1"/>
      <c r="AG31" s="1"/>
      <c r="AH31" s="1">
        <v>0</v>
      </c>
      <c r="AI31" s="1">
        <v>0</v>
      </c>
      <c r="AJ31" s="1">
        <v>0</v>
      </c>
      <c r="AK31" s="1">
        <v>2892</v>
      </c>
      <c r="AL31" s="9">
        <v>0</v>
      </c>
    </row>
    <row r="32" spans="1:38" x14ac:dyDescent="0.3">
      <c r="A32" s="4">
        <v>5820</v>
      </c>
      <c r="B32" s="2" t="s">
        <v>43</v>
      </c>
      <c r="C32" s="2" t="s">
        <v>44</v>
      </c>
      <c r="D32" s="2" t="s">
        <v>44</v>
      </c>
      <c r="E32" s="2" t="s">
        <v>60</v>
      </c>
      <c r="F32" s="2" t="s">
        <v>44</v>
      </c>
      <c r="G32" s="2"/>
      <c r="H32" s="2" t="s">
        <v>116</v>
      </c>
      <c r="I32" s="2" t="s">
        <v>40</v>
      </c>
      <c r="J32" s="2" t="s">
        <v>117</v>
      </c>
      <c r="K32" s="2">
        <v>596</v>
      </c>
      <c r="L32" s="2">
        <v>596</v>
      </c>
      <c r="M32" s="2">
        <v>0</v>
      </c>
      <c r="N32" s="2">
        <v>594</v>
      </c>
      <c r="O32" s="2">
        <v>0</v>
      </c>
      <c r="P32" s="2">
        <v>340.63799999999998</v>
      </c>
      <c r="Q32" s="2">
        <v>352.83300000000003</v>
      </c>
      <c r="R32" s="2">
        <v>40000</v>
      </c>
      <c r="S32" s="2">
        <v>487800</v>
      </c>
      <c r="T32" s="2">
        <v>20000</v>
      </c>
      <c r="U32" s="2">
        <v>0</v>
      </c>
      <c r="V32" s="2">
        <f t="shared" si="3"/>
        <v>507800</v>
      </c>
      <c r="W32" s="2">
        <v>55</v>
      </c>
      <c r="X32" s="2">
        <v>456282.86800000002</v>
      </c>
      <c r="Y32" s="2">
        <f t="shared" si="4"/>
        <v>456337.86800000002</v>
      </c>
      <c r="Z32" s="10">
        <f t="shared" si="5"/>
        <v>10.134330838912954</v>
      </c>
      <c r="AA32" s="2">
        <v>2656228.12</v>
      </c>
      <c r="AB32" s="2">
        <v>5404845.2170000002</v>
      </c>
      <c r="AC32" s="2">
        <v>0.89870000000000005</v>
      </c>
      <c r="AD32" s="2">
        <v>2.0348000000000002</v>
      </c>
      <c r="AE32" s="2">
        <v>20.61</v>
      </c>
      <c r="AF32" s="2"/>
      <c r="AG32" s="2"/>
      <c r="AH32" s="2">
        <v>0</v>
      </c>
      <c r="AI32" s="2">
        <v>0</v>
      </c>
      <c r="AJ32" s="2">
        <v>0</v>
      </c>
      <c r="AK32" s="2">
        <v>3282.14</v>
      </c>
      <c r="AL32" s="8">
        <v>0</v>
      </c>
    </row>
    <row r="33" spans="1:38" x14ac:dyDescent="0.3">
      <c r="A33" s="3">
        <v>5821</v>
      </c>
      <c r="B33" s="1" t="s">
        <v>43</v>
      </c>
      <c r="C33" s="1" t="s">
        <v>44</v>
      </c>
      <c r="D33" s="1" t="s">
        <v>44</v>
      </c>
      <c r="E33" s="1" t="s">
        <v>60</v>
      </c>
      <c r="F33" s="1" t="s">
        <v>44</v>
      </c>
      <c r="G33" s="1"/>
      <c r="H33" s="1" t="s">
        <v>118</v>
      </c>
      <c r="I33" s="1" t="s">
        <v>38</v>
      </c>
      <c r="J33" s="1" t="s">
        <v>119</v>
      </c>
      <c r="K33" s="1">
        <v>2472</v>
      </c>
      <c r="L33" s="1">
        <v>2472</v>
      </c>
      <c r="M33" s="1">
        <v>0</v>
      </c>
      <c r="N33" s="1">
        <v>0</v>
      </c>
      <c r="O33" s="1">
        <v>0</v>
      </c>
      <c r="P33" s="1">
        <v>753.46199999999999</v>
      </c>
      <c r="Q33" s="1">
        <v>768.04600000000005</v>
      </c>
      <c r="R33" s="1">
        <v>20000</v>
      </c>
      <c r="S33" s="1">
        <v>291680</v>
      </c>
      <c r="T33" s="1">
        <v>0</v>
      </c>
      <c r="U33" s="1">
        <v>35000</v>
      </c>
      <c r="V33" s="2">
        <f t="shared" si="3"/>
        <v>256680</v>
      </c>
      <c r="W33" s="1">
        <v>225048.84</v>
      </c>
      <c r="X33" s="1">
        <v>0</v>
      </c>
      <c r="Y33" s="2">
        <f t="shared" si="4"/>
        <v>225048.84</v>
      </c>
      <c r="Z33" s="10">
        <f t="shared" si="5"/>
        <v>12.323188405797103</v>
      </c>
      <c r="AA33" s="1">
        <v>2905439.85</v>
      </c>
      <c r="AB33" s="1">
        <v>1071953.23</v>
      </c>
      <c r="AC33" s="1">
        <v>0.87680000000000002</v>
      </c>
      <c r="AD33" s="1">
        <v>0.36890000000000001</v>
      </c>
      <c r="AE33" s="1">
        <v>4.54</v>
      </c>
      <c r="AF33" s="1"/>
      <c r="AG33" s="1"/>
      <c r="AH33" s="1">
        <v>0</v>
      </c>
      <c r="AI33" s="1">
        <v>0</v>
      </c>
      <c r="AJ33" s="1">
        <v>0</v>
      </c>
      <c r="AK33" s="1">
        <v>0</v>
      </c>
      <c r="AL33" s="9">
        <v>0</v>
      </c>
    </row>
    <row r="34" spans="1:38" x14ac:dyDescent="0.3">
      <c r="A34" s="4">
        <v>5822</v>
      </c>
      <c r="B34" s="2" t="s">
        <v>43</v>
      </c>
      <c r="C34" s="2" t="s">
        <v>44</v>
      </c>
      <c r="D34" s="2" t="s">
        <v>44</v>
      </c>
      <c r="E34" s="2" t="s">
        <v>60</v>
      </c>
      <c r="F34" s="2" t="s">
        <v>44</v>
      </c>
      <c r="G34" s="2"/>
      <c r="H34" s="2" t="s">
        <v>120</v>
      </c>
      <c r="I34" s="2" t="s">
        <v>40</v>
      </c>
      <c r="J34" s="2" t="s">
        <v>121</v>
      </c>
      <c r="K34" s="2">
        <v>6</v>
      </c>
      <c r="L34" s="2">
        <v>6</v>
      </c>
      <c r="M34" s="2">
        <v>0</v>
      </c>
      <c r="N34" s="2">
        <v>0</v>
      </c>
      <c r="O34" s="2">
        <v>0</v>
      </c>
      <c r="P34" s="2">
        <v>121.173</v>
      </c>
      <c r="Q34" s="2">
        <v>124.476</v>
      </c>
      <c r="R34" s="2">
        <v>20000</v>
      </c>
      <c r="S34" s="2">
        <v>66060</v>
      </c>
      <c r="T34" s="2">
        <v>0</v>
      </c>
      <c r="U34" s="2">
        <v>62000</v>
      </c>
      <c r="V34" s="2">
        <f t="shared" si="3"/>
        <v>4060</v>
      </c>
      <c r="W34" s="2">
        <v>3813.75</v>
      </c>
      <c r="X34" s="2">
        <v>0</v>
      </c>
      <c r="Y34" s="2">
        <f t="shared" si="4"/>
        <v>3813.75</v>
      </c>
      <c r="Z34" s="10">
        <f t="shared" si="5"/>
        <v>6.0652709359605916</v>
      </c>
      <c r="AA34" s="2">
        <v>44229.4</v>
      </c>
      <c r="AB34" s="2">
        <v>1302.4000000000001</v>
      </c>
      <c r="AC34" s="2">
        <v>0.93930000000000002</v>
      </c>
      <c r="AD34" s="2">
        <v>2.9399999999999999E-2</v>
      </c>
      <c r="AE34" s="2">
        <v>0.18</v>
      </c>
      <c r="AF34" s="2"/>
      <c r="AG34" s="2"/>
      <c r="AH34" s="2">
        <v>0</v>
      </c>
      <c r="AI34" s="2">
        <v>0</v>
      </c>
      <c r="AJ34" s="2">
        <v>0</v>
      </c>
      <c r="AK34" s="2">
        <v>0</v>
      </c>
      <c r="AL34" s="8">
        <v>0</v>
      </c>
    </row>
    <row r="35" spans="1:38" x14ac:dyDescent="0.3">
      <c r="A35" s="3">
        <v>5823</v>
      </c>
      <c r="B35" s="1" t="s">
        <v>43</v>
      </c>
      <c r="C35" s="1" t="s">
        <v>44</v>
      </c>
      <c r="D35" s="1" t="s">
        <v>44</v>
      </c>
      <c r="E35" s="1" t="s">
        <v>60</v>
      </c>
      <c r="F35" s="1" t="s">
        <v>44</v>
      </c>
      <c r="G35" s="1"/>
      <c r="H35" s="1" t="s">
        <v>122</v>
      </c>
      <c r="I35" s="1" t="s">
        <v>38</v>
      </c>
      <c r="J35" s="1" t="s">
        <v>123</v>
      </c>
      <c r="K35" s="1">
        <v>1742</v>
      </c>
      <c r="L35" s="1">
        <v>1742</v>
      </c>
      <c r="M35" s="1">
        <v>0</v>
      </c>
      <c r="N35" s="1">
        <v>0</v>
      </c>
      <c r="O35" s="1">
        <v>0</v>
      </c>
      <c r="P35" s="1">
        <v>497.19099999999997</v>
      </c>
      <c r="Q35" s="1">
        <v>502.01900000000001</v>
      </c>
      <c r="R35" s="1">
        <v>20000</v>
      </c>
      <c r="S35" s="1">
        <v>96560</v>
      </c>
      <c r="T35" s="1">
        <v>40000</v>
      </c>
      <c r="U35" s="1">
        <v>0</v>
      </c>
      <c r="V35" s="2">
        <f t="shared" si="3"/>
        <v>136560</v>
      </c>
      <c r="W35" s="1">
        <v>127051.25</v>
      </c>
      <c r="X35" s="1">
        <v>0</v>
      </c>
      <c r="Y35" s="2">
        <f t="shared" si="4"/>
        <v>127051.25</v>
      </c>
      <c r="Z35" s="10">
        <f t="shared" si="5"/>
        <v>6.963056531927359</v>
      </c>
      <c r="AA35" s="1">
        <v>1423883.45</v>
      </c>
      <c r="AB35" s="1">
        <v>838746.01</v>
      </c>
      <c r="AC35" s="1">
        <v>0.9304</v>
      </c>
      <c r="AD35" s="1">
        <v>0.58909999999999996</v>
      </c>
      <c r="AE35" s="1">
        <v>4.0999999999999996</v>
      </c>
      <c r="AF35" s="1"/>
      <c r="AG35" s="1"/>
      <c r="AH35" s="1">
        <v>0</v>
      </c>
      <c r="AI35" s="1">
        <v>0</v>
      </c>
      <c r="AJ35" s="1">
        <v>0</v>
      </c>
      <c r="AK35" s="1">
        <v>0</v>
      </c>
      <c r="AL35" s="9">
        <v>0</v>
      </c>
    </row>
    <row r="36" spans="1:38" x14ac:dyDescent="0.3">
      <c r="A36" s="4">
        <v>5824</v>
      </c>
      <c r="B36" s="2" t="s">
        <v>43</v>
      </c>
      <c r="C36" s="2" t="s">
        <v>44</v>
      </c>
      <c r="D36" s="2" t="s">
        <v>44</v>
      </c>
      <c r="E36" s="2" t="s">
        <v>103</v>
      </c>
      <c r="F36" s="2" t="s">
        <v>44</v>
      </c>
      <c r="G36" s="2"/>
      <c r="H36" s="2" t="s">
        <v>124</v>
      </c>
      <c r="I36" s="2" t="s">
        <v>40</v>
      </c>
      <c r="J36" s="2" t="s">
        <v>125</v>
      </c>
      <c r="K36" s="2">
        <v>896</v>
      </c>
      <c r="L36" s="2">
        <v>896</v>
      </c>
      <c r="M36" s="2">
        <v>0</v>
      </c>
      <c r="N36" s="2">
        <v>807</v>
      </c>
      <c r="O36" s="2">
        <v>0</v>
      </c>
      <c r="P36" s="2">
        <v>510.661</v>
      </c>
      <c r="Q36" s="2">
        <v>522.11699999999996</v>
      </c>
      <c r="R36" s="2">
        <v>40000</v>
      </c>
      <c r="S36" s="2">
        <v>458240</v>
      </c>
      <c r="T36" s="2">
        <v>0</v>
      </c>
      <c r="U36" s="2">
        <v>20000</v>
      </c>
      <c r="V36" s="2">
        <f t="shared" si="3"/>
        <v>438240</v>
      </c>
      <c r="W36" s="2">
        <v>2150</v>
      </c>
      <c r="X36" s="2">
        <v>393262.63199999998</v>
      </c>
      <c r="Y36" s="2">
        <f t="shared" si="4"/>
        <v>395412.63199999998</v>
      </c>
      <c r="Z36" s="10">
        <f t="shared" si="5"/>
        <v>9.7725830595107741</v>
      </c>
      <c r="AA36" s="2">
        <v>2318147.13</v>
      </c>
      <c r="AB36" s="2">
        <v>4592927.2300000004</v>
      </c>
      <c r="AC36" s="2">
        <v>0.90229999999999999</v>
      </c>
      <c r="AD36" s="2">
        <v>1.9813000000000001</v>
      </c>
      <c r="AE36" s="2">
        <v>19.36</v>
      </c>
      <c r="AF36" s="2"/>
      <c r="AG36" s="2"/>
      <c r="AH36" s="2">
        <v>0</v>
      </c>
      <c r="AI36" s="2">
        <v>0</v>
      </c>
      <c r="AJ36" s="2">
        <v>0</v>
      </c>
      <c r="AK36" s="2">
        <v>4953.5</v>
      </c>
      <c r="AL36" s="8">
        <v>0</v>
      </c>
    </row>
    <row r="37" spans="1:38" x14ac:dyDescent="0.3">
      <c r="A37" s="3">
        <v>5825</v>
      </c>
      <c r="B37" s="1" t="s">
        <v>43</v>
      </c>
      <c r="C37" s="1" t="s">
        <v>44</v>
      </c>
      <c r="D37" s="1" t="s">
        <v>44</v>
      </c>
      <c r="E37" s="1" t="s">
        <v>103</v>
      </c>
      <c r="F37" s="1" t="s">
        <v>44</v>
      </c>
      <c r="G37" s="1"/>
      <c r="H37" s="1" t="s">
        <v>126</v>
      </c>
      <c r="I37" s="1" t="s">
        <v>40</v>
      </c>
      <c r="J37" s="1" t="s">
        <v>127</v>
      </c>
      <c r="K37" s="1">
        <v>827</v>
      </c>
      <c r="L37" s="1">
        <v>827</v>
      </c>
      <c r="M37" s="1">
        <v>0</v>
      </c>
      <c r="N37" s="1">
        <v>804</v>
      </c>
      <c r="O37" s="1">
        <v>0</v>
      </c>
      <c r="P37" s="1">
        <v>660.70799999999997</v>
      </c>
      <c r="Q37" s="1">
        <v>681.45899999999995</v>
      </c>
      <c r="R37" s="1">
        <v>30000</v>
      </c>
      <c r="S37" s="1">
        <v>622530</v>
      </c>
      <c r="T37" s="1">
        <v>35000</v>
      </c>
      <c r="U37" s="1">
        <v>0</v>
      </c>
      <c r="V37" s="2">
        <f t="shared" si="3"/>
        <v>657530</v>
      </c>
      <c r="W37" s="1">
        <v>1230</v>
      </c>
      <c r="X37" s="1">
        <v>593148.71900000004</v>
      </c>
      <c r="Y37" s="2">
        <f t="shared" si="4"/>
        <v>594378.71900000004</v>
      </c>
      <c r="Z37" s="10">
        <f t="shared" si="5"/>
        <v>9.6043193466457755</v>
      </c>
      <c r="AA37" s="1">
        <v>3464148.22</v>
      </c>
      <c r="AB37" s="1">
        <v>7114344.7630000003</v>
      </c>
      <c r="AC37" s="1">
        <v>0.90400000000000003</v>
      </c>
      <c r="AD37" s="1">
        <v>2.0537000000000001</v>
      </c>
      <c r="AE37" s="1">
        <v>19.72</v>
      </c>
      <c r="AF37" s="1"/>
      <c r="AG37" s="1"/>
      <c r="AH37" s="1">
        <v>0</v>
      </c>
      <c r="AI37" s="1">
        <v>0</v>
      </c>
      <c r="AJ37" s="1">
        <v>0</v>
      </c>
      <c r="AK37" s="1">
        <v>6876.93</v>
      </c>
      <c r="AL37" s="9">
        <v>0</v>
      </c>
    </row>
    <row r="38" spans="1:38" x14ac:dyDescent="0.3">
      <c r="A38" s="4">
        <v>5827</v>
      </c>
      <c r="B38" s="2" t="s">
        <v>43</v>
      </c>
      <c r="C38" s="2" t="s">
        <v>44</v>
      </c>
      <c r="D38" s="2" t="s">
        <v>44</v>
      </c>
      <c r="E38" s="2" t="s">
        <v>103</v>
      </c>
      <c r="F38" s="2" t="s">
        <v>44</v>
      </c>
      <c r="G38" s="2"/>
      <c r="H38" s="2" t="s">
        <v>128</v>
      </c>
      <c r="I38" s="2" t="s">
        <v>40</v>
      </c>
      <c r="J38" s="2" t="s">
        <v>129</v>
      </c>
      <c r="K38" s="2">
        <v>481</v>
      </c>
      <c r="L38" s="2">
        <v>481</v>
      </c>
      <c r="M38" s="2">
        <v>0</v>
      </c>
      <c r="N38" s="2">
        <v>437</v>
      </c>
      <c r="O38" s="2">
        <v>0</v>
      </c>
      <c r="P38" s="2">
        <v>562.28300000000002</v>
      </c>
      <c r="Q38" s="2">
        <v>575.93399999999997</v>
      </c>
      <c r="R38" s="2">
        <v>30000</v>
      </c>
      <c r="S38" s="2">
        <v>409530</v>
      </c>
      <c r="T38" s="2">
        <v>20000</v>
      </c>
      <c r="U38" s="2">
        <v>0</v>
      </c>
      <c r="V38" s="2">
        <f t="shared" si="3"/>
        <v>429530</v>
      </c>
      <c r="W38" s="2">
        <v>883</v>
      </c>
      <c r="X38" s="2">
        <v>387842.53899999999</v>
      </c>
      <c r="Y38" s="2">
        <f t="shared" si="4"/>
        <v>388725.53899999999</v>
      </c>
      <c r="Z38" s="10">
        <f t="shared" si="5"/>
        <v>9.4997930295904851</v>
      </c>
      <c r="AA38" s="2">
        <v>2269530.63</v>
      </c>
      <c r="AB38" s="2">
        <v>4575919.0029999996</v>
      </c>
      <c r="AC38" s="2">
        <v>0.90500000000000003</v>
      </c>
      <c r="AD38" s="2">
        <v>2.0162</v>
      </c>
      <c r="AE38" s="2">
        <v>19.149999999999999</v>
      </c>
      <c r="AF38" s="2"/>
      <c r="AG38" s="2"/>
      <c r="AH38" s="2">
        <v>0</v>
      </c>
      <c r="AI38" s="2">
        <v>0</v>
      </c>
      <c r="AJ38" s="2">
        <v>0</v>
      </c>
      <c r="AK38" s="2">
        <v>3967.9</v>
      </c>
      <c r="AL38" s="8">
        <v>0</v>
      </c>
    </row>
    <row r="39" spans="1:38" x14ac:dyDescent="0.3">
      <c r="A39" s="3">
        <v>5828</v>
      </c>
      <c r="B39" s="1" t="s">
        <v>43</v>
      </c>
      <c r="C39" s="1" t="s">
        <v>44</v>
      </c>
      <c r="D39" s="1" t="s">
        <v>44</v>
      </c>
      <c r="E39" s="1" t="s">
        <v>103</v>
      </c>
      <c r="F39" s="1" t="s">
        <v>44</v>
      </c>
      <c r="G39" s="1"/>
      <c r="H39" s="1" t="s">
        <v>130</v>
      </c>
      <c r="I39" s="1" t="s">
        <v>40</v>
      </c>
      <c r="J39" s="1" t="s">
        <v>131</v>
      </c>
      <c r="K39" s="1">
        <v>644</v>
      </c>
      <c r="L39" s="1">
        <v>644</v>
      </c>
      <c r="M39" s="1">
        <v>0</v>
      </c>
      <c r="N39" s="1">
        <v>558</v>
      </c>
      <c r="O39" s="1">
        <v>0</v>
      </c>
      <c r="P39" s="1">
        <v>660.82500000000005</v>
      </c>
      <c r="Q39" s="1">
        <v>679.55</v>
      </c>
      <c r="R39" s="1">
        <v>20000</v>
      </c>
      <c r="S39" s="1">
        <v>374500</v>
      </c>
      <c r="T39" s="1">
        <v>20000</v>
      </c>
      <c r="U39" s="1">
        <v>0</v>
      </c>
      <c r="V39" s="2">
        <f t="shared" si="3"/>
        <v>394500</v>
      </c>
      <c r="W39" s="1">
        <v>3442.4</v>
      </c>
      <c r="X39" s="1">
        <v>353067.64899999998</v>
      </c>
      <c r="Y39" s="2">
        <f t="shared" si="4"/>
        <v>356510.049</v>
      </c>
      <c r="Z39" s="10">
        <f t="shared" si="5"/>
        <v>9.6298988593155901</v>
      </c>
      <c r="AA39" s="1">
        <v>2098706.2000000002</v>
      </c>
      <c r="AB39" s="1">
        <v>4142029.1540000001</v>
      </c>
      <c r="AC39" s="1">
        <v>0.90369999999999995</v>
      </c>
      <c r="AD39" s="1">
        <v>1.9736</v>
      </c>
      <c r="AE39" s="1">
        <v>19.010000000000002</v>
      </c>
      <c r="AF39" s="1"/>
      <c r="AG39" s="1"/>
      <c r="AH39" s="1">
        <v>0</v>
      </c>
      <c r="AI39" s="1">
        <v>0</v>
      </c>
      <c r="AJ39" s="1">
        <v>0</v>
      </c>
      <c r="AK39" s="1">
        <v>3461.5</v>
      </c>
      <c r="AL39" s="9">
        <v>0</v>
      </c>
    </row>
    <row r="40" spans="1:38" x14ac:dyDescent="0.3">
      <c r="A40" s="4">
        <v>5830</v>
      </c>
      <c r="B40" s="2" t="s">
        <v>43</v>
      </c>
      <c r="C40" s="2" t="s">
        <v>44</v>
      </c>
      <c r="D40" s="2" t="s">
        <v>44</v>
      </c>
      <c r="E40" s="2" t="s">
        <v>103</v>
      </c>
      <c r="F40" s="2" t="s">
        <v>44</v>
      </c>
      <c r="G40" s="2"/>
      <c r="H40" s="2" t="s">
        <v>132</v>
      </c>
      <c r="I40" s="2" t="s">
        <v>40</v>
      </c>
      <c r="J40" s="2" t="s">
        <v>133</v>
      </c>
      <c r="K40" s="2">
        <v>404</v>
      </c>
      <c r="L40" s="2">
        <v>404</v>
      </c>
      <c r="M40" s="2">
        <v>0</v>
      </c>
      <c r="N40" s="2">
        <v>301</v>
      </c>
      <c r="O40" s="2">
        <v>0</v>
      </c>
      <c r="P40" s="2">
        <v>562.75300000000004</v>
      </c>
      <c r="Q40" s="2">
        <v>581.851</v>
      </c>
      <c r="R40" s="2">
        <v>20000</v>
      </c>
      <c r="S40" s="2">
        <v>381960</v>
      </c>
      <c r="T40" s="2">
        <v>20000</v>
      </c>
      <c r="U40" s="2">
        <v>0</v>
      </c>
      <c r="V40" s="2">
        <f t="shared" si="3"/>
        <v>401960</v>
      </c>
      <c r="W40" s="2">
        <v>2971</v>
      </c>
      <c r="X40" s="2">
        <v>358089.58</v>
      </c>
      <c r="Y40" s="2">
        <f t="shared" si="4"/>
        <v>361060.58</v>
      </c>
      <c r="Z40" s="10">
        <f t="shared" si="5"/>
        <v>10.174997512190263</v>
      </c>
      <c r="AA40" s="2">
        <v>2121096.71</v>
      </c>
      <c r="AB40" s="2">
        <v>4395485.898</v>
      </c>
      <c r="AC40" s="2">
        <v>0.89829999999999999</v>
      </c>
      <c r="AD40" s="2">
        <v>2.0722999999999998</v>
      </c>
      <c r="AE40" s="2">
        <v>21.08</v>
      </c>
      <c r="AF40" s="2"/>
      <c r="AG40" s="2"/>
      <c r="AH40" s="2">
        <v>0</v>
      </c>
      <c r="AI40" s="2">
        <v>0</v>
      </c>
      <c r="AJ40" s="2">
        <v>0</v>
      </c>
      <c r="AK40" s="2">
        <v>1994.5</v>
      </c>
      <c r="AL40" s="8">
        <v>0</v>
      </c>
    </row>
    <row r="41" spans="1:38" x14ac:dyDescent="0.3">
      <c r="A41" s="3">
        <v>5831</v>
      </c>
      <c r="B41" s="1" t="s">
        <v>43</v>
      </c>
      <c r="C41" s="1" t="s">
        <v>44</v>
      </c>
      <c r="D41" s="1" t="s">
        <v>44</v>
      </c>
      <c r="E41" s="1" t="s">
        <v>100</v>
      </c>
      <c r="F41" s="1" t="s">
        <v>44</v>
      </c>
      <c r="G41" s="1"/>
      <c r="H41" s="1" t="s">
        <v>134</v>
      </c>
      <c r="I41" s="1" t="s">
        <v>39</v>
      </c>
      <c r="J41" s="1" t="s">
        <v>135</v>
      </c>
      <c r="K41" s="1">
        <v>1057</v>
      </c>
      <c r="L41" s="1">
        <v>1057</v>
      </c>
      <c r="M41" s="1">
        <v>0</v>
      </c>
      <c r="N41" s="1">
        <v>991</v>
      </c>
      <c r="O41" s="1">
        <v>0</v>
      </c>
      <c r="P41" s="1">
        <v>715.76900000000001</v>
      </c>
      <c r="Q41" s="1">
        <v>737.57500000000005</v>
      </c>
      <c r="R41" s="1">
        <v>20000</v>
      </c>
      <c r="S41" s="1">
        <v>436120</v>
      </c>
      <c r="T41" s="12">
        <v>450000</v>
      </c>
      <c r="U41" s="1">
        <v>0</v>
      </c>
      <c r="V41" s="2">
        <f t="shared" si="3"/>
        <v>886120</v>
      </c>
      <c r="W41" s="1">
        <v>5873</v>
      </c>
      <c r="X41" s="1">
        <v>807631.38300000003</v>
      </c>
      <c r="Y41" s="2">
        <f t="shared" si="4"/>
        <v>813504.38300000003</v>
      </c>
      <c r="Z41" s="10">
        <f t="shared" si="5"/>
        <v>8.1947836636121494</v>
      </c>
      <c r="AA41" s="1">
        <v>4763528.7</v>
      </c>
      <c r="AB41" s="1">
        <v>6524936.0499999998</v>
      </c>
      <c r="AC41" s="1">
        <v>1.0347999999999999</v>
      </c>
      <c r="AD41" s="1">
        <v>1.3697999999999999</v>
      </c>
      <c r="AE41" s="1">
        <v>-4.7699999999999996</v>
      </c>
      <c r="AF41" s="1"/>
      <c r="AG41" s="1"/>
      <c r="AH41" s="1">
        <v>0</v>
      </c>
      <c r="AI41" s="1">
        <v>0</v>
      </c>
      <c r="AJ41" s="1">
        <v>0</v>
      </c>
      <c r="AK41" s="1">
        <v>6089.38</v>
      </c>
      <c r="AL41" s="9">
        <v>0</v>
      </c>
    </row>
    <row r="42" spans="1:38" x14ac:dyDescent="0.3">
      <c r="A42" s="4">
        <v>5832</v>
      </c>
      <c r="B42" s="2" t="s">
        <v>43</v>
      </c>
      <c r="C42" s="2" t="s">
        <v>44</v>
      </c>
      <c r="D42" s="2" t="s">
        <v>44</v>
      </c>
      <c r="E42" s="2" t="s">
        <v>100</v>
      </c>
      <c r="F42" s="2" t="s">
        <v>44</v>
      </c>
      <c r="G42" s="2"/>
      <c r="H42" s="2" t="s">
        <v>136</v>
      </c>
      <c r="I42" s="2" t="s">
        <v>40</v>
      </c>
      <c r="J42" s="2" t="s">
        <v>137</v>
      </c>
      <c r="K42" s="2">
        <v>334</v>
      </c>
      <c r="L42" s="2">
        <v>334</v>
      </c>
      <c r="M42" s="2">
        <v>0</v>
      </c>
      <c r="N42" s="2">
        <v>319</v>
      </c>
      <c r="O42" s="2">
        <v>0</v>
      </c>
      <c r="P42" s="2">
        <v>551.56500000000005</v>
      </c>
      <c r="Q42" s="2">
        <v>565.13199999999995</v>
      </c>
      <c r="R42" s="2">
        <v>20000</v>
      </c>
      <c r="S42" s="2">
        <v>271340</v>
      </c>
      <c r="T42" s="2">
        <v>0</v>
      </c>
      <c r="U42" s="2">
        <v>15000</v>
      </c>
      <c r="V42" s="2">
        <f t="shared" si="3"/>
        <v>256340</v>
      </c>
      <c r="W42" s="2">
        <v>704</v>
      </c>
      <c r="X42" s="2">
        <v>231283.38699999999</v>
      </c>
      <c r="Y42" s="2">
        <f t="shared" si="4"/>
        <v>231987.38699999999</v>
      </c>
      <c r="Z42" s="10">
        <f t="shared" si="5"/>
        <v>9.5001221034563521</v>
      </c>
      <c r="AA42" s="2">
        <v>1352811.09</v>
      </c>
      <c r="AB42" s="2">
        <v>2422631.3050000002</v>
      </c>
      <c r="AC42" s="2">
        <v>0.90500000000000003</v>
      </c>
      <c r="AD42" s="2">
        <v>1.7907999999999999</v>
      </c>
      <c r="AE42" s="2">
        <v>17.010000000000002</v>
      </c>
      <c r="AF42" s="2"/>
      <c r="AG42" s="2"/>
      <c r="AH42" s="2">
        <v>0</v>
      </c>
      <c r="AI42" s="2">
        <v>0</v>
      </c>
      <c r="AJ42" s="2">
        <v>0</v>
      </c>
      <c r="AK42" s="2">
        <v>2965.4</v>
      </c>
      <c r="AL42" s="8">
        <v>0</v>
      </c>
    </row>
    <row r="43" spans="1:38" x14ac:dyDescent="0.3">
      <c r="A43" s="3">
        <v>5834</v>
      </c>
      <c r="B43" s="1" t="s">
        <v>43</v>
      </c>
      <c r="C43" s="1" t="s">
        <v>44</v>
      </c>
      <c r="D43" s="1" t="s">
        <v>44</v>
      </c>
      <c r="E43" s="1" t="s">
        <v>100</v>
      </c>
      <c r="F43" s="1" t="s">
        <v>44</v>
      </c>
      <c r="G43" s="1"/>
      <c r="H43" s="1" t="s">
        <v>138</v>
      </c>
      <c r="I43" s="1" t="s">
        <v>40</v>
      </c>
      <c r="J43" s="1" t="s">
        <v>139</v>
      </c>
      <c r="K43" s="1">
        <v>373</v>
      </c>
      <c r="L43" s="1">
        <v>373</v>
      </c>
      <c r="M43" s="1">
        <v>0</v>
      </c>
      <c r="N43" s="1">
        <v>316</v>
      </c>
      <c r="O43" s="1">
        <v>0</v>
      </c>
      <c r="P43" s="1">
        <v>389.827</v>
      </c>
      <c r="Q43" s="1">
        <v>403.37400000000002</v>
      </c>
      <c r="R43" s="1">
        <v>20000</v>
      </c>
      <c r="S43" s="1">
        <v>270940</v>
      </c>
      <c r="T43" s="1">
        <v>15000</v>
      </c>
      <c r="U43" s="1">
        <v>0</v>
      </c>
      <c r="V43" s="2">
        <f t="shared" si="3"/>
        <v>285940</v>
      </c>
      <c r="W43" s="1">
        <v>1512</v>
      </c>
      <c r="X43" s="1">
        <v>257263.141</v>
      </c>
      <c r="Y43" s="2">
        <f t="shared" si="4"/>
        <v>258775.141</v>
      </c>
      <c r="Z43" s="10">
        <f t="shared" si="5"/>
        <v>9.5001954955585077</v>
      </c>
      <c r="AA43" s="1">
        <v>1517547.46</v>
      </c>
      <c r="AB43" s="1">
        <v>3215369.4720000001</v>
      </c>
      <c r="AC43" s="1">
        <v>0.90500000000000003</v>
      </c>
      <c r="AD43" s="1">
        <v>2.1187999999999998</v>
      </c>
      <c r="AE43" s="1">
        <v>20.13</v>
      </c>
      <c r="AF43" s="1"/>
      <c r="AG43" s="1"/>
      <c r="AH43" s="1">
        <v>0</v>
      </c>
      <c r="AI43" s="1">
        <v>0</v>
      </c>
      <c r="AJ43" s="1">
        <v>0</v>
      </c>
      <c r="AK43" s="1">
        <v>2403.4299999999998</v>
      </c>
      <c r="AL43" s="9">
        <v>0</v>
      </c>
    </row>
    <row r="44" spans="1:38" x14ac:dyDescent="0.3">
      <c r="A44" s="4">
        <v>5835</v>
      </c>
      <c r="B44" s="2" t="s">
        <v>43</v>
      </c>
      <c r="C44" s="2" t="s">
        <v>44</v>
      </c>
      <c r="D44" s="2" t="s">
        <v>44</v>
      </c>
      <c r="E44" s="2" t="s">
        <v>100</v>
      </c>
      <c r="F44" s="2" t="s">
        <v>44</v>
      </c>
      <c r="G44" s="2"/>
      <c r="H44" s="2" t="s">
        <v>140</v>
      </c>
      <c r="I44" s="2" t="s">
        <v>40</v>
      </c>
      <c r="J44" s="2" t="s">
        <v>141</v>
      </c>
      <c r="K44" s="2">
        <v>383</v>
      </c>
      <c r="L44" s="2">
        <v>383</v>
      </c>
      <c r="M44" s="2">
        <v>0</v>
      </c>
      <c r="N44" s="2">
        <v>380</v>
      </c>
      <c r="O44" s="2">
        <v>0</v>
      </c>
      <c r="P44" s="2">
        <v>638.34199999999998</v>
      </c>
      <c r="Q44" s="2">
        <v>661.86</v>
      </c>
      <c r="R44" s="2">
        <v>20000</v>
      </c>
      <c r="S44" s="2">
        <v>470360</v>
      </c>
      <c r="T44" s="2">
        <v>20000</v>
      </c>
      <c r="U44" s="2">
        <v>0</v>
      </c>
      <c r="V44" s="2">
        <f t="shared" si="3"/>
        <v>490360</v>
      </c>
      <c r="W44" s="2">
        <v>52</v>
      </c>
      <c r="X44" s="2">
        <v>443723.82</v>
      </c>
      <c r="Y44" s="2">
        <f t="shared" si="4"/>
        <v>443775.82</v>
      </c>
      <c r="Z44" s="10">
        <f t="shared" si="5"/>
        <v>9.4999959213638956</v>
      </c>
      <c r="AA44" s="2">
        <v>2583407.2400000002</v>
      </c>
      <c r="AB44" s="2">
        <v>5668673.6569999997</v>
      </c>
      <c r="AC44" s="2">
        <v>0.90500000000000003</v>
      </c>
      <c r="AD44" s="2">
        <v>2.1943000000000001</v>
      </c>
      <c r="AE44" s="2">
        <v>20.85</v>
      </c>
      <c r="AF44" s="2"/>
      <c r="AG44" s="2"/>
      <c r="AH44" s="2">
        <v>0</v>
      </c>
      <c r="AI44" s="2">
        <v>0</v>
      </c>
      <c r="AJ44" s="2">
        <v>0</v>
      </c>
      <c r="AK44" s="2">
        <v>3151</v>
      </c>
      <c r="AL44" s="8">
        <v>0</v>
      </c>
    </row>
    <row r="45" spans="1:38" x14ac:dyDescent="0.3">
      <c r="A45" s="3">
        <v>5836</v>
      </c>
      <c r="B45" s="1" t="s">
        <v>43</v>
      </c>
      <c r="C45" s="1" t="s">
        <v>44</v>
      </c>
      <c r="D45" s="1" t="s">
        <v>44</v>
      </c>
      <c r="E45" s="1" t="s">
        <v>100</v>
      </c>
      <c r="F45" s="1" t="s">
        <v>44</v>
      </c>
      <c r="G45" s="1"/>
      <c r="H45" s="1" t="s">
        <v>142</v>
      </c>
      <c r="I45" s="1" t="s">
        <v>40</v>
      </c>
      <c r="J45" s="1" t="s">
        <v>143</v>
      </c>
      <c r="K45" s="1">
        <v>471</v>
      </c>
      <c r="L45" s="1">
        <v>471</v>
      </c>
      <c r="M45" s="1">
        <v>0</v>
      </c>
      <c r="N45" s="1">
        <v>468</v>
      </c>
      <c r="O45" s="1">
        <v>0</v>
      </c>
      <c r="P45" s="1">
        <v>774.25900000000001</v>
      </c>
      <c r="Q45" s="1">
        <v>802.577</v>
      </c>
      <c r="R45" s="1">
        <v>20000</v>
      </c>
      <c r="S45" s="1">
        <v>566360</v>
      </c>
      <c r="T45" s="1">
        <v>35000</v>
      </c>
      <c r="U45" s="1">
        <v>0</v>
      </c>
      <c r="V45" s="2">
        <f t="shared" si="3"/>
        <v>601360</v>
      </c>
      <c r="W45" s="1">
        <v>100</v>
      </c>
      <c r="X45" s="1">
        <v>544130.64099999995</v>
      </c>
      <c r="Y45" s="2">
        <f t="shared" si="4"/>
        <v>544230.64099999995</v>
      </c>
      <c r="Z45" s="10">
        <f t="shared" si="5"/>
        <v>9.5000264400691847</v>
      </c>
      <c r="AA45" s="1">
        <v>3167873.74</v>
      </c>
      <c r="AB45" s="1">
        <v>5883616.1459999997</v>
      </c>
      <c r="AC45" s="1">
        <v>0.90500000000000003</v>
      </c>
      <c r="AD45" s="1">
        <v>1.8573</v>
      </c>
      <c r="AE45" s="1">
        <v>17.64</v>
      </c>
      <c r="AF45" s="1"/>
      <c r="AG45" s="1"/>
      <c r="AH45" s="1">
        <v>0</v>
      </c>
      <c r="AI45" s="1">
        <v>0</v>
      </c>
      <c r="AJ45" s="1">
        <v>0</v>
      </c>
      <c r="AK45" s="1">
        <v>4276.21</v>
      </c>
      <c r="AL45" s="9">
        <v>0</v>
      </c>
    </row>
    <row r="46" spans="1:38" x14ac:dyDescent="0.3">
      <c r="A46" s="4">
        <v>5837</v>
      </c>
      <c r="B46" s="2" t="s">
        <v>43</v>
      </c>
      <c r="C46" s="2" t="s">
        <v>44</v>
      </c>
      <c r="D46" s="2" t="s">
        <v>44</v>
      </c>
      <c r="E46" s="2" t="s">
        <v>100</v>
      </c>
      <c r="F46" s="2" t="s">
        <v>44</v>
      </c>
      <c r="G46" s="2"/>
      <c r="H46" s="2" t="s">
        <v>144</v>
      </c>
      <c r="I46" s="2" t="s">
        <v>39</v>
      </c>
      <c r="J46" s="2" t="s">
        <v>145</v>
      </c>
      <c r="K46" s="2">
        <v>3453</v>
      </c>
      <c r="L46" s="2">
        <v>3453</v>
      </c>
      <c r="M46" s="2">
        <v>0</v>
      </c>
      <c r="N46" s="2">
        <v>1251</v>
      </c>
      <c r="O46" s="2">
        <v>0</v>
      </c>
      <c r="P46" s="2">
        <v>1819.575</v>
      </c>
      <c r="Q46" s="2">
        <v>1874.568</v>
      </c>
      <c r="R46" s="2">
        <v>20000</v>
      </c>
      <c r="S46" s="2">
        <v>1099860</v>
      </c>
      <c r="T46" s="11">
        <v>600000</v>
      </c>
      <c r="U46" s="2">
        <v>0</v>
      </c>
      <c r="V46" s="2">
        <f t="shared" si="3"/>
        <v>1699860</v>
      </c>
      <c r="W46" s="2">
        <v>112147.2</v>
      </c>
      <c r="X46" s="2">
        <v>1450489.0149999999</v>
      </c>
      <c r="Y46" s="2">
        <f t="shared" si="4"/>
        <v>1562636.2149999999</v>
      </c>
      <c r="Z46" s="10">
        <f t="shared" si="5"/>
        <v>8.0726521595896212</v>
      </c>
      <c r="AA46" s="2">
        <v>9763796.5299999993</v>
      </c>
      <c r="AB46" s="2">
        <v>10215505.589</v>
      </c>
      <c r="AC46" s="2">
        <v>1.0419</v>
      </c>
      <c r="AD46" s="2">
        <v>1.0463</v>
      </c>
      <c r="AE46" s="2">
        <v>-4.38</v>
      </c>
      <c r="AF46" s="2"/>
      <c r="AG46" s="2"/>
      <c r="AH46" s="2">
        <v>0</v>
      </c>
      <c r="AI46" s="2">
        <v>0</v>
      </c>
      <c r="AJ46" s="2">
        <v>0</v>
      </c>
      <c r="AK46" s="2">
        <v>10914.46</v>
      </c>
      <c r="AL46" s="8">
        <v>0</v>
      </c>
    </row>
    <row r="47" spans="1:38" x14ac:dyDescent="0.3">
      <c r="A47" s="3">
        <v>5838</v>
      </c>
      <c r="B47" s="1" t="s">
        <v>43</v>
      </c>
      <c r="C47" s="1" t="s">
        <v>44</v>
      </c>
      <c r="D47" s="1" t="s">
        <v>44</v>
      </c>
      <c r="E47" s="1" t="s">
        <v>100</v>
      </c>
      <c r="F47" s="1" t="s">
        <v>44</v>
      </c>
      <c r="G47" s="1"/>
      <c r="H47" s="1" t="s">
        <v>146</v>
      </c>
      <c r="I47" s="1" t="s">
        <v>40</v>
      </c>
      <c r="J47" s="1" t="s">
        <v>147</v>
      </c>
      <c r="K47" s="1">
        <v>354</v>
      </c>
      <c r="L47" s="1">
        <v>354</v>
      </c>
      <c r="M47" s="1">
        <v>0</v>
      </c>
      <c r="N47" s="1">
        <v>314</v>
      </c>
      <c r="O47" s="1">
        <v>0</v>
      </c>
      <c r="P47" s="1">
        <v>579.822</v>
      </c>
      <c r="Q47" s="1">
        <v>600.33699999999999</v>
      </c>
      <c r="R47" s="1">
        <v>20000</v>
      </c>
      <c r="S47" s="1">
        <v>410300</v>
      </c>
      <c r="T47" s="1">
        <v>20000</v>
      </c>
      <c r="U47" s="1">
        <v>0</v>
      </c>
      <c r="V47" s="2">
        <f t="shared" si="3"/>
        <v>430300</v>
      </c>
      <c r="W47" s="1">
        <v>1286</v>
      </c>
      <c r="X47" s="1">
        <v>387985.83600000001</v>
      </c>
      <c r="Y47" s="2">
        <f t="shared" si="4"/>
        <v>389271.83600000001</v>
      </c>
      <c r="Z47" s="10">
        <f t="shared" si="5"/>
        <v>9.5347813153613732</v>
      </c>
      <c r="AA47" s="1">
        <v>2271834.37</v>
      </c>
      <c r="AB47" s="1">
        <v>4633577.1519999998</v>
      </c>
      <c r="AC47" s="1">
        <v>0.90469999999999995</v>
      </c>
      <c r="AD47" s="1">
        <v>2.0396000000000001</v>
      </c>
      <c r="AE47" s="1">
        <v>19.440000000000001</v>
      </c>
      <c r="AF47" s="1"/>
      <c r="AG47" s="1"/>
      <c r="AH47" s="1">
        <v>0</v>
      </c>
      <c r="AI47" s="1">
        <v>0</v>
      </c>
      <c r="AJ47" s="1">
        <v>0</v>
      </c>
      <c r="AK47" s="1">
        <v>2562.6799999999998</v>
      </c>
      <c r="AL47" s="9">
        <v>0</v>
      </c>
    </row>
    <row r="48" spans="1:38" x14ac:dyDescent="0.3">
      <c r="A48" s="4">
        <v>5839</v>
      </c>
      <c r="B48" s="2" t="s">
        <v>43</v>
      </c>
      <c r="C48" s="2" t="s">
        <v>44</v>
      </c>
      <c r="D48" s="2" t="s">
        <v>44</v>
      </c>
      <c r="E48" s="2" t="s">
        <v>100</v>
      </c>
      <c r="F48" s="2" t="s">
        <v>44</v>
      </c>
      <c r="G48" s="2"/>
      <c r="H48" s="2" t="s">
        <v>148</v>
      </c>
      <c r="I48" s="2" t="s">
        <v>38</v>
      </c>
      <c r="J48" s="2" t="s">
        <v>149</v>
      </c>
      <c r="K48" s="2">
        <v>2045</v>
      </c>
      <c r="L48" s="2">
        <v>2045</v>
      </c>
      <c r="M48" s="2">
        <v>0</v>
      </c>
      <c r="N48" s="2">
        <v>0</v>
      </c>
      <c r="O48" s="2">
        <v>0</v>
      </c>
      <c r="P48" s="2">
        <v>375.154</v>
      </c>
      <c r="Q48" s="2">
        <v>382.95100000000002</v>
      </c>
      <c r="R48" s="2">
        <v>20000</v>
      </c>
      <c r="S48" s="2">
        <v>155940</v>
      </c>
      <c r="T48" s="2">
        <v>0</v>
      </c>
      <c r="U48" s="2">
        <v>50000</v>
      </c>
      <c r="V48" s="2">
        <f t="shared" si="3"/>
        <v>105940</v>
      </c>
      <c r="W48" s="2">
        <v>91781</v>
      </c>
      <c r="X48" s="2">
        <v>0</v>
      </c>
      <c r="Y48" s="2">
        <f t="shared" si="4"/>
        <v>91781</v>
      </c>
      <c r="Z48" s="10">
        <f t="shared" si="5"/>
        <v>13.365112327732678</v>
      </c>
      <c r="AA48" s="2">
        <v>1075876.08</v>
      </c>
      <c r="AB48" s="2">
        <v>710303.78</v>
      </c>
      <c r="AC48" s="2">
        <v>0.86629999999999996</v>
      </c>
      <c r="AD48" s="2">
        <v>0.66020000000000001</v>
      </c>
      <c r="AE48" s="2">
        <v>8.83</v>
      </c>
      <c r="AF48" s="2"/>
      <c r="AG48" s="2"/>
      <c r="AH48" s="2">
        <v>0</v>
      </c>
      <c r="AI48" s="2">
        <v>0</v>
      </c>
      <c r="AJ48" s="2">
        <v>0</v>
      </c>
      <c r="AK48" s="2">
        <v>0</v>
      </c>
      <c r="AL48" s="8">
        <v>0</v>
      </c>
    </row>
    <row r="49" spans="1:38" x14ac:dyDescent="0.3">
      <c r="A49" s="3">
        <v>5840</v>
      </c>
      <c r="B49" s="1" t="s">
        <v>43</v>
      </c>
      <c r="C49" s="1" t="s">
        <v>44</v>
      </c>
      <c r="D49" s="1" t="s">
        <v>44</v>
      </c>
      <c r="E49" s="1" t="s">
        <v>100</v>
      </c>
      <c r="F49" s="1" t="s">
        <v>44</v>
      </c>
      <c r="G49" s="1"/>
      <c r="H49" s="1" t="s">
        <v>150</v>
      </c>
      <c r="I49" s="1" t="s">
        <v>38</v>
      </c>
      <c r="J49" s="1" t="s">
        <v>151</v>
      </c>
      <c r="K49" s="1">
        <v>1234</v>
      </c>
      <c r="L49" s="1">
        <v>1234</v>
      </c>
      <c r="M49" s="1">
        <v>0</v>
      </c>
      <c r="N49" s="1">
        <v>0</v>
      </c>
      <c r="O49" s="1">
        <v>0</v>
      </c>
      <c r="P49" s="1">
        <v>239.93299999999999</v>
      </c>
      <c r="Q49" s="1">
        <v>245.76599999999999</v>
      </c>
      <c r="R49" s="1">
        <v>20000</v>
      </c>
      <c r="S49" s="1">
        <v>116660</v>
      </c>
      <c r="T49" s="1">
        <v>0</v>
      </c>
      <c r="U49" s="1">
        <v>30000</v>
      </c>
      <c r="V49" s="2">
        <f t="shared" si="3"/>
        <v>86660</v>
      </c>
      <c r="W49" s="1">
        <v>78812</v>
      </c>
      <c r="X49" s="1">
        <v>0</v>
      </c>
      <c r="Y49" s="2">
        <f t="shared" si="4"/>
        <v>78812</v>
      </c>
      <c r="Z49" s="10">
        <f t="shared" si="5"/>
        <v>9.0560812370182315</v>
      </c>
      <c r="AA49" s="1">
        <v>823042.32</v>
      </c>
      <c r="AB49" s="1">
        <v>362466.18</v>
      </c>
      <c r="AC49" s="1">
        <v>0.90939999999999999</v>
      </c>
      <c r="AD49" s="1">
        <v>0.44040000000000001</v>
      </c>
      <c r="AE49" s="1">
        <v>3.99</v>
      </c>
      <c r="AF49" s="1"/>
      <c r="AG49" s="1"/>
      <c r="AH49" s="1">
        <v>0</v>
      </c>
      <c r="AI49" s="1">
        <v>0</v>
      </c>
      <c r="AJ49" s="1">
        <v>0</v>
      </c>
      <c r="AK49" s="1">
        <v>0</v>
      </c>
      <c r="AL49" s="9">
        <v>0</v>
      </c>
    </row>
    <row r="50" spans="1:38" x14ac:dyDescent="0.3">
      <c r="A50" s="4">
        <v>5841</v>
      </c>
      <c r="B50" s="2" t="s">
        <v>43</v>
      </c>
      <c r="C50" s="2" t="s">
        <v>44</v>
      </c>
      <c r="D50" s="2" t="s">
        <v>44</v>
      </c>
      <c r="E50" s="2" t="s">
        <v>152</v>
      </c>
      <c r="F50" s="2" t="s">
        <v>44</v>
      </c>
      <c r="G50" s="2"/>
      <c r="H50" s="2" t="s">
        <v>153</v>
      </c>
      <c r="I50" s="2" t="s">
        <v>40</v>
      </c>
      <c r="J50" s="2" t="s">
        <v>154</v>
      </c>
      <c r="K50" s="2">
        <v>363</v>
      </c>
      <c r="L50" s="2">
        <v>363</v>
      </c>
      <c r="M50" s="2">
        <v>0</v>
      </c>
      <c r="N50" s="2">
        <v>355</v>
      </c>
      <c r="O50" s="2">
        <v>0</v>
      </c>
      <c r="P50" s="2">
        <v>536.57000000000005</v>
      </c>
      <c r="Q50" s="2">
        <v>554.90899999999999</v>
      </c>
      <c r="R50" s="2">
        <v>20000</v>
      </c>
      <c r="S50" s="2">
        <v>366780</v>
      </c>
      <c r="T50" s="2">
        <v>0</v>
      </c>
      <c r="U50" s="2">
        <v>0</v>
      </c>
      <c r="V50" s="2">
        <f t="shared" si="3"/>
        <v>366780</v>
      </c>
      <c r="W50" s="2">
        <v>313</v>
      </c>
      <c r="X50" s="2">
        <v>331622.23800000001</v>
      </c>
      <c r="Y50" s="2">
        <f t="shared" si="4"/>
        <v>331935.23800000001</v>
      </c>
      <c r="Z50" s="10">
        <f t="shared" si="5"/>
        <v>9.5001804896668265</v>
      </c>
      <c r="AA50" s="2">
        <v>1933139.47</v>
      </c>
      <c r="AB50" s="2">
        <v>4178389.2059999998</v>
      </c>
      <c r="AC50" s="2">
        <v>0.90500000000000003</v>
      </c>
      <c r="AD50" s="2">
        <v>2.1615000000000002</v>
      </c>
      <c r="AE50" s="2">
        <v>20.53</v>
      </c>
      <c r="AF50" s="2"/>
      <c r="AG50" s="2"/>
      <c r="AH50" s="2">
        <v>0</v>
      </c>
      <c r="AI50" s="2">
        <v>0</v>
      </c>
      <c r="AJ50" s="2">
        <v>0</v>
      </c>
      <c r="AK50" s="2">
        <v>3000.4</v>
      </c>
      <c r="AL50" s="8">
        <v>0</v>
      </c>
    </row>
    <row r="51" spans="1:38" x14ac:dyDescent="0.3">
      <c r="A51" s="3">
        <v>5842</v>
      </c>
      <c r="B51" s="1" t="s">
        <v>43</v>
      </c>
      <c r="C51" s="1" t="s">
        <v>44</v>
      </c>
      <c r="D51" s="1" t="s">
        <v>44</v>
      </c>
      <c r="E51" s="1" t="s">
        <v>152</v>
      </c>
      <c r="F51" s="1" t="s">
        <v>44</v>
      </c>
      <c r="G51" s="1"/>
      <c r="H51" s="1" t="s">
        <v>155</v>
      </c>
      <c r="I51" s="1" t="s">
        <v>40</v>
      </c>
      <c r="J51" s="1" t="s">
        <v>156</v>
      </c>
      <c r="K51" s="1">
        <v>274</v>
      </c>
      <c r="L51" s="1">
        <v>274</v>
      </c>
      <c r="M51" s="1">
        <v>0</v>
      </c>
      <c r="N51" s="1">
        <v>265</v>
      </c>
      <c r="O51" s="1">
        <v>0</v>
      </c>
      <c r="P51" s="1">
        <v>556.14700000000005</v>
      </c>
      <c r="Q51" s="1">
        <v>574.09500000000003</v>
      </c>
      <c r="R51" s="1">
        <v>20000</v>
      </c>
      <c r="S51" s="1">
        <v>358960</v>
      </c>
      <c r="T51" s="1">
        <v>0</v>
      </c>
      <c r="U51" s="1">
        <v>0</v>
      </c>
      <c r="V51" s="2">
        <f t="shared" si="3"/>
        <v>358960</v>
      </c>
      <c r="W51" s="1">
        <v>135</v>
      </c>
      <c r="X51" s="1">
        <v>324724.88400000002</v>
      </c>
      <c r="Y51" s="2">
        <f t="shared" si="4"/>
        <v>324859.88400000002</v>
      </c>
      <c r="Z51" s="10">
        <f t="shared" si="5"/>
        <v>9.4996980164920828</v>
      </c>
      <c r="AA51" s="1">
        <v>1892080.63</v>
      </c>
      <c r="AB51" s="1">
        <v>4557992.8679999998</v>
      </c>
      <c r="AC51" s="1">
        <v>0.90500000000000003</v>
      </c>
      <c r="AD51" s="1">
        <v>2.4089999999999998</v>
      </c>
      <c r="AE51" s="1">
        <v>22.89</v>
      </c>
      <c r="AF51" s="1"/>
      <c r="AG51" s="1"/>
      <c r="AH51" s="1">
        <v>0</v>
      </c>
      <c r="AI51" s="1">
        <v>0</v>
      </c>
      <c r="AJ51" s="1">
        <v>0</v>
      </c>
      <c r="AK51" s="1">
        <v>2299.1</v>
      </c>
      <c r="AL51" s="9">
        <v>0</v>
      </c>
    </row>
    <row r="52" spans="1:38" x14ac:dyDescent="0.3">
      <c r="A52" s="4">
        <v>5843</v>
      </c>
      <c r="B52" s="2" t="s">
        <v>43</v>
      </c>
      <c r="C52" s="2" t="s">
        <v>44</v>
      </c>
      <c r="D52" s="2" t="s">
        <v>44</v>
      </c>
      <c r="E52" s="2" t="s">
        <v>152</v>
      </c>
      <c r="F52" s="2" t="s">
        <v>44</v>
      </c>
      <c r="G52" s="2"/>
      <c r="H52" s="2" t="s">
        <v>157</v>
      </c>
      <c r="I52" s="2" t="s">
        <v>40</v>
      </c>
      <c r="J52" s="2" t="s">
        <v>158</v>
      </c>
      <c r="K52" s="2">
        <v>198</v>
      </c>
      <c r="L52" s="2">
        <v>198</v>
      </c>
      <c r="M52" s="2">
        <v>0</v>
      </c>
      <c r="N52" s="2">
        <v>192</v>
      </c>
      <c r="O52" s="2">
        <v>0</v>
      </c>
      <c r="P52" s="2">
        <v>648.16700000000003</v>
      </c>
      <c r="Q52" s="2">
        <v>667.16700000000003</v>
      </c>
      <c r="R52" s="2">
        <v>20000</v>
      </c>
      <c r="S52" s="2">
        <v>380000</v>
      </c>
      <c r="T52" s="2">
        <v>0</v>
      </c>
      <c r="U52" s="2">
        <v>0</v>
      </c>
      <c r="V52" s="2">
        <f t="shared" si="3"/>
        <v>380000</v>
      </c>
      <c r="W52" s="2">
        <v>148</v>
      </c>
      <c r="X52" s="2">
        <v>343751.66899999999</v>
      </c>
      <c r="Y52" s="2">
        <f t="shared" si="4"/>
        <v>343899.66899999999</v>
      </c>
      <c r="Z52" s="10">
        <f t="shared" si="5"/>
        <v>9.5000871052631588</v>
      </c>
      <c r="AA52" s="2">
        <v>2002548.71</v>
      </c>
      <c r="AB52" s="2">
        <v>4121239.25</v>
      </c>
      <c r="AC52" s="2">
        <v>0.90500000000000003</v>
      </c>
      <c r="AD52" s="2">
        <v>2.0579999999999998</v>
      </c>
      <c r="AE52" s="2">
        <v>19.55</v>
      </c>
      <c r="AF52" s="2"/>
      <c r="AG52" s="2"/>
      <c r="AH52" s="2">
        <v>0</v>
      </c>
      <c r="AI52" s="2">
        <v>0</v>
      </c>
      <c r="AJ52" s="2">
        <v>0</v>
      </c>
      <c r="AK52" s="2">
        <v>1805.21</v>
      </c>
      <c r="AL52" s="8">
        <v>0</v>
      </c>
    </row>
    <row r="53" spans="1:38" x14ac:dyDescent="0.3">
      <c r="A53" s="3">
        <v>5844</v>
      </c>
      <c r="B53" s="1" t="s">
        <v>43</v>
      </c>
      <c r="C53" s="1" t="s">
        <v>44</v>
      </c>
      <c r="D53" s="1" t="s">
        <v>44</v>
      </c>
      <c r="E53" s="1" t="s">
        <v>152</v>
      </c>
      <c r="F53" s="1" t="s">
        <v>44</v>
      </c>
      <c r="G53" s="1"/>
      <c r="H53" s="1" t="s">
        <v>159</v>
      </c>
      <c r="I53" s="1" t="s">
        <v>40</v>
      </c>
      <c r="J53" s="1" t="s">
        <v>160</v>
      </c>
      <c r="K53" s="1">
        <v>470</v>
      </c>
      <c r="L53" s="1">
        <v>470</v>
      </c>
      <c r="M53" s="1">
        <v>0</v>
      </c>
      <c r="N53" s="1">
        <v>468</v>
      </c>
      <c r="O53" s="1">
        <v>0</v>
      </c>
      <c r="P53" s="1">
        <v>570.79300000000001</v>
      </c>
      <c r="Q53" s="1">
        <v>593.00400000000002</v>
      </c>
      <c r="R53" s="1">
        <v>20000</v>
      </c>
      <c r="S53" s="1">
        <v>444220</v>
      </c>
      <c r="T53" s="1">
        <v>20000</v>
      </c>
      <c r="U53" s="1">
        <v>0</v>
      </c>
      <c r="V53" s="2">
        <f t="shared" si="3"/>
        <v>464220</v>
      </c>
      <c r="W53" s="1">
        <v>149</v>
      </c>
      <c r="X53" s="1">
        <v>419971.05200000003</v>
      </c>
      <c r="Y53" s="2">
        <f t="shared" si="4"/>
        <v>420120.05200000003</v>
      </c>
      <c r="Z53" s="10">
        <f t="shared" si="5"/>
        <v>9.4997949248201241</v>
      </c>
      <c r="AA53" s="1">
        <v>2445597.6</v>
      </c>
      <c r="AB53" s="1">
        <v>4911088.4230000004</v>
      </c>
      <c r="AC53" s="1">
        <v>0.90500000000000003</v>
      </c>
      <c r="AD53" s="1">
        <v>2.0081000000000002</v>
      </c>
      <c r="AE53" s="1">
        <v>19.079999999999998</v>
      </c>
      <c r="AF53" s="1"/>
      <c r="AG53" s="1"/>
      <c r="AH53" s="1">
        <v>0</v>
      </c>
      <c r="AI53" s="1">
        <v>0</v>
      </c>
      <c r="AJ53" s="1">
        <v>0</v>
      </c>
      <c r="AK53" s="1">
        <v>2797.01</v>
      </c>
      <c r="AL53" s="9">
        <v>0</v>
      </c>
    </row>
    <row r="54" spans="1:38" x14ac:dyDescent="0.3">
      <c r="A54" s="4">
        <v>5845</v>
      </c>
      <c r="B54" s="2" t="s">
        <v>43</v>
      </c>
      <c r="C54" s="2" t="s">
        <v>44</v>
      </c>
      <c r="D54" s="2" t="s">
        <v>44</v>
      </c>
      <c r="E54" s="2" t="s">
        <v>152</v>
      </c>
      <c r="F54" s="2" t="s">
        <v>44</v>
      </c>
      <c r="G54" s="2"/>
      <c r="H54" s="2" t="s">
        <v>161</v>
      </c>
      <c r="I54" s="2" t="s">
        <v>40</v>
      </c>
      <c r="J54" s="2" t="s">
        <v>162</v>
      </c>
      <c r="K54" s="2">
        <v>433</v>
      </c>
      <c r="L54" s="2">
        <v>433</v>
      </c>
      <c r="M54" s="2">
        <v>0</v>
      </c>
      <c r="N54" s="2">
        <v>423</v>
      </c>
      <c r="O54" s="2">
        <v>0</v>
      </c>
      <c r="P54" s="2">
        <v>563.78899999999999</v>
      </c>
      <c r="Q54" s="2">
        <v>581.06899999999996</v>
      </c>
      <c r="R54" s="2">
        <v>20000</v>
      </c>
      <c r="S54" s="2">
        <v>345600</v>
      </c>
      <c r="T54" s="2">
        <v>0</v>
      </c>
      <c r="U54" s="2">
        <v>0</v>
      </c>
      <c r="V54" s="2">
        <f t="shared" si="3"/>
        <v>345600</v>
      </c>
      <c r="W54" s="2">
        <v>260</v>
      </c>
      <c r="X54" s="2">
        <v>312507.49200000003</v>
      </c>
      <c r="Y54" s="2">
        <f t="shared" si="4"/>
        <v>312767.49200000003</v>
      </c>
      <c r="Z54" s="10">
        <f t="shared" si="5"/>
        <v>9.5001469907407312</v>
      </c>
      <c r="AA54" s="2">
        <v>1821873.45</v>
      </c>
      <c r="AB54" s="2">
        <v>4431956.699</v>
      </c>
      <c r="AC54" s="2">
        <v>0.90500000000000003</v>
      </c>
      <c r="AD54" s="2">
        <v>2.4325999999999999</v>
      </c>
      <c r="AE54" s="2">
        <v>23.11</v>
      </c>
      <c r="AF54" s="2"/>
      <c r="AG54" s="2"/>
      <c r="AH54" s="2">
        <v>0</v>
      </c>
      <c r="AI54" s="2">
        <v>0</v>
      </c>
      <c r="AJ54" s="2">
        <v>0</v>
      </c>
      <c r="AK54" s="2">
        <v>3801.1</v>
      </c>
      <c r="AL54" s="8">
        <v>0</v>
      </c>
    </row>
    <row r="55" spans="1:38" x14ac:dyDescent="0.3">
      <c r="A55" s="3">
        <v>5846</v>
      </c>
      <c r="B55" s="1" t="s">
        <v>43</v>
      </c>
      <c r="C55" s="1" t="s">
        <v>44</v>
      </c>
      <c r="D55" s="1" t="s">
        <v>44</v>
      </c>
      <c r="E55" s="1" t="s">
        <v>152</v>
      </c>
      <c r="F55" s="1" t="s">
        <v>44</v>
      </c>
      <c r="G55" s="1"/>
      <c r="H55" s="1" t="s">
        <v>163</v>
      </c>
      <c r="I55" s="1" t="s">
        <v>59</v>
      </c>
      <c r="J55" s="1" t="s">
        <v>164</v>
      </c>
      <c r="K55" s="1">
        <v>845</v>
      </c>
      <c r="L55" s="1">
        <v>845</v>
      </c>
      <c r="M55" s="1">
        <v>0</v>
      </c>
      <c r="N55" s="1">
        <v>0</v>
      </c>
      <c r="O55" s="1">
        <v>0</v>
      </c>
      <c r="P55" s="1">
        <v>850.923</v>
      </c>
      <c r="Q55" s="1">
        <v>858.82</v>
      </c>
      <c r="R55" s="1">
        <v>20000</v>
      </c>
      <c r="S55" s="1">
        <v>157940</v>
      </c>
      <c r="T55" s="1">
        <v>0</v>
      </c>
      <c r="U55" s="1">
        <v>45000</v>
      </c>
      <c r="V55" s="2">
        <f t="shared" si="3"/>
        <v>112940</v>
      </c>
      <c r="W55" s="1">
        <v>98740.5</v>
      </c>
      <c r="X55" s="1">
        <v>0</v>
      </c>
      <c r="Y55" s="2">
        <f t="shared" si="4"/>
        <v>98740.5</v>
      </c>
      <c r="Z55" s="10">
        <f t="shared" si="5"/>
        <v>12.572604922967948</v>
      </c>
      <c r="AA55" s="1">
        <v>2281904.56</v>
      </c>
      <c r="AB55" s="1">
        <v>293781.45</v>
      </c>
      <c r="AC55" s="1">
        <v>0.87429999999999997</v>
      </c>
      <c r="AD55" s="1">
        <v>0.12870000000000001</v>
      </c>
      <c r="AE55" s="1">
        <v>1.62</v>
      </c>
      <c r="AF55" s="1"/>
      <c r="AG55" s="1"/>
      <c r="AH55" s="1">
        <v>0</v>
      </c>
      <c r="AI55" s="1">
        <v>0</v>
      </c>
      <c r="AJ55" s="1">
        <v>0</v>
      </c>
      <c r="AK55" s="1">
        <v>0</v>
      </c>
      <c r="AL55" s="9">
        <v>0</v>
      </c>
    </row>
    <row r="56" spans="1:38" x14ac:dyDescent="0.3">
      <c r="A56" s="4">
        <v>5847</v>
      </c>
      <c r="B56" s="2" t="s">
        <v>43</v>
      </c>
      <c r="C56" s="2" t="s">
        <v>44</v>
      </c>
      <c r="D56" s="2" t="s">
        <v>44</v>
      </c>
      <c r="E56" s="2" t="s">
        <v>152</v>
      </c>
      <c r="F56" s="2" t="s">
        <v>44</v>
      </c>
      <c r="G56" s="2"/>
      <c r="H56" s="2" t="s">
        <v>165</v>
      </c>
      <c r="I56" s="2" t="s">
        <v>40</v>
      </c>
      <c r="J56" s="2" t="s">
        <v>166</v>
      </c>
      <c r="K56" s="2">
        <v>332</v>
      </c>
      <c r="L56" s="2">
        <v>332</v>
      </c>
      <c r="M56" s="2">
        <v>0</v>
      </c>
      <c r="N56" s="2">
        <v>326</v>
      </c>
      <c r="O56" s="2">
        <v>0</v>
      </c>
      <c r="P56" s="2">
        <v>598.48500000000001</v>
      </c>
      <c r="Q56" s="2">
        <v>619.29100000000005</v>
      </c>
      <c r="R56" s="2">
        <v>20000</v>
      </c>
      <c r="S56" s="2">
        <v>416120</v>
      </c>
      <c r="T56" s="2">
        <v>20000</v>
      </c>
      <c r="U56" s="2">
        <v>0</v>
      </c>
      <c r="V56" s="2">
        <f t="shared" si="3"/>
        <v>436120</v>
      </c>
      <c r="W56" s="2">
        <v>361</v>
      </c>
      <c r="X56" s="2">
        <v>394328.00199999998</v>
      </c>
      <c r="Y56" s="2">
        <f t="shared" si="4"/>
        <v>394689.00199999998</v>
      </c>
      <c r="Z56" s="10">
        <f t="shared" si="5"/>
        <v>9.4999078235348122</v>
      </c>
      <c r="AA56" s="2">
        <v>2298159.58</v>
      </c>
      <c r="AB56" s="2">
        <v>4680047.2379999999</v>
      </c>
      <c r="AC56" s="2">
        <v>0.90500000000000003</v>
      </c>
      <c r="AD56" s="2">
        <v>2.0364</v>
      </c>
      <c r="AE56" s="2">
        <v>19.350000000000001</v>
      </c>
      <c r="AF56" s="2"/>
      <c r="AG56" s="2"/>
      <c r="AH56" s="2">
        <v>0</v>
      </c>
      <c r="AI56" s="2">
        <v>0</v>
      </c>
      <c r="AJ56" s="2">
        <v>0</v>
      </c>
      <c r="AK56" s="2">
        <v>2942.68</v>
      </c>
      <c r="AL56" s="8">
        <v>0</v>
      </c>
    </row>
    <row r="57" spans="1:38" x14ac:dyDescent="0.3">
      <c r="A57" s="3">
        <v>5848</v>
      </c>
      <c r="B57" s="1" t="s">
        <v>43</v>
      </c>
      <c r="C57" s="1" t="s">
        <v>44</v>
      </c>
      <c r="D57" s="1" t="s">
        <v>44</v>
      </c>
      <c r="E57" s="1" t="s">
        <v>152</v>
      </c>
      <c r="F57" s="1" t="s">
        <v>44</v>
      </c>
      <c r="G57" s="1"/>
      <c r="H57" s="1" t="s">
        <v>167</v>
      </c>
      <c r="I57" s="1" t="s">
        <v>38</v>
      </c>
      <c r="J57" s="1" t="s">
        <v>168</v>
      </c>
      <c r="K57" s="1">
        <v>2312</v>
      </c>
      <c r="L57" s="1">
        <v>2312</v>
      </c>
      <c r="M57" s="1">
        <v>0</v>
      </c>
      <c r="N57" s="1">
        <v>0</v>
      </c>
      <c r="O57" s="1">
        <v>0</v>
      </c>
      <c r="P57" s="1">
        <v>876.30399999999997</v>
      </c>
      <c r="Q57" s="1">
        <v>893.98099999999999</v>
      </c>
      <c r="R57" s="1">
        <v>10000</v>
      </c>
      <c r="S57" s="1">
        <v>176770</v>
      </c>
      <c r="T57" s="1">
        <v>0</v>
      </c>
      <c r="U57" s="1">
        <v>55000</v>
      </c>
      <c r="V57" s="2">
        <f t="shared" si="3"/>
        <v>121770</v>
      </c>
      <c r="W57" s="1">
        <v>106819.8</v>
      </c>
      <c r="X57" s="1">
        <v>0</v>
      </c>
      <c r="Y57" s="2">
        <f t="shared" si="4"/>
        <v>106819.8</v>
      </c>
      <c r="Z57" s="10">
        <f t="shared" si="5"/>
        <v>12.277408228627738</v>
      </c>
      <c r="AA57" s="1">
        <v>1309478.23</v>
      </c>
      <c r="AB57" s="1">
        <v>821713.33</v>
      </c>
      <c r="AC57" s="1">
        <v>0.87719999999999998</v>
      </c>
      <c r="AD57" s="1">
        <v>0.62749999999999995</v>
      </c>
      <c r="AE57" s="1">
        <v>7.71</v>
      </c>
      <c r="AF57" s="1"/>
      <c r="AG57" s="1"/>
      <c r="AH57" s="1">
        <v>0</v>
      </c>
      <c r="AI57" s="1">
        <v>0</v>
      </c>
      <c r="AJ57" s="1">
        <v>0</v>
      </c>
      <c r="AK57" s="1">
        <v>0</v>
      </c>
      <c r="AL57" s="9">
        <v>0</v>
      </c>
    </row>
    <row r="58" spans="1:38" x14ac:dyDescent="0.3">
      <c r="A58" s="4">
        <v>5850</v>
      </c>
      <c r="B58" s="2" t="s">
        <v>43</v>
      </c>
      <c r="C58" s="2" t="s">
        <v>44</v>
      </c>
      <c r="D58" s="2" t="s">
        <v>44</v>
      </c>
      <c r="E58" s="2" t="s">
        <v>169</v>
      </c>
      <c r="F58" s="2" t="s">
        <v>44</v>
      </c>
      <c r="G58" s="2"/>
      <c r="H58" s="2" t="s">
        <v>170</v>
      </c>
      <c r="I58" s="2" t="s">
        <v>40</v>
      </c>
      <c r="J58" s="2" t="s">
        <v>171</v>
      </c>
      <c r="K58" s="2">
        <v>284</v>
      </c>
      <c r="L58" s="2">
        <v>284</v>
      </c>
      <c r="M58" s="2">
        <v>0</v>
      </c>
      <c r="N58" s="2">
        <v>284</v>
      </c>
      <c r="O58" s="2">
        <v>0</v>
      </c>
      <c r="P58" s="2">
        <v>594.83399999999995</v>
      </c>
      <c r="Q58" s="2">
        <v>612.51099999999997</v>
      </c>
      <c r="R58" s="2">
        <v>20000</v>
      </c>
      <c r="S58" s="2">
        <v>353540</v>
      </c>
      <c r="T58" s="2">
        <v>20000</v>
      </c>
      <c r="U58" s="2">
        <v>0</v>
      </c>
      <c r="V58" s="2">
        <f t="shared" si="3"/>
        <v>373540</v>
      </c>
      <c r="W58" s="2">
        <v>0</v>
      </c>
      <c r="X58" s="2">
        <v>338054.58399999997</v>
      </c>
      <c r="Y58" s="2">
        <f t="shared" si="4"/>
        <v>338054.58399999997</v>
      </c>
      <c r="Z58" s="10">
        <f t="shared" si="5"/>
        <v>9.4997633452910062</v>
      </c>
      <c r="AA58" s="2">
        <v>1967477.52</v>
      </c>
      <c r="AB58" s="2">
        <v>3734372.47</v>
      </c>
      <c r="AC58" s="2">
        <v>0.90500000000000003</v>
      </c>
      <c r="AD58" s="2">
        <v>1.8980999999999999</v>
      </c>
      <c r="AE58" s="2">
        <v>18.03</v>
      </c>
      <c r="AF58" s="2"/>
      <c r="AG58" s="2"/>
      <c r="AH58" s="2">
        <v>0</v>
      </c>
      <c r="AI58" s="2">
        <v>0</v>
      </c>
      <c r="AJ58" s="2">
        <v>0</v>
      </c>
      <c r="AK58" s="2">
        <v>2458.4</v>
      </c>
      <c r="AL58" s="8">
        <v>0</v>
      </c>
    </row>
    <row r="59" spans="1:38" x14ac:dyDescent="0.3">
      <c r="A59" s="3">
        <v>5852</v>
      </c>
      <c r="B59" s="1" t="s">
        <v>43</v>
      </c>
      <c r="C59" s="1" t="s">
        <v>44</v>
      </c>
      <c r="D59" s="1" t="s">
        <v>44</v>
      </c>
      <c r="E59" s="1" t="s">
        <v>169</v>
      </c>
      <c r="F59" s="1" t="s">
        <v>44</v>
      </c>
      <c r="G59" s="1"/>
      <c r="H59" s="1" t="s">
        <v>172</v>
      </c>
      <c r="I59" s="1" t="s">
        <v>40</v>
      </c>
      <c r="J59" s="1" t="s">
        <v>173</v>
      </c>
      <c r="K59" s="1">
        <v>189</v>
      </c>
      <c r="L59" s="1">
        <v>189</v>
      </c>
      <c r="M59" s="1">
        <v>0</v>
      </c>
      <c r="N59" s="1">
        <v>185</v>
      </c>
      <c r="O59" s="1">
        <v>0</v>
      </c>
      <c r="P59" s="1">
        <v>595.91099999999994</v>
      </c>
      <c r="Q59" s="1">
        <v>611.01199999999994</v>
      </c>
      <c r="R59" s="1">
        <v>20000</v>
      </c>
      <c r="S59" s="1">
        <v>302020</v>
      </c>
      <c r="T59" s="1">
        <v>18000</v>
      </c>
      <c r="U59" s="1">
        <v>0</v>
      </c>
      <c r="V59" s="2">
        <f t="shared" si="3"/>
        <v>320020</v>
      </c>
      <c r="W59" s="1">
        <v>144</v>
      </c>
      <c r="X59" s="1">
        <v>289474.59600000002</v>
      </c>
      <c r="Y59" s="2">
        <f t="shared" si="4"/>
        <v>289618.59600000002</v>
      </c>
      <c r="Z59" s="10">
        <f t="shared" si="5"/>
        <v>9.4998450096868883</v>
      </c>
      <c r="AA59" s="1">
        <v>1686404.94</v>
      </c>
      <c r="AB59" s="1">
        <v>3755123.34</v>
      </c>
      <c r="AC59" s="1">
        <v>0.90500000000000003</v>
      </c>
      <c r="AD59" s="1">
        <v>2.2267000000000001</v>
      </c>
      <c r="AE59" s="1">
        <v>21.15</v>
      </c>
      <c r="AF59" s="1"/>
      <c r="AG59" s="1"/>
      <c r="AH59" s="1">
        <v>0</v>
      </c>
      <c r="AI59" s="1">
        <v>0</v>
      </c>
      <c r="AJ59" s="1">
        <v>0</v>
      </c>
      <c r="AK59" s="1">
        <v>1763.1</v>
      </c>
      <c r="AL59" s="9">
        <v>0</v>
      </c>
    </row>
    <row r="60" spans="1:38" x14ac:dyDescent="0.3">
      <c r="A60" s="4">
        <v>5868</v>
      </c>
      <c r="B60" s="2" t="s">
        <v>43</v>
      </c>
      <c r="C60" s="2" t="s">
        <v>44</v>
      </c>
      <c r="D60" s="2" t="s">
        <v>44</v>
      </c>
      <c r="E60" s="2" t="s">
        <v>51</v>
      </c>
      <c r="F60" s="2" t="s">
        <v>44</v>
      </c>
      <c r="G60" s="2"/>
      <c r="H60" s="2" t="s">
        <v>174</v>
      </c>
      <c r="I60" s="2" t="s">
        <v>40</v>
      </c>
      <c r="J60" s="2" t="s">
        <v>175</v>
      </c>
      <c r="K60" s="2">
        <v>468</v>
      </c>
      <c r="L60" s="2">
        <v>468</v>
      </c>
      <c r="M60" s="2">
        <v>0</v>
      </c>
      <c r="N60" s="2">
        <v>463</v>
      </c>
      <c r="O60" s="2">
        <v>0</v>
      </c>
      <c r="P60" s="2">
        <v>554.86</v>
      </c>
      <c r="Q60" s="2">
        <v>565.09</v>
      </c>
      <c r="R60" s="2">
        <v>20000</v>
      </c>
      <c r="S60" s="2">
        <v>204600</v>
      </c>
      <c r="T60" s="2">
        <v>10000</v>
      </c>
      <c r="U60" s="2">
        <v>0</v>
      </c>
      <c r="V60" s="2">
        <f t="shared" si="3"/>
        <v>214600</v>
      </c>
      <c r="W60" s="2">
        <v>141</v>
      </c>
      <c r="X60" s="2">
        <v>193153.81200000001</v>
      </c>
      <c r="Y60" s="2">
        <f t="shared" si="4"/>
        <v>193294.81200000001</v>
      </c>
      <c r="Z60" s="10">
        <f t="shared" si="5"/>
        <v>9.9278602050326175</v>
      </c>
      <c r="AA60" s="2">
        <v>1125747.33</v>
      </c>
      <c r="AB60" s="2">
        <v>2198935.398</v>
      </c>
      <c r="AC60" s="2">
        <v>0.90069999999999995</v>
      </c>
      <c r="AD60" s="2">
        <v>1.9533</v>
      </c>
      <c r="AE60" s="2">
        <v>19.399999999999999</v>
      </c>
      <c r="AF60" s="2"/>
      <c r="AG60" s="2"/>
      <c r="AH60" s="2">
        <v>0</v>
      </c>
      <c r="AI60" s="2">
        <v>0</v>
      </c>
      <c r="AJ60" s="2">
        <v>0</v>
      </c>
      <c r="AK60" s="2">
        <v>2323.61</v>
      </c>
      <c r="AL60" s="8">
        <v>0</v>
      </c>
    </row>
    <row r="61" spans="1:38" x14ac:dyDescent="0.3">
      <c r="A61" s="3">
        <v>5880</v>
      </c>
      <c r="B61" s="1" t="s">
        <v>43</v>
      </c>
      <c r="C61" s="1" t="s">
        <v>44</v>
      </c>
      <c r="D61" s="1" t="s">
        <v>44</v>
      </c>
      <c r="E61" s="1" t="s">
        <v>56</v>
      </c>
      <c r="F61" s="1" t="s">
        <v>44</v>
      </c>
      <c r="G61" s="1"/>
      <c r="H61" s="1" t="s">
        <v>176</v>
      </c>
      <c r="I61" s="1" t="s">
        <v>40</v>
      </c>
      <c r="J61" s="1" t="s">
        <v>177</v>
      </c>
      <c r="K61" s="1">
        <v>606</v>
      </c>
      <c r="L61" s="1">
        <v>606</v>
      </c>
      <c r="M61" s="1">
        <v>0</v>
      </c>
      <c r="N61" s="1">
        <v>595</v>
      </c>
      <c r="O61" s="1">
        <v>0</v>
      </c>
      <c r="P61" s="1">
        <v>11688.2</v>
      </c>
      <c r="Q61" s="1">
        <v>11713.9</v>
      </c>
      <c r="R61" s="1">
        <v>2000</v>
      </c>
      <c r="S61" s="1">
        <v>51400</v>
      </c>
      <c r="T61" s="1">
        <v>0</v>
      </c>
      <c r="U61" s="1">
        <v>0</v>
      </c>
      <c r="V61" s="2">
        <f t="shared" si="3"/>
        <v>51400</v>
      </c>
      <c r="W61" s="1">
        <v>140</v>
      </c>
      <c r="X61" s="1">
        <v>46321.351000000002</v>
      </c>
      <c r="Y61" s="2">
        <f t="shared" si="4"/>
        <v>46461.351000000002</v>
      </c>
      <c r="Z61" s="10">
        <f t="shared" si="5"/>
        <v>9.608266536964976</v>
      </c>
      <c r="AA61" s="1">
        <v>271902.55</v>
      </c>
      <c r="AB61" s="1">
        <v>1897040.35</v>
      </c>
      <c r="AC61" s="1">
        <v>0.90390000000000004</v>
      </c>
      <c r="AD61" s="1">
        <v>6.9768999999999997</v>
      </c>
      <c r="AE61" s="1">
        <v>67.05</v>
      </c>
      <c r="AF61" s="1"/>
      <c r="AG61" s="1"/>
      <c r="AH61" s="1">
        <v>0</v>
      </c>
      <c r="AI61" s="1">
        <v>0</v>
      </c>
      <c r="AJ61" s="1">
        <v>0</v>
      </c>
      <c r="AK61" s="1">
        <v>4109.68</v>
      </c>
      <c r="AL61" s="9">
        <v>0</v>
      </c>
    </row>
    <row r="62" spans="1:38" x14ac:dyDescent="0.3">
      <c r="A62" s="4">
        <v>7922</v>
      </c>
      <c r="B62" s="2" t="s">
        <v>43</v>
      </c>
      <c r="C62" s="2" t="s">
        <v>44</v>
      </c>
      <c r="D62" s="2" t="s">
        <v>44</v>
      </c>
      <c r="E62" s="2" t="s">
        <v>103</v>
      </c>
      <c r="F62" s="2" t="s">
        <v>44</v>
      </c>
      <c r="G62" s="2"/>
      <c r="H62" s="2" t="s">
        <v>178</v>
      </c>
      <c r="I62" s="2" t="s">
        <v>40</v>
      </c>
      <c r="J62" s="2" t="s">
        <v>179</v>
      </c>
      <c r="K62" s="2">
        <v>275</v>
      </c>
      <c r="L62" s="2">
        <v>275</v>
      </c>
      <c r="M62" s="2">
        <v>0</v>
      </c>
      <c r="N62" s="2">
        <v>237</v>
      </c>
      <c r="O62" s="2">
        <v>0</v>
      </c>
      <c r="P62" s="2">
        <v>529.84500000000003</v>
      </c>
      <c r="Q62" s="2">
        <v>543.78300000000002</v>
      </c>
      <c r="R62" s="2">
        <v>20000</v>
      </c>
      <c r="S62" s="2">
        <v>278760</v>
      </c>
      <c r="T62" s="2">
        <v>12000</v>
      </c>
      <c r="U62" s="2">
        <v>0</v>
      </c>
      <c r="V62" s="2">
        <f t="shared" si="3"/>
        <v>290760</v>
      </c>
      <c r="W62" s="2">
        <v>2368</v>
      </c>
      <c r="X62" s="2">
        <v>260769.666</v>
      </c>
      <c r="Y62" s="2">
        <f t="shared" si="4"/>
        <v>263137.66599999997</v>
      </c>
      <c r="Z62" s="10">
        <f t="shared" si="5"/>
        <v>9.5000460861191467</v>
      </c>
      <c r="AA62" s="2">
        <v>1544103.1</v>
      </c>
      <c r="AB62" s="2">
        <v>3070406.327</v>
      </c>
      <c r="AC62" s="2">
        <v>0.90500000000000003</v>
      </c>
      <c r="AD62" s="2">
        <v>1.9884999999999999</v>
      </c>
      <c r="AE62" s="2">
        <v>18.89</v>
      </c>
      <c r="AF62" s="2"/>
      <c r="AG62" s="2"/>
      <c r="AH62" s="2">
        <v>0</v>
      </c>
      <c r="AI62" s="2">
        <v>0</v>
      </c>
      <c r="AJ62" s="2">
        <v>0</v>
      </c>
      <c r="AK62" s="2">
        <v>2149.1</v>
      </c>
      <c r="AL62" s="8">
        <v>0</v>
      </c>
    </row>
    <row r="63" spans="1:38" x14ac:dyDescent="0.3">
      <c r="A63" s="3">
        <v>9257</v>
      </c>
      <c r="B63" s="1" t="s">
        <v>43</v>
      </c>
      <c r="C63" s="1" t="s">
        <v>44</v>
      </c>
      <c r="D63" s="1" t="s">
        <v>44</v>
      </c>
      <c r="E63" s="1" t="s">
        <v>48</v>
      </c>
      <c r="F63" s="1" t="s">
        <v>44</v>
      </c>
      <c r="G63" s="1"/>
      <c r="H63" s="1" t="s">
        <v>180</v>
      </c>
      <c r="I63" s="1" t="s">
        <v>39</v>
      </c>
      <c r="J63" s="1" t="s">
        <v>181</v>
      </c>
      <c r="K63" s="1">
        <v>58</v>
      </c>
      <c r="L63" s="1">
        <v>58</v>
      </c>
      <c r="M63" s="1">
        <v>0</v>
      </c>
      <c r="N63" s="1">
        <v>4</v>
      </c>
      <c r="O63" s="1">
        <v>0</v>
      </c>
      <c r="P63" s="1">
        <v>41811.9</v>
      </c>
      <c r="Q63" s="1">
        <v>42382.5</v>
      </c>
      <c r="R63" s="1">
        <v>2000</v>
      </c>
      <c r="S63" s="1">
        <v>1141200</v>
      </c>
      <c r="T63" s="1">
        <v>0</v>
      </c>
      <c r="U63" s="12">
        <v>1122000</v>
      </c>
      <c r="V63" s="2">
        <f t="shared" si="3"/>
        <v>19200</v>
      </c>
      <c r="W63" s="1">
        <v>12341</v>
      </c>
      <c r="X63" s="1">
        <v>5052.366</v>
      </c>
      <c r="Y63" s="2">
        <f t="shared" si="4"/>
        <v>17393.366000000002</v>
      </c>
      <c r="Z63" s="10">
        <f t="shared" si="5"/>
        <v>9.4095520833333239</v>
      </c>
      <c r="AA63" s="1">
        <v>171739.46</v>
      </c>
      <c r="AB63" s="1">
        <v>456288.57199999999</v>
      </c>
      <c r="AC63" s="1">
        <v>1.0112000000000001</v>
      </c>
      <c r="AD63" s="1">
        <v>2.6568999999999998</v>
      </c>
      <c r="AE63" s="1">
        <v>-2.98</v>
      </c>
      <c r="AF63" s="1"/>
      <c r="AG63" s="1"/>
      <c r="AH63" s="1">
        <v>0</v>
      </c>
      <c r="AI63" s="1">
        <v>0</v>
      </c>
      <c r="AJ63" s="1">
        <v>0</v>
      </c>
      <c r="AK63" s="1">
        <v>38</v>
      </c>
      <c r="AL63" s="9">
        <v>0</v>
      </c>
    </row>
    <row r="64" spans="1:38" x14ac:dyDescent="0.3">
      <c r="A64" s="4">
        <v>9310</v>
      </c>
      <c r="B64" s="2" t="s">
        <v>43</v>
      </c>
      <c r="C64" s="2" t="s">
        <v>44</v>
      </c>
      <c r="D64" s="2" t="s">
        <v>44</v>
      </c>
      <c r="E64" s="2" t="s">
        <v>169</v>
      </c>
      <c r="F64" s="2" t="s">
        <v>44</v>
      </c>
      <c r="G64" s="2"/>
      <c r="H64" s="2" t="s">
        <v>182</v>
      </c>
      <c r="I64" s="2" t="s">
        <v>38</v>
      </c>
      <c r="J64" s="2" t="s">
        <v>183</v>
      </c>
      <c r="K64" s="2">
        <v>1920</v>
      </c>
      <c r="L64" s="2">
        <v>1920</v>
      </c>
      <c r="M64" s="2">
        <v>0</v>
      </c>
      <c r="N64" s="2">
        <v>1</v>
      </c>
      <c r="O64" s="2">
        <v>0</v>
      </c>
      <c r="P64" s="2">
        <v>450.97899999999998</v>
      </c>
      <c r="Q64" s="2">
        <v>459.49900000000002</v>
      </c>
      <c r="R64" s="2">
        <v>20000</v>
      </c>
      <c r="S64" s="2">
        <v>170400</v>
      </c>
      <c r="T64" s="2">
        <v>0</v>
      </c>
      <c r="U64" s="2">
        <v>30000</v>
      </c>
      <c r="V64" s="2">
        <f t="shared" si="3"/>
        <v>140400</v>
      </c>
      <c r="W64" s="2">
        <v>128242.6</v>
      </c>
      <c r="X64" s="2">
        <v>1329.57</v>
      </c>
      <c r="Y64" s="2">
        <f t="shared" si="4"/>
        <v>129572.17000000001</v>
      </c>
      <c r="Z64" s="10">
        <f t="shared" si="5"/>
        <v>7.7121296296296205</v>
      </c>
      <c r="AA64" s="2">
        <v>1433686.15</v>
      </c>
      <c r="AB64" s="2">
        <v>567255.98400000005</v>
      </c>
      <c r="AC64" s="2">
        <v>0.92290000000000005</v>
      </c>
      <c r="AD64" s="2">
        <v>0.3957</v>
      </c>
      <c r="AE64" s="2">
        <v>3.05</v>
      </c>
      <c r="AF64" s="2"/>
      <c r="AG64" s="2"/>
      <c r="AH64" s="2">
        <v>0</v>
      </c>
      <c r="AI64" s="2">
        <v>0</v>
      </c>
      <c r="AJ64" s="2">
        <v>0</v>
      </c>
      <c r="AK64" s="2">
        <v>10</v>
      </c>
      <c r="AL64" s="8">
        <v>0</v>
      </c>
    </row>
    <row r="65" spans="1:38" x14ac:dyDescent="0.3">
      <c r="A65" s="3">
        <v>9325</v>
      </c>
      <c r="B65" s="1" t="s">
        <v>43</v>
      </c>
      <c r="C65" s="1" t="s">
        <v>44</v>
      </c>
      <c r="D65" s="1" t="s">
        <v>44</v>
      </c>
      <c r="E65" s="1" t="s">
        <v>60</v>
      </c>
      <c r="F65" s="1" t="s">
        <v>44</v>
      </c>
      <c r="G65" s="1"/>
      <c r="H65" s="1" t="s">
        <v>184</v>
      </c>
      <c r="I65" s="1" t="s">
        <v>40</v>
      </c>
      <c r="J65" s="1" t="s">
        <v>185</v>
      </c>
      <c r="K65" s="1">
        <v>367</v>
      </c>
      <c r="L65" s="1">
        <v>367</v>
      </c>
      <c r="M65" s="1">
        <v>0</v>
      </c>
      <c r="N65" s="1">
        <v>352</v>
      </c>
      <c r="O65" s="1">
        <v>0</v>
      </c>
      <c r="P65" s="1">
        <v>305.44400000000002</v>
      </c>
      <c r="Q65" s="1">
        <v>316.30900000000003</v>
      </c>
      <c r="R65" s="1">
        <v>40000</v>
      </c>
      <c r="S65" s="1">
        <v>434600</v>
      </c>
      <c r="T65" s="1">
        <v>20000</v>
      </c>
      <c r="U65" s="1">
        <v>0</v>
      </c>
      <c r="V65" s="2">
        <f t="shared" si="3"/>
        <v>454600</v>
      </c>
      <c r="W65" s="1">
        <v>1844</v>
      </c>
      <c r="X65" s="1">
        <v>408765.81199999998</v>
      </c>
      <c r="Y65" s="2">
        <f t="shared" si="4"/>
        <v>410609.81199999998</v>
      </c>
      <c r="Z65" s="10">
        <f t="shared" si="5"/>
        <v>9.676680158381</v>
      </c>
      <c r="AA65" s="1">
        <v>2405878.52</v>
      </c>
      <c r="AB65" s="1">
        <v>4664821.7039999999</v>
      </c>
      <c r="AC65" s="1">
        <v>0.9032</v>
      </c>
      <c r="AD65" s="1">
        <v>1.9389000000000001</v>
      </c>
      <c r="AE65" s="1">
        <v>18.77</v>
      </c>
      <c r="AF65" s="1"/>
      <c r="AG65" s="1"/>
      <c r="AH65" s="1">
        <v>0</v>
      </c>
      <c r="AI65" s="1">
        <v>0</v>
      </c>
      <c r="AJ65" s="1">
        <v>0</v>
      </c>
      <c r="AK65" s="1">
        <v>2552.5100000000002</v>
      </c>
      <c r="AL65" s="9">
        <v>0</v>
      </c>
    </row>
    <row r="66" spans="1:38" x14ac:dyDescent="0.3">
      <c r="A66" s="4">
        <v>9888</v>
      </c>
      <c r="B66" s="2" t="s">
        <v>43</v>
      </c>
      <c r="C66" s="2" t="s">
        <v>44</v>
      </c>
      <c r="D66" s="2" t="s">
        <v>44</v>
      </c>
      <c r="E66" s="2" t="s">
        <v>152</v>
      </c>
      <c r="F66" s="2" t="s">
        <v>44</v>
      </c>
      <c r="G66" s="2"/>
      <c r="H66" s="2" t="s">
        <v>186</v>
      </c>
      <c r="I66" s="2" t="s">
        <v>40</v>
      </c>
      <c r="J66" s="2" t="s">
        <v>187</v>
      </c>
      <c r="K66" s="2">
        <v>620</v>
      </c>
      <c r="L66" s="2">
        <v>620</v>
      </c>
      <c r="M66" s="2">
        <v>0</v>
      </c>
      <c r="N66" s="2">
        <v>619</v>
      </c>
      <c r="O66" s="2">
        <v>0</v>
      </c>
      <c r="P66" s="2">
        <v>607.80899999999997</v>
      </c>
      <c r="Q66" s="2">
        <v>632.55999999999995</v>
      </c>
      <c r="R66" s="2">
        <v>20000</v>
      </c>
      <c r="S66" s="2">
        <v>495020</v>
      </c>
      <c r="T66" s="2">
        <v>0</v>
      </c>
      <c r="U66" s="2">
        <v>0</v>
      </c>
      <c r="V66" s="2">
        <f t="shared" si="3"/>
        <v>495020</v>
      </c>
      <c r="W66" s="2">
        <v>79</v>
      </c>
      <c r="X66" s="2">
        <v>445227.52299999999</v>
      </c>
      <c r="Y66" s="2">
        <f t="shared" si="4"/>
        <v>445306.52299999999</v>
      </c>
      <c r="Z66" s="10">
        <f t="shared" si="5"/>
        <v>10.042720900165653</v>
      </c>
      <c r="AA66" s="2">
        <v>2591871.15</v>
      </c>
      <c r="AB66" s="2">
        <v>5403239.2529999996</v>
      </c>
      <c r="AC66" s="2">
        <v>0.89959999999999996</v>
      </c>
      <c r="AD66" s="2">
        <v>2.0847000000000002</v>
      </c>
      <c r="AE66" s="2">
        <v>20.93</v>
      </c>
      <c r="AF66" s="2"/>
      <c r="AG66" s="2"/>
      <c r="AH66" s="2">
        <v>0</v>
      </c>
      <c r="AI66" s="2">
        <v>0</v>
      </c>
      <c r="AJ66" s="2">
        <v>0</v>
      </c>
      <c r="AK66" s="2">
        <v>4166.96</v>
      </c>
      <c r="AL66" s="8">
        <v>0</v>
      </c>
    </row>
    <row r="67" spans="1:38" x14ac:dyDescent="0.3">
      <c r="A67" s="3">
        <v>9889</v>
      </c>
      <c r="B67" s="1" t="s">
        <v>43</v>
      </c>
      <c r="C67" s="1" t="s">
        <v>44</v>
      </c>
      <c r="D67" s="1" t="s">
        <v>44</v>
      </c>
      <c r="E67" s="1" t="s">
        <v>152</v>
      </c>
      <c r="F67" s="1" t="s">
        <v>44</v>
      </c>
      <c r="G67" s="1"/>
      <c r="H67" s="1" t="s">
        <v>188</v>
      </c>
      <c r="I67" s="1" t="s">
        <v>38</v>
      </c>
      <c r="J67" s="1" t="s">
        <v>189</v>
      </c>
      <c r="K67" s="1">
        <v>1157</v>
      </c>
      <c r="L67" s="1">
        <v>1157</v>
      </c>
      <c r="M67" s="1">
        <v>0</v>
      </c>
      <c r="N67" s="1">
        <v>0</v>
      </c>
      <c r="O67" s="1">
        <v>0</v>
      </c>
      <c r="P67" s="1">
        <v>236.423</v>
      </c>
      <c r="Q67" s="1">
        <v>241.655</v>
      </c>
      <c r="R67" s="1">
        <v>20000</v>
      </c>
      <c r="S67" s="1">
        <v>104640</v>
      </c>
      <c r="T67" s="1">
        <v>0</v>
      </c>
      <c r="U67" s="1">
        <v>52000</v>
      </c>
      <c r="V67" s="2">
        <f t="shared" si="3"/>
        <v>52640</v>
      </c>
      <c r="W67" s="1">
        <v>45473</v>
      </c>
      <c r="X67" s="1">
        <v>0</v>
      </c>
      <c r="Y67" s="2">
        <f t="shared" si="4"/>
        <v>45473</v>
      </c>
      <c r="Z67" s="10">
        <f t="shared" si="5"/>
        <v>13.615121580547113</v>
      </c>
      <c r="AA67" s="1">
        <v>559353.97</v>
      </c>
      <c r="AB67" s="1">
        <v>381105.97</v>
      </c>
      <c r="AC67" s="1">
        <v>0.86380000000000001</v>
      </c>
      <c r="AD67" s="1">
        <v>0.68130000000000002</v>
      </c>
      <c r="AE67" s="1">
        <v>9.2799999999999994</v>
      </c>
      <c r="AF67" s="1"/>
      <c r="AG67" s="1"/>
      <c r="AH67" s="1">
        <v>0</v>
      </c>
      <c r="AI67" s="1">
        <v>0</v>
      </c>
      <c r="AJ67" s="1">
        <v>0</v>
      </c>
      <c r="AK67" s="1">
        <v>0</v>
      </c>
      <c r="AL67" s="9">
        <v>0</v>
      </c>
    </row>
    <row r="68" spans="1:38" x14ac:dyDescent="0.3">
      <c r="A68" s="4">
        <v>9890</v>
      </c>
      <c r="B68" s="2" t="s">
        <v>43</v>
      </c>
      <c r="C68" s="2" t="s">
        <v>44</v>
      </c>
      <c r="D68" s="2" t="s">
        <v>44</v>
      </c>
      <c r="E68" s="2" t="s">
        <v>48</v>
      </c>
      <c r="F68" s="2" t="s">
        <v>44</v>
      </c>
      <c r="G68" s="2"/>
      <c r="H68" s="2" t="s">
        <v>190</v>
      </c>
      <c r="I68" s="2" t="s">
        <v>41</v>
      </c>
      <c r="J68" s="2" t="s">
        <v>191</v>
      </c>
      <c r="K68" s="2">
        <v>5</v>
      </c>
      <c r="L68" s="2">
        <v>5</v>
      </c>
      <c r="M68" s="2">
        <v>0</v>
      </c>
      <c r="N68" s="2">
        <v>0</v>
      </c>
      <c r="O68" s="2">
        <v>0</v>
      </c>
      <c r="P68" s="2">
        <v>0</v>
      </c>
      <c r="Q68" s="2">
        <v>1E-3</v>
      </c>
      <c r="R68" s="2">
        <v>2000</v>
      </c>
      <c r="S68" s="2">
        <v>2</v>
      </c>
      <c r="T68" s="2">
        <v>80</v>
      </c>
      <c r="U68" s="2">
        <v>0</v>
      </c>
      <c r="V68" s="2">
        <f t="shared" si="3"/>
        <v>82</v>
      </c>
      <c r="W68" s="2">
        <v>74</v>
      </c>
      <c r="X68" s="2">
        <v>0</v>
      </c>
      <c r="Y68" s="2">
        <f t="shared" si="4"/>
        <v>74</v>
      </c>
      <c r="Z68" s="10">
        <f t="shared" si="5"/>
        <v>9.7560975609756095</v>
      </c>
      <c r="AA68" s="2">
        <v>142261</v>
      </c>
      <c r="AB68" s="2">
        <v>7348</v>
      </c>
      <c r="AC68" s="2">
        <v>0.90239999999999998</v>
      </c>
      <c r="AD68" s="2">
        <v>5.1700000000000003E-2</v>
      </c>
      <c r="AE68" s="2">
        <v>0.5</v>
      </c>
      <c r="AF68" s="2"/>
      <c r="AG68" s="2"/>
      <c r="AH68" s="2">
        <v>0</v>
      </c>
      <c r="AI68" s="2">
        <v>0</v>
      </c>
      <c r="AJ68" s="2">
        <v>0</v>
      </c>
      <c r="AK68" s="2">
        <v>0</v>
      </c>
      <c r="AL68" s="8">
        <v>0</v>
      </c>
    </row>
    <row r="69" spans="1:38" x14ac:dyDescent="0.3">
      <c r="A69" s="3">
        <v>9891</v>
      </c>
      <c r="B69" s="1" t="s">
        <v>43</v>
      </c>
      <c r="C69" s="1" t="s">
        <v>44</v>
      </c>
      <c r="D69" s="1" t="s">
        <v>44</v>
      </c>
      <c r="E69" s="1" t="s">
        <v>48</v>
      </c>
      <c r="F69" s="1" t="s">
        <v>44</v>
      </c>
      <c r="G69" s="1"/>
      <c r="H69" s="1" t="s">
        <v>192</v>
      </c>
      <c r="I69" s="1" t="s">
        <v>42</v>
      </c>
      <c r="J69" s="1" t="s">
        <v>193</v>
      </c>
      <c r="K69" s="1">
        <v>1</v>
      </c>
      <c r="L69" s="1">
        <v>1</v>
      </c>
      <c r="M69" s="1">
        <v>0</v>
      </c>
      <c r="N69" s="1">
        <v>0</v>
      </c>
      <c r="O69" s="1">
        <v>0</v>
      </c>
      <c r="P69" s="1">
        <v>0</v>
      </c>
      <c r="Q69" s="1">
        <v>1E-3</v>
      </c>
      <c r="R69" s="1">
        <v>2000</v>
      </c>
      <c r="S69" s="1">
        <v>2</v>
      </c>
      <c r="T69" s="1">
        <v>62</v>
      </c>
      <c r="U69" s="1">
        <v>0</v>
      </c>
      <c r="V69" s="2">
        <f t="shared" si="3"/>
        <v>64</v>
      </c>
      <c r="W69" s="1">
        <v>64</v>
      </c>
      <c r="X69" s="1">
        <v>0</v>
      </c>
      <c r="Y69" s="2">
        <f t="shared" si="4"/>
        <v>64</v>
      </c>
      <c r="Z69" s="10">
        <f t="shared" si="5"/>
        <v>0</v>
      </c>
      <c r="AA69" s="1">
        <v>1023</v>
      </c>
      <c r="AB69" s="1">
        <v>1023</v>
      </c>
      <c r="AC69" s="1">
        <v>1</v>
      </c>
      <c r="AD69" s="1">
        <v>1</v>
      </c>
      <c r="AE69" s="1">
        <v>0</v>
      </c>
      <c r="AF69" s="1"/>
      <c r="AG69" s="1"/>
      <c r="AH69" s="1">
        <v>0</v>
      </c>
      <c r="AI69" s="1">
        <v>0</v>
      </c>
      <c r="AJ69" s="1">
        <v>0</v>
      </c>
      <c r="AK69" s="1">
        <v>0</v>
      </c>
      <c r="AL69" s="9">
        <v>0</v>
      </c>
    </row>
    <row r="70" spans="1:38" x14ac:dyDescent="0.3">
      <c r="A70" s="4">
        <v>9892</v>
      </c>
      <c r="B70" s="2" t="s">
        <v>43</v>
      </c>
      <c r="C70" s="2" t="s">
        <v>44</v>
      </c>
      <c r="D70" s="2" t="s">
        <v>44</v>
      </c>
      <c r="E70" s="2" t="s">
        <v>103</v>
      </c>
      <c r="F70" s="2" t="s">
        <v>44</v>
      </c>
      <c r="G70" s="2"/>
      <c r="H70" s="2" t="s">
        <v>194</v>
      </c>
      <c r="I70" s="2" t="s">
        <v>38</v>
      </c>
      <c r="J70" s="2" t="s">
        <v>195</v>
      </c>
      <c r="K70" s="2">
        <v>2282</v>
      </c>
      <c r="L70" s="2">
        <v>2282</v>
      </c>
      <c r="M70" s="2">
        <v>0</v>
      </c>
      <c r="N70" s="2">
        <v>0</v>
      </c>
      <c r="O70" s="2">
        <v>0</v>
      </c>
      <c r="P70" s="2">
        <v>308.49299999999999</v>
      </c>
      <c r="Q70" s="2">
        <v>316.11700000000002</v>
      </c>
      <c r="R70" s="2">
        <v>30000</v>
      </c>
      <c r="S70" s="2">
        <v>228720</v>
      </c>
      <c r="T70" s="2">
        <v>0</v>
      </c>
      <c r="U70" s="2">
        <v>10000</v>
      </c>
      <c r="V70" s="2">
        <f t="shared" si="3"/>
        <v>218720</v>
      </c>
      <c r="W70" s="2">
        <v>190525.6</v>
      </c>
      <c r="X70" s="2">
        <v>0</v>
      </c>
      <c r="Y70" s="2">
        <f t="shared" si="4"/>
        <v>190525.6</v>
      </c>
      <c r="Z70" s="10">
        <f t="shared" si="5"/>
        <v>12.890636430138988</v>
      </c>
      <c r="AA70" s="2">
        <v>2094697.71</v>
      </c>
      <c r="AB70" s="2">
        <v>1495365.28</v>
      </c>
      <c r="AC70" s="2">
        <v>0.87109999999999999</v>
      </c>
      <c r="AD70" s="2">
        <v>0.71389999999999998</v>
      </c>
      <c r="AE70" s="2">
        <v>9.1999999999999993</v>
      </c>
      <c r="AF70" s="2"/>
      <c r="AG70" s="2"/>
      <c r="AH70" s="2">
        <v>0</v>
      </c>
      <c r="AI70" s="2">
        <v>0</v>
      </c>
      <c r="AJ70" s="2">
        <v>0</v>
      </c>
      <c r="AK70" s="2">
        <v>0</v>
      </c>
      <c r="AL70" s="8">
        <v>0</v>
      </c>
    </row>
    <row r="71" spans="1:38" x14ac:dyDescent="0.3">
      <c r="A71" s="3">
        <v>9893</v>
      </c>
      <c r="B71" s="1" t="s">
        <v>43</v>
      </c>
      <c r="C71" s="1" t="s">
        <v>44</v>
      </c>
      <c r="D71" s="1" t="s">
        <v>44</v>
      </c>
      <c r="E71" s="1" t="s">
        <v>100</v>
      </c>
      <c r="F71" s="1" t="s">
        <v>44</v>
      </c>
      <c r="G71" s="1"/>
      <c r="H71" s="1" t="s">
        <v>196</v>
      </c>
      <c r="I71" s="1" t="s">
        <v>40</v>
      </c>
      <c r="J71" s="1" t="s">
        <v>197</v>
      </c>
      <c r="K71" s="1">
        <v>528</v>
      </c>
      <c r="L71" s="1">
        <v>528</v>
      </c>
      <c r="M71" s="1">
        <v>0</v>
      </c>
      <c r="N71" s="1">
        <v>513</v>
      </c>
      <c r="O71" s="1">
        <v>0</v>
      </c>
      <c r="P71" s="1">
        <v>655.47400000000005</v>
      </c>
      <c r="Q71" s="1">
        <v>675.93</v>
      </c>
      <c r="R71" s="1">
        <v>20000</v>
      </c>
      <c r="S71" s="1">
        <v>409120</v>
      </c>
      <c r="T71" s="1">
        <v>20000</v>
      </c>
      <c r="U71" s="1">
        <v>0</v>
      </c>
      <c r="V71" s="2">
        <f t="shared" si="3"/>
        <v>429120</v>
      </c>
      <c r="W71" s="1">
        <v>602</v>
      </c>
      <c r="X71" s="1">
        <v>387753.15</v>
      </c>
      <c r="Y71" s="2">
        <f t="shared" si="4"/>
        <v>388355.15</v>
      </c>
      <c r="Z71" s="10">
        <f t="shared" si="5"/>
        <v>9.4996387956748638</v>
      </c>
      <c r="AA71" s="1">
        <v>2262746.7400000002</v>
      </c>
      <c r="AB71" s="1">
        <v>5045112.53</v>
      </c>
      <c r="AC71" s="1">
        <v>0.90500000000000003</v>
      </c>
      <c r="AD71" s="1">
        <v>2.2296</v>
      </c>
      <c r="AE71" s="1">
        <v>21.18</v>
      </c>
      <c r="AF71" s="1"/>
      <c r="AG71" s="1"/>
      <c r="AH71" s="1">
        <v>0</v>
      </c>
      <c r="AI71" s="1">
        <v>0</v>
      </c>
      <c r="AJ71" s="1">
        <v>0</v>
      </c>
      <c r="AK71" s="1">
        <v>4780.7</v>
      </c>
      <c r="AL71" s="9">
        <v>0</v>
      </c>
    </row>
    <row r="72" spans="1:38" x14ac:dyDescent="0.3">
      <c r="A72" s="4">
        <v>9894</v>
      </c>
      <c r="B72" s="2" t="s">
        <v>43</v>
      </c>
      <c r="C72" s="2" t="s">
        <v>44</v>
      </c>
      <c r="D72" s="2" t="s">
        <v>44</v>
      </c>
      <c r="E72" s="2" t="s">
        <v>56</v>
      </c>
      <c r="F72" s="2" t="s">
        <v>44</v>
      </c>
      <c r="G72" s="2"/>
      <c r="H72" s="2" t="s">
        <v>198</v>
      </c>
      <c r="I72" s="2" t="s">
        <v>38</v>
      </c>
      <c r="J72" s="2" t="s">
        <v>199</v>
      </c>
      <c r="K72" s="2">
        <v>1351</v>
      </c>
      <c r="L72" s="2">
        <v>1351</v>
      </c>
      <c r="M72" s="2">
        <v>0</v>
      </c>
      <c r="N72" s="2">
        <v>0</v>
      </c>
      <c r="O72" s="2">
        <v>0</v>
      </c>
      <c r="P72" s="2">
        <v>7452.9</v>
      </c>
      <c r="Q72" s="2">
        <v>7577.9</v>
      </c>
      <c r="R72" s="2">
        <v>1000</v>
      </c>
      <c r="S72" s="2">
        <v>125000</v>
      </c>
      <c r="T72" s="2">
        <v>0</v>
      </c>
      <c r="U72" s="2">
        <v>5000</v>
      </c>
      <c r="V72" s="2">
        <f t="shared" si="3"/>
        <v>120000</v>
      </c>
      <c r="W72" s="2">
        <v>103482.53</v>
      </c>
      <c r="X72" s="2">
        <v>0</v>
      </c>
      <c r="Y72" s="2">
        <f t="shared" si="4"/>
        <v>103482.53</v>
      </c>
      <c r="Z72" s="10">
        <f t="shared" si="5"/>
        <v>13.764558333333335</v>
      </c>
      <c r="AA72" s="2">
        <v>1068448.3500000001</v>
      </c>
      <c r="AB72" s="2">
        <v>834623.02</v>
      </c>
      <c r="AC72" s="2">
        <v>0.86240000000000006</v>
      </c>
      <c r="AD72" s="2">
        <v>0.78120000000000001</v>
      </c>
      <c r="AE72" s="2">
        <v>10.75</v>
      </c>
      <c r="AF72" s="2"/>
      <c r="AG72" s="2"/>
      <c r="AH72" s="2">
        <v>0</v>
      </c>
      <c r="AI72" s="2">
        <v>0</v>
      </c>
      <c r="AJ72" s="2">
        <v>0</v>
      </c>
      <c r="AK72" s="2">
        <v>0</v>
      </c>
      <c r="AL72" s="8">
        <v>0</v>
      </c>
    </row>
    <row r="73" spans="1:38" x14ac:dyDescent="0.3">
      <c r="A73" s="3">
        <v>9895</v>
      </c>
      <c r="B73" s="1" t="s">
        <v>43</v>
      </c>
      <c r="C73" s="1" t="s">
        <v>44</v>
      </c>
      <c r="D73" s="1" t="s">
        <v>44</v>
      </c>
      <c r="E73" s="1" t="s">
        <v>56</v>
      </c>
      <c r="F73" s="1" t="s">
        <v>44</v>
      </c>
      <c r="G73" s="1"/>
      <c r="H73" s="1" t="s">
        <v>200</v>
      </c>
      <c r="I73" s="1" t="s">
        <v>40</v>
      </c>
      <c r="J73" s="1" t="s">
        <v>201</v>
      </c>
      <c r="K73" s="1">
        <v>259</v>
      </c>
      <c r="L73" s="1">
        <v>259</v>
      </c>
      <c r="M73" s="1">
        <v>0</v>
      </c>
      <c r="N73" s="1">
        <v>259</v>
      </c>
      <c r="O73" s="1">
        <v>0</v>
      </c>
      <c r="P73" s="1">
        <v>368.738</v>
      </c>
      <c r="Q73" s="1">
        <v>389.68700000000001</v>
      </c>
      <c r="R73" s="1">
        <v>20000</v>
      </c>
      <c r="S73" s="1">
        <v>418980</v>
      </c>
      <c r="T73" s="1">
        <v>0</v>
      </c>
      <c r="U73" s="1">
        <v>50000</v>
      </c>
      <c r="V73" s="2">
        <f t="shared" si="3"/>
        <v>368980</v>
      </c>
      <c r="W73" s="1">
        <v>0</v>
      </c>
      <c r="X73" s="1">
        <v>316776</v>
      </c>
      <c r="Y73" s="2">
        <f t="shared" si="4"/>
        <v>316776</v>
      </c>
      <c r="Z73" s="10">
        <f t="shared" si="5"/>
        <v>14.148192313946556</v>
      </c>
      <c r="AA73" s="1">
        <v>1843636.32</v>
      </c>
      <c r="AB73" s="1">
        <v>3648008.5219999999</v>
      </c>
      <c r="AC73" s="1">
        <v>0.85850000000000004</v>
      </c>
      <c r="AD73" s="1">
        <v>1.9786999999999999</v>
      </c>
      <c r="AE73" s="1">
        <v>28</v>
      </c>
      <c r="AF73" s="1"/>
      <c r="AG73" s="1"/>
      <c r="AH73" s="1">
        <v>0</v>
      </c>
      <c r="AI73" s="1">
        <v>0</v>
      </c>
      <c r="AJ73" s="1">
        <v>0</v>
      </c>
      <c r="AK73" s="1">
        <v>1583.88</v>
      </c>
      <c r="AL73" s="9">
        <v>0</v>
      </c>
    </row>
    <row r="74" spans="1:38" x14ac:dyDescent="0.3">
      <c r="A74" s="4">
        <v>9896</v>
      </c>
      <c r="B74" s="2" t="s">
        <v>43</v>
      </c>
      <c r="C74" s="2" t="s">
        <v>44</v>
      </c>
      <c r="D74" s="2" t="s">
        <v>44</v>
      </c>
      <c r="E74" s="2" t="s">
        <v>56</v>
      </c>
      <c r="F74" s="2" t="s">
        <v>44</v>
      </c>
      <c r="G74" s="2"/>
      <c r="H74" s="2" t="s">
        <v>202</v>
      </c>
      <c r="I74" s="2" t="s">
        <v>38</v>
      </c>
      <c r="J74" s="2" t="s">
        <v>203</v>
      </c>
      <c r="K74" s="2">
        <v>1102</v>
      </c>
      <c r="L74" s="2">
        <v>1102</v>
      </c>
      <c r="M74" s="2">
        <v>0</v>
      </c>
      <c r="N74" s="2">
        <v>0</v>
      </c>
      <c r="O74" s="2">
        <v>0</v>
      </c>
      <c r="P74" s="2">
        <v>360.74</v>
      </c>
      <c r="Q74" s="2">
        <v>367.01799999999997</v>
      </c>
      <c r="R74" s="2">
        <v>15000</v>
      </c>
      <c r="S74" s="2">
        <v>94170</v>
      </c>
      <c r="T74" s="2">
        <v>0</v>
      </c>
      <c r="U74" s="2">
        <v>5000</v>
      </c>
      <c r="V74" s="2">
        <f t="shared" si="3"/>
        <v>89170</v>
      </c>
      <c r="W74" s="2">
        <v>77447.399999999994</v>
      </c>
      <c r="X74" s="2">
        <v>0</v>
      </c>
      <c r="Y74" s="2">
        <f t="shared" si="4"/>
        <v>77447.399999999994</v>
      </c>
      <c r="Z74" s="10">
        <f t="shared" si="5"/>
        <v>13.146349669171254</v>
      </c>
      <c r="AA74" s="2">
        <v>839518.94</v>
      </c>
      <c r="AB74" s="2">
        <v>429763.76</v>
      </c>
      <c r="AC74" s="2">
        <v>0.86850000000000005</v>
      </c>
      <c r="AD74" s="2">
        <v>0.51190000000000002</v>
      </c>
      <c r="AE74" s="2">
        <v>6.73</v>
      </c>
      <c r="AF74" s="2"/>
      <c r="AG74" s="2"/>
      <c r="AH74" s="2">
        <v>0</v>
      </c>
      <c r="AI74" s="2">
        <v>0</v>
      </c>
      <c r="AJ74" s="2">
        <v>0</v>
      </c>
      <c r="AK74" s="2">
        <v>0</v>
      </c>
      <c r="AL74" s="8">
        <v>0</v>
      </c>
    </row>
    <row r="75" spans="1:38" x14ac:dyDescent="0.3">
      <c r="A75" s="3">
        <v>9897</v>
      </c>
      <c r="B75" s="1" t="s">
        <v>43</v>
      </c>
      <c r="C75" s="1" t="s">
        <v>44</v>
      </c>
      <c r="D75" s="1" t="s">
        <v>44</v>
      </c>
      <c r="E75" s="1" t="s">
        <v>56</v>
      </c>
      <c r="F75" s="1" t="s">
        <v>44</v>
      </c>
      <c r="G75" s="1"/>
      <c r="H75" s="1" t="s">
        <v>204</v>
      </c>
      <c r="I75" s="1" t="s">
        <v>40</v>
      </c>
      <c r="J75" s="1" t="s">
        <v>205</v>
      </c>
      <c r="K75" s="1">
        <v>300</v>
      </c>
      <c r="L75" s="1">
        <v>300</v>
      </c>
      <c r="M75" s="1">
        <v>0</v>
      </c>
      <c r="N75" s="1">
        <v>289</v>
      </c>
      <c r="O75" s="1">
        <v>0</v>
      </c>
      <c r="P75" s="1">
        <v>196.19800000000001</v>
      </c>
      <c r="Q75" s="1">
        <v>213.94200000000001</v>
      </c>
      <c r="R75" s="1">
        <v>30000</v>
      </c>
      <c r="S75" s="1">
        <v>532320</v>
      </c>
      <c r="T75" s="1">
        <v>30000</v>
      </c>
      <c r="U75" s="1">
        <v>0</v>
      </c>
      <c r="V75" s="2">
        <f t="shared" si="3"/>
        <v>562320</v>
      </c>
      <c r="W75" s="1">
        <v>422</v>
      </c>
      <c r="X75" s="1">
        <v>484574</v>
      </c>
      <c r="Y75" s="2">
        <f t="shared" si="4"/>
        <v>484996</v>
      </c>
      <c r="Z75" s="10">
        <f t="shared" si="5"/>
        <v>13.750889173424385</v>
      </c>
      <c r="AA75" s="1">
        <v>2829093.91</v>
      </c>
      <c r="AB75" s="1">
        <v>5706286.7659999998</v>
      </c>
      <c r="AC75" s="1">
        <v>0.86250000000000004</v>
      </c>
      <c r="AD75" s="1">
        <v>2.0169999999999999</v>
      </c>
      <c r="AE75" s="1">
        <v>27.73</v>
      </c>
      <c r="AF75" s="1"/>
      <c r="AG75" s="1"/>
      <c r="AH75" s="1">
        <v>0</v>
      </c>
      <c r="AI75" s="1">
        <v>0</v>
      </c>
      <c r="AJ75" s="1">
        <v>0</v>
      </c>
      <c r="AK75" s="1">
        <v>2427.87</v>
      </c>
      <c r="AL75" s="9">
        <v>0</v>
      </c>
    </row>
    <row r="76" spans="1:38" x14ac:dyDescent="0.3">
      <c r="A76" s="4">
        <v>9901</v>
      </c>
      <c r="B76" s="2" t="s">
        <v>43</v>
      </c>
      <c r="C76" s="2" t="s">
        <v>44</v>
      </c>
      <c r="D76" s="2" t="s">
        <v>44</v>
      </c>
      <c r="E76" s="2" t="s">
        <v>45</v>
      </c>
      <c r="F76" s="2" t="s">
        <v>44</v>
      </c>
      <c r="G76" s="2"/>
      <c r="H76" s="2" t="s">
        <v>206</v>
      </c>
      <c r="I76" s="2" t="s">
        <v>40</v>
      </c>
      <c r="J76" s="2" t="s">
        <v>207</v>
      </c>
      <c r="K76" s="2">
        <v>192</v>
      </c>
      <c r="L76" s="2">
        <v>192</v>
      </c>
      <c r="M76" s="2">
        <v>0</v>
      </c>
      <c r="N76" s="2">
        <v>190</v>
      </c>
      <c r="O76" s="2">
        <v>0</v>
      </c>
      <c r="P76" s="2">
        <v>378.916</v>
      </c>
      <c r="Q76" s="2">
        <v>388.279</v>
      </c>
      <c r="R76" s="2">
        <v>20000</v>
      </c>
      <c r="S76" s="2">
        <v>187260</v>
      </c>
      <c r="T76" s="2">
        <v>0</v>
      </c>
      <c r="U76" s="2">
        <v>0</v>
      </c>
      <c r="V76" s="2">
        <f t="shared" si="3"/>
        <v>187260</v>
      </c>
      <c r="W76" s="2">
        <v>45</v>
      </c>
      <c r="X76" s="2">
        <v>169425.08100000001</v>
      </c>
      <c r="Y76" s="2">
        <f t="shared" si="4"/>
        <v>169470.08100000001</v>
      </c>
      <c r="Z76" s="10">
        <f t="shared" si="5"/>
        <v>9.5001169496956077</v>
      </c>
      <c r="AA76" s="2">
        <v>986739.02</v>
      </c>
      <c r="AB76" s="2">
        <v>2102946.7719999999</v>
      </c>
      <c r="AC76" s="2">
        <v>0.90500000000000003</v>
      </c>
      <c r="AD76" s="2">
        <v>2.1312000000000002</v>
      </c>
      <c r="AE76" s="2">
        <v>20.25</v>
      </c>
      <c r="AF76" s="2"/>
      <c r="AG76" s="2"/>
      <c r="AH76" s="2">
        <v>0</v>
      </c>
      <c r="AI76" s="2">
        <v>0</v>
      </c>
      <c r="AJ76" s="2">
        <v>0</v>
      </c>
      <c r="AK76" s="2">
        <v>1295.18</v>
      </c>
      <c r="AL76" s="8">
        <v>0</v>
      </c>
    </row>
    <row r="77" spans="1:38" x14ac:dyDescent="0.3">
      <c r="A77" s="3">
        <v>10090</v>
      </c>
      <c r="B77" s="1" t="s">
        <v>43</v>
      </c>
      <c r="C77" s="1" t="s">
        <v>44</v>
      </c>
      <c r="D77" s="1" t="s">
        <v>44</v>
      </c>
      <c r="E77" s="1" t="s">
        <v>60</v>
      </c>
      <c r="F77" s="1" t="s">
        <v>209</v>
      </c>
      <c r="G77" s="1"/>
      <c r="H77" s="1" t="s">
        <v>208</v>
      </c>
      <c r="I77" s="1" t="s">
        <v>42</v>
      </c>
      <c r="J77" s="1" t="s">
        <v>210</v>
      </c>
      <c r="K77" s="1">
        <v>1237</v>
      </c>
      <c r="L77" s="1">
        <v>1237</v>
      </c>
      <c r="M77" s="1">
        <v>0</v>
      </c>
      <c r="N77" s="1">
        <v>0</v>
      </c>
      <c r="O77" s="1">
        <v>0</v>
      </c>
      <c r="P77" s="1">
        <v>350.56599999999997</v>
      </c>
      <c r="Q77" s="1">
        <v>354.88099999999997</v>
      </c>
      <c r="R77" s="1">
        <v>40000</v>
      </c>
      <c r="S77" s="1">
        <v>172600</v>
      </c>
      <c r="T77" s="1">
        <v>0</v>
      </c>
      <c r="U77" s="12">
        <v>30000</v>
      </c>
      <c r="V77" s="2">
        <f t="shared" si="3"/>
        <v>142600</v>
      </c>
      <c r="W77" s="1">
        <v>130539.25</v>
      </c>
      <c r="X77" s="1">
        <v>0</v>
      </c>
      <c r="Y77" s="2">
        <f t="shared" si="4"/>
        <v>130539.25</v>
      </c>
      <c r="Z77" s="10">
        <f t="shared" si="5"/>
        <v>8.4577489481065911</v>
      </c>
      <c r="AA77" s="1">
        <v>1508244.97</v>
      </c>
      <c r="AB77" s="1">
        <v>1069364.42</v>
      </c>
      <c r="AC77" s="1">
        <v>0.82830000000000004</v>
      </c>
      <c r="AD77" s="1">
        <v>0.70899999999999996</v>
      </c>
      <c r="AE77" s="1">
        <v>12.17</v>
      </c>
      <c r="AF77" s="1"/>
      <c r="AG77" s="1"/>
      <c r="AH77" s="1">
        <v>0</v>
      </c>
      <c r="AI77" s="1">
        <v>0</v>
      </c>
      <c r="AJ77" s="1">
        <v>0</v>
      </c>
      <c r="AK77" s="1">
        <v>0</v>
      </c>
      <c r="AL77" s="9">
        <v>0</v>
      </c>
    </row>
    <row r="78" spans="1:38" x14ac:dyDescent="0.3">
      <c r="A78" s="4">
        <v>10091</v>
      </c>
      <c r="B78" s="2" t="s">
        <v>43</v>
      </c>
      <c r="C78" s="2" t="s">
        <v>44</v>
      </c>
      <c r="D78" s="2" t="s">
        <v>44</v>
      </c>
      <c r="E78" s="2" t="s">
        <v>152</v>
      </c>
      <c r="F78" s="2" t="s">
        <v>44</v>
      </c>
      <c r="G78" s="2"/>
      <c r="H78" s="2" t="s">
        <v>211</v>
      </c>
      <c r="I78" s="2" t="s">
        <v>40</v>
      </c>
      <c r="J78" s="2" t="s">
        <v>212</v>
      </c>
      <c r="K78" s="2">
        <v>443</v>
      </c>
      <c r="L78" s="2">
        <v>443</v>
      </c>
      <c r="M78" s="2">
        <v>0</v>
      </c>
      <c r="N78" s="2">
        <v>443</v>
      </c>
      <c r="O78" s="2">
        <v>0</v>
      </c>
      <c r="P78" s="2">
        <v>611.96100000000001</v>
      </c>
      <c r="Q78" s="2">
        <v>634.60500000000002</v>
      </c>
      <c r="R78" s="2">
        <v>20000</v>
      </c>
      <c r="S78" s="2">
        <v>452880</v>
      </c>
      <c r="T78" s="2">
        <v>0</v>
      </c>
      <c r="U78" s="2">
        <v>0</v>
      </c>
      <c r="V78" s="2">
        <f t="shared" si="3"/>
        <v>452880</v>
      </c>
      <c r="W78" s="2">
        <v>0</v>
      </c>
      <c r="X78" s="2">
        <v>409857.196</v>
      </c>
      <c r="Y78" s="2">
        <f t="shared" si="4"/>
        <v>409857.196</v>
      </c>
      <c r="Z78" s="10">
        <f t="shared" si="5"/>
        <v>9.4998242360007072</v>
      </c>
      <c r="AA78" s="2">
        <v>2385368.02</v>
      </c>
      <c r="AB78" s="2">
        <v>4837750.1440000003</v>
      </c>
      <c r="AC78" s="2">
        <v>0.90500000000000003</v>
      </c>
      <c r="AD78" s="2">
        <v>2.0280999999999998</v>
      </c>
      <c r="AE78" s="2">
        <v>19.27</v>
      </c>
      <c r="AF78" s="2"/>
      <c r="AG78" s="2"/>
      <c r="AH78" s="2">
        <v>0</v>
      </c>
      <c r="AI78" s="2">
        <v>0</v>
      </c>
      <c r="AJ78" s="2">
        <v>0</v>
      </c>
      <c r="AK78" s="2">
        <v>2218.0100000000002</v>
      </c>
      <c r="AL78" s="8">
        <v>0</v>
      </c>
    </row>
    <row r="79" spans="1:38" x14ac:dyDescent="0.3">
      <c r="A79" s="3">
        <v>10093</v>
      </c>
      <c r="B79" s="1" t="s">
        <v>43</v>
      </c>
      <c r="C79" s="1" t="s">
        <v>44</v>
      </c>
      <c r="D79" s="1" t="s">
        <v>44</v>
      </c>
      <c r="E79" s="1" t="s">
        <v>103</v>
      </c>
      <c r="F79" s="1" t="s">
        <v>44</v>
      </c>
      <c r="G79" s="1"/>
      <c r="H79" s="1" t="s">
        <v>213</v>
      </c>
      <c r="I79" s="1" t="s">
        <v>40</v>
      </c>
      <c r="J79" s="1" t="s">
        <v>214</v>
      </c>
      <c r="K79" s="1">
        <v>412</v>
      </c>
      <c r="L79" s="1">
        <v>412</v>
      </c>
      <c r="M79" s="1">
        <v>0</v>
      </c>
      <c r="N79" s="1">
        <v>387</v>
      </c>
      <c r="O79" s="1">
        <v>0</v>
      </c>
      <c r="P79" s="1">
        <v>483.49200000000002</v>
      </c>
      <c r="Q79" s="1">
        <v>498.005</v>
      </c>
      <c r="R79" s="1">
        <v>30000</v>
      </c>
      <c r="S79" s="1">
        <v>435390</v>
      </c>
      <c r="T79" s="1">
        <v>20000</v>
      </c>
      <c r="U79" s="1">
        <v>0</v>
      </c>
      <c r="V79" s="2">
        <f t="shared" si="3"/>
        <v>455390</v>
      </c>
      <c r="W79" s="1">
        <v>493</v>
      </c>
      <c r="X79" s="1">
        <v>409999.79399999999</v>
      </c>
      <c r="Y79" s="2">
        <f t="shared" si="4"/>
        <v>410492.79399999999</v>
      </c>
      <c r="Z79" s="10">
        <f t="shared" si="5"/>
        <v>9.8590671731922104</v>
      </c>
      <c r="AA79" s="1">
        <v>2393231.0099999998</v>
      </c>
      <c r="AB79" s="1">
        <v>4797077.5530000003</v>
      </c>
      <c r="AC79" s="1">
        <v>0.90139999999999998</v>
      </c>
      <c r="AD79" s="1">
        <v>2.0044</v>
      </c>
      <c r="AE79" s="1">
        <v>19.760000000000002</v>
      </c>
      <c r="AF79" s="1"/>
      <c r="AG79" s="1"/>
      <c r="AH79" s="1">
        <v>0</v>
      </c>
      <c r="AI79" s="1">
        <v>0</v>
      </c>
      <c r="AJ79" s="1">
        <v>0</v>
      </c>
      <c r="AK79" s="1">
        <v>2517</v>
      </c>
      <c r="AL79" s="9">
        <v>0</v>
      </c>
    </row>
    <row r="80" spans="1:38" x14ac:dyDescent="0.3">
      <c r="A80" s="4">
        <v>10094</v>
      </c>
      <c r="B80" s="2" t="s">
        <v>43</v>
      </c>
      <c r="C80" s="2" t="s">
        <v>44</v>
      </c>
      <c r="D80" s="2" t="s">
        <v>44</v>
      </c>
      <c r="E80" s="2" t="s">
        <v>56</v>
      </c>
      <c r="F80" s="2" t="s">
        <v>44</v>
      </c>
      <c r="G80" s="2"/>
      <c r="H80" s="2" t="s">
        <v>215</v>
      </c>
      <c r="I80" s="2" t="s">
        <v>38</v>
      </c>
      <c r="J80" s="2" t="s">
        <v>216</v>
      </c>
      <c r="K80" s="2">
        <v>2106</v>
      </c>
      <c r="L80" s="2">
        <v>2106</v>
      </c>
      <c r="M80" s="2">
        <v>0</v>
      </c>
      <c r="N80" s="2">
        <v>0</v>
      </c>
      <c r="O80" s="2">
        <v>0</v>
      </c>
      <c r="P80" s="2">
        <v>11684.2</v>
      </c>
      <c r="Q80" s="2">
        <v>11821.3</v>
      </c>
      <c r="R80" s="2">
        <v>1000</v>
      </c>
      <c r="S80" s="2">
        <v>137100</v>
      </c>
      <c r="T80" s="2">
        <v>0</v>
      </c>
      <c r="U80" s="2">
        <v>35000</v>
      </c>
      <c r="V80" s="2">
        <f t="shared" si="3"/>
        <v>102100</v>
      </c>
      <c r="W80" s="2">
        <v>90369</v>
      </c>
      <c r="X80" s="2">
        <v>0</v>
      </c>
      <c r="Y80" s="2">
        <f t="shared" si="4"/>
        <v>90369</v>
      </c>
      <c r="Z80" s="10">
        <f t="shared" si="5"/>
        <v>11.48971596474045</v>
      </c>
      <c r="AA80" s="2">
        <v>1106462.6499999999</v>
      </c>
      <c r="AB80" s="2">
        <v>715731.83</v>
      </c>
      <c r="AC80" s="2">
        <v>0.8851</v>
      </c>
      <c r="AD80" s="2">
        <v>0.64690000000000003</v>
      </c>
      <c r="AE80" s="2">
        <v>7.43</v>
      </c>
      <c r="AF80" s="2"/>
      <c r="AG80" s="2"/>
      <c r="AH80" s="2">
        <v>0</v>
      </c>
      <c r="AI80" s="2">
        <v>0</v>
      </c>
      <c r="AJ80" s="2">
        <v>0</v>
      </c>
      <c r="AK80" s="2">
        <v>0</v>
      </c>
      <c r="AL80" s="8">
        <v>0</v>
      </c>
    </row>
    <row r="81" spans="1:38" x14ac:dyDescent="0.3">
      <c r="A81" s="3">
        <v>10137</v>
      </c>
      <c r="B81" s="1" t="s">
        <v>43</v>
      </c>
      <c r="C81" s="1" t="s">
        <v>44</v>
      </c>
      <c r="D81" s="1" t="s">
        <v>44</v>
      </c>
      <c r="E81" s="1" t="s">
        <v>48</v>
      </c>
      <c r="F81" s="1" t="s">
        <v>44</v>
      </c>
      <c r="G81" s="1"/>
      <c r="H81" s="1" t="s">
        <v>218</v>
      </c>
      <c r="I81" s="1" t="s">
        <v>40</v>
      </c>
      <c r="J81" s="1" t="s">
        <v>219</v>
      </c>
      <c r="K81" s="1">
        <v>1872</v>
      </c>
      <c r="L81" s="1">
        <v>1872</v>
      </c>
      <c r="M81" s="1">
        <v>0</v>
      </c>
      <c r="N81" s="1">
        <v>1</v>
      </c>
      <c r="O81" s="1">
        <v>0</v>
      </c>
      <c r="P81" s="1">
        <v>816.71500000000003</v>
      </c>
      <c r="Q81" s="1">
        <v>830.22</v>
      </c>
      <c r="R81" s="1">
        <v>20000</v>
      </c>
      <c r="S81" s="1">
        <v>270100</v>
      </c>
      <c r="T81" s="1">
        <v>100000</v>
      </c>
      <c r="U81" s="1">
        <v>0</v>
      </c>
      <c r="V81" s="2">
        <f t="shared" si="3"/>
        <v>370100</v>
      </c>
      <c r="W81" s="1">
        <v>351887.85</v>
      </c>
      <c r="X81" s="1">
        <v>0</v>
      </c>
      <c r="Y81" s="2">
        <f t="shared" si="4"/>
        <v>351887.85</v>
      </c>
      <c r="Z81" s="10">
        <f t="shared" si="5"/>
        <v>4.9208727370980876</v>
      </c>
      <c r="AA81" s="1">
        <v>4025538.08</v>
      </c>
      <c r="AB81" s="1">
        <v>3368436.13</v>
      </c>
      <c r="AC81" s="1">
        <v>0.95079999999999998</v>
      </c>
      <c r="AD81" s="1">
        <v>0.83679999999999999</v>
      </c>
      <c r="AE81" s="1">
        <v>4.12</v>
      </c>
      <c r="AF81" s="1"/>
      <c r="AG81" s="1"/>
      <c r="AH81" s="1">
        <v>0</v>
      </c>
      <c r="AI81" s="1">
        <v>0</v>
      </c>
      <c r="AJ81" s="1">
        <v>0</v>
      </c>
      <c r="AK81" s="1">
        <v>10</v>
      </c>
      <c r="AL81" s="9">
        <v>0</v>
      </c>
    </row>
    <row r="82" spans="1:38" x14ac:dyDescent="0.3">
      <c r="A82" s="4">
        <v>15463</v>
      </c>
      <c r="B82" s="2" t="s">
        <v>43</v>
      </c>
      <c r="C82" s="2" t="s">
        <v>44</v>
      </c>
      <c r="D82" s="2" t="s">
        <v>44</v>
      </c>
      <c r="E82" s="2" t="s">
        <v>48</v>
      </c>
      <c r="F82" s="2" t="s">
        <v>44</v>
      </c>
      <c r="G82" s="2"/>
      <c r="H82" s="2" t="s">
        <v>78</v>
      </c>
      <c r="I82" s="2" t="s">
        <v>40</v>
      </c>
      <c r="J82" s="2" t="s">
        <v>220</v>
      </c>
      <c r="K82" s="2">
        <v>635</v>
      </c>
      <c r="L82" s="2">
        <v>635</v>
      </c>
      <c r="M82" s="2">
        <v>0</v>
      </c>
      <c r="N82" s="2">
        <v>617</v>
      </c>
      <c r="O82" s="2">
        <v>0</v>
      </c>
      <c r="P82" s="2">
        <v>728.94799999999998</v>
      </c>
      <c r="Q82" s="2">
        <v>753.05499999999995</v>
      </c>
      <c r="R82" s="2">
        <v>20000</v>
      </c>
      <c r="S82" s="2">
        <v>482140</v>
      </c>
      <c r="T82" s="2">
        <v>16000</v>
      </c>
      <c r="U82" s="2">
        <v>0</v>
      </c>
      <c r="V82" s="2">
        <f t="shared" si="3"/>
        <v>498140</v>
      </c>
      <c r="W82" s="2">
        <v>3468</v>
      </c>
      <c r="X82" s="2">
        <v>447275.26699999999</v>
      </c>
      <c r="Y82" s="2">
        <f t="shared" si="4"/>
        <v>450743.26699999999</v>
      </c>
      <c r="Z82" s="10">
        <f t="shared" si="5"/>
        <v>9.5147414381499189</v>
      </c>
      <c r="AA82" s="2">
        <v>2636474.5499999998</v>
      </c>
      <c r="AB82" s="2">
        <v>5244850.9989999998</v>
      </c>
      <c r="AC82" s="2">
        <v>0.90490000000000004</v>
      </c>
      <c r="AD82" s="2">
        <v>1.9893000000000001</v>
      </c>
      <c r="AE82" s="2">
        <v>18.920000000000002</v>
      </c>
      <c r="AF82" s="2"/>
      <c r="AG82" s="2"/>
      <c r="AH82" s="2">
        <v>0</v>
      </c>
      <c r="AI82" s="2">
        <v>0</v>
      </c>
      <c r="AJ82" s="2">
        <v>0</v>
      </c>
      <c r="AK82" s="2">
        <v>4915.75</v>
      </c>
      <c r="AL82" s="8">
        <v>0</v>
      </c>
    </row>
    <row r="83" spans="1:38" x14ac:dyDescent="0.3">
      <c r="A83" s="3">
        <v>15610</v>
      </c>
      <c r="B83" s="1" t="s">
        <v>43</v>
      </c>
      <c r="C83" s="1" t="s">
        <v>44</v>
      </c>
      <c r="D83" s="1" t="s">
        <v>44</v>
      </c>
      <c r="E83" s="1" t="s">
        <v>45</v>
      </c>
      <c r="F83" s="1" t="s">
        <v>44</v>
      </c>
      <c r="G83" s="1"/>
      <c r="H83" s="1" t="s">
        <v>221</v>
      </c>
      <c r="I83" s="1" t="s">
        <v>40</v>
      </c>
      <c r="J83" s="1" t="s">
        <v>222</v>
      </c>
      <c r="K83" s="1">
        <v>177</v>
      </c>
      <c r="L83" s="1">
        <v>177</v>
      </c>
      <c r="M83" s="1">
        <v>0</v>
      </c>
      <c r="N83" s="1">
        <v>158</v>
      </c>
      <c r="O83" s="1">
        <v>0</v>
      </c>
      <c r="P83" s="1">
        <v>25041.8</v>
      </c>
      <c r="Q83" s="1">
        <v>25241</v>
      </c>
      <c r="R83" s="1">
        <v>2000</v>
      </c>
      <c r="S83" s="1">
        <v>398400</v>
      </c>
      <c r="T83" s="1">
        <v>0</v>
      </c>
      <c r="U83" s="1">
        <v>50000</v>
      </c>
      <c r="V83" s="2">
        <f t="shared" si="3"/>
        <v>348400</v>
      </c>
      <c r="W83" s="1">
        <v>2086</v>
      </c>
      <c r="X83" s="1">
        <v>297088</v>
      </c>
      <c r="Y83" s="2">
        <f t="shared" si="4"/>
        <v>299174</v>
      </c>
      <c r="Z83" s="10">
        <f t="shared" si="5"/>
        <v>14.129161882893227</v>
      </c>
      <c r="AA83" s="1">
        <v>1752217.37</v>
      </c>
      <c r="AB83" s="1">
        <v>3727461.5780000002</v>
      </c>
      <c r="AC83" s="1">
        <v>0.85870000000000002</v>
      </c>
      <c r="AD83" s="1">
        <v>2.1273</v>
      </c>
      <c r="AE83" s="1">
        <v>30.06</v>
      </c>
      <c r="AF83" s="1"/>
      <c r="AG83" s="1"/>
      <c r="AH83" s="1">
        <v>0</v>
      </c>
      <c r="AI83" s="1">
        <v>0</v>
      </c>
      <c r="AJ83" s="1">
        <v>0</v>
      </c>
      <c r="AK83" s="1">
        <v>1485.44</v>
      </c>
      <c r="AL83" s="9">
        <v>0</v>
      </c>
    </row>
    <row r="84" spans="1:38" x14ac:dyDescent="0.3">
      <c r="A84" s="4">
        <v>15753</v>
      </c>
      <c r="B84" s="2" t="s">
        <v>43</v>
      </c>
      <c r="C84" s="2" t="s">
        <v>44</v>
      </c>
      <c r="D84" s="2" t="s">
        <v>44</v>
      </c>
      <c r="E84" s="2" t="s">
        <v>48</v>
      </c>
      <c r="F84" s="2" t="s">
        <v>44</v>
      </c>
      <c r="G84" s="2"/>
      <c r="H84" s="2" t="s">
        <v>223</v>
      </c>
      <c r="I84" s="2" t="s">
        <v>38</v>
      </c>
      <c r="J84" s="2" t="s">
        <v>224</v>
      </c>
      <c r="K84" s="2">
        <v>760</v>
      </c>
      <c r="L84" s="2">
        <v>760</v>
      </c>
      <c r="M84" s="2">
        <v>0</v>
      </c>
      <c r="N84" s="2">
        <v>0</v>
      </c>
      <c r="O84" s="2">
        <v>0</v>
      </c>
      <c r="P84" s="2">
        <v>339.67500000000001</v>
      </c>
      <c r="Q84" s="2">
        <v>343.61</v>
      </c>
      <c r="R84" s="2">
        <v>20000</v>
      </c>
      <c r="S84" s="2">
        <v>78700</v>
      </c>
      <c r="T84" s="2">
        <v>0</v>
      </c>
      <c r="U84" s="2">
        <v>42000</v>
      </c>
      <c r="V84" s="2">
        <f t="shared" si="3"/>
        <v>36700</v>
      </c>
      <c r="W84" s="2">
        <v>31794</v>
      </c>
      <c r="X84" s="2">
        <v>0</v>
      </c>
      <c r="Y84" s="2">
        <f t="shared" si="4"/>
        <v>31794</v>
      </c>
      <c r="Z84" s="10">
        <f t="shared" si="5"/>
        <v>13.367847411444142</v>
      </c>
      <c r="AA84" s="2">
        <v>396536.09</v>
      </c>
      <c r="AB84" s="2">
        <v>275281.17</v>
      </c>
      <c r="AC84" s="2">
        <v>0.86629999999999996</v>
      </c>
      <c r="AD84" s="2">
        <v>0.69420000000000004</v>
      </c>
      <c r="AE84" s="2">
        <v>9.2799999999999994</v>
      </c>
      <c r="AF84" s="2"/>
      <c r="AG84" s="2"/>
      <c r="AH84" s="2">
        <v>0</v>
      </c>
      <c r="AI84" s="2">
        <v>0</v>
      </c>
      <c r="AJ84" s="2">
        <v>0</v>
      </c>
      <c r="AK84" s="2">
        <v>0</v>
      </c>
      <c r="AL84" s="8">
        <v>0</v>
      </c>
    </row>
    <row r="85" spans="1:38" x14ac:dyDescent="0.3">
      <c r="A85" s="3">
        <v>15809</v>
      </c>
      <c r="B85" s="1" t="s">
        <v>43</v>
      </c>
      <c r="C85" s="1" t="s">
        <v>44</v>
      </c>
      <c r="D85" s="1" t="s">
        <v>44</v>
      </c>
      <c r="E85" s="1" t="s">
        <v>152</v>
      </c>
      <c r="F85" s="1" t="s">
        <v>44</v>
      </c>
      <c r="G85" s="1"/>
      <c r="H85" s="1" t="s">
        <v>225</v>
      </c>
      <c r="I85" s="1" t="s">
        <v>40</v>
      </c>
      <c r="J85" s="1" t="s">
        <v>226</v>
      </c>
      <c r="K85" s="1">
        <v>391</v>
      </c>
      <c r="L85" s="1">
        <v>391</v>
      </c>
      <c r="M85" s="1">
        <v>0</v>
      </c>
      <c r="N85" s="1">
        <v>380</v>
      </c>
      <c r="O85" s="1">
        <v>0</v>
      </c>
      <c r="P85" s="1">
        <v>571.44500000000005</v>
      </c>
      <c r="Q85" s="1">
        <v>595.13599999999997</v>
      </c>
      <c r="R85" s="1">
        <v>20000</v>
      </c>
      <c r="S85" s="1">
        <v>473820</v>
      </c>
      <c r="T85" s="1">
        <v>20000</v>
      </c>
      <c r="U85" s="1">
        <v>0</v>
      </c>
      <c r="V85" s="2">
        <f t="shared" si="3"/>
        <v>493820</v>
      </c>
      <c r="W85" s="1">
        <v>269</v>
      </c>
      <c r="X85" s="1">
        <v>446639.37300000002</v>
      </c>
      <c r="Y85" s="2">
        <f t="shared" si="4"/>
        <v>446908.37300000002</v>
      </c>
      <c r="Z85" s="10">
        <f t="shared" si="5"/>
        <v>9.4997422137620955</v>
      </c>
      <c r="AA85" s="1">
        <v>2602906.3199999998</v>
      </c>
      <c r="AB85" s="1">
        <v>5096565.9919999996</v>
      </c>
      <c r="AC85" s="1">
        <v>0.90500000000000003</v>
      </c>
      <c r="AD85" s="1">
        <v>1.958</v>
      </c>
      <c r="AE85" s="1">
        <v>18.600000000000001</v>
      </c>
      <c r="AF85" s="1"/>
      <c r="AG85" s="1"/>
      <c r="AH85" s="1">
        <v>0</v>
      </c>
      <c r="AI85" s="1">
        <v>0</v>
      </c>
      <c r="AJ85" s="1">
        <v>0</v>
      </c>
      <c r="AK85" s="1">
        <v>3507.51</v>
      </c>
      <c r="AL85" s="9">
        <v>0</v>
      </c>
    </row>
    <row r="86" spans="1:38" x14ac:dyDescent="0.3">
      <c r="A86" s="4">
        <v>15810</v>
      </c>
      <c r="B86" s="2" t="s">
        <v>43</v>
      </c>
      <c r="C86" s="2" t="s">
        <v>44</v>
      </c>
      <c r="D86" s="2" t="s">
        <v>44</v>
      </c>
      <c r="E86" s="2" t="s">
        <v>103</v>
      </c>
      <c r="F86" s="2" t="s">
        <v>44</v>
      </c>
      <c r="G86" s="2"/>
      <c r="H86" s="2" t="s">
        <v>227</v>
      </c>
      <c r="I86" s="2" t="s">
        <v>38</v>
      </c>
      <c r="J86" s="2" t="s">
        <v>228</v>
      </c>
      <c r="K86" s="2">
        <v>1181</v>
      </c>
      <c r="L86" s="2">
        <v>1181</v>
      </c>
      <c r="M86" s="2">
        <v>0</v>
      </c>
      <c r="N86" s="2">
        <v>0</v>
      </c>
      <c r="O86" s="2">
        <v>0</v>
      </c>
      <c r="P86" s="2">
        <v>306.73500000000001</v>
      </c>
      <c r="Q86" s="2">
        <v>313.56099999999998</v>
      </c>
      <c r="R86" s="2">
        <v>15000</v>
      </c>
      <c r="S86" s="2">
        <v>102390</v>
      </c>
      <c r="T86" s="2">
        <v>0</v>
      </c>
      <c r="U86" s="2">
        <v>0</v>
      </c>
      <c r="V86" s="2">
        <f t="shared" si="3"/>
        <v>102390</v>
      </c>
      <c r="W86" s="2">
        <v>91367.5</v>
      </c>
      <c r="X86" s="2">
        <v>0</v>
      </c>
      <c r="Y86" s="2">
        <f t="shared" si="4"/>
        <v>91367.5</v>
      </c>
      <c r="Z86" s="10">
        <f t="shared" si="5"/>
        <v>10.765211446430316</v>
      </c>
      <c r="AA86" s="2">
        <v>939265.05</v>
      </c>
      <c r="AB86" s="2">
        <v>612302.34</v>
      </c>
      <c r="AC86" s="2">
        <v>0.89229999999999998</v>
      </c>
      <c r="AD86" s="2">
        <v>0.65190000000000003</v>
      </c>
      <c r="AE86" s="2">
        <v>7.02</v>
      </c>
      <c r="AF86" s="2"/>
      <c r="AG86" s="2"/>
      <c r="AH86" s="2">
        <v>0</v>
      </c>
      <c r="AI86" s="2">
        <v>0</v>
      </c>
      <c r="AJ86" s="2">
        <v>0</v>
      </c>
      <c r="AK86" s="2">
        <v>0</v>
      </c>
      <c r="AL86" s="8">
        <v>0</v>
      </c>
    </row>
    <row r="87" spans="1:38" x14ac:dyDescent="0.3">
      <c r="A87" s="3">
        <v>15816</v>
      </c>
      <c r="B87" s="1" t="s">
        <v>43</v>
      </c>
      <c r="C87" s="1" t="s">
        <v>44</v>
      </c>
      <c r="D87" s="1" t="s">
        <v>44</v>
      </c>
      <c r="E87" s="1" t="s">
        <v>48</v>
      </c>
      <c r="F87" s="1" t="s">
        <v>44</v>
      </c>
      <c r="G87" s="1"/>
      <c r="H87" s="1" t="s">
        <v>229</v>
      </c>
      <c r="I87" s="1" t="s">
        <v>38</v>
      </c>
      <c r="J87" s="1" t="s">
        <v>230</v>
      </c>
      <c r="K87" s="1">
        <v>1267</v>
      </c>
      <c r="L87" s="1">
        <v>1267</v>
      </c>
      <c r="M87" s="1">
        <v>0</v>
      </c>
      <c r="N87" s="1">
        <v>0</v>
      </c>
      <c r="O87" s="1">
        <v>0</v>
      </c>
      <c r="P87" s="1">
        <v>309.483</v>
      </c>
      <c r="Q87" s="1">
        <v>315.61700000000002</v>
      </c>
      <c r="R87" s="1">
        <v>20000</v>
      </c>
      <c r="S87" s="1">
        <v>122680</v>
      </c>
      <c r="T87" s="1">
        <v>0</v>
      </c>
      <c r="U87" s="1">
        <v>50000</v>
      </c>
      <c r="V87" s="2">
        <f t="shared" si="3"/>
        <v>72680</v>
      </c>
      <c r="W87" s="1">
        <v>65522.25</v>
      </c>
      <c r="X87" s="1">
        <v>0</v>
      </c>
      <c r="Y87" s="2">
        <f t="shared" si="4"/>
        <v>65522.25</v>
      </c>
      <c r="Z87" s="10">
        <f t="shared" si="5"/>
        <v>9.8483076499724813</v>
      </c>
      <c r="AA87" s="1">
        <v>849647.84</v>
      </c>
      <c r="AB87" s="1">
        <v>495036.84</v>
      </c>
      <c r="AC87" s="1">
        <v>0.90149999999999997</v>
      </c>
      <c r="AD87" s="1">
        <v>0.58260000000000001</v>
      </c>
      <c r="AE87" s="1">
        <v>5.74</v>
      </c>
      <c r="AF87" s="1"/>
      <c r="AG87" s="1"/>
      <c r="AH87" s="1">
        <v>0</v>
      </c>
      <c r="AI87" s="1">
        <v>0</v>
      </c>
      <c r="AJ87" s="1">
        <v>0</v>
      </c>
      <c r="AK87" s="1">
        <v>0</v>
      </c>
      <c r="AL87" s="9">
        <v>0</v>
      </c>
    </row>
    <row r="88" spans="1:38" x14ac:dyDescent="0.3">
      <c r="A88" s="4">
        <v>16035</v>
      </c>
      <c r="B88" s="2" t="s">
        <v>43</v>
      </c>
      <c r="C88" s="2" t="s">
        <v>44</v>
      </c>
      <c r="D88" s="2" t="s">
        <v>44</v>
      </c>
      <c r="E88" s="2" t="s">
        <v>100</v>
      </c>
      <c r="F88" s="2" t="s">
        <v>44</v>
      </c>
      <c r="G88" s="2"/>
      <c r="H88" s="2" t="s">
        <v>77</v>
      </c>
      <c r="I88" s="2" t="s">
        <v>38</v>
      </c>
      <c r="J88" s="2" t="s">
        <v>231</v>
      </c>
      <c r="K88" s="2">
        <v>1739</v>
      </c>
      <c r="L88" s="2">
        <v>1739</v>
      </c>
      <c r="M88" s="2">
        <v>0</v>
      </c>
      <c r="N88" s="2">
        <v>0</v>
      </c>
      <c r="O88" s="2">
        <v>0</v>
      </c>
      <c r="P88" s="2">
        <v>7710.9</v>
      </c>
      <c r="Q88" s="2">
        <v>7846.6</v>
      </c>
      <c r="R88" s="2">
        <v>1000</v>
      </c>
      <c r="S88" s="2">
        <v>135700</v>
      </c>
      <c r="T88" s="2">
        <v>0</v>
      </c>
      <c r="U88" s="2">
        <v>0</v>
      </c>
      <c r="V88" s="2">
        <f t="shared" si="3"/>
        <v>135700</v>
      </c>
      <c r="W88" s="2">
        <v>116033</v>
      </c>
      <c r="X88" s="2">
        <v>0</v>
      </c>
      <c r="Y88" s="2">
        <f t="shared" si="4"/>
        <v>116033</v>
      </c>
      <c r="Z88" s="10">
        <f t="shared" si="5"/>
        <v>14.492999263080325</v>
      </c>
      <c r="AA88" s="2">
        <v>1190551.1000000001</v>
      </c>
      <c r="AB88" s="2">
        <v>614341.1</v>
      </c>
      <c r="AC88" s="2">
        <v>0.85509999999999997</v>
      </c>
      <c r="AD88" s="2">
        <v>0.51600000000000001</v>
      </c>
      <c r="AE88" s="2">
        <v>7.48</v>
      </c>
      <c r="AF88" s="2"/>
      <c r="AG88" s="2"/>
      <c r="AH88" s="2">
        <v>0</v>
      </c>
      <c r="AI88" s="2">
        <v>0</v>
      </c>
      <c r="AJ88" s="2">
        <v>0</v>
      </c>
      <c r="AK88" s="2">
        <v>0</v>
      </c>
      <c r="AL88" s="8">
        <v>0</v>
      </c>
    </row>
    <row r="89" spans="1:38" x14ac:dyDescent="0.3">
      <c r="A89" s="3">
        <v>16091</v>
      </c>
      <c r="B89" s="1" t="s">
        <v>43</v>
      </c>
      <c r="C89" s="1" t="s">
        <v>44</v>
      </c>
      <c r="D89" s="1" t="s">
        <v>44</v>
      </c>
      <c r="E89" s="1" t="s">
        <v>60</v>
      </c>
      <c r="F89" s="1" t="s">
        <v>44</v>
      </c>
      <c r="G89" s="1"/>
      <c r="H89" s="1" t="s">
        <v>232</v>
      </c>
      <c r="I89" s="1" t="s">
        <v>38</v>
      </c>
      <c r="J89" s="1" t="s">
        <v>233</v>
      </c>
      <c r="K89" s="1">
        <v>833</v>
      </c>
      <c r="L89" s="1">
        <v>833</v>
      </c>
      <c r="M89" s="1">
        <v>0</v>
      </c>
      <c r="N89" s="1">
        <v>0</v>
      </c>
      <c r="O89" s="1">
        <v>0</v>
      </c>
      <c r="P89" s="1">
        <v>4633.6000000000004</v>
      </c>
      <c r="Q89" s="1">
        <v>4805.1000000000004</v>
      </c>
      <c r="R89" s="1">
        <v>1000</v>
      </c>
      <c r="S89" s="1">
        <v>171500</v>
      </c>
      <c r="T89" s="1">
        <v>0</v>
      </c>
      <c r="U89" s="1">
        <v>95000</v>
      </c>
      <c r="V89" s="2">
        <f t="shared" ref="V89:V111" si="6">S89+T89-U89</f>
        <v>76500</v>
      </c>
      <c r="W89" s="1">
        <v>74186</v>
      </c>
      <c r="X89" s="1">
        <v>0</v>
      </c>
      <c r="Y89" s="2">
        <f t="shared" ref="Y89:Y111" si="7">W89+X89</f>
        <v>74186</v>
      </c>
      <c r="Z89" s="10">
        <f t="shared" ref="Z89:Z111" si="8">(V89-Y89)/V89*100</f>
        <v>3.0248366013071895</v>
      </c>
      <c r="AA89" s="1">
        <v>1022213.45</v>
      </c>
      <c r="AB89" s="1">
        <v>806490.45</v>
      </c>
      <c r="AC89" s="1">
        <v>0.9698</v>
      </c>
      <c r="AD89" s="1">
        <v>0.78900000000000003</v>
      </c>
      <c r="AE89" s="1">
        <v>2.38</v>
      </c>
      <c r="AF89" s="1"/>
      <c r="AG89" s="1"/>
      <c r="AH89" s="1">
        <v>0</v>
      </c>
      <c r="AI89" s="1">
        <v>0</v>
      </c>
      <c r="AJ89" s="1">
        <v>0</v>
      </c>
      <c r="AK89" s="1">
        <v>0</v>
      </c>
      <c r="AL89" s="9">
        <v>0</v>
      </c>
    </row>
    <row r="90" spans="1:38" x14ac:dyDescent="0.3">
      <c r="A90" s="4">
        <v>16324</v>
      </c>
      <c r="B90" s="2" t="s">
        <v>43</v>
      </c>
      <c r="C90" s="2" t="s">
        <v>44</v>
      </c>
      <c r="D90" s="2" t="s">
        <v>44</v>
      </c>
      <c r="E90" s="2" t="s">
        <v>51</v>
      </c>
      <c r="F90" s="2" t="s">
        <v>44</v>
      </c>
      <c r="G90" s="2"/>
      <c r="H90" s="2" t="s">
        <v>234</v>
      </c>
      <c r="I90" s="2" t="s">
        <v>39</v>
      </c>
      <c r="J90" s="2" t="s">
        <v>235</v>
      </c>
      <c r="K90" s="2">
        <v>1</v>
      </c>
      <c r="L90" s="2">
        <v>1</v>
      </c>
      <c r="M90" s="2">
        <v>0</v>
      </c>
      <c r="N90" s="2">
        <v>1</v>
      </c>
      <c r="O90" s="2">
        <v>0</v>
      </c>
      <c r="P90" s="2">
        <v>0</v>
      </c>
      <c r="Q90" s="2">
        <v>0</v>
      </c>
      <c r="R90" s="2">
        <v>20000</v>
      </c>
      <c r="S90" s="2">
        <v>0</v>
      </c>
      <c r="T90" s="2">
        <v>0</v>
      </c>
      <c r="U90" s="2">
        <v>0</v>
      </c>
      <c r="V90" s="2">
        <f t="shared" si="6"/>
        <v>0</v>
      </c>
      <c r="W90" s="2">
        <v>0</v>
      </c>
      <c r="X90" s="2">
        <v>1329.57</v>
      </c>
      <c r="Y90" s="2">
        <f t="shared" si="7"/>
        <v>1329.57</v>
      </c>
      <c r="Z90" s="10">
        <v>0</v>
      </c>
      <c r="AA90" s="2">
        <v>7738.1</v>
      </c>
      <c r="AB90" s="2">
        <v>7738.1</v>
      </c>
      <c r="AC90" s="2">
        <v>0</v>
      </c>
      <c r="AD90" s="2">
        <v>1</v>
      </c>
      <c r="AE90" s="2">
        <v>100</v>
      </c>
      <c r="AF90" s="2"/>
      <c r="AG90" s="2"/>
      <c r="AH90" s="2">
        <v>0</v>
      </c>
      <c r="AI90" s="2">
        <v>0</v>
      </c>
      <c r="AJ90" s="2">
        <v>0</v>
      </c>
      <c r="AK90" s="2">
        <v>10</v>
      </c>
      <c r="AL90" s="8">
        <v>0</v>
      </c>
    </row>
    <row r="91" spans="1:38" x14ac:dyDescent="0.3">
      <c r="A91" s="3">
        <v>16325</v>
      </c>
      <c r="B91" s="1" t="s">
        <v>43</v>
      </c>
      <c r="C91" s="1" t="s">
        <v>44</v>
      </c>
      <c r="D91" s="1" t="s">
        <v>44</v>
      </c>
      <c r="E91" s="1" t="s">
        <v>236</v>
      </c>
      <c r="F91" s="1" t="s">
        <v>44</v>
      </c>
      <c r="G91" s="1"/>
      <c r="H91" s="1" t="s">
        <v>237</v>
      </c>
      <c r="I91" s="1" t="s">
        <v>40</v>
      </c>
      <c r="J91" s="1" t="s">
        <v>238</v>
      </c>
      <c r="K91" s="1">
        <v>235</v>
      </c>
      <c r="L91" s="1">
        <v>235</v>
      </c>
      <c r="M91" s="1">
        <v>0</v>
      </c>
      <c r="N91" s="1">
        <v>233</v>
      </c>
      <c r="O91" s="1">
        <v>0</v>
      </c>
      <c r="P91" s="1">
        <v>653.94100000000003</v>
      </c>
      <c r="Q91" s="1">
        <v>674.23500000000001</v>
      </c>
      <c r="R91" s="1">
        <v>20000</v>
      </c>
      <c r="S91" s="1">
        <v>405880</v>
      </c>
      <c r="T91" s="1">
        <v>20000</v>
      </c>
      <c r="U91" s="1">
        <v>0</v>
      </c>
      <c r="V91" s="2">
        <f t="shared" si="6"/>
        <v>425880</v>
      </c>
      <c r="W91" s="1">
        <v>1000</v>
      </c>
      <c r="X91" s="1">
        <v>384420.97499999998</v>
      </c>
      <c r="Y91" s="2">
        <f t="shared" si="7"/>
        <v>385420.97499999998</v>
      </c>
      <c r="Z91" s="10">
        <f t="shared" si="8"/>
        <v>9.5000997933690297</v>
      </c>
      <c r="AA91" s="1">
        <v>2244351.9</v>
      </c>
      <c r="AB91" s="1">
        <v>4221949.7149999999</v>
      </c>
      <c r="AC91" s="1">
        <v>0.90500000000000003</v>
      </c>
      <c r="AD91" s="1">
        <v>1.8811</v>
      </c>
      <c r="AE91" s="1">
        <v>17.87</v>
      </c>
      <c r="AF91" s="1"/>
      <c r="AG91" s="1"/>
      <c r="AH91" s="1">
        <v>0</v>
      </c>
      <c r="AI91" s="1">
        <v>0</v>
      </c>
      <c r="AJ91" s="1">
        <v>0</v>
      </c>
      <c r="AK91" s="1">
        <v>2117.8000000000002</v>
      </c>
      <c r="AL91" s="9">
        <v>0</v>
      </c>
    </row>
    <row r="92" spans="1:38" x14ac:dyDescent="0.3">
      <c r="A92" s="4">
        <v>16349</v>
      </c>
      <c r="B92" s="2" t="s">
        <v>43</v>
      </c>
      <c r="C92" s="2" t="s">
        <v>44</v>
      </c>
      <c r="D92" s="2" t="s">
        <v>44</v>
      </c>
      <c r="E92" s="2" t="s">
        <v>60</v>
      </c>
      <c r="F92" s="2" t="s">
        <v>44</v>
      </c>
      <c r="G92" s="2"/>
      <c r="H92" s="2" t="s">
        <v>239</v>
      </c>
      <c r="I92" s="2" t="s">
        <v>40</v>
      </c>
      <c r="J92" s="2" t="s">
        <v>240</v>
      </c>
      <c r="K92" s="2">
        <v>251</v>
      </c>
      <c r="L92" s="2">
        <v>251</v>
      </c>
      <c r="M92" s="2">
        <v>0</v>
      </c>
      <c r="N92" s="2">
        <v>242</v>
      </c>
      <c r="O92" s="2">
        <v>0</v>
      </c>
      <c r="P92" s="2">
        <v>7720.3</v>
      </c>
      <c r="Q92" s="2">
        <v>7868.8</v>
      </c>
      <c r="R92" s="2">
        <v>2000</v>
      </c>
      <c r="S92" s="2">
        <v>297000</v>
      </c>
      <c r="T92" s="2">
        <v>0</v>
      </c>
      <c r="U92" s="2">
        <v>0</v>
      </c>
      <c r="V92" s="2">
        <f t="shared" si="6"/>
        <v>297000</v>
      </c>
      <c r="W92" s="2">
        <v>92</v>
      </c>
      <c r="X92" s="2">
        <v>268693.89199999999</v>
      </c>
      <c r="Y92" s="2">
        <f t="shared" si="7"/>
        <v>268785.89199999999</v>
      </c>
      <c r="Z92" s="10">
        <f t="shared" si="8"/>
        <v>9.4996996632996655</v>
      </c>
      <c r="AA92" s="2">
        <v>1565568.44</v>
      </c>
      <c r="AB92" s="2">
        <v>3314075.3190000001</v>
      </c>
      <c r="AC92" s="2">
        <v>0.90500000000000003</v>
      </c>
      <c r="AD92" s="2">
        <v>2.1168999999999998</v>
      </c>
      <c r="AE92" s="2">
        <v>20.11</v>
      </c>
      <c r="AF92" s="2"/>
      <c r="AG92" s="2"/>
      <c r="AH92" s="2">
        <v>0</v>
      </c>
      <c r="AI92" s="2">
        <v>0</v>
      </c>
      <c r="AJ92" s="2">
        <v>0</v>
      </c>
      <c r="AK92" s="2">
        <v>2338.4</v>
      </c>
      <c r="AL92" s="8">
        <v>0</v>
      </c>
    </row>
    <row r="93" spans="1:38" x14ac:dyDescent="0.3">
      <c r="A93" s="3">
        <v>16449</v>
      </c>
      <c r="B93" s="1" t="s">
        <v>43</v>
      </c>
      <c r="C93" s="1" t="s">
        <v>44</v>
      </c>
      <c r="D93" s="1" t="s">
        <v>44</v>
      </c>
      <c r="E93" s="1" t="s">
        <v>60</v>
      </c>
      <c r="F93" s="1" t="s">
        <v>44</v>
      </c>
      <c r="G93" s="1"/>
      <c r="H93" s="1" t="s">
        <v>241</v>
      </c>
      <c r="I93" s="1" t="s">
        <v>40</v>
      </c>
      <c r="J93" s="1" t="s">
        <v>242</v>
      </c>
      <c r="K93" s="1">
        <v>607</v>
      </c>
      <c r="L93" s="1">
        <v>607</v>
      </c>
      <c r="M93" s="1">
        <v>0</v>
      </c>
      <c r="N93" s="1">
        <v>605</v>
      </c>
      <c r="O93" s="1">
        <v>0</v>
      </c>
      <c r="P93" s="1">
        <v>7882.2</v>
      </c>
      <c r="Q93" s="1">
        <v>8104.6</v>
      </c>
      <c r="R93" s="1">
        <v>2000</v>
      </c>
      <c r="S93" s="1">
        <v>444800</v>
      </c>
      <c r="T93" s="1">
        <v>20000</v>
      </c>
      <c r="U93" s="1">
        <v>0</v>
      </c>
      <c r="V93" s="2">
        <f t="shared" si="6"/>
        <v>464800</v>
      </c>
      <c r="W93" s="1">
        <v>78</v>
      </c>
      <c r="X93" s="1">
        <v>418192.38699999999</v>
      </c>
      <c r="Y93" s="2">
        <f t="shared" si="7"/>
        <v>418270.38699999999</v>
      </c>
      <c r="Z93" s="10">
        <f t="shared" si="8"/>
        <v>10.010674053356285</v>
      </c>
      <c r="AA93" s="1">
        <v>2434650.14</v>
      </c>
      <c r="AB93" s="1">
        <v>4823783.6969999997</v>
      </c>
      <c r="AC93" s="1">
        <v>0.89990000000000003</v>
      </c>
      <c r="AD93" s="1">
        <v>1.9813000000000001</v>
      </c>
      <c r="AE93" s="1">
        <v>19.829999999999998</v>
      </c>
      <c r="AF93" s="1"/>
      <c r="AG93" s="1"/>
      <c r="AH93" s="1">
        <v>0</v>
      </c>
      <c r="AI93" s="1">
        <v>0</v>
      </c>
      <c r="AJ93" s="1">
        <v>0</v>
      </c>
      <c r="AK93" s="1">
        <v>3542.51</v>
      </c>
      <c r="AL93" s="9">
        <v>0</v>
      </c>
    </row>
    <row r="94" spans="1:38" x14ac:dyDescent="0.3">
      <c r="A94" s="4">
        <v>16573</v>
      </c>
      <c r="B94" s="2" t="s">
        <v>43</v>
      </c>
      <c r="C94" s="2" t="s">
        <v>44</v>
      </c>
      <c r="D94" s="2" t="s">
        <v>44</v>
      </c>
      <c r="E94" s="2" t="s">
        <v>243</v>
      </c>
      <c r="F94" s="2" t="s">
        <v>44</v>
      </c>
      <c r="G94" s="2"/>
      <c r="H94" s="2" t="s">
        <v>95</v>
      </c>
      <c r="I94" s="2" t="s">
        <v>40</v>
      </c>
      <c r="J94" s="2" t="s">
        <v>244</v>
      </c>
      <c r="K94" s="2">
        <v>133</v>
      </c>
      <c r="L94" s="2">
        <v>133</v>
      </c>
      <c r="M94" s="2">
        <v>0</v>
      </c>
      <c r="N94" s="2">
        <v>127</v>
      </c>
      <c r="O94" s="2">
        <v>0</v>
      </c>
      <c r="P94" s="2">
        <v>8051.1</v>
      </c>
      <c r="Q94" s="2">
        <v>8269.7000000000007</v>
      </c>
      <c r="R94" s="2">
        <v>1000</v>
      </c>
      <c r="S94" s="2">
        <v>218600</v>
      </c>
      <c r="T94" s="2">
        <v>0</v>
      </c>
      <c r="U94" s="2">
        <v>25000</v>
      </c>
      <c r="V94" s="2">
        <f t="shared" si="6"/>
        <v>193600</v>
      </c>
      <c r="W94" s="2">
        <v>159</v>
      </c>
      <c r="X94" s="2">
        <v>164540</v>
      </c>
      <c r="Y94" s="2">
        <f t="shared" si="7"/>
        <v>164699</v>
      </c>
      <c r="Z94" s="10">
        <f t="shared" si="8"/>
        <v>14.928202479338843</v>
      </c>
      <c r="AA94" s="2">
        <v>959512.14</v>
      </c>
      <c r="AB94" s="2">
        <v>1938757.7420000001</v>
      </c>
      <c r="AC94" s="2">
        <v>0.85070000000000001</v>
      </c>
      <c r="AD94" s="2">
        <v>2.0206</v>
      </c>
      <c r="AE94" s="2">
        <v>30.17</v>
      </c>
      <c r="AF94" s="2"/>
      <c r="AG94" s="2"/>
      <c r="AH94" s="2">
        <v>0</v>
      </c>
      <c r="AI94" s="2">
        <v>0</v>
      </c>
      <c r="AJ94" s="2">
        <v>0</v>
      </c>
      <c r="AK94" s="2">
        <v>822.7</v>
      </c>
      <c r="AL94" s="8">
        <v>0</v>
      </c>
    </row>
    <row r="95" spans="1:38" x14ac:dyDescent="0.3">
      <c r="A95" s="3">
        <v>16574</v>
      </c>
      <c r="B95" s="1" t="s">
        <v>43</v>
      </c>
      <c r="C95" s="1" t="s">
        <v>44</v>
      </c>
      <c r="D95" s="1" t="s">
        <v>44</v>
      </c>
      <c r="E95" s="1" t="s">
        <v>243</v>
      </c>
      <c r="F95" s="1" t="s">
        <v>44</v>
      </c>
      <c r="G95" s="1"/>
      <c r="H95" s="1" t="s">
        <v>245</v>
      </c>
      <c r="I95" s="1" t="s">
        <v>38</v>
      </c>
      <c r="J95" s="1" t="s">
        <v>246</v>
      </c>
      <c r="K95" s="1">
        <v>2613</v>
      </c>
      <c r="L95" s="1">
        <v>2613</v>
      </c>
      <c r="M95" s="1">
        <v>0</v>
      </c>
      <c r="N95" s="1">
        <v>0</v>
      </c>
      <c r="O95" s="1">
        <v>0</v>
      </c>
      <c r="P95" s="1">
        <v>8265.5</v>
      </c>
      <c r="Q95" s="1">
        <v>8471.7000000000007</v>
      </c>
      <c r="R95" s="1">
        <v>1000</v>
      </c>
      <c r="S95" s="1">
        <v>206200</v>
      </c>
      <c r="T95" s="1">
        <v>0</v>
      </c>
      <c r="U95" s="1">
        <v>40000</v>
      </c>
      <c r="V95" s="2">
        <f t="shared" si="6"/>
        <v>166200</v>
      </c>
      <c r="W95" s="1">
        <v>144134.68</v>
      </c>
      <c r="X95" s="1">
        <v>0</v>
      </c>
      <c r="Y95" s="2">
        <f t="shared" si="7"/>
        <v>144134.68</v>
      </c>
      <c r="Z95" s="10">
        <f t="shared" si="8"/>
        <v>13.276365824308067</v>
      </c>
      <c r="AA95" s="1">
        <v>1675710.75</v>
      </c>
      <c r="AB95" s="1">
        <v>873209.07</v>
      </c>
      <c r="AC95" s="1">
        <v>0.86719999999999997</v>
      </c>
      <c r="AD95" s="1">
        <v>0.52110000000000001</v>
      </c>
      <c r="AE95" s="1">
        <v>6.92</v>
      </c>
      <c r="AF95" s="1"/>
      <c r="AG95" s="1"/>
      <c r="AH95" s="1">
        <v>0</v>
      </c>
      <c r="AI95" s="1">
        <v>0</v>
      </c>
      <c r="AJ95" s="1">
        <v>0</v>
      </c>
      <c r="AK95" s="1">
        <v>0</v>
      </c>
      <c r="AL95" s="9">
        <v>0</v>
      </c>
    </row>
    <row r="96" spans="1:38" x14ac:dyDescent="0.3">
      <c r="A96" s="4">
        <v>16601</v>
      </c>
      <c r="B96" s="2" t="s">
        <v>43</v>
      </c>
      <c r="C96" s="2" t="s">
        <v>44</v>
      </c>
      <c r="D96" s="2" t="s">
        <v>44</v>
      </c>
      <c r="E96" s="2" t="s">
        <v>103</v>
      </c>
      <c r="F96" s="2" t="s">
        <v>44</v>
      </c>
      <c r="G96" s="2"/>
      <c r="H96" s="2" t="s">
        <v>247</v>
      </c>
      <c r="I96" s="2" t="s">
        <v>38</v>
      </c>
      <c r="J96" s="2" t="s">
        <v>248</v>
      </c>
      <c r="K96" s="2">
        <v>4037</v>
      </c>
      <c r="L96" s="2">
        <v>4037</v>
      </c>
      <c r="M96" s="2">
        <v>0</v>
      </c>
      <c r="N96" s="2">
        <v>0</v>
      </c>
      <c r="O96" s="2">
        <v>0</v>
      </c>
      <c r="P96" s="2">
        <v>3363.1</v>
      </c>
      <c r="Q96" s="2">
        <v>3496.1</v>
      </c>
      <c r="R96" s="2">
        <v>2000</v>
      </c>
      <c r="S96" s="2">
        <v>266000</v>
      </c>
      <c r="T96" s="2">
        <v>0</v>
      </c>
      <c r="U96" s="2">
        <v>5000</v>
      </c>
      <c r="V96" s="2">
        <f t="shared" si="6"/>
        <v>261000</v>
      </c>
      <c r="W96" s="2">
        <v>225761.78</v>
      </c>
      <c r="X96" s="2">
        <v>0</v>
      </c>
      <c r="Y96" s="2">
        <f t="shared" si="7"/>
        <v>225761.78</v>
      </c>
      <c r="Z96" s="10">
        <f t="shared" si="8"/>
        <v>13.501233716475097</v>
      </c>
      <c r="AA96" s="2">
        <v>2506661.02</v>
      </c>
      <c r="AB96" s="2">
        <v>1520642.34</v>
      </c>
      <c r="AC96" s="2">
        <v>0.86499999999999999</v>
      </c>
      <c r="AD96" s="2">
        <v>0.60660000000000003</v>
      </c>
      <c r="AE96" s="2">
        <v>8.19</v>
      </c>
      <c r="AF96" s="2"/>
      <c r="AG96" s="2"/>
      <c r="AH96" s="2">
        <v>0</v>
      </c>
      <c r="AI96" s="2">
        <v>0</v>
      </c>
      <c r="AJ96" s="2">
        <v>0</v>
      </c>
      <c r="AK96" s="2">
        <v>0</v>
      </c>
      <c r="AL96" s="8">
        <v>0</v>
      </c>
    </row>
    <row r="97" spans="1:38" x14ac:dyDescent="0.3">
      <c r="A97" s="3">
        <v>16669</v>
      </c>
      <c r="B97" s="1" t="s">
        <v>43</v>
      </c>
      <c r="C97" s="1" t="s">
        <v>44</v>
      </c>
      <c r="D97" s="1" t="s">
        <v>44</v>
      </c>
      <c r="E97" s="1" t="s">
        <v>243</v>
      </c>
      <c r="F97" s="1" t="s">
        <v>44</v>
      </c>
      <c r="G97" s="1"/>
      <c r="H97" s="1" t="s">
        <v>249</v>
      </c>
      <c r="I97" s="1" t="s">
        <v>40</v>
      </c>
      <c r="J97" s="1" t="s">
        <v>250</v>
      </c>
      <c r="K97" s="1">
        <v>222</v>
      </c>
      <c r="L97" s="1">
        <v>222</v>
      </c>
      <c r="M97" s="1">
        <v>0</v>
      </c>
      <c r="N97" s="1">
        <v>222</v>
      </c>
      <c r="O97" s="1">
        <v>0</v>
      </c>
      <c r="P97" s="1">
        <v>8855.7000000000007</v>
      </c>
      <c r="Q97" s="1">
        <v>9124.6</v>
      </c>
      <c r="R97" s="1">
        <v>1000</v>
      </c>
      <c r="S97" s="1">
        <v>268900</v>
      </c>
      <c r="T97" s="1">
        <v>15000</v>
      </c>
      <c r="U97" s="1">
        <v>0</v>
      </c>
      <c r="V97" s="2">
        <f t="shared" si="6"/>
        <v>283900</v>
      </c>
      <c r="W97" s="1">
        <v>0</v>
      </c>
      <c r="X97" s="1">
        <v>256930.07399999999</v>
      </c>
      <c r="Y97" s="2">
        <f t="shared" si="7"/>
        <v>256930.07399999999</v>
      </c>
      <c r="Z97" s="10">
        <f t="shared" si="8"/>
        <v>9.4997978161324443</v>
      </c>
      <c r="AA97" s="1">
        <v>1495333.2</v>
      </c>
      <c r="AB97" s="1">
        <v>2705153.0329999998</v>
      </c>
      <c r="AC97" s="1">
        <v>0.90500000000000003</v>
      </c>
      <c r="AD97" s="1">
        <v>1.8090999999999999</v>
      </c>
      <c r="AE97" s="1">
        <v>17.190000000000001</v>
      </c>
      <c r="AF97" s="1"/>
      <c r="AG97" s="1"/>
      <c r="AH97" s="1">
        <v>0</v>
      </c>
      <c r="AI97" s="1">
        <v>0</v>
      </c>
      <c r="AJ97" s="1">
        <v>0</v>
      </c>
      <c r="AK97" s="1">
        <v>1512.51</v>
      </c>
      <c r="AL97" s="9">
        <v>0</v>
      </c>
    </row>
    <row r="98" spans="1:38" x14ac:dyDescent="0.3">
      <c r="A98" s="4">
        <v>16670</v>
      </c>
      <c r="B98" s="2" t="s">
        <v>43</v>
      </c>
      <c r="C98" s="2" t="s">
        <v>44</v>
      </c>
      <c r="D98" s="2" t="s">
        <v>44</v>
      </c>
      <c r="E98" s="2" t="s">
        <v>243</v>
      </c>
      <c r="F98" s="2" t="s">
        <v>44</v>
      </c>
      <c r="G98" s="2"/>
      <c r="H98" s="2" t="s">
        <v>251</v>
      </c>
      <c r="I98" s="2" t="s">
        <v>40</v>
      </c>
      <c r="J98" s="2" t="s">
        <v>252</v>
      </c>
      <c r="K98" s="2">
        <v>346</v>
      </c>
      <c r="L98" s="2">
        <v>346</v>
      </c>
      <c r="M98" s="2">
        <v>0</v>
      </c>
      <c r="N98" s="2">
        <v>338</v>
      </c>
      <c r="O98" s="2">
        <v>0</v>
      </c>
      <c r="P98" s="2">
        <v>11039.6</v>
      </c>
      <c r="Q98" s="2">
        <v>11437.9</v>
      </c>
      <c r="R98" s="2">
        <v>1000</v>
      </c>
      <c r="S98" s="2">
        <v>398300</v>
      </c>
      <c r="T98" s="2">
        <v>20000</v>
      </c>
      <c r="U98" s="2">
        <v>0</v>
      </c>
      <c r="V98" s="2">
        <f t="shared" si="6"/>
        <v>418300</v>
      </c>
      <c r="W98" s="2">
        <v>260</v>
      </c>
      <c r="X98" s="2">
        <v>375507.91800000001</v>
      </c>
      <c r="Y98" s="2">
        <f t="shared" si="7"/>
        <v>375767.91800000001</v>
      </c>
      <c r="Z98" s="10">
        <f t="shared" si="8"/>
        <v>10.167841740377719</v>
      </c>
      <c r="AA98" s="2">
        <v>2188193.77</v>
      </c>
      <c r="AB98" s="2">
        <v>4411340.1500000004</v>
      </c>
      <c r="AC98" s="2">
        <v>0.89829999999999999</v>
      </c>
      <c r="AD98" s="2">
        <v>2.016</v>
      </c>
      <c r="AE98" s="2">
        <v>20.5</v>
      </c>
      <c r="AF98" s="2"/>
      <c r="AG98" s="2"/>
      <c r="AH98" s="2">
        <v>0</v>
      </c>
      <c r="AI98" s="2">
        <v>0</v>
      </c>
      <c r="AJ98" s="2">
        <v>0</v>
      </c>
      <c r="AK98" s="2">
        <v>2031.02</v>
      </c>
      <c r="AL98" s="8">
        <v>0</v>
      </c>
    </row>
    <row r="99" spans="1:38" x14ac:dyDescent="0.3">
      <c r="A99" s="3">
        <v>16784</v>
      </c>
      <c r="B99" s="1" t="s">
        <v>43</v>
      </c>
      <c r="C99" s="1" t="s">
        <v>44</v>
      </c>
      <c r="D99" s="1" t="s">
        <v>44</v>
      </c>
      <c r="E99" s="1" t="s">
        <v>236</v>
      </c>
      <c r="F99" s="1" t="s">
        <v>44</v>
      </c>
      <c r="G99" s="1"/>
      <c r="H99" s="1" t="s">
        <v>253</v>
      </c>
      <c r="I99" s="1" t="s">
        <v>40</v>
      </c>
      <c r="J99" s="1" t="s">
        <v>254</v>
      </c>
      <c r="K99" s="1">
        <v>99</v>
      </c>
      <c r="L99" s="1">
        <v>99</v>
      </c>
      <c r="M99" s="1">
        <v>0</v>
      </c>
      <c r="N99" s="1">
        <v>98</v>
      </c>
      <c r="O99" s="1">
        <v>0</v>
      </c>
      <c r="P99" s="1">
        <v>818.3</v>
      </c>
      <c r="Q99" s="1">
        <v>900.9</v>
      </c>
      <c r="R99" s="1">
        <v>2000</v>
      </c>
      <c r="S99" s="1">
        <v>165200</v>
      </c>
      <c r="T99" s="1">
        <v>10000</v>
      </c>
      <c r="U99" s="1">
        <v>0</v>
      </c>
      <c r="V99" s="2">
        <f t="shared" si="6"/>
        <v>175200</v>
      </c>
      <c r="W99" s="1">
        <v>23</v>
      </c>
      <c r="X99" s="1">
        <v>158532.66399999999</v>
      </c>
      <c r="Y99" s="2">
        <f t="shared" si="7"/>
        <v>158555.66399999999</v>
      </c>
      <c r="Z99" s="10">
        <f t="shared" si="8"/>
        <v>9.5001917808219236</v>
      </c>
      <c r="AA99" s="1">
        <v>922945.61</v>
      </c>
      <c r="AB99" s="1">
        <v>1853340.496</v>
      </c>
      <c r="AC99" s="1">
        <v>0.90500000000000003</v>
      </c>
      <c r="AD99" s="1">
        <v>2.0081000000000002</v>
      </c>
      <c r="AE99" s="1">
        <v>19.079999999999998</v>
      </c>
      <c r="AF99" s="1"/>
      <c r="AG99" s="1"/>
      <c r="AH99" s="1">
        <v>0</v>
      </c>
      <c r="AI99" s="1">
        <v>0</v>
      </c>
      <c r="AJ99" s="1">
        <v>0</v>
      </c>
      <c r="AK99" s="1">
        <v>902.6</v>
      </c>
      <c r="AL99" s="9">
        <v>0</v>
      </c>
    </row>
    <row r="100" spans="1:38" x14ac:dyDescent="0.3">
      <c r="A100" s="4">
        <v>17003</v>
      </c>
      <c r="B100" s="2" t="s">
        <v>43</v>
      </c>
      <c r="C100" s="2" t="s">
        <v>44</v>
      </c>
      <c r="D100" s="2" t="s">
        <v>44</v>
      </c>
      <c r="E100" s="2" t="s">
        <v>51</v>
      </c>
      <c r="F100" s="2" t="s">
        <v>44</v>
      </c>
      <c r="G100" s="2"/>
      <c r="H100" s="2" t="s">
        <v>255</v>
      </c>
      <c r="I100" s="2" t="s">
        <v>40</v>
      </c>
      <c r="J100" s="2" t="s">
        <v>256</v>
      </c>
      <c r="K100" s="2">
        <v>446</v>
      </c>
      <c r="L100" s="2">
        <v>446</v>
      </c>
      <c r="M100" s="2">
        <v>0</v>
      </c>
      <c r="N100" s="2">
        <v>420</v>
      </c>
      <c r="O100" s="2">
        <v>0</v>
      </c>
      <c r="P100" s="2">
        <v>413.86</v>
      </c>
      <c r="Q100" s="2">
        <v>432.82</v>
      </c>
      <c r="R100" s="2">
        <v>20000</v>
      </c>
      <c r="S100" s="2">
        <v>379200</v>
      </c>
      <c r="T100" s="2">
        <v>0</v>
      </c>
      <c r="U100" s="2">
        <v>20000</v>
      </c>
      <c r="V100" s="2">
        <f t="shared" si="6"/>
        <v>359200</v>
      </c>
      <c r="W100" s="2">
        <v>1125</v>
      </c>
      <c r="X100" s="2">
        <v>323949.57</v>
      </c>
      <c r="Y100" s="2">
        <f t="shared" si="7"/>
        <v>325074.57</v>
      </c>
      <c r="Z100" s="10">
        <f t="shared" si="8"/>
        <v>9.50039810690423</v>
      </c>
      <c r="AA100" s="2">
        <v>1898597.42</v>
      </c>
      <c r="AB100" s="2">
        <v>3959475.1159999999</v>
      </c>
      <c r="AC100" s="2">
        <v>0.90500000000000003</v>
      </c>
      <c r="AD100" s="2">
        <v>2.0855000000000001</v>
      </c>
      <c r="AE100" s="2">
        <v>19.809999999999999</v>
      </c>
      <c r="AF100" s="2"/>
      <c r="AG100" s="2"/>
      <c r="AH100" s="2">
        <v>0</v>
      </c>
      <c r="AI100" s="2">
        <v>0</v>
      </c>
      <c r="AJ100" s="2">
        <v>0</v>
      </c>
      <c r="AK100" s="2">
        <v>3546.79</v>
      </c>
      <c r="AL100" s="8">
        <v>0</v>
      </c>
    </row>
    <row r="101" spans="1:38" x14ac:dyDescent="0.3">
      <c r="A101" s="3">
        <v>17004</v>
      </c>
      <c r="B101" s="1" t="s">
        <v>43</v>
      </c>
      <c r="C101" s="1" t="s">
        <v>44</v>
      </c>
      <c r="D101" s="1" t="s">
        <v>44</v>
      </c>
      <c r="E101" s="1" t="s">
        <v>243</v>
      </c>
      <c r="F101" s="1" t="s">
        <v>44</v>
      </c>
      <c r="G101" s="1"/>
      <c r="H101" s="1" t="s">
        <v>217</v>
      </c>
      <c r="I101" s="1" t="s">
        <v>40</v>
      </c>
      <c r="J101" s="1" t="s">
        <v>257</v>
      </c>
      <c r="K101" s="1">
        <v>134</v>
      </c>
      <c r="L101" s="1">
        <v>134</v>
      </c>
      <c r="M101" s="1">
        <v>0</v>
      </c>
      <c r="N101" s="1">
        <v>130</v>
      </c>
      <c r="O101" s="1">
        <v>0</v>
      </c>
      <c r="P101" s="1">
        <v>5051.7</v>
      </c>
      <c r="Q101" s="1">
        <v>5339.6</v>
      </c>
      <c r="R101" s="1">
        <v>1000</v>
      </c>
      <c r="S101" s="1">
        <v>287900</v>
      </c>
      <c r="T101" s="1">
        <v>0</v>
      </c>
      <c r="U101" s="1">
        <v>100000</v>
      </c>
      <c r="V101" s="2">
        <f t="shared" si="6"/>
        <v>187900</v>
      </c>
      <c r="W101" s="1">
        <v>56</v>
      </c>
      <c r="X101" s="1">
        <v>164340</v>
      </c>
      <c r="Y101" s="2">
        <f t="shared" si="7"/>
        <v>164396</v>
      </c>
      <c r="Z101" s="10">
        <f t="shared" si="8"/>
        <v>12.508781266631186</v>
      </c>
      <c r="AA101" s="1">
        <v>957723.3</v>
      </c>
      <c r="AB101" s="1">
        <v>1985495.094</v>
      </c>
      <c r="AC101" s="1">
        <v>0.87490000000000001</v>
      </c>
      <c r="AD101" s="1">
        <v>2.0731000000000002</v>
      </c>
      <c r="AE101" s="1">
        <v>25.93</v>
      </c>
      <c r="AF101" s="1"/>
      <c r="AG101" s="1"/>
      <c r="AH101" s="1">
        <v>0</v>
      </c>
      <c r="AI101" s="1">
        <v>0</v>
      </c>
      <c r="AJ101" s="1">
        <v>0</v>
      </c>
      <c r="AK101" s="1">
        <v>826.7</v>
      </c>
      <c r="AL101" s="9">
        <v>0</v>
      </c>
    </row>
    <row r="102" spans="1:38" x14ac:dyDescent="0.3">
      <c r="A102" s="4">
        <v>17080</v>
      </c>
      <c r="B102" s="2" t="s">
        <v>43</v>
      </c>
      <c r="C102" s="2" t="s">
        <v>44</v>
      </c>
      <c r="D102" s="2" t="s">
        <v>44</v>
      </c>
      <c r="E102" s="2" t="s">
        <v>56</v>
      </c>
      <c r="F102" s="2" t="s">
        <v>44</v>
      </c>
      <c r="G102" s="2"/>
      <c r="H102" s="2" t="s">
        <v>258</v>
      </c>
      <c r="I102" s="2" t="s">
        <v>40</v>
      </c>
      <c r="J102" s="2" t="s">
        <v>259</v>
      </c>
      <c r="K102" s="2">
        <v>399</v>
      </c>
      <c r="L102" s="2">
        <v>399</v>
      </c>
      <c r="M102" s="2">
        <v>0</v>
      </c>
      <c r="N102" s="2">
        <v>397</v>
      </c>
      <c r="O102" s="2">
        <v>0</v>
      </c>
      <c r="P102" s="2">
        <v>3435.6</v>
      </c>
      <c r="Q102" s="2">
        <v>3868.3</v>
      </c>
      <c r="R102" s="2">
        <v>1000</v>
      </c>
      <c r="S102" s="2">
        <v>432700</v>
      </c>
      <c r="T102" s="2">
        <v>20000</v>
      </c>
      <c r="U102" s="2">
        <v>0</v>
      </c>
      <c r="V102" s="2">
        <f t="shared" si="6"/>
        <v>452700</v>
      </c>
      <c r="W102" s="2">
        <v>149</v>
      </c>
      <c r="X102" s="2">
        <v>409545.33299999998</v>
      </c>
      <c r="Y102" s="2">
        <f t="shared" si="7"/>
        <v>409694.33299999998</v>
      </c>
      <c r="Z102" s="10">
        <f t="shared" si="8"/>
        <v>9.4998159929313033</v>
      </c>
      <c r="AA102" s="2">
        <v>2385568.4</v>
      </c>
      <c r="AB102" s="2">
        <v>4750250.37</v>
      </c>
      <c r="AC102" s="2">
        <v>0.90500000000000003</v>
      </c>
      <c r="AD102" s="2">
        <v>1.9912000000000001</v>
      </c>
      <c r="AE102" s="2">
        <v>18.920000000000002</v>
      </c>
      <c r="AF102" s="2"/>
      <c r="AG102" s="2"/>
      <c r="AH102" s="2">
        <v>0</v>
      </c>
      <c r="AI102" s="2">
        <v>0</v>
      </c>
      <c r="AJ102" s="2">
        <v>0</v>
      </c>
      <c r="AK102" s="2">
        <v>2535.9</v>
      </c>
      <c r="AL102" s="8">
        <v>0</v>
      </c>
    </row>
    <row r="103" spans="1:38" x14ac:dyDescent="0.3">
      <c r="A103" s="3">
        <v>17417</v>
      </c>
      <c r="B103" s="1" t="s">
        <v>43</v>
      </c>
      <c r="C103" s="1" t="s">
        <v>44</v>
      </c>
      <c r="D103" s="1" t="s">
        <v>44</v>
      </c>
      <c r="E103" s="1" t="s">
        <v>45</v>
      </c>
      <c r="F103" s="1" t="s">
        <v>44</v>
      </c>
      <c r="G103" s="1"/>
      <c r="H103" s="1" t="s">
        <v>260</v>
      </c>
      <c r="I103" s="1" t="s">
        <v>40</v>
      </c>
      <c r="J103" s="1" t="s">
        <v>261</v>
      </c>
      <c r="K103" s="1">
        <v>32</v>
      </c>
      <c r="L103" s="1">
        <v>32</v>
      </c>
      <c r="M103" s="1">
        <v>0</v>
      </c>
      <c r="N103" s="1">
        <v>30</v>
      </c>
      <c r="O103" s="1">
        <v>0</v>
      </c>
      <c r="P103" s="1">
        <v>458.6</v>
      </c>
      <c r="Q103" s="1">
        <v>476.3</v>
      </c>
      <c r="R103" s="1">
        <v>2000</v>
      </c>
      <c r="S103" s="1">
        <v>35400</v>
      </c>
      <c r="T103" s="1">
        <v>0</v>
      </c>
      <c r="U103" s="1">
        <v>0</v>
      </c>
      <c r="V103" s="2">
        <f t="shared" si="6"/>
        <v>35400</v>
      </c>
      <c r="W103" s="1">
        <v>7</v>
      </c>
      <c r="X103" s="1">
        <v>32029.981</v>
      </c>
      <c r="Y103" s="2">
        <f t="shared" si="7"/>
        <v>32036.981</v>
      </c>
      <c r="Z103" s="10">
        <f t="shared" si="8"/>
        <v>9.5000536723163851</v>
      </c>
      <c r="AA103" s="1">
        <v>186705.76</v>
      </c>
      <c r="AB103" s="1">
        <v>391247.41800000001</v>
      </c>
      <c r="AC103" s="1">
        <v>0.90500000000000003</v>
      </c>
      <c r="AD103" s="1">
        <v>2.0954999999999999</v>
      </c>
      <c r="AE103" s="1">
        <v>19.91</v>
      </c>
      <c r="AF103" s="1"/>
      <c r="AG103" s="1"/>
      <c r="AH103" s="1">
        <v>0</v>
      </c>
      <c r="AI103" s="1">
        <v>0</v>
      </c>
      <c r="AJ103" s="1">
        <v>0</v>
      </c>
      <c r="AK103" s="1">
        <v>270.22000000000003</v>
      </c>
      <c r="AL103" s="9">
        <v>0</v>
      </c>
    </row>
    <row r="104" spans="1:38" x14ac:dyDescent="0.3">
      <c r="A104" s="4">
        <v>17418</v>
      </c>
      <c r="B104" s="2" t="s">
        <v>43</v>
      </c>
      <c r="C104" s="2" t="s">
        <v>44</v>
      </c>
      <c r="D104" s="2" t="s">
        <v>44</v>
      </c>
      <c r="E104" s="2" t="s">
        <v>45</v>
      </c>
      <c r="F104" s="2" t="s">
        <v>44</v>
      </c>
      <c r="G104" s="2"/>
      <c r="H104" s="2" t="s">
        <v>262</v>
      </c>
      <c r="I104" s="2" t="s">
        <v>40</v>
      </c>
      <c r="J104" s="2" t="s">
        <v>263</v>
      </c>
      <c r="K104" s="2">
        <v>444</v>
      </c>
      <c r="L104" s="2">
        <v>444</v>
      </c>
      <c r="M104" s="2">
        <v>0</v>
      </c>
      <c r="N104" s="2">
        <v>420</v>
      </c>
      <c r="O104" s="2">
        <v>0</v>
      </c>
      <c r="P104" s="2">
        <v>3004.1</v>
      </c>
      <c r="Q104" s="2">
        <v>3004.5</v>
      </c>
      <c r="R104" s="2">
        <v>2000</v>
      </c>
      <c r="S104" s="2">
        <v>800</v>
      </c>
      <c r="T104" s="11">
        <v>250000</v>
      </c>
      <c r="U104" s="2">
        <v>0</v>
      </c>
      <c r="V104" s="2">
        <f t="shared" si="6"/>
        <v>250800</v>
      </c>
      <c r="W104" s="2">
        <v>4833</v>
      </c>
      <c r="X104" s="11">
        <v>220477.52499999999</v>
      </c>
      <c r="Y104" s="2">
        <f>W104+X104</f>
        <v>225310.52499999999</v>
      </c>
      <c r="Z104" s="10">
        <f t="shared" si="8"/>
        <v>10.163267543859652</v>
      </c>
      <c r="AA104" s="2">
        <v>46262.21</v>
      </c>
      <c r="AB104" s="2">
        <v>17243.002</v>
      </c>
      <c r="AC104" s="2">
        <v>0.96660000000000001</v>
      </c>
      <c r="AD104" s="2">
        <v>0.37269999999999998</v>
      </c>
      <c r="AE104" s="2">
        <v>1.24</v>
      </c>
      <c r="AF104" s="2"/>
      <c r="AG104" s="2"/>
      <c r="AH104" s="2">
        <v>0</v>
      </c>
      <c r="AI104" s="2">
        <v>0</v>
      </c>
      <c r="AJ104" s="2">
        <v>0</v>
      </c>
      <c r="AK104" s="2">
        <v>3662.59</v>
      </c>
      <c r="AL104" s="8">
        <v>0</v>
      </c>
    </row>
    <row r="105" spans="1:38" x14ac:dyDescent="0.3">
      <c r="A105" s="3">
        <v>17419</v>
      </c>
      <c r="B105" s="1" t="s">
        <v>43</v>
      </c>
      <c r="C105" s="1" t="s">
        <v>44</v>
      </c>
      <c r="D105" s="1" t="s">
        <v>44</v>
      </c>
      <c r="E105" s="1" t="s">
        <v>45</v>
      </c>
      <c r="F105" s="1" t="s">
        <v>44</v>
      </c>
      <c r="G105" s="1"/>
      <c r="H105" s="1" t="s">
        <v>264</v>
      </c>
      <c r="I105" s="1" t="s">
        <v>38</v>
      </c>
      <c r="J105" s="1" t="s">
        <v>265</v>
      </c>
      <c r="K105" s="1">
        <v>1278</v>
      </c>
      <c r="L105" s="1">
        <v>1278</v>
      </c>
      <c r="M105" s="1">
        <v>0</v>
      </c>
      <c r="N105" s="1">
        <v>0</v>
      </c>
      <c r="O105" s="1">
        <v>0</v>
      </c>
      <c r="P105" s="1">
        <v>7231.3</v>
      </c>
      <c r="Q105" s="1">
        <v>7450.7</v>
      </c>
      <c r="R105" s="1">
        <v>2000</v>
      </c>
      <c r="S105" s="1">
        <v>438800</v>
      </c>
      <c r="T105" s="1">
        <v>0</v>
      </c>
      <c r="U105" s="1">
        <v>0</v>
      </c>
      <c r="V105" s="2">
        <f t="shared" si="6"/>
        <v>438800</v>
      </c>
      <c r="W105" s="1">
        <v>392112</v>
      </c>
      <c r="X105" s="1">
        <v>0</v>
      </c>
      <c r="Y105" s="2">
        <f t="shared" si="7"/>
        <v>392112</v>
      </c>
      <c r="Z105" s="10">
        <f t="shared" si="8"/>
        <v>10.63992707383774</v>
      </c>
      <c r="AA105" s="1">
        <v>1734448.17</v>
      </c>
      <c r="AB105" s="1">
        <v>1572459.07</v>
      </c>
      <c r="AC105" s="1">
        <v>0.89359999999999995</v>
      </c>
      <c r="AD105" s="1">
        <v>0.90659999999999996</v>
      </c>
      <c r="AE105" s="1">
        <v>9.65</v>
      </c>
      <c r="AF105" s="1"/>
      <c r="AG105" s="1"/>
      <c r="AH105" s="1">
        <v>0</v>
      </c>
      <c r="AI105" s="1">
        <v>0</v>
      </c>
      <c r="AJ105" s="1">
        <v>335000</v>
      </c>
      <c r="AK105" s="1">
        <v>0</v>
      </c>
      <c r="AL105" s="9">
        <v>0</v>
      </c>
    </row>
    <row r="106" spans="1:38" x14ac:dyDescent="0.3">
      <c r="A106" s="4">
        <v>17577</v>
      </c>
      <c r="B106" s="2" t="s">
        <v>43</v>
      </c>
      <c r="C106" s="2" t="s">
        <v>44</v>
      </c>
      <c r="D106" s="2" t="s">
        <v>44</v>
      </c>
      <c r="E106" s="2" t="s">
        <v>45</v>
      </c>
      <c r="F106" s="2" t="s">
        <v>44</v>
      </c>
      <c r="G106" s="2"/>
      <c r="H106" s="2" t="s">
        <v>266</v>
      </c>
      <c r="I106" s="2" t="s">
        <v>40</v>
      </c>
      <c r="J106" s="2" t="s">
        <v>267</v>
      </c>
      <c r="K106" s="2">
        <v>116</v>
      </c>
      <c r="L106" s="2">
        <v>116</v>
      </c>
      <c r="M106" s="2">
        <v>0</v>
      </c>
      <c r="N106" s="2">
        <v>111</v>
      </c>
      <c r="O106" s="2">
        <v>0</v>
      </c>
      <c r="P106" s="2">
        <v>1881</v>
      </c>
      <c r="Q106" s="2">
        <v>2045.4</v>
      </c>
      <c r="R106" s="2">
        <v>2000</v>
      </c>
      <c r="S106" s="2">
        <v>328800</v>
      </c>
      <c r="T106" s="2">
        <v>0</v>
      </c>
      <c r="U106" s="2">
        <v>170000</v>
      </c>
      <c r="V106" s="2">
        <f t="shared" si="6"/>
        <v>158800</v>
      </c>
      <c r="W106" s="2">
        <v>303</v>
      </c>
      <c r="X106" s="2">
        <v>141100</v>
      </c>
      <c r="Y106" s="2">
        <f t="shared" si="7"/>
        <v>141403</v>
      </c>
      <c r="Z106" s="10">
        <f t="shared" si="8"/>
        <v>10.95528967254408</v>
      </c>
      <c r="AA106" s="2">
        <v>824136.77</v>
      </c>
      <c r="AB106" s="2">
        <v>1651660.77</v>
      </c>
      <c r="AC106" s="2">
        <v>0.89039999999999997</v>
      </c>
      <c r="AD106" s="2">
        <v>2.0041000000000002</v>
      </c>
      <c r="AE106" s="2">
        <v>21.96</v>
      </c>
      <c r="AF106" s="2"/>
      <c r="AG106" s="2"/>
      <c r="AH106" s="2">
        <v>0</v>
      </c>
      <c r="AI106" s="2">
        <v>0</v>
      </c>
      <c r="AJ106" s="2">
        <v>0</v>
      </c>
      <c r="AK106" s="2">
        <v>705.5</v>
      </c>
      <c r="AL106" s="8">
        <v>0</v>
      </c>
    </row>
    <row r="107" spans="1:38" x14ac:dyDescent="0.3">
      <c r="A107" s="3">
        <v>17679</v>
      </c>
      <c r="B107" s="1" t="s">
        <v>43</v>
      </c>
      <c r="C107" s="1" t="s">
        <v>44</v>
      </c>
      <c r="D107" s="1" t="s">
        <v>44</v>
      </c>
      <c r="E107" s="1" t="s">
        <v>45</v>
      </c>
      <c r="F107" s="1" t="s">
        <v>44</v>
      </c>
      <c r="G107" s="1"/>
      <c r="H107" s="1" t="s">
        <v>268</v>
      </c>
      <c r="I107" s="1" t="s">
        <v>38</v>
      </c>
      <c r="J107" s="1" t="s">
        <v>269</v>
      </c>
      <c r="K107" s="1">
        <v>1224</v>
      </c>
      <c r="L107" s="1">
        <v>1224</v>
      </c>
      <c r="M107" s="1">
        <v>0</v>
      </c>
      <c r="N107" s="1">
        <v>0</v>
      </c>
      <c r="O107" s="1">
        <v>0</v>
      </c>
      <c r="P107" s="1">
        <v>56.819000000000003</v>
      </c>
      <c r="Q107" s="1">
        <v>59.284999999999997</v>
      </c>
      <c r="R107" s="1">
        <v>20000</v>
      </c>
      <c r="S107" s="1">
        <v>49320</v>
      </c>
      <c r="T107" s="1">
        <v>0</v>
      </c>
      <c r="U107" s="1">
        <v>5000</v>
      </c>
      <c r="V107" s="2">
        <f t="shared" si="6"/>
        <v>44320</v>
      </c>
      <c r="W107" s="1">
        <v>41300</v>
      </c>
      <c r="X107" s="1">
        <v>0</v>
      </c>
      <c r="Y107" s="2">
        <f t="shared" si="7"/>
        <v>41300</v>
      </c>
      <c r="Z107" s="10">
        <f t="shared" si="8"/>
        <v>6.8140794223826715</v>
      </c>
      <c r="AA107" s="1">
        <v>527252.6</v>
      </c>
      <c r="AB107" s="1">
        <v>287205.59999999998</v>
      </c>
      <c r="AC107" s="1">
        <v>0.93189999999999995</v>
      </c>
      <c r="AD107" s="1">
        <v>0.54469999999999996</v>
      </c>
      <c r="AE107" s="1">
        <v>3.71</v>
      </c>
      <c r="AF107" s="1"/>
      <c r="AG107" s="1"/>
      <c r="AH107" s="1">
        <v>0</v>
      </c>
      <c r="AI107" s="1">
        <v>0</v>
      </c>
      <c r="AJ107" s="1">
        <v>0</v>
      </c>
      <c r="AK107" s="1">
        <v>0</v>
      </c>
      <c r="AL107" s="9">
        <v>0</v>
      </c>
    </row>
    <row r="108" spans="1:38" x14ac:dyDescent="0.3">
      <c r="A108" s="4">
        <v>17817</v>
      </c>
      <c r="B108" s="2" t="s">
        <v>43</v>
      </c>
      <c r="C108" s="2" t="s">
        <v>44</v>
      </c>
      <c r="D108" s="2" t="s">
        <v>44</v>
      </c>
      <c r="E108" s="2" t="s">
        <v>152</v>
      </c>
      <c r="F108" s="2" t="s">
        <v>44</v>
      </c>
      <c r="G108" s="2"/>
      <c r="H108" s="2" t="s">
        <v>270</v>
      </c>
      <c r="I108" s="2" t="s">
        <v>40</v>
      </c>
      <c r="J108" s="2" t="s">
        <v>271</v>
      </c>
      <c r="K108" s="2">
        <v>252</v>
      </c>
      <c r="L108" s="2">
        <v>252</v>
      </c>
      <c r="M108" s="2">
        <v>0</v>
      </c>
      <c r="N108" s="2">
        <v>250</v>
      </c>
      <c r="O108" s="2">
        <v>0</v>
      </c>
      <c r="P108" s="2">
        <v>5177.3</v>
      </c>
      <c r="Q108" s="2">
        <v>5364.1</v>
      </c>
      <c r="R108" s="2">
        <v>2000</v>
      </c>
      <c r="S108" s="2">
        <v>373600</v>
      </c>
      <c r="T108" s="2">
        <v>20000</v>
      </c>
      <c r="U108" s="2">
        <v>0</v>
      </c>
      <c r="V108" s="2">
        <f t="shared" si="6"/>
        <v>393600</v>
      </c>
      <c r="W108" s="2">
        <v>114</v>
      </c>
      <c r="X108" s="2">
        <v>356093.09299999999</v>
      </c>
      <c r="Y108" s="2">
        <f t="shared" si="7"/>
        <v>356207.09299999999</v>
      </c>
      <c r="Z108" s="10">
        <f t="shared" si="8"/>
        <v>9.5002304369918722</v>
      </c>
      <c r="AA108" s="2">
        <v>2073471.24</v>
      </c>
      <c r="AB108" s="2">
        <v>4154585.7829999998</v>
      </c>
      <c r="AC108" s="2">
        <v>0.90500000000000003</v>
      </c>
      <c r="AD108" s="2">
        <v>2.0036999999999998</v>
      </c>
      <c r="AE108" s="2">
        <v>19.04</v>
      </c>
      <c r="AF108" s="2"/>
      <c r="AG108" s="2"/>
      <c r="AH108" s="2">
        <v>0</v>
      </c>
      <c r="AI108" s="2">
        <v>0</v>
      </c>
      <c r="AJ108" s="2">
        <v>0</v>
      </c>
      <c r="AK108" s="2">
        <v>2319.9</v>
      </c>
      <c r="AL108" s="8">
        <v>0</v>
      </c>
    </row>
    <row r="109" spans="1:38" x14ac:dyDescent="0.3">
      <c r="A109" s="3">
        <v>17849</v>
      </c>
      <c r="B109" s="1" t="s">
        <v>43</v>
      </c>
      <c r="C109" s="1" t="s">
        <v>44</v>
      </c>
      <c r="D109" s="1" t="s">
        <v>44</v>
      </c>
      <c r="E109" s="1" t="s">
        <v>103</v>
      </c>
      <c r="F109" s="1" t="s">
        <v>44</v>
      </c>
      <c r="G109" s="1"/>
      <c r="H109" s="1" t="s">
        <v>272</v>
      </c>
      <c r="I109" s="1" t="s">
        <v>40</v>
      </c>
      <c r="J109" s="1" t="s">
        <v>273</v>
      </c>
      <c r="K109" s="1">
        <v>112</v>
      </c>
      <c r="L109" s="1">
        <v>112</v>
      </c>
      <c r="M109" s="1">
        <v>0</v>
      </c>
      <c r="N109" s="1">
        <v>90</v>
      </c>
      <c r="O109" s="1">
        <v>0</v>
      </c>
      <c r="P109" s="1">
        <v>285.10000000000002</v>
      </c>
      <c r="Q109" s="1">
        <v>492.2</v>
      </c>
      <c r="R109" s="1">
        <v>2000</v>
      </c>
      <c r="S109" s="1">
        <v>414200</v>
      </c>
      <c r="T109" s="1">
        <v>0</v>
      </c>
      <c r="U109" s="1">
        <v>285000</v>
      </c>
      <c r="V109" s="2">
        <f t="shared" si="6"/>
        <v>129200</v>
      </c>
      <c r="W109" s="1">
        <v>591</v>
      </c>
      <c r="X109" s="1">
        <v>109900</v>
      </c>
      <c r="Y109" s="2">
        <f t="shared" si="7"/>
        <v>110491</v>
      </c>
      <c r="Z109" s="10">
        <f t="shared" si="8"/>
        <v>14.480650154798761</v>
      </c>
      <c r="AA109" s="1">
        <v>646481.42000000004</v>
      </c>
      <c r="AB109" s="1">
        <v>1290836.3500000001</v>
      </c>
      <c r="AC109" s="1">
        <v>0.85519999999999996</v>
      </c>
      <c r="AD109" s="1">
        <v>1.9966999999999999</v>
      </c>
      <c r="AE109" s="1">
        <v>28.91</v>
      </c>
      <c r="AF109" s="1"/>
      <c r="AG109" s="1"/>
      <c r="AH109" s="1">
        <v>0</v>
      </c>
      <c r="AI109" s="1">
        <v>0</v>
      </c>
      <c r="AJ109" s="1">
        <v>0</v>
      </c>
      <c r="AK109" s="1">
        <v>549.5</v>
      </c>
      <c r="AL109" s="9">
        <v>0</v>
      </c>
    </row>
    <row r="110" spans="1:38" x14ac:dyDescent="0.3">
      <c r="A110" s="4">
        <v>17941</v>
      </c>
      <c r="B110" s="2" t="s">
        <v>43</v>
      </c>
      <c r="C110" s="2" t="s">
        <v>44</v>
      </c>
      <c r="D110" s="2" t="s">
        <v>44</v>
      </c>
      <c r="E110" s="2" t="s">
        <v>236</v>
      </c>
      <c r="F110" s="2" t="s">
        <v>44</v>
      </c>
      <c r="G110" s="2"/>
      <c r="H110" s="2" t="s">
        <v>274</v>
      </c>
      <c r="I110" s="2" t="s">
        <v>40</v>
      </c>
      <c r="J110" s="2" t="s">
        <v>275</v>
      </c>
      <c r="K110" s="2">
        <v>170</v>
      </c>
      <c r="L110" s="2">
        <v>170</v>
      </c>
      <c r="M110" s="2">
        <v>0</v>
      </c>
      <c r="N110" s="2">
        <v>166</v>
      </c>
      <c r="O110" s="2">
        <v>0</v>
      </c>
      <c r="P110" s="2">
        <v>1371.3</v>
      </c>
      <c r="Q110" s="2">
        <v>1465.5</v>
      </c>
      <c r="R110" s="2">
        <v>2000</v>
      </c>
      <c r="S110" s="2">
        <v>188400</v>
      </c>
      <c r="T110" s="2">
        <v>10000</v>
      </c>
      <c r="U110" s="2">
        <v>0</v>
      </c>
      <c r="V110" s="2">
        <f t="shared" si="6"/>
        <v>198400</v>
      </c>
      <c r="W110" s="2">
        <v>186</v>
      </c>
      <c r="X110" s="2">
        <v>179271.864</v>
      </c>
      <c r="Y110" s="2">
        <f t="shared" si="7"/>
        <v>179457.864</v>
      </c>
      <c r="Z110" s="10">
        <f t="shared" si="8"/>
        <v>9.5474475806451604</v>
      </c>
      <c r="AA110" s="2">
        <v>1046583.2</v>
      </c>
      <c r="AB110" s="2">
        <v>2097244.7230000002</v>
      </c>
      <c r="AC110" s="2">
        <v>0.90449999999999997</v>
      </c>
      <c r="AD110" s="2">
        <v>2.0038999999999998</v>
      </c>
      <c r="AE110" s="2">
        <v>19.14</v>
      </c>
      <c r="AF110" s="2"/>
      <c r="AG110" s="2"/>
      <c r="AH110" s="2">
        <v>0</v>
      </c>
      <c r="AI110" s="2">
        <v>0</v>
      </c>
      <c r="AJ110" s="2">
        <v>0</v>
      </c>
      <c r="AK110" s="2">
        <v>1513.4</v>
      </c>
      <c r="AL110" s="8">
        <v>0</v>
      </c>
    </row>
    <row r="111" spans="1:38" x14ac:dyDescent="0.3">
      <c r="A111" s="3">
        <v>18052</v>
      </c>
      <c r="B111" s="1" t="s">
        <v>43</v>
      </c>
      <c r="C111" s="1" t="s">
        <v>44</v>
      </c>
      <c r="D111" s="1" t="s">
        <v>44</v>
      </c>
      <c r="E111" s="1" t="s">
        <v>152</v>
      </c>
      <c r="F111" s="1" t="s">
        <v>44</v>
      </c>
      <c r="G111" s="1"/>
      <c r="H111" s="1" t="s">
        <v>276</v>
      </c>
      <c r="I111" s="1" t="s">
        <v>59</v>
      </c>
      <c r="J111" s="1" t="s">
        <v>277</v>
      </c>
      <c r="K111" s="1">
        <v>1</v>
      </c>
      <c r="L111" s="1">
        <v>1</v>
      </c>
      <c r="M111" s="1">
        <v>0</v>
      </c>
      <c r="N111" s="1">
        <v>0</v>
      </c>
      <c r="O111" s="1">
        <v>0</v>
      </c>
      <c r="P111" s="1">
        <v>339.82</v>
      </c>
      <c r="Q111" s="1">
        <v>375.3</v>
      </c>
      <c r="R111" s="1">
        <v>1000</v>
      </c>
      <c r="S111" s="1">
        <v>35480</v>
      </c>
      <c r="T111" s="1">
        <v>0</v>
      </c>
      <c r="U111" s="1">
        <v>0</v>
      </c>
      <c r="V111" s="2">
        <f t="shared" si="6"/>
        <v>35480</v>
      </c>
      <c r="W111" s="1">
        <v>35384</v>
      </c>
      <c r="X111" s="1">
        <v>0</v>
      </c>
      <c r="Y111" s="2">
        <f t="shared" si="7"/>
        <v>35384</v>
      </c>
      <c r="Z111" s="10">
        <f t="shared" si="8"/>
        <v>0.27057497181510709</v>
      </c>
      <c r="AA111" s="1">
        <v>338173</v>
      </c>
      <c r="AB111" s="1">
        <v>0</v>
      </c>
      <c r="AC111" s="1">
        <v>0.99729999999999996</v>
      </c>
      <c r="AD111" s="1">
        <v>0</v>
      </c>
      <c r="AE111" s="1">
        <v>0</v>
      </c>
      <c r="AF111" s="1"/>
      <c r="AG111" s="1"/>
      <c r="AH111" s="1">
        <v>0</v>
      </c>
      <c r="AI111" s="1">
        <v>0</v>
      </c>
      <c r="AJ111" s="1">
        <v>0</v>
      </c>
      <c r="AK111" s="1">
        <v>0</v>
      </c>
      <c r="AL111" s="9">
        <v>0</v>
      </c>
    </row>
  </sheetData>
  <autoFilter ref="A1:AL1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5"/>
  <sheetViews>
    <sheetView tabSelected="1" workbookViewId="0">
      <pane xSplit="10" ySplit="1" topLeftCell="R2" activePane="bottomRight" state="frozen"/>
      <selection pane="topRight" activeCell="K1" sqref="K1"/>
      <selection pane="bottomLeft" activeCell="A2" sqref="A2"/>
      <selection pane="bottomRight" activeCell="H18" sqref="H18"/>
    </sheetView>
  </sheetViews>
  <sheetFormatPr defaultRowHeight="14.4" x14ac:dyDescent="0.3"/>
  <cols>
    <col min="2" max="4" width="0" hidden="1" customWidth="1"/>
    <col min="5" max="5" width="19.6640625" bestFit="1" customWidth="1"/>
    <col min="6" max="6" width="15" hidden="1" customWidth="1"/>
    <col min="7" max="7" width="13.44140625" hidden="1" customWidth="1"/>
    <col min="8" max="8" width="25.6640625" bestFit="1" customWidth="1"/>
    <col min="9" max="9" width="15.44140625" bestFit="1" customWidth="1"/>
    <col min="10" max="10" width="17.33203125" hidden="1" customWidth="1"/>
    <col min="11" max="11" width="10.109375" bestFit="1" customWidth="1"/>
    <col min="12" max="12" width="17" bestFit="1" customWidth="1"/>
    <col min="13" max="13" width="19.109375" bestFit="1" customWidth="1"/>
    <col min="14" max="14" width="19.5546875" bestFit="1" customWidth="1"/>
    <col min="15" max="15" width="12.33203125" bestFit="1" customWidth="1"/>
    <col min="16" max="17" width="9" bestFit="1" customWidth="1"/>
    <col min="18" max="18" width="6" bestFit="1" customWidth="1"/>
    <col min="19" max="19" width="25.33203125" bestFit="1" customWidth="1"/>
    <col min="20" max="20" width="18.33203125" bestFit="1" customWidth="1"/>
    <col min="21" max="21" width="18" bestFit="1" customWidth="1"/>
    <col min="22" max="22" width="27" bestFit="1" customWidth="1"/>
    <col min="23" max="23" width="15" bestFit="1" customWidth="1"/>
    <col min="24" max="24" width="18" bestFit="1" customWidth="1"/>
    <col min="25" max="25" width="19.5546875" bestFit="1" customWidth="1"/>
    <col min="26" max="26" width="27" bestFit="1" customWidth="1"/>
    <col min="27" max="27" width="11" bestFit="1" customWidth="1"/>
    <col min="28" max="28" width="12" bestFit="1" customWidth="1"/>
    <col min="29" max="29" width="26.6640625" bestFit="1" customWidth="1"/>
    <col min="30" max="30" width="29.88671875" bestFit="1" customWidth="1"/>
    <col min="31" max="31" width="32.44140625" bestFit="1" customWidth="1"/>
    <col min="32" max="32" width="9.5546875" bestFit="1" customWidth="1"/>
    <col min="33" max="33" width="7.6640625" bestFit="1" customWidth="1"/>
    <col min="34" max="34" width="27.109375" bestFit="1" customWidth="1"/>
    <col min="35" max="35" width="19" bestFit="1" customWidth="1"/>
    <col min="36" max="36" width="23.109375" bestFit="1" customWidth="1"/>
    <col min="37" max="37" width="25.109375" bestFit="1" customWidth="1"/>
    <col min="38" max="38" width="21.109375" bestFit="1" customWidth="1"/>
  </cols>
  <sheetData>
    <row r="1" spans="1:38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7" t="s">
        <v>37</v>
      </c>
    </row>
    <row r="2" spans="1:38" x14ac:dyDescent="0.3">
      <c r="A2" s="4">
        <v>64</v>
      </c>
      <c r="B2" s="2" t="s">
        <v>43</v>
      </c>
      <c r="C2" s="2" t="s">
        <v>44</v>
      </c>
      <c r="D2" s="2" t="s">
        <v>44</v>
      </c>
      <c r="E2" s="2" t="s">
        <v>45</v>
      </c>
      <c r="F2" s="2" t="s">
        <v>44</v>
      </c>
      <c r="G2" s="2"/>
      <c r="H2" s="2" t="s">
        <v>46</v>
      </c>
      <c r="I2" s="2" t="s">
        <v>40</v>
      </c>
      <c r="J2" s="2" t="s">
        <v>47</v>
      </c>
      <c r="K2" s="2">
        <v>150</v>
      </c>
      <c r="L2" s="2">
        <v>150</v>
      </c>
      <c r="M2" s="2">
        <v>0</v>
      </c>
      <c r="N2" s="2">
        <v>93</v>
      </c>
      <c r="O2" s="2">
        <v>0</v>
      </c>
      <c r="P2" s="2">
        <v>331.40600000000001</v>
      </c>
      <c r="Q2" s="2">
        <v>345.42</v>
      </c>
      <c r="R2" s="2">
        <v>20000</v>
      </c>
      <c r="S2" s="2">
        <v>280280</v>
      </c>
      <c r="T2" s="11">
        <v>0</v>
      </c>
      <c r="U2" s="11">
        <v>126000</v>
      </c>
      <c r="V2" s="2">
        <f t="shared" ref="V2:V33" si="0">S2+T2-U2</f>
        <v>154280</v>
      </c>
      <c r="W2" s="2">
        <v>980</v>
      </c>
      <c r="X2" s="2">
        <v>130684</v>
      </c>
      <c r="Y2" s="2">
        <f>W2+X2</f>
        <v>131664</v>
      </c>
      <c r="Z2" s="10">
        <f>(V2-Y2)/V2*100</f>
        <v>14.659061446720248</v>
      </c>
      <c r="AA2" s="2">
        <v>783007.51</v>
      </c>
      <c r="AB2" s="2">
        <v>1548159.44</v>
      </c>
      <c r="AC2" s="2">
        <v>0.4698</v>
      </c>
      <c r="AD2" s="2">
        <v>1.9772000000000001</v>
      </c>
      <c r="AE2" s="2">
        <v>104.83</v>
      </c>
      <c r="AF2" s="2"/>
      <c r="AG2" s="2"/>
      <c r="AH2" s="2">
        <v>0</v>
      </c>
      <c r="AI2" s="2">
        <v>0</v>
      </c>
      <c r="AJ2" s="2">
        <v>0</v>
      </c>
      <c r="AK2" s="2">
        <v>653.41999999999996</v>
      </c>
      <c r="AL2" s="8">
        <v>0</v>
      </c>
    </row>
    <row r="3" spans="1:38" x14ac:dyDescent="0.3">
      <c r="A3" s="3">
        <v>272</v>
      </c>
      <c r="B3" s="1" t="s">
        <v>43</v>
      </c>
      <c r="C3" s="1" t="s">
        <v>44</v>
      </c>
      <c r="D3" s="1" t="s">
        <v>44</v>
      </c>
      <c r="E3" s="1" t="s">
        <v>48</v>
      </c>
      <c r="F3" s="1" t="s">
        <v>44</v>
      </c>
      <c r="G3" s="1"/>
      <c r="H3" s="1" t="s">
        <v>49</v>
      </c>
      <c r="I3" s="1" t="s">
        <v>38</v>
      </c>
      <c r="J3" s="1" t="s">
        <v>50</v>
      </c>
      <c r="K3" s="1">
        <v>1548</v>
      </c>
      <c r="L3" s="1">
        <v>1548</v>
      </c>
      <c r="M3" s="1">
        <v>0</v>
      </c>
      <c r="N3" s="1">
        <v>0</v>
      </c>
      <c r="O3" s="1">
        <v>0</v>
      </c>
      <c r="P3" s="1">
        <v>631.79999999999995</v>
      </c>
      <c r="Q3" s="1">
        <v>651.92700000000002</v>
      </c>
      <c r="R3" s="1">
        <v>20000</v>
      </c>
      <c r="S3" s="1">
        <v>402540</v>
      </c>
      <c r="T3" s="11">
        <v>0</v>
      </c>
      <c r="U3" s="11">
        <v>237000</v>
      </c>
      <c r="V3" s="2">
        <f t="shared" si="0"/>
        <v>165540</v>
      </c>
      <c r="W3" s="1">
        <v>142272.70000000001</v>
      </c>
      <c r="X3" s="1">
        <v>0</v>
      </c>
      <c r="Y3" s="2">
        <f t="shared" ref="Y3:Y66" si="1">W3+X3</f>
        <v>142272.70000000001</v>
      </c>
      <c r="Z3" s="10">
        <f t="shared" ref="Z3:Z66" si="2">(V3-Y3)/V3*100</f>
        <v>14.055394466594171</v>
      </c>
      <c r="AA3" s="1">
        <v>1677205.33</v>
      </c>
      <c r="AB3" s="1">
        <v>1784284.07</v>
      </c>
      <c r="AC3" s="1">
        <v>0.35339999999999999</v>
      </c>
      <c r="AD3" s="1">
        <v>1.0638000000000001</v>
      </c>
      <c r="AE3" s="1">
        <v>68.790000000000006</v>
      </c>
      <c r="AF3" s="1"/>
      <c r="AG3" s="1"/>
      <c r="AH3" s="1">
        <v>0</v>
      </c>
      <c r="AI3" s="1">
        <v>0</v>
      </c>
      <c r="AJ3" s="1">
        <v>0</v>
      </c>
      <c r="AK3" s="1">
        <v>0</v>
      </c>
      <c r="AL3" s="9">
        <v>0</v>
      </c>
    </row>
    <row r="4" spans="1:38" x14ac:dyDescent="0.3">
      <c r="A4" s="4">
        <v>316</v>
      </c>
      <c r="B4" s="2" t="s">
        <v>43</v>
      </c>
      <c r="C4" s="2" t="s">
        <v>44</v>
      </c>
      <c r="D4" s="2" t="s">
        <v>44</v>
      </c>
      <c r="E4" s="2" t="s">
        <v>51</v>
      </c>
      <c r="F4" s="2" t="s">
        <v>44</v>
      </c>
      <c r="G4" s="2"/>
      <c r="H4" s="2" t="s">
        <v>52</v>
      </c>
      <c r="I4" s="2" t="s">
        <v>40</v>
      </c>
      <c r="J4" s="2" t="s">
        <v>53</v>
      </c>
      <c r="K4" s="2">
        <v>297</v>
      </c>
      <c r="L4" s="2">
        <v>297</v>
      </c>
      <c r="M4" s="2">
        <v>0</v>
      </c>
      <c r="N4" s="2">
        <v>280</v>
      </c>
      <c r="O4" s="2">
        <v>0</v>
      </c>
      <c r="P4" s="2">
        <v>395.88</v>
      </c>
      <c r="Q4" s="2">
        <v>413.91</v>
      </c>
      <c r="R4" s="2">
        <v>20000</v>
      </c>
      <c r="S4" s="2">
        <v>360600</v>
      </c>
      <c r="T4" s="11">
        <v>20000</v>
      </c>
      <c r="U4" s="11">
        <v>0</v>
      </c>
      <c r="V4" s="2">
        <f t="shared" si="0"/>
        <v>380600</v>
      </c>
      <c r="W4" s="2">
        <v>2061.29</v>
      </c>
      <c r="X4" s="2">
        <v>324281.473</v>
      </c>
      <c r="Y4" s="2">
        <f t="shared" si="1"/>
        <v>326342.76299999998</v>
      </c>
      <c r="Z4" s="10">
        <f t="shared" si="2"/>
        <v>14.255711245402003</v>
      </c>
      <c r="AA4" s="2">
        <v>1929732.77</v>
      </c>
      <c r="AB4" s="2">
        <v>3820774.9530000002</v>
      </c>
      <c r="AC4" s="2">
        <v>0.90500000000000003</v>
      </c>
      <c r="AD4" s="2">
        <v>1.98</v>
      </c>
      <c r="AE4" s="2">
        <v>18.809999999999999</v>
      </c>
      <c r="AF4" s="2"/>
      <c r="AG4" s="2"/>
      <c r="AH4" s="2">
        <v>0</v>
      </c>
      <c r="AI4" s="2">
        <v>0</v>
      </c>
      <c r="AJ4" s="2">
        <v>0</v>
      </c>
      <c r="AK4" s="2">
        <v>1853.45</v>
      </c>
      <c r="AL4" s="8">
        <v>0</v>
      </c>
    </row>
    <row r="5" spans="1:38" x14ac:dyDescent="0.3">
      <c r="A5" s="3">
        <v>443</v>
      </c>
      <c r="B5" s="1" t="s">
        <v>43</v>
      </c>
      <c r="C5" s="1" t="s">
        <v>44</v>
      </c>
      <c r="D5" s="1" t="s">
        <v>44</v>
      </c>
      <c r="E5" s="1" t="s">
        <v>51</v>
      </c>
      <c r="F5" s="1" t="s">
        <v>44</v>
      </c>
      <c r="G5" s="1"/>
      <c r="H5" s="1" t="s">
        <v>54</v>
      </c>
      <c r="I5" s="1" t="s">
        <v>39</v>
      </c>
      <c r="J5" s="1" t="s">
        <v>55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20000</v>
      </c>
      <c r="S5" s="1">
        <v>0</v>
      </c>
      <c r="T5" s="11">
        <v>0</v>
      </c>
      <c r="U5" s="11">
        <v>0</v>
      </c>
      <c r="V5" s="2">
        <f t="shared" si="0"/>
        <v>0</v>
      </c>
      <c r="W5" s="1">
        <v>0</v>
      </c>
      <c r="X5" s="1">
        <v>0</v>
      </c>
      <c r="Y5" s="2">
        <f t="shared" si="1"/>
        <v>0</v>
      </c>
      <c r="Z5" s="10" t="e">
        <f t="shared" si="2"/>
        <v>#DIV/0!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/>
      <c r="AG5" s="1"/>
      <c r="AH5" s="1">
        <v>0</v>
      </c>
      <c r="AI5" s="1">
        <v>0</v>
      </c>
      <c r="AJ5" s="1">
        <v>0</v>
      </c>
      <c r="AK5" s="1">
        <v>0</v>
      </c>
      <c r="AL5" s="9">
        <v>0</v>
      </c>
    </row>
    <row r="6" spans="1:38" x14ac:dyDescent="0.3">
      <c r="A6" s="4">
        <v>602</v>
      </c>
      <c r="B6" s="2" t="s">
        <v>43</v>
      </c>
      <c r="C6" s="2" t="s">
        <v>44</v>
      </c>
      <c r="D6" s="2" t="s">
        <v>44</v>
      </c>
      <c r="E6" s="2" t="s">
        <v>56</v>
      </c>
      <c r="F6" s="2" t="s">
        <v>44</v>
      </c>
      <c r="G6" s="2"/>
      <c r="H6" s="2" t="s">
        <v>57</v>
      </c>
      <c r="I6" s="2" t="s">
        <v>40</v>
      </c>
      <c r="J6" s="2" t="s">
        <v>58</v>
      </c>
      <c r="K6" s="2">
        <v>383</v>
      </c>
      <c r="L6" s="2">
        <v>383</v>
      </c>
      <c r="M6" s="2">
        <v>0</v>
      </c>
      <c r="N6" s="2">
        <v>381</v>
      </c>
      <c r="O6" s="2">
        <v>0</v>
      </c>
      <c r="P6" s="2">
        <v>620.09400000000005</v>
      </c>
      <c r="Q6" s="2">
        <v>637.54899999999998</v>
      </c>
      <c r="R6" s="2">
        <v>20000</v>
      </c>
      <c r="S6" s="2">
        <v>349100</v>
      </c>
      <c r="T6" s="11">
        <v>20000</v>
      </c>
      <c r="U6" s="11">
        <v>0</v>
      </c>
      <c r="V6" s="2">
        <f t="shared" si="0"/>
        <v>369100</v>
      </c>
      <c r="W6" s="2">
        <v>34</v>
      </c>
      <c r="X6" s="2">
        <v>315901.75799999997</v>
      </c>
      <c r="Y6" s="2">
        <f t="shared" si="1"/>
        <v>315935.75799999997</v>
      </c>
      <c r="Z6" s="10">
        <f t="shared" si="2"/>
        <v>14.403750203196974</v>
      </c>
      <c r="AA6" s="2">
        <v>1854909.35</v>
      </c>
      <c r="AB6" s="2">
        <v>3709513.713</v>
      </c>
      <c r="AC6" s="2">
        <v>0.90500000000000003</v>
      </c>
      <c r="AD6" s="2">
        <v>1.9998</v>
      </c>
      <c r="AE6" s="2">
        <v>19</v>
      </c>
      <c r="AF6" s="2"/>
      <c r="AG6" s="2"/>
      <c r="AH6" s="2">
        <v>0</v>
      </c>
      <c r="AI6" s="2">
        <v>0</v>
      </c>
      <c r="AJ6" s="2">
        <v>0</v>
      </c>
      <c r="AK6" s="2">
        <v>2131.0300000000002</v>
      </c>
      <c r="AL6" s="8">
        <v>0</v>
      </c>
    </row>
    <row r="7" spans="1:38" x14ac:dyDescent="0.3">
      <c r="A7" s="3">
        <v>858</v>
      </c>
      <c r="B7" s="1" t="s">
        <v>43</v>
      </c>
      <c r="C7" s="1" t="s">
        <v>44</v>
      </c>
      <c r="D7" s="1" t="s">
        <v>44</v>
      </c>
      <c r="E7" s="1" t="s">
        <v>60</v>
      </c>
      <c r="F7" s="1" t="s">
        <v>44</v>
      </c>
      <c r="G7" s="1"/>
      <c r="H7" s="1" t="s">
        <v>61</v>
      </c>
      <c r="I7" s="1" t="s">
        <v>40</v>
      </c>
      <c r="J7" s="1" t="s">
        <v>62</v>
      </c>
      <c r="K7" s="1">
        <v>622</v>
      </c>
      <c r="L7" s="1">
        <v>622</v>
      </c>
      <c r="M7" s="1">
        <v>0</v>
      </c>
      <c r="N7" s="1">
        <v>621</v>
      </c>
      <c r="O7" s="1">
        <v>0</v>
      </c>
      <c r="P7" s="1">
        <v>652.60500000000002</v>
      </c>
      <c r="Q7" s="1">
        <v>677.94799999999998</v>
      </c>
      <c r="R7" s="1">
        <v>20000</v>
      </c>
      <c r="S7" s="1">
        <v>506860</v>
      </c>
      <c r="T7" s="11">
        <v>30000</v>
      </c>
      <c r="U7" s="11">
        <v>0</v>
      </c>
      <c r="V7" s="2">
        <f t="shared" si="0"/>
        <v>536860</v>
      </c>
      <c r="W7" s="1">
        <v>0</v>
      </c>
      <c r="X7" s="1">
        <v>458710.36499999999</v>
      </c>
      <c r="Y7" s="2">
        <f t="shared" si="1"/>
        <v>458710.36499999999</v>
      </c>
      <c r="Z7" s="10">
        <f t="shared" si="2"/>
        <v>14.556799724322916</v>
      </c>
      <c r="AA7" s="1">
        <v>2692877.53</v>
      </c>
      <c r="AB7" s="1">
        <v>5385261.2290000003</v>
      </c>
      <c r="AC7" s="1">
        <v>0.90500000000000003</v>
      </c>
      <c r="AD7" s="1">
        <v>1.9998</v>
      </c>
      <c r="AE7" s="1">
        <v>19</v>
      </c>
      <c r="AF7" s="1"/>
      <c r="AG7" s="1"/>
      <c r="AH7" s="1">
        <v>0</v>
      </c>
      <c r="AI7" s="1">
        <v>0</v>
      </c>
      <c r="AJ7" s="1">
        <v>0</v>
      </c>
      <c r="AK7" s="1">
        <v>5641.5</v>
      </c>
      <c r="AL7" s="9">
        <v>0</v>
      </c>
    </row>
    <row r="8" spans="1:38" x14ac:dyDescent="0.3">
      <c r="A8" s="4">
        <v>865</v>
      </c>
      <c r="B8" s="2" t="s">
        <v>43</v>
      </c>
      <c r="C8" s="2" t="s">
        <v>44</v>
      </c>
      <c r="D8" s="2" t="s">
        <v>44</v>
      </c>
      <c r="E8" s="2" t="s">
        <v>45</v>
      </c>
      <c r="F8" s="2" t="s">
        <v>44</v>
      </c>
      <c r="G8" s="2"/>
      <c r="H8" s="2" t="s">
        <v>63</v>
      </c>
      <c r="I8" s="2" t="s">
        <v>40</v>
      </c>
      <c r="J8" s="2" t="s">
        <v>64</v>
      </c>
      <c r="K8" s="2">
        <v>336</v>
      </c>
      <c r="L8" s="2">
        <v>336</v>
      </c>
      <c r="M8" s="2">
        <v>0</v>
      </c>
      <c r="N8" s="2">
        <v>327</v>
      </c>
      <c r="O8" s="2">
        <v>0</v>
      </c>
      <c r="P8" s="2">
        <v>658.17700000000002</v>
      </c>
      <c r="Q8" s="2">
        <v>678.41</v>
      </c>
      <c r="R8" s="2">
        <v>20000</v>
      </c>
      <c r="S8" s="2">
        <v>404660</v>
      </c>
      <c r="T8" s="11">
        <v>25000</v>
      </c>
      <c r="U8" s="11">
        <v>0</v>
      </c>
      <c r="V8" s="2">
        <f t="shared" si="0"/>
        <v>429660</v>
      </c>
      <c r="W8" s="2">
        <v>60</v>
      </c>
      <c r="X8" s="2">
        <v>366157.897</v>
      </c>
      <c r="Y8" s="2">
        <f t="shared" si="1"/>
        <v>366217.897</v>
      </c>
      <c r="Z8" s="10">
        <f t="shared" si="2"/>
        <v>14.765652609039707</v>
      </c>
      <c r="AA8" s="2">
        <v>2150885.79</v>
      </c>
      <c r="AB8" s="2">
        <v>4299821.8360000001</v>
      </c>
      <c r="AC8" s="2">
        <v>0.90500000000000003</v>
      </c>
      <c r="AD8" s="2">
        <v>1.9991000000000001</v>
      </c>
      <c r="AE8" s="2">
        <v>18.989999999999998</v>
      </c>
      <c r="AF8" s="2"/>
      <c r="AG8" s="2"/>
      <c r="AH8" s="2">
        <v>0</v>
      </c>
      <c r="AI8" s="2">
        <v>0</v>
      </c>
      <c r="AJ8" s="2">
        <v>0</v>
      </c>
      <c r="AK8" s="2">
        <v>2725.87</v>
      </c>
      <c r="AL8" s="8">
        <v>0</v>
      </c>
    </row>
    <row r="9" spans="1:38" x14ac:dyDescent="0.3">
      <c r="A9" s="3">
        <v>866</v>
      </c>
      <c r="B9" s="1" t="s">
        <v>43</v>
      </c>
      <c r="C9" s="1" t="s">
        <v>44</v>
      </c>
      <c r="D9" s="1" t="s">
        <v>44</v>
      </c>
      <c r="E9" s="1" t="s">
        <v>51</v>
      </c>
      <c r="F9" s="1" t="s">
        <v>44</v>
      </c>
      <c r="G9" s="1"/>
      <c r="H9" s="1" t="s">
        <v>65</v>
      </c>
      <c r="I9" s="1" t="s">
        <v>39</v>
      </c>
      <c r="J9" s="1" t="s">
        <v>66</v>
      </c>
      <c r="K9" s="1">
        <v>261</v>
      </c>
      <c r="L9" s="1">
        <v>261</v>
      </c>
      <c r="M9" s="1">
        <v>0</v>
      </c>
      <c r="N9" s="1">
        <v>216</v>
      </c>
      <c r="O9" s="1">
        <v>216</v>
      </c>
      <c r="P9" s="1">
        <v>892.97</v>
      </c>
      <c r="Q9" s="1">
        <v>906.7</v>
      </c>
      <c r="R9" s="1">
        <v>20000</v>
      </c>
      <c r="S9" s="1">
        <v>274600</v>
      </c>
      <c r="T9" s="11">
        <v>0</v>
      </c>
      <c r="U9" s="11">
        <v>140000</v>
      </c>
      <c r="V9" s="2">
        <f t="shared" si="0"/>
        <v>134600</v>
      </c>
      <c r="W9" s="1">
        <v>118588</v>
      </c>
      <c r="X9" s="1">
        <v>0</v>
      </c>
      <c r="Y9" s="2">
        <f t="shared" si="1"/>
        <v>118588</v>
      </c>
      <c r="Z9" s="10">
        <f t="shared" si="2"/>
        <v>11.895988112927192</v>
      </c>
      <c r="AA9" s="1">
        <v>1084982.1000000001</v>
      </c>
      <c r="AB9" s="1">
        <v>1047964.1</v>
      </c>
      <c r="AC9" s="1">
        <v>0.43190000000000001</v>
      </c>
      <c r="AD9" s="1">
        <v>0.96589999999999998</v>
      </c>
      <c r="AE9" s="1">
        <v>54.87</v>
      </c>
      <c r="AF9" s="1"/>
      <c r="AG9" s="1"/>
      <c r="AH9" s="1">
        <v>0</v>
      </c>
      <c r="AI9" s="1">
        <v>0</v>
      </c>
      <c r="AJ9" s="1">
        <v>0</v>
      </c>
      <c r="AK9" s="1">
        <v>1138.07</v>
      </c>
      <c r="AL9" s="9">
        <v>0</v>
      </c>
    </row>
    <row r="10" spans="1:38" x14ac:dyDescent="0.3">
      <c r="A10" s="4">
        <v>871</v>
      </c>
      <c r="B10" s="2" t="s">
        <v>43</v>
      </c>
      <c r="C10" s="2" t="s">
        <v>44</v>
      </c>
      <c r="D10" s="2" t="s">
        <v>44</v>
      </c>
      <c r="E10" s="2" t="s">
        <v>45</v>
      </c>
      <c r="F10" s="2" t="s">
        <v>44</v>
      </c>
      <c r="G10" s="2"/>
      <c r="H10" s="2" t="s">
        <v>67</v>
      </c>
      <c r="I10" s="2" t="s">
        <v>40</v>
      </c>
      <c r="J10" s="2" t="s">
        <v>68</v>
      </c>
      <c r="K10" s="2">
        <v>212</v>
      </c>
      <c r="L10" s="2">
        <v>212</v>
      </c>
      <c r="M10" s="2">
        <v>0</v>
      </c>
      <c r="N10" s="2">
        <v>203</v>
      </c>
      <c r="O10" s="2">
        <v>0</v>
      </c>
      <c r="P10" s="2">
        <v>239.19800000000001</v>
      </c>
      <c r="Q10" s="2">
        <v>257.81900000000002</v>
      </c>
      <c r="R10" s="2">
        <v>20000</v>
      </c>
      <c r="S10" s="2">
        <v>372420</v>
      </c>
      <c r="T10" s="11">
        <v>23000</v>
      </c>
      <c r="U10" s="11">
        <v>0</v>
      </c>
      <c r="V10" s="2">
        <f t="shared" si="0"/>
        <v>395420</v>
      </c>
      <c r="W10" s="2">
        <v>249</v>
      </c>
      <c r="X10" s="2">
        <v>336791.70899999997</v>
      </c>
      <c r="Y10" s="2">
        <f t="shared" si="1"/>
        <v>337040.70899999997</v>
      </c>
      <c r="Z10" s="10">
        <f t="shared" si="2"/>
        <v>14.763869050629715</v>
      </c>
      <c r="AA10" s="2">
        <v>1981276.77</v>
      </c>
      <c r="AB10" s="2">
        <v>3955359.0580000002</v>
      </c>
      <c r="AC10" s="2">
        <v>0.90500000000000003</v>
      </c>
      <c r="AD10" s="2">
        <v>1.9964</v>
      </c>
      <c r="AE10" s="2">
        <v>18.97</v>
      </c>
      <c r="AF10" s="2"/>
      <c r="AG10" s="2"/>
      <c r="AH10" s="2">
        <v>0</v>
      </c>
      <c r="AI10" s="2">
        <v>0</v>
      </c>
      <c r="AJ10" s="2">
        <v>0</v>
      </c>
      <c r="AK10" s="2">
        <v>1872.99</v>
      </c>
      <c r="AL10" s="8">
        <v>0</v>
      </c>
    </row>
    <row r="11" spans="1:38" x14ac:dyDescent="0.3">
      <c r="A11" s="3">
        <v>1073</v>
      </c>
      <c r="B11" s="1" t="s">
        <v>43</v>
      </c>
      <c r="C11" s="1" t="s">
        <v>44</v>
      </c>
      <c r="D11" s="1" t="s">
        <v>44</v>
      </c>
      <c r="E11" s="1" t="s">
        <v>51</v>
      </c>
      <c r="F11" s="1" t="s">
        <v>44</v>
      </c>
      <c r="G11" s="1"/>
      <c r="H11" s="1" t="s">
        <v>69</v>
      </c>
      <c r="I11" s="1" t="s">
        <v>40</v>
      </c>
      <c r="J11" s="1" t="s">
        <v>70</v>
      </c>
      <c r="K11" s="1">
        <v>296</v>
      </c>
      <c r="L11" s="1">
        <v>296</v>
      </c>
      <c r="M11" s="1">
        <v>0</v>
      </c>
      <c r="N11" s="1">
        <v>286</v>
      </c>
      <c r="O11" s="1">
        <v>0</v>
      </c>
      <c r="P11" s="1">
        <v>8900.6</v>
      </c>
      <c r="Q11" s="1">
        <v>9146.2000000000007</v>
      </c>
      <c r="R11" s="1">
        <v>2000</v>
      </c>
      <c r="S11" s="1">
        <v>491200</v>
      </c>
      <c r="T11" s="11">
        <v>0</v>
      </c>
      <c r="U11" s="11">
        <v>46000</v>
      </c>
      <c r="V11" s="2">
        <f t="shared" si="0"/>
        <v>445200</v>
      </c>
      <c r="W11" s="1">
        <v>268</v>
      </c>
      <c r="X11" s="1">
        <v>378326</v>
      </c>
      <c r="Y11" s="2">
        <f t="shared" si="1"/>
        <v>378594</v>
      </c>
      <c r="Z11" s="10">
        <f t="shared" si="2"/>
        <v>14.960916442048516</v>
      </c>
      <c r="AA11" s="1">
        <v>2224341.3199999998</v>
      </c>
      <c r="AB11" s="1">
        <v>4444824.9400000004</v>
      </c>
      <c r="AC11" s="1">
        <v>0.77080000000000004</v>
      </c>
      <c r="AD11" s="1">
        <v>1.9983</v>
      </c>
      <c r="AE11" s="1">
        <v>45.8</v>
      </c>
      <c r="AF11" s="1"/>
      <c r="AG11" s="1"/>
      <c r="AH11" s="1">
        <v>0</v>
      </c>
      <c r="AI11" s="1">
        <v>0</v>
      </c>
      <c r="AJ11" s="1">
        <v>0</v>
      </c>
      <c r="AK11" s="1">
        <v>1891.63</v>
      </c>
      <c r="AL11" s="9">
        <v>0</v>
      </c>
    </row>
    <row r="12" spans="1:38" x14ac:dyDescent="0.3">
      <c r="A12" s="4">
        <v>1114</v>
      </c>
      <c r="B12" s="2" t="s">
        <v>43</v>
      </c>
      <c r="C12" s="2" t="s">
        <v>44</v>
      </c>
      <c r="D12" s="2" t="s">
        <v>44</v>
      </c>
      <c r="E12" s="2" t="s">
        <v>48</v>
      </c>
      <c r="F12" s="2" t="s">
        <v>44</v>
      </c>
      <c r="G12" s="2"/>
      <c r="H12" s="2" t="s">
        <v>71</v>
      </c>
      <c r="I12" s="2" t="s">
        <v>40</v>
      </c>
      <c r="J12" s="2" t="s">
        <v>72</v>
      </c>
      <c r="K12" s="2">
        <v>501</v>
      </c>
      <c r="L12" s="2">
        <v>501</v>
      </c>
      <c r="M12" s="2">
        <v>0</v>
      </c>
      <c r="N12" s="2">
        <v>487</v>
      </c>
      <c r="O12" s="2">
        <v>0</v>
      </c>
      <c r="P12" s="2">
        <v>705.15800000000002</v>
      </c>
      <c r="Q12" s="2">
        <v>729.57799999999997</v>
      </c>
      <c r="R12" s="2">
        <v>20000</v>
      </c>
      <c r="S12" s="2">
        <v>488400</v>
      </c>
      <c r="T12" s="11">
        <v>31000</v>
      </c>
      <c r="U12" s="11">
        <v>0</v>
      </c>
      <c r="V12" s="2">
        <f t="shared" si="0"/>
        <v>519400</v>
      </c>
      <c r="W12" s="2">
        <v>370</v>
      </c>
      <c r="X12" s="2">
        <v>441633.125</v>
      </c>
      <c r="Y12" s="2">
        <f t="shared" si="1"/>
        <v>442003.125</v>
      </c>
      <c r="Z12" s="10">
        <f t="shared" si="2"/>
        <v>14.901208124759338</v>
      </c>
      <c r="AA12" s="2">
        <v>2596829.25</v>
      </c>
      <c r="AB12" s="2">
        <v>5189027.7019999996</v>
      </c>
      <c r="AC12" s="2">
        <v>0.90500000000000003</v>
      </c>
      <c r="AD12" s="2">
        <v>1.9982</v>
      </c>
      <c r="AE12" s="2">
        <v>18.98</v>
      </c>
      <c r="AF12" s="2"/>
      <c r="AG12" s="2"/>
      <c r="AH12" s="2">
        <v>0</v>
      </c>
      <c r="AI12" s="2">
        <v>0</v>
      </c>
      <c r="AJ12" s="2">
        <v>0</v>
      </c>
      <c r="AK12" s="2">
        <v>2970.36</v>
      </c>
      <c r="AL12" s="8">
        <v>0</v>
      </c>
    </row>
    <row r="13" spans="1:38" x14ac:dyDescent="0.3">
      <c r="A13" s="3">
        <v>1233</v>
      </c>
      <c r="B13" s="1" t="s">
        <v>43</v>
      </c>
      <c r="C13" s="1" t="s">
        <v>44</v>
      </c>
      <c r="D13" s="1" t="s">
        <v>44</v>
      </c>
      <c r="E13" s="1" t="s">
        <v>48</v>
      </c>
      <c r="F13" s="1" t="s">
        <v>44</v>
      </c>
      <c r="G13" s="1"/>
      <c r="H13" s="1" t="s">
        <v>73</v>
      </c>
      <c r="I13" s="1" t="s">
        <v>40</v>
      </c>
      <c r="J13" s="1" t="s">
        <v>74</v>
      </c>
      <c r="K13" s="1">
        <v>367</v>
      </c>
      <c r="L13" s="1">
        <v>367</v>
      </c>
      <c r="M13" s="1">
        <v>0</v>
      </c>
      <c r="N13" s="1">
        <v>355</v>
      </c>
      <c r="O13" s="1">
        <v>0</v>
      </c>
      <c r="P13" s="1">
        <v>562.80200000000002</v>
      </c>
      <c r="Q13" s="1">
        <v>580.21699999999998</v>
      </c>
      <c r="R13" s="1">
        <v>20000</v>
      </c>
      <c r="S13" s="1">
        <v>348300</v>
      </c>
      <c r="T13" s="11">
        <v>22000</v>
      </c>
      <c r="U13" s="11">
        <v>0</v>
      </c>
      <c r="V13" s="2">
        <f t="shared" si="0"/>
        <v>370300</v>
      </c>
      <c r="W13" s="1">
        <v>1530</v>
      </c>
      <c r="X13" s="1">
        <v>313682.94900000002</v>
      </c>
      <c r="Y13" s="2">
        <f t="shared" si="1"/>
        <v>315212.94900000002</v>
      </c>
      <c r="Z13" s="10">
        <f t="shared" si="2"/>
        <v>14.876330272751817</v>
      </c>
      <c r="AA13" s="1">
        <v>1859096.16</v>
      </c>
      <c r="AB13" s="1">
        <v>1851872.936</v>
      </c>
      <c r="AC13" s="1">
        <v>0.90500000000000003</v>
      </c>
      <c r="AD13" s="1">
        <v>0.99609999999999999</v>
      </c>
      <c r="AE13" s="1">
        <v>9.4600000000000009</v>
      </c>
      <c r="AF13" s="1"/>
      <c r="AG13" s="1"/>
      <c r="AH13" s="1">
        <v>0</v>
      </c>
      <c r="AI13" s="1">
        <v>0</v>
      </c>
      <c r="AJ13" s="1">
        <v>0</v>
      </c>
      <c r="AK13" s="1">
        <v>3237.85</v>
      </c>
      <c r="AL13" s="9">
        <v>0</v>
      </c>
    </row>
    <row r="14" spans="1:38" x14ac:dyDescent="0.3">
      <c r="A14" s="4">
        <v>1337</v>
      </c>
      <c r="B14" s="2" t="s">
        <v>43</v>
      </c>
      <c r="C14" s="2" t="s">
        <v>44</v>
      </c>
      <c r="D14" s="2" t="s">
        <v>44</v>
      </c>
      <c r="E14" s="2" t="s">
        <v>51</v>
      </c>
      <c r="F14" s="2" t="s">
        <v>44</v>
      </c>
      <c r="G14" s="2"/>
      <c r="H14" s="2" t="s">
        <v>75</v>
      </c>
      <c r="I14" s="2" t="s">
        <v>40</v>
      </c>
      <c r="J14" s="2" t="s">
        <v>76</v>
      </c>
      <c r="K14" s="2">
        <v>592</v>
      </c>
      <c r="L14" s="2">
        <v>592</v>
      </c>
      <c r="M14" s="2">
        <v>0</v>
      </c>
      <c r="N14" s="2">
        <v>586</v>
      </c>
      <c r="O14" s="2">
        <v>0</v>
      </c>
      <c r="P14" s="2">
        <v>795.6</v>
      </c>
      <c r="Q14" s="2">
        <v>818.82</v>
      </c>
      <c r="R14" s="2">
        <v>20000</v>
      </c>
      <c r="S14" s="2">
        <v>464400</v>
      </c>
      <c r="T14" s="11">
        <v>28000</v>
      </c>
      <c r="U14" s="11">
        <v>0</v>
      </c>
      <c r="V14" s="2">
        <f t="shared" si="0"/>
        <v>492400</v>
      </c>
      <c r="W14" s="2">
        <v>341</v>
      </c>
      <c r="X14" s="2">
        <v>418486.41600000003</v>
      </c>
      <c r="Y14" s="2">
        <f t="shared" si="1"/>
        <v>418827.41600000003</v>
      </c>
      <c r="Z14" s="10">
        <f t="shared" si="2"/>
        <v>14.941629569455722</v>
      </c>
      <c r="AA14" s="2">
        <v>2459631.65</v>
      </c>
      <c r="AB14" s="2">
        <v>2608960.4619999998</v>
      </c>
      <c r="AC14" s="2">
        <v>0.90190000000000003</v>
      </c>
      <c r="AD14" s="2">
        <v>1.0607</v>
      </c>
      <c r="AE14" s="2">
        <v>10.41</v>
      </c>
      <c r="AF14" s="2"/>
      <c r="AG14" s="2"/>
      <c r="AH14" s="2">
        <v>0</v>
      </c>
      <c r="AI14" s="2">
        <v>0</v>
      </c>
      <c r="AJ14" s="2">
        <v>0</v>
      </c>
      <c r="AK14" s="2">
        <v>2885.8</v>
      </c>
      <c r="AL14" s="8">
        <v>0</v>
      </c>
    </row>
    <row r="15" spans="1:38" x14ac:dyDescent="0.3">
      <c r="A15" s="3">
        <v>1442</v>
      </c>
      <c r="B15" s="1" t="s">
        <v>43</v>
      </c>
      <c r="C15" s="1" t="s">
        <v>44</v>
      </c>
      <c r="D15" s="1" t="s">
        <v>44</v>
      </c>
      <c r="E15" s="1" t="s">
        <v>48</v>
      </c>
      <c r="F15" s="1" t="s">
        <v>44</v>
      </c>
      <c r="G15" s="1"/>
      <c r="H15" s="1" t="s">
        <v>79</v>
      </c>
      <c r="I15" s="1" t="s">
        <v>40</v>
      </c>
      <c r="J15" s="1" t="s">
        <v>80</v>
      </c>
      <c r="K15" s="1">
        <v>247</v>
      </c>
      <c r="L15" s="1">
        <v>247</v>
      </c>
      <c r="M15" s="1">
        <v>0</v>
      </c>
      <c r="N15" s="1">
        <v>237</v>
      </c>
      <c r="O15" s="1">
        <v>0</v>
      </c>
      <c r="P15" s="1">
        <v>395.73399999999998</v>
      </c>
      <c r="Q15" s="1">
        <v>404.37799999999999</v>
      </c>
      <c r="R15" s="1">
        <v>20000</v>
      </c>
      <c r="S15" s="1">
        <v>172880</v>
      </c>
      <c r="T15" s="11">
        <v>10000</v>
      </c>
      <c r="U15" s="11">
        <v>0</v>
      </c>
      <c r="V15" s="2">
        <f t="shared" si="0"/>
        <v>182880</v>
      </c>
      <c r="W15" s="1">
        <v>363</v>
      </c>
      <c r="X15" s="1">
        <v>156093.76800000001</v>
      </c>
      <c r="Y15" s="2">
        <f t="shared" si="1"/>
        <v>156456.76800000001</v>
      </c>
      <c r="Z15" s="10">
        <f t="shared" si="2"/>
        <v>14.448398950131228</v>
      </c>
      <c r="AA15" s="1">
        <v>923379.83</v>
      </c>
      <c r="AB15" s="1">
        <v>928672.55799999996</v>
      </c>
      <c r="AC15" s="1">
        <v>0.90500000000000003</v>
      </c>
      <c r="AD15" s="1">
        <v>1.0057</v>
      </c>
      <c r="AE15" s="1">
        <v>9.5500000000000007</v>
      </c>
      <c r="AF15" s="1"/>
      <c r="AG15" s="1"/>
      <c r="AH15" s="1">
        <v>0</v>
      </c>
      <c r="AI15" s="1">
        <v>0</v>
      </c>
      <c r="AJ15" s="1">
        <v>0</v>
      </c>
      <c r="AK15" s="1">
        <v>2225.11</v>
      </c>
      <c r="AL15" s="9">
        <v>0</v>
      </c>
    </row>
    <row r="16" spans="1:38" x14ac:dyDescent="0.3">
      <c r="A16" s="4">
        <v>1571</v>
      </c>
      <c r="B16" s="2" t="s">
        <v>43</v>
      </c>
      <c r="C16" s="2" t="s">
        <v>44</v>
      </c>
      <c r="D16" s="2" t="s">
        <v>44</v>
      </c>
      <c r="E16" s="2" t="s">
        <v>51</v>
      </c>
      <c r="F16" s="2" t="s">
        <v>44</v>
      </c>
      <c r="G16" s="2"/>
      <c r="H16" s="2" t="s">
        <v>81</v>
      </c>
      <c r="I16" s="2" t="s">
        <v>40</v>
      </c>
      <c r="J16" s="2" t="s">
        <v>82</v>
      </c>
      <c r="K16" s="2">
        <v>586</v>
      </c>
      <c r="L16" s="2">
        <v>586</v>
      </c>
      <c r="M16" s="2">
        <v>0</v>
      </c>
      <c r="N16" s="2">
        <v>560</v>
      </c>
      <c r="O16" s="2">
        <v>0</v>
      </c>
      <c r="P16" s="2">
        <v>749.29</v>
      </c>
      <c r="Q16" s="2">
        <v>772.97</v>
      </c>
      <c r="R16" s="2">
        <v>20000</v>
      </c>
      <c r="S16" s="2">
        <v>473600</v>
      </c>
      <c r="T16" s="11">
        <v>30000</v>
      </c>
      <c r="U16" s="11">
        <v>0</v>
      </c>
      <c r="V16" s="2">
        <f t="shared" si="0"/>
        <v>503600</v>
      </c>
      <c r="W16" s="2">
        <v>867.89</v>
      </c>
      <c r="X16" s="2">
        <v>427231.41200000001</v>
      </c>
      <c r="Y16" s="2">
        <f t="shared" si="1"/>
        <v>428099.30200000003</v>
      </c>
      <c r="Z16" s="10">
        <f t="shared" si="2"/>
        <v>14.992195790309765</v>
      </c>
      <c r="AA16" s="2">
        <v>2519356.13</v>
      </c>
      <c r="AB16" s="2">
        <v>2541271.6770000001</v>
      </c>
      <c r="AC16" s="2">
        <v>0.90390000000000004</v>
      </c>
      <c r="AD16" s="2">
        <v>1.0086999999999999</v>
      </c>
      <c r="AE16" s="2">
        <v>9.69</v>
      </c>
      <c r="AF16" s="2"/>
      <c r="AG16" s="2"/>
      <c r="AH16" s="2">
        <v>0</v>
      </c>
      <c r="AI16" s="2">
        <v>0</v>
      </c>
      <c r="AJ16" s="2">
        <v>0</v>
      </c>
      <c r="AK16" s="2">
        <v>4220.74</v>
      </c>
      <c r="AL16" s="8">
        <v>0</v>
      </c>
    </row>
    <row r="17" spans="1:38" x14ac:dyDescent="0.3">
      <c r="A17" s="3">
        <v>1617</v>
      </c>
      <c r="B17" s="1" t="s">
        <v>43</v>
      </c>
      <c r="C17" s="1" t="s">
        <v>44</v>
      </c>
      <c r="D17" s="1" t="s">
        <v>44</v>
      </c>
      <c r="E17" s="1" t="s">
        <v>51</v>
      </c>
      <c r="F17" s="1" t="s">
        <v>44</v>
      </c>
      <c r="G17" s="1"/>
      <c r="H17" s="1" t="s">
        <v>83</v>
      </c>
      <c r="I17" s="1" t="s">
        <v>40</v>
      </c>
      <c r="J17" s="1" t="s">
        <v>84</v>
      </c>
      <c r="K17" s="1">
        <v>319</v>
      </c>
      <c r="L17" s="1">
        <v>319</v>
      </c>
      <c r="M17" s="1">
        <v>0</v>
      </c>
      <c r="N17" s="1">
        <v>311</v>
      </c>
      <c r="O17" s="1">
        <v>0</v>
      </c>
      <c r="P17" s="1">
        <v>510.2</v>
      </c>
      <c r="Q17" s="1">
        <v>528.24</v>
      </c>
      <c r="R17" s="1">
        <v>20000</v>
      </c>
      <c r="S17" s="1">
        <v>360800</v>
      </c>
      <c r="T17" s="11">
        <v>20000</v>
      </c>
      <c r="U17" s="11">
        <v>0</v>
      </c>
      <c r="V17" s="2">
        <f t="shared" si="0"/>
        <v>380800</v>
      </c>
      <c r="W17" s="1">
        <v>276</v>
      </c>
      <c r="X17" s="1">
        <v>326247.83600000001</v>
      </c>
      <c r="Y17" s="2">
        <f t="shared" si="1"/>
        <v>326523.83600000001</v>
      </c>
      <c r="Z17" s="10">
        <f t="shared" si="2"/>
        <v>14.253194327731089</v>
      </c>
      <c r="AA17" s="1">
        <v>1917948.68</v>
      </c>
      <c r="AB17" s="1">
        <v>1925080.558</v>
      </c>
      <c r="AC17" s="1">
        <v>0.90500000000000003</v>
      </c>
      <c r="AD17" s="1">
        <v>1.0037</v>
      </c>
      <c r="AE17" s="1">
        <v>9.5399999999999991</v>
      </c>
      <c r="AF17" s="1"/>
      <c r="AG17" s="1"/>
      <c r="AH17" s="1">
        <v>0</v>
      </c>
      <c r="AI17" s="1">
        <v>0</v>
      </c>
      <c r="AJ17" s="1">
        <v>0</v>
      </c>
      <c r="AK17" s="1">
        <v>2321.9</v>
      </c>
      <c r="AL17" s="9">
        <v>0</v>
      </c>
    </row>
    <row r="18" spans="1:38" x14ac:dyDescent="0.3">
      <c r="A18" s="4">
        <v>1637</v>
      </c>
      <c r="B18" s="2" t="s">
        <v>43</v>
      </c>
      <c r="C18" s="2" t="s">
        <v>44</v>
      </c>
      <c r="D18" s="2" t="s">
        <v>44</v>
      </c>
      <c r="E18" s="2" t="s">
        <v>48</v>
      </c>
      <c r="F18" s="2" t="s">
        <v>44</v>
      </c>
      <c r="G18" s="2"/>
      <c r="H18" s="2" t="s">
        <v>85</v>
      </c>
      <c r="I18" s="2" t="s">
        <v>39</v>
      </c>
      <c r="J18" s="2" t="s">
        <v>86</v>
      </c>
      <c r="K18" s="2">
        <v>8</v>
      </c>
      <c r="L18" s="2">
        <v>8</v>
      </c>
      <c r="M18" s="2">
        <v>0</v>
      </c>
      <c r="N18" s="2">
        <v>0</v>
      </c>
      <c r="O18" s="2">
        <v>0</v>
      </c>
      <c r="P18" s="2">
        <v>1720.6</v>
      </c>
      <c r="Q18" s="2">
        <v>1755.0050000000001</v>
      </c>
      <c r="R18" s="2">
        <v>20000</v>
      </c>
      <c r="S18" s="2">
        <v>688100</v>
      </c>
      <c r="T18" s="11">
        <v>0</v>
      </c>
      <c r="U18" s="11">
        <v>680000</v>
      </c>
      <c r="V18" s="2">
        <f t="shared" si="0"/>
        <v>8100</v>
      </c>
      <c r="W18" s="2">
        <v>7270</v>
      </c>
      <c r="X18" s="2">
        <v>0</v>
      </c>
      <c r="Y18" s="2">
        <f t="shared" si="1"/>
        <v>7270</v>
      </c>
      <c r="Z18" s="10">
        <f t="shared" si="2"/>
        <v>10.246913580246913</v>
      </c>
      <c r="AA18" s="2">
        <v>96952.7</v>
      </c>
      <c r="AB18" s="2">
        <v>130347.7</v>
      </c>
      <c r="AC18" s="2">
        <v>1.06E-2</v>
      </c>
      <c r="AD18" s="2">
        <v>1.3444</v>
      </c>
      <c r="AE18" s="2">
        <v>133.01</v>
      </c>
      <c r="AF18" s="2"/>
      <c r="AG18" s="2"/>
      <c r="AH18" s="2">
        <v>0</v>
      </c>
      <c r="AI18" s="2">
        <v>0</v>
      </c>
      <c r="AJ18" s="2">
        <v>0</v>
      </c>
      <c r="AK18" s="2">
        <v>0</v>
      </c>
      <c r="AL18" s="8">
        <v>0</v>
      </c>
    </row>
    <row r="19" spans="1:38" x14ac:dyDescent="0.3">
      <c r="A19" s="3">
        <v>1644</v>
      </c>
      <c r="B19" s="1" t="s">
        <v>43</v>
      </c>
      <c r="C19" s="1" t="s">
        <v>44</v>
      </c>
      <c r="D19" s="1" t="s">
        <v>44</v>
      </c>
      <c r="E19" s="1" t="s">
        <v>51</v>
      </c>
      <c r="F19" s="1" t="s">
        <v>44</v>
      </c>
      <c r="G19" s="1"/>
      <c r="H19" s="1" t="s">
        <v>87</v>
      </c>
      <c r="I19" s="1" t="s">
        <v>38</v>
      </c>
      <c r="J19" s="1" t="s">
        <v>88</v>
      </c>
      <c r="K19" s="1">
        <v>261</v>
      </c>
      <c r="L19" s="1">
        <v>261</v>
      </c>
      <c r="M19" s="1">
        <v>0</v>
      </c>
      <c r="N19" s="1">
        <v>0</v>
      </c>
      <c r="O19" s="1">
        <v>0</v>
      </c>
      <c r="P19" s="1">
        <v>88.15</v>
      </c>
      <c r="Q19" s="1">
        <v>89.65</v>
      </c>
      <c r="R19" s="1">
        <v>20000</v>
      </c>
      <c r="S19" s="1">
        <v>30000</v>
      </c>
      <c r="T19" s="11">
        <v>11000</v>
      </c>
      <c r="U19" s="11">
        <v>0</v>
      </c>
      <c r="V19" s="2">
        <f t="shared" si="0"/>
        <v>41000</v>
      </c>
      <c r="W19" s="1">
        <v>35490</v>
      </c>
      <c r="X19" s="1">
        <v>0</v>
      </c>
      <c r="Y19" s="2">
        <f t="shared" si="1"/>
        <v>35490</v>
      </c>
      <c r="Z19" s="10">
        <f t="shared" si="2"/>
        <v>13.439024390243903</v>
      </c>
      <c r="AA19" s="1">
        <v>361215.3</v>
      </c>
      <c r="AB19" s="1">
        <v>275044.40999999997</v>
      </c>
      <c r="AC19" s="1">
        <v>1.1830000000000001</v>
      </c>
      <c r="AD19" s="1">
        <v>0.76139999999999997</v>
      </c>
      <c r="AE19" s="1">
        <v>-13.93</v>
      </c>
      <c r="AF19" s="1"/>
      <c r="AG19" s="1"/>
      <c r="AH19" s="1">
        <v>0</v>
      </c>
      <c r="AI19" s="1">
        <v>0</v>
      </c>
      <c r="AJ19" s="1">
        <v>0</v>
      </c>
      <c r="AK19" s="1">
        <v>0</v>
      </c>
      <c r="AL19" s="9">
        <v>0</v>
      </c>
    </row>
    <row r="20" spans="1:38" x14ac:dyDescent="0.3">
      <c r="A20" s="4">
        <v>2046</v>
      </c>
      <c r="B20" s="2" t="s">
        <v>43</v>
      </c>
      <c r="C20" s="2" t="s">
        <v>44</v>
      </c>
      <c r="D20" s="2" t="s">
        <v>44</v>
      </c>
      <c r="E20" s="2" t="s">
        <v>56</v>
      </c>
      <c r="F20" s="2" t="s">
        <v>44</v>
      </c>
      <c r="G20" s="2"/>
      <c r="H20" s="2" t="s">
        <v>89</v>
      </c>
      <c r="I20" s="2" t="s">
        <v>40</v>
      </c>
      <c r="J20" s="2" t="s">
        <v>90</v>
      </c>
      <c r="K20" s="2">
        <v>556</v>
      </c>
      <c r="L20" s="2">
        <v>556</v>
      </c>
      <c r="M20" s="2">
        <v>0</v>
      </c>
      <c r="N20" s="2">
        <v>550</v>
      </c>
      <c r="O20" s="2">
        <v>0</v>
      </c>
      <c r="P20" s="2">
        <v>692.86599999999999</v>
      </c>
      <c r="Q20" s="2">
        <v>707.48099999999999</v>
      </c>
      <c r="R20" s="2">
        <v>20000</v>
      </c>
      <c r="S20" s="2">
        <v>292300</v>
      </c>
      <c r="T20" s="11">
        <v>0</v>
      </c>
      <c r="U20" s="11">
        <v>0</v>
      </c>
      <c r="V20" s="2">
        <f t="shared" si="0"/>
        <v>292300</v>
      </c>
      <c r="W20" s="2">
        <v>229</v>
      </c>
      <c r="X20" s="2">
        <v>264302.02500000002</v>
      </c>
      <c r="Y20" s="2">
        <f t="shared" si="1"/>
        <v>264531.02500000002</v>
      </c>
      <c r="Z20" s="10">
        <f t="shared" si="2"/>
        <v>9.5001625042764193</v>
      </c>
      <c r="AA20" s="2">
        <v>1553824.08</v>
      </c>
      <c r="AB20" s="2">
        <v>2317981.9040000001</v>
      </c>
      <c r="AC20" s="2">
        <v>0.90500000000000003</v>
      </c>
      <c r="AD20" s="2">
        <v>1.4918</v>
      </c>
      <c r="AE20" s="2">
        <v>14.17</v>
      </c>
      <c r="AF20" s="2"/>
      <c r="AG20" s="2"/>
      <c r="AH20" s="2">
        <v>0</v>
      </c>
      <c r="AI20" s="2">
        <v>0</v>
      </c>
      <c r="AJ20" s="2">
        <v>0</v>
      </c>
      <c r="AK20" s="2">
        <v>3631.27</v>
      </c>
      <c r="AL20" s="8">
        <v>0</v>
      </c>
    </row>
    <row r="21" spans="1:38" x14ac:dyDescent="0.3">
      <c r="A21" s="3">
        <v>2115</v>
      </c>
      <c r="B21" s="1" t="s">
        <v>43</v>
      </c>
      <c r="C21" s="1" t="s">
        <v>44</v>
      </c>
      <c r="D21" s="1" t="s">
        <v>44</v>
      </c>
      <c r="E21" s="1" t="s">
        <v>51</v>
      </c>
      <c r="F21" s="1" t="s">
        <v>44</v>
      </c>
      <c r="G21" s="1"/>
      <c r="H21" s="1" t="s">
        <v>91</v>
      </c>
      <c r="I21" s="1" t="s">
        <v>38</v>
      </c>
      <c r="J21" s="1" t="s">
        <v>92</v>
      </c>
      <c r="K21" s="1">
        <v>1892</v>
      </c>
      <c r="L21" s="1">
        <v>1892</v>
      </c>
      <c r="M21" s="1">
        <v>0</v>
      </c>
      <c r="N21" s="1">
        <v>0</v>
      </c>
      <c r="O21" s="1">
        <v>0</v>
      </c>
      <c r="P21" s="1">
        <v>278.25</v>
      </c>
      <c r="Q21" s="1">
        <v>288.16000000000003</v>
      </c>
      <c r="R21" s="1">
        <v>20000</v>
      </c>
      <c r="S21" s="1">
        <v>198200</v>
      </c>
      <c r="T21" s="11">
        <v>0</v>
      </c>
      <c r="U21" s="11">
        <v>89000</v>
      </c>
      <c r="V21" s="2">
        <f t="shared" si="0"/>
        <v>109200</v>
      </c>
      <c r="W21" s="1">
        <v>93276</v>
      </c>
      <c r="X21" s="1">
        <v>0</v>
      </c>
      <c r="Y21" s="2">
        <f t="shared" si="1"/>
        <v>93276</v>
      </c>
      <c r="Z21" s="10">
        <f t="shared" si="2"/>
        <v>14.58241758241758</v>
      </c>
      <c r="AA21" s="1">
        <v>1067482.29</v>
      </c>
      <c r="AB21" s="1">
        <v>769159.73</v>
      </c>
      <c r="AC21" s="1">
        <v>0.47060000000000002</v>
      </c>
      <c r="AD21" s="1">
        <v>0.72050000000000003</v>
      </c>
      <c r="AE21" s="1">
        <v>38.14</v>
      </c>
      <c r="AF21" s="1"/>
      <c r="AG21" s="1"/>
      <c r="AH21" s="1">
        <v>0</v>
      </c>
      <c r="AI21" s="1">
        <v>0</v>
      </c>
      <c r="AJ21" s="1">
        <v>0</v>
      </c>
      <c r="AK21" s="1">
        <v>0</v>
      </c>
      <c r="AL21" s="9">
        <v>0</v>
      </c>
    </row>
    <row r="22" spans="1:38" x14ac:dyDescent="0.3">
      <c r="A22" s="4">
        <v>2138</v>
      </c>
      <c r="B22" s="2" t="s">
        <v>43</v>
      </c>
      <c r="C22" s="2" t="s">
        <v>44</v>
      </c>
      <c r="D22" s="2" t="s">
        <v>44</v>
      </c>
      <c r="E22" s="2" t="s">
        <v>48</v>
      </c>
      <c r="F22" s="2" t="s">
        <v>44</v>
      </c>
      <c r="G22" s="2"/>
      <c r="H22" s="2" t="s">
        <v>93</v>
      </c>
      <c r="I22" s="2" t="s">
        <v>40</v>
      </c>
      <c r="J22" s="2" t="s">
        <v>94</v>
      </c>
      <c r="K22" s="2">
        <v>528</v>
      </c>
      <c r="L22" s="2">
        <v>528</v>
      </c>
      <c r="M22" s="2">
        <v>0</v>
      </c>
      <c r="N22" s="2">
        <v>518</v>
      </c>
      <c r="O22" s="2">
        <v>0</v>
      </c>
      <c r="P22" s="2">
        <v>690.10699999999997</v>
      </c>
      <c r="Q22" s="2">
        <v>712.90300000000002</v>
      </c>
      <c r="R22" s="2">
        <v>20000</v>
      </c>
      <c r="S22" s="2">
        <v>455920</v>
      </c>
      <c r="T22" s="11">
        <v>25000</v>
      </c>
      <c r="U22" s="11">
        <v>0</v>
      </c>
      <c r="V22" s="2">
        <f t="shared" si="0"/>
        <v>480920</v>
      </c>
      <c r="W22" s="2">
        <v>322</v>
      </c>
      <c r="X22" s="2">
        <v>412286.86599999998</v>
      </c>
      <c r="Y22" s="2">
        <f t="shared" si="1"/>
        <v>412608.86599999998</v>
      </c>
      <c r="Z22" s="10">
        <f t="shared" si="2"/>
        <v>14.204261415620065</v>
      </c>
      <c r="AA22" s="2">
        <v>2424618.92</v>
      </c>
      <c r="AB22" s="2">
        <v>2432058.39</v>
      </c>
      <c r="AC22" s="2">
        <v>0.90500000000000003</v>
      </c>
      <c r="AD22" s="2">
        <v>1.0031000000000001</v>
      </c>
      <c r="AE22" s="2">
        <v>9.5299999999999994</v>
      </c>
      <c r="AF22" s="2"/>
      <c r="AG22" s="2"/>
      <c r="AH22" s="2">
        <v>0</v>
      </c>
      <c r="AI22" s="2">
        <v>0</v>
      </c>
      <c r="AJ22" s="2">
        <v>0</v>
      </c>
      <c r="AK22" s="2">
        <v>2757.2</v>
      </c>
      <c r="AL22" s="8">
        <v>0</v>
      </c>
    </row>
    <row r="23" spans="1:38" x14ac:dyDescent="0.3">
      <c r="A23" s="3">
        <v>2160</v>
      </c>
      <c r="B23" s="1" t="s">
        <v>43</v>
      </c>
      <c r="C23" s="1" t="s">
        <v>44</v>
      </c>
      <c r="D23" s="1" t="s">
        <v>44</v>
      </c>
      <c r="E23" s="1" t="s">
        <v>51</v>
      </c>
      <c r="F23" s="1" t="s">
        <v>44</v>
      </c>
      <c r="G23" s="1"/>
      <c r="H23" s="1" t="s">
        <v>96</v>
      </c>
      <c r="I23" s="1" t="s">
        <v>38</v>
      </c>
      <c r="J23" s="1" t="s">
        <v>97</v>
      </c>
      <c r="K23" s="1">
        <v>2849</v>
      </c>
      <c r="L23" s="1">
        <v>2849</v>
      </c>
      <c r="M23" s="1">
        <v>0</v>
      </c>
      <c r="N23" s="1">
        <v>0</v>
      </c>
      <c r="O23" s="1">
        <v>0</v>
      </c>
      <c r="P23" s="1">
        <v>691.29</v>
      </c>
      <c r="Q23" s="1">
        <v>703.81</v>
      </c>
      <c r="R23" s="1">
        <v>20000</v>
      </c>
      <c r="S23" s="1">
        <v>250400</v>
      </c>
      <c r="T23" s="11">
        <v>0</v>
      </c>
      <c r="U23" s="11">
        <v>30000</v>
      </c>
      <c r="V23" s="2">
        <f t="shared" si="0"/>
        <v>220400</v>
      </c>
      <c r="W23" s="1">
        <v>188774.08</v>
      </c>
      <c r="X23" s="1">
        <v>0</v>
      </c>
      <c r="Y23" s="2">
        <f t="shared" si="1"/>
        <v>188774.08</v>
      </c>
      <c r="Z23" s="10">
        <f t="shared" si="2"/>
        <v>14.349328493647921</v>
      </c>
      <c r="AA23" s="1">
        <v>2060155.84</v>
      </c>
      <c r="AB23" s="1">
        <v>1393195.42</v>
      </c>
      <c r="AC23" s="1">
        <v>0.75390000000000001</v>
      </c>
      <c r="AD23" s="1">
        <v>0.67630000000000001</v>
      </c>
      <c r="AE23" s="1">
        <v>16.64</v>
      </c>
      <c r="AF23" s="1"/>
      <c r="AG23" s="1"/>
      <c r="AH23" s="1">
        <v>0</v>
      </c>
      <c r="AI23" s="1">
        <v>0</v>
      </c>
      <c r="AJ23" s="1">
        <v>0</v>
      </c>
      <c r="AK23" s="1">
        <v>0</v>
      </c>
      <c r="AL23" s="9">
        <v>0</v>
      </c>
    </row>
    <row r="24" spans="1:38" x14ac:dyDescent="0.3">
      <c r="A24" s="4">
        <v>2404</v>
      </c>
      <c r="B24" s="2" t="s">
        <v>43</v>
      </c>
      <c r="C24" s="2" t="s">
        <v>44</v>
      </c>
      <c r="D24" s="2" t="s">
        <v>44</v>
      </c>
      <c r="E24" s="2" t="s">
        <v>51</v>
      </c>
      <c r="F24" s="2" t="s">
        <v>44</v>
      </c>
      <c r="G24" s="2"/>
      <c r="H24" s="2" t="s">
        <v>98</v>
      </c>
      <c r="I24" s="2" t="s">
        <v>39</v>
      </c>
      <c r="J24" s="2" t="s">
        <v>99</v>
      </c>
      <c r="K24" s="2">
        <v>806</v>
      </c>
      <c r="L24" s="2">
        <v>806</v>
      </c>
      <c r="M24" s="2">
        <v>0</v>
      </c>
      <c r="N24" s="2">
        <v>672</v>
      </c>
      <c r="O24" s="2">
        <v>672</v>
      </c>
      <c r="P24" s="2">
        <v>1171.78</v>
      </c>
      <c r="Q24" s="2">
        <v>1190.3399999999999</v>
      </c>
      <c r="R24" s="2">
        <v>20000</v>
      </c>
      <c r="S24" s="2">
        <v>371200</v>
      </c>
      <c r="T24" s="11">
        <v>0</v>
      </c>
      <c r="U24" s="11">
        <v>360000</v>
      </c>
      <c r="V24" s="2">
        <f t="shared" si="0"/>
        <v>11200</v>
      </c>
      <c r="W24" s="2">
        <v>10204.02</v>
      </c>
      <c r="X24" s="2">
        <v>0</v>
      </c>
      <c r="Y24" s="2">
        <f t="shared" si="1"/>
        <v>10204.02</v>
      </c>
      <c r="Z24" s="10">
        <f t="shared" si="2"/>
        <v>8.8926785714285685</v>
      </c>
      <c r="AA24" s="2">
        <v>113776.43</v>
      </c>
      <c r="AB24" s="2">
        <v>44335.43</v>
      </c>
      <c r="AC24" s="2">
        <v>2.75E-2</v>
      </c>
      <c r="AD24" s="2">
        <v>0.38969999999999999</v>
      </c>
      <c r="AE24" s="2">
        <v>37.9</v>
      </c>
      <c r="AF24" s="2"/>
      <c r="AG24" s="2"/>
      <c r="AH24" s="2">
        <v>0</v>
      </c>
      <c r="AI24" s="2">
        <v>0</v>
      </c>
      <c r="AJ24" s="2">
        <v>0</v>
      </c>
      <c r="AK24" s="2">
        <v>5746.98</v>
      </c>
      <c r="AL24" s="8">
        <v>0</v>
      </c>
    </row>
    <row r="25" spans="1:38" x14ac:dyDescent="0.3">
      <c r="A25" s="3">
        <v>2724</v>
      </c>
      <c r="B25" s="1" t="s">
        <v>43</v>
      </c>
      <c r="C25" s="1" t="s">
        <v>44</v>
      </c>
      <c r="D25" s="1" t="s">
        <v>44</v>
      </c>
      <c r="E25" s="1" t="s">
        <v>100</v>
      </c>
      <c r="F25" s="1" t="s">
        <v>44</v>
      </c>
      <c r="G25" s="1"/>
      <c r="H25" s="1" t="s">
        <v>101</v>
      </c>
      <c r="I25" s="1" t="s">
        <v>40</v>
      </c>
      <c r="J25" s="1" t="s">
        <v>102</v>
      </c>
      <c r="K25" s="1">
        <v>670</v>
      </c>
      <c r="L25" s="1">
        <v>670</v>
      </c>
      <c r="M25" s="1">
        <v>0</v>
      </c>
      <c r="N25" s="1">
        <v>653</v>
      </c>
      <c r="O25" s="1">
        <v>0</v>
      </c>
      <c r="P25" s="1">
        <v>906.44500000000005</v>
      </c>
      <c r="Q25" s="1">
        <v>929.85299999999995</v>
      </c>
      <c r="R25" s="1">
        <v>20000</v>
      </c>
      <c r="S25" s="1">
        <v>468160</v>
      </c>
      <c r="T25" s="11">
        <v>29000</v>
      </c>
      <c r="U25" s="11">
        <v>0</v>
      </c>
      <c r="V25" s="2">
        <f t="shared" si="0"/>
        <v>497160</v>
      </c>
      <c r="W25" s="1">
        <v>278</v>
      </c>
      <c r="X25" s="1">
        <v>423014.35600000003</v>
      </c>
      <c r="Y25" s="2">
        <f t="shared" si="1"/>
        <v>423292.35600000003</v>
      </c>
      <c r="Z25" s="10">
        <f t="shared" si="2"/>
        <v>14.857921795800138</v>
      </c>
      <c r="AA25" s="1">
        <v>2487092.4500000002</v>
      </c>
      <c r="AB25" s="1">
        <v>4575027.43</v>
      </c>
      <c r="AC25" s="1">
        <v>0.9042</v>
      </c>
      <c r="AD25" s="1">
        <v>1.8394999999999999</v>
      </c>
      <c r="AE25" s="1">
        <v>17.62</v>
      </c>
      <c r="AF25" s="1"/>
      <c r="AG25" s="1"/>
      <c r="AH25" s="1">
        <v>0</v>
      </c>
      <c r="AI25" s="1">
        <v>0</v>
      </c>
      <c r="AJ25" s="1">
        <v>0</v>
      </c>
      <c r="AK25" s="1">
        <v>5405.55</v>
      </c>
      <c r="AL25" s="9">
        <v>0</v>
      </c>
    </row>
    <row r="26" spans="1:38" x14ac:dyDescent="0.3">
      <c r="A26" s="4">
        <v>3121</v>
      </c>
      <c r="B26" s="2" t="s">
        <v>43</v>
      </c>
      <c r="C26" s="2" t="s">
        <v>44</v>
      </c>
      <c r="D26" s="2" t="s">
        <v>44</v>
      </c>
      <c r="E26" s="2" t="s">
        <v>103</v>
      </c>
      <c r="F26" s="2" t="s">
        <v>44</v>
      </c>
      <c r="G26" s="2"/>
      <c r="H26" s="2" t="s">
        <v>104</v>
      </c>
      <c r="I26" s="2" t="s">
        <v>38</v>
      </c>
      <c r="J26" s="2" t="s">
        <v>105</v>
      </c>
      <c r="K26" s="2">
        <v>1728</v>
      </c>
      <c r="L26" s="2">
        <v>1728</v>
      </c>
      <c r="M26" s="2">
        <v>0</v>
      </c>
      <c r="N26" s="2">
        <v>0</v>
      </c>
      <c r="O26" s="2">
        <v>0</v>
      </c>
      <c r="P26" s="2">
        <v>366.67399999999998</v>
      </c>
      <c r="Q26" s="2">
        <v>371.82799999999997</v>
      </c>
      <c r="R26" s="2">
        <v>20000</v>
      </c>
      <c r="S26" s="2">
        <v>103080</v>
      </c>
      <c r="T26" s="11">
        <v>0</v>
      </c>
      <c r="U26" s="11">
        <v>8500</v>
      </c>
      <c r="V26" s="2">
        <f t="shared" si="0"/>
        <v>94580</v>
      </c>
      <c r="W26" s="2">
        <v>80648</v>
      </c>
      <c r="X26" s="2">
        <v>0</v>
      </c>
      <c r="Y26" s="2">
        <f t="shared" si="1"/>
        <v>80648</v>
      </c>
      <c r="Z26" s="10">
        <f t="shared" si="2"/>
        <v>14.730386973990273</v>
      </c>
      <c r="AA26" s="2">
        <v>954821.22</v>
      </c>
      <c r="AB26" s="2">
        <v>729747.87</v>
      </c>
      <c r="AC26" s="2">
        <v>0.78239999999999998</v>
      </c>
      <c r="AD26" s="2">
        <v>0.76429999999999998</v>
      </c>
      <c r="AE26" s="2">
        <v>16.63</v>
      </c>
      <c r="AF26" s="2"/>
      <c r="AG26" s="2"/>
      <c r="AH26" s="2">
        <v>0</v>
      </c>
      <c r="AI26" s="2">
        <v>0</v>
      </c>
      <c r="AJ26" s="2">
        <v>0</v>
      </c>
      <c r="AK26" s="2">
        <v>0</v>
      </c>
      <c r="AL26" s="8">
        <v>0</v>
      </c>
    </row>
    <row r="27" spans="1:38" x14ac:dyDescent="0.3">
      <c r="A27" s="3">
        <v>5814</v>
      </c>
      <c r="B27" s="1" t="s">
        <v>43</v>
      </c>
      <c r="C27" s="1" t="s">
        <v>44</v>
      </c>
      <c r="D27" s="1" t="s">
        <v>44</v>
      </c>
      <c r="E27" s="1" t="s">
        <v>60</v>
      </c>
      <c r="F27" s="1" t="s">
        <v>44</v>
      </c>
      <c r="G27" s="1"/>
      <c r="H27" s="1" t="s">
        <v>106</v>
      </c>
      <c r="I27" s="1" t="s">
        <v>40</v>
      </c>
      <c r="J27" s="1" t="s">
        <v>107</v>
      </c>
      <c r="K27" s="1">
        <v>283</v>
      </c>
      <c r="L27" s="1">
        <v>283</v>
      </c>
      <c r="M27" s="1">
        <v>0</v>
      </c>
      <c r="N27" s="1">
        <v>276</v>
      </c>
      <c r="O27" s="1">
        <v>0</v>
      </c>
      <c r="P27" s="1">
        <v>240.09200000000001</v>
      </c>
      <c r="Q27" s="1">
        <v>249.14699999999999</v>
      </c>
      <c r="R27" s="1">
        <v>40000</v>
      </c>
      <c r="S27" s="1">
        <v>362200</v>
      </c>
      <c r="T27" s="11">
        <v>0</v>
      </c>
      <c r="U27" s="11">
        <v>14000</v>
      </c>
      <c r="V27" s="2">
        <f t="shared" si="0"/>
        <v>348200</v>
      </c>
      <c r="W27" s="1">
        <v>375</v>
      </c>
      <c r="X27" s="1">
        <v>296000</v>
      </c>
      <c r="Y27" s="2">
        <f t="shared" si="1"/>
        <v>296375</v>
      </c>
      <c r="Z27" s="10">
        <f t="shared" si="2"/>
        <v>14.883687535898909</v>
      </c>
      <c r="AA27" s="1">
        <v>1740280.86</v>
      </c>
      <c r="AB27" s="1">
        <v>1741140.86</v>
      </c>
      <c r="AC27" s="1">
        <v>0.81830000000000003</v>
      </c>
      <c r="AD27" s="1">
        <v>1.0004999999999999</v>
      </c>
      <c r="AE27" s="1">
        <v>18.18</v>
      </c>
      <c r="AF27" s="1"/>
      <c r="AG27" s="1"/>
      <c r="AH27" s="1">
        <v>0</v>
      </c>
      <c r="AI27" s="1">
        <v>0</v>
      </c>
      <c r="AJ27" s="1">
        <v>0</v>
      </c>
      <c r="AK27" s="1">
        <v>1494</v>
      </c>
      <c r="AL27" s="9">
        <v>0</v>
      </c>
    </row>
    <row r="28" spans="1:38" x14ac:dyDescent="0.3">
      <c r="A28" s="4">
        <v>5815</v>
      </c>
      <c r="B28" s="2" t="s">
        <v>43</v>
      </c>
      <c r="C28" s="2" t="s">
        <v>44</v>
      </c>
      <c r="D28" s="2" t="s">
        <v>44</v>
      </c>
      <c r="E28" s="2" t="s">
        <v>60</v>
      </c>
      <c r="F28" s="2" t="s">
        <v>44</v>
      </c>
      <c r="G28" s="2"/>
      <c r="H28" s="2" t="s">
        <v>108</v>
      </c>
      <c r="I28" s="2" t="s">
        <v>40</v>
      </c>
      <c r="J28" s="2" t="s">
        <v>109</v>
      </c>
      <c r="K28" s="2">
        <v>778</v>
      </c>
      <c r="L28" s="2">
        <v>778</v>
      </c>
      <c r="M28" s="2">
        <v>0</v>
      </c>
      <c r="N28" s="2">
        <v>743</v>
      </c>
      <c r="O28" s="2">
        <v>0</v>
      </c>
      <c r="P28" s="2">
        <v>519.255</v>
      </c>
      <c r="Q28" s="2">
        <v>541.18600000000004</v>
      </c>
      <c r="R28" s="2">
        <v>40000</v>
      </c>
      <c r="S28" s="2">
        <v>877240</v>
      </c>
      <c r="T28" s="11">
        <v>55000</v>
      </c>
      <c r="U28" s="11">
        <v>0</v>
      </c>
      <c r="V28" s="2">
        <f t="shared" si="0"/>
        <v>932240</v>
      </c>
      <c r="W28" s="2">
        <v>3736</v>
      </c>
      <c r="X28" s="2">
        <v>790166.16799999995</v>
      </c>
      <c r="Y28" s="2">
        <f t="shared" si="1"/>
        <v>793902.16799999995</v>
      </c>
      <c r="Z28" s="10">
        <f t="shared" si="2"/>
        <v>14.839293744100237</v>
      </c>
      <c r="AA28" s="2">
        <v>4674619.17</v>
      </c>
      <c r="AB28" s="2">
        <v>9171262.1070000008</v>
      </c>
      <c r="AC28" s="2">
        <v>0.90500000000000003</v>
      </c>
      <c r="AD28" s="2">
        <v>1.9619</v>
      </c>
      <c r="AE28" s="2">
        <v>18.64</v>
      </c>
      <c r="AF28" s="2"/>
      <c r="AG28" s="2"/>
      <c r="AH28" s="2">
        <v>0</v>
      </c>
      <c r="AI28" s="2">
        <v>0</v>
      </c>
      <c r="AJ28" s="2">
        <v>0</v>
      </c>
      <c r="AK28" s="2">
        <v>4223.5</v>
      </c>
      <c r="AL28" s="8">
        <v>0</v>
      </c>
    </row>
    <row r="29" spans="1:38" x14ac:dyDescent="0.3">
      <c r="A29" s="3">
        <v>5816</v>
      </c>
      <c r="B29" s="1" t="s">
        <v>43</v>
      </c>
      <c r="C29" s="1" t="s">
        <v>44</v>
      </c>
      <c r="D29" s="1" t="s">
        <v>44</v>
      </c>
      <c r="E29" s="1" t="s">
        <v>60</v>
      </c>
      <c r="F29" s="1" t="s">
        <v>44</v>
      </c>
      <c r="G29" s="1"/>
      <c r="H29" s="1" t="s">
        <v>110</v>
      </c>
      <c r="I29" s="1" t="s">
        <v>40</v>
      </c>
      <c r="J29" s="1" t="s">
        <v>111</v>
      </c>
      <c r="K29" s="1">
        <v>442</v>
      </c>
      <c r="L29" s="1">
        <v>442</v>
      </c>
      <c r="M29" s="1">
        <v>0</v>
      </c>
      <c r="N29" s="1">
        <v>427</v>
      </c>
      <c r="O29" s="1">
        <v>0</v>
      </c>
      <c r="P29" s="1">
        <v>263.63400000000001</v>
      </c>
      <c r="Q29" s="1">
        <v>271.58600000000001</v>
      </c>
      <c r="R29" s="1">
        <v>40000</v>
      </c>
      <c r="S29" s="1">
        <v>318080</v>
      </c>
      <c r="T29" s="11">
        <v>20000</v>
      </c>
      <c r="U29" s="11">
        <v>0</v>
      </c>
      <c r="V29" s="2">
        <f t="shared" si="0"/>
        <v>338080</v>
      </c>
      <c r="W29" s="1">
        <v>770</v>
      </c>
      <c r="X29" s="1">
        <v>287091.56699999998</v>
      </c>
      <c r="Y29" s="2">
        <f t="shared" si="1"/>
        <v>287861.56699999998</v>
      </c>
      <c r="Z29" s="10">
        <f t="shared" si="2"/>
        <v>14.854008814481784</v>
      </c>
      <c r="AA29" s="1">
        <v>1692959.36</v>
      </c>
      <c r="AB29" s="1">
        <v>3376642.3130000001</v>
      </c>
      <c r="AC29" s="1">
        <v>0.90500000000000003</v>
      </c>
      <c r="AD29" s="1">
        <v>1.9944999999999999</v>
      </c>
      <c r="AE29" s="1">
        <v>18.95</v>
      </c>
      <c r="AF29" s="1"/>
      <c r="AG29" s="1"/>
      <c r="AH29" s="1">
        <v>0</v>
      </c>
      <c r="AI29" s="1">
        <v>0</v>
      </c>
      <c r="AJ29" s="1">
        <v>0</v>
      </c>
      <c r="AK29" s="1">
        <v>2438</v>
      </c>
      <c r="AL29" s="9">
        <v>0</v>
      </c>
    </row>
    <row r="30" spans="1:38" x14ac:dyDescent="0.3">
      <c r="A30" s="4">
        <v>5818</v>
      </c>
      <c r="B30" s="2" t="s">
        <v>43</v>
      </c>
      <c r="C30" s="2" t="s">
        <v>44</v>
      </c>
      <c r="D30" s="2" t="s">
        <v>44</v>
      </c>
      <c r="E30" s="2" t="s">
        <v>60</v>
      </c>
      <c r="F30" s="2" t="s">
        <v>44</v>
      </c>
      <c r="G30" s="2"/>
      <c r="H30" s="2" t="s">
        <v>112</v>
      </c>
      <c r="I30" s="2" t="s">
        <v>40</v>
      </c>
      <c r="J30" s="2" t="s">
        <v>113</v>
      </c>
      <c r="K30" s="2">
        <v>252</v>
      </c>
      <c r="L30" s="2">
        <v>252</v>
      </c>
      <c r="M30" s="2">
        <v>0</v>
      </c>
      <c r="N30" s="2">
        <v>249</v>
      </c>
      <c r="O30" s="2">
        <v>0</v>
      </c>
      <c r="P30" s="2">
        <v>532.28899999999999</v>
      </c>
      <c r="Q30" s="2">
        <v>551.12900000000002</v>
      </c>
      <c r="R30" s="2">
        <v>20000</v>
      </c>
      <c r="S30" s="2">
        <v>376800</v>
      </c>
      <c r="T30" s="11">
        <v>0</v>
      </c>
      <c r="U30" s="11">
        <v>50000</v>
      </c>
      <c r="V30" s="2">
        <f t="shared" si="0"/>
        <v>326800</v>
      </c>
      <c r="W30" s="2">
        <v>92</v>
      </c>
      <c r="X30" s="2">
        <v>278200</v>
      </c>
      <c r="Y30" s="2">
        <f t="shared" si="1"/>
        <v>278292</v>
      </c>
      <c r="Z30" s="10">
        <f t="shared" si="2"/>
        <v>14.843329253365972</v>
      </c>
      <c r="AA30" s="2">
        <v>1634019.9</v>
      </c>
      <c r="AB30" s="2">
        <v>3267039.9</v>
      </c>
      <c r="AC30" s="2">
        <v>0.73860000000000003</v>
      </c>
      <c r="AD30" s="2">
        <v>1.9994000000000001</v>
      </c>
      <c r="AE30" s="2">
        <v>52.26</v>
      </c>
      <c r="AF30" s="2"/>
      <c r="AG30" s="2"/>
      <c r="AH30" s="2">
        <v>0</v>
      </c>
      <c r="AI30" s="2">
        <v>0</v>
      </c>
      <c r="AJ30" s="2">
        <v>0</v>
      </c>
      <c r="AK30" s="2">
        <v>1391</v>
      </c>
      <c r="AL30" s="8">
        <v>0</v>
      </c>
    </row>
    <row r="31" spans="1:38" x14ac:dyDescent="0.3">
      <c r="A31" s="3">
        <v>5819</v>
      </c>
      <c r="B31" s="1" t="s">
        <v>43</v>
      </c>
      <c r="C31" s="1" t="s">
        <v>44</v>
      </c>
      <c r="D31" s="1" t="s">
        <v>44</v>
      </c>
      <c r="E31" s="1" t="s">
        <v>60</v>
      </c>
      <c r="F31" s="1" t="s">
        <v>44</v>
      </c>
      <c r="G31" s="1"/>
      <c r="H31" s="1" t="s">
        <v>114</v>
      </c>
      <c r="I31" s="1" t="s">
        <v>40</v>
      </c>
      <c r="J31" s="1" t="s">
        <v>115</v>
      </c>
      <c r="K31" s="1">
        <v>512</v>
      </c>
      <c r="L31" s="1">
        <v>512</v>
      </c>
      <c r="M31" s="1">
        <v>0</v>
      </c>
      <c r="N31" s="1">
        <v>504</v>
      </c>
      <c r="O31" s="1">
        <v>0</v>
      </c>
      <c r="P31" s="1">
        <v>615.92700000000002</v>
      </c>
      <c r="Q31" s="1">
        <v>632.87599999999998</v>
      </c>
      <c r="R31" s="1">
        <v>20000</v>
      </c>
      <c r="S31" s="1">
        <v>338980</v>
      </c>
      <c r="T31" s="11">
        <v>21000</v>
      </c>
      <c r="U31" s="11">
        <v>0</v>
      </c>
      <c r="V31" s="2">
        <f t="shared" si="0"/>
        <v>359980</v>
      </c>
      <c r="W31" s="1">
        <v>280</v>
      </c>
      <c r="X31" s="1">
        <v>306497.05900000001</v>
      </c>
      <c r="Y31" s="2">
        <f t="shared" si="1"/>
        <v>306777.05900000001</v>
      </c>
      <c r="Z31" s="10">
        <f t="shared" si="2"/>
        <v>14.779415800877823</v>
      </c>
      <c r="AA31" s="1">
        <v>1803109.92</v>
      </c>
      <c r="AB31" s="1">
        <v>3603154.5460000001</v>
      </c>
      <c r="AC31" s="1">
        <v>0.90500000000000003</v>
      </c>
      <c r="AD31" s="1">
        <v>1.9983</v>
      </c>
      <c r="AE31" s="1">
        <v>18.98</v>
      </c>
      <c r="AF31" s="1"/>
      <c r="AG31" s="1"/>
      <c r="AH31" s="1">
        <v>0</v>
      </c>
      <c r="AI31" s="1">
        <v>0</v>
      </c>
      <c r="AJ31" s="1">
        <v>0</v>
      </c>
      <c r="AK31" s="1">
        <v>2892</v>
      </c>
      <c r="AL31" s="9">
        <v>0</v>
      </c>
    </row>
    <row r="32" spans="1:38" x14ac:dyDescent="0.3">
      <c r="A32" s="4">
        <v>5820</v>
      </c>
      <c r="B32" s="2" t="s">
        <v>43</v>
      </c>
      <c r="C32" s="2" t="s">
        <v>44</v>
      </c>
      <c r="D32" s="2" t="s">
        <v>44</v>
      </c>
      <c r="E32" s="2" t="s">
        <v>60</v>
      </c>
      <c r="F32" s="2" t="s">
        <v>44</v>
      </c>
      <c r="G32" s="2"/>
      <c r="H32" s="2" t="s">
        <v>116</v>
      </c>
      <c r="I32" s="2" t="s">
        <v>40</v>
      </c>
      <c r="J32" s="2" t="s">
        <v>117</v>
      </c>
      <c r="K32" s="2">
        <v>596</v>
      </c>
      <c r="L32" s="2">
        <v>596</v>
      </c>
      <c r="M32" s="2">
        <v>0</v>
      </c>
      <c r="N32" s="2">
        <v>594</v>
      </c>
      <c r="O32" s="2">
        <v>0</v>
      </c>
      <c r="P32" s="2">
        <v>352.83300000000003</v>
      </c>
      <c r="Q32" s="2">
        <v>368.10500000000002</v>
      </c>
      <c r="R32" s="2">
        <v>40000</v>
      </c>
      <c r="S32" s="2">
        <v>610880</v>
      </c>
      <c r="T32" s="11">
        <v>34000</v>
      </c>
      <c r="U32" s="11">
        <v>0</v>
      </c>
      <c r="V32" s="2">
        <f t="shared" si="0"/>
        <v>644880</v>
      </c>
      <c r="W32" s="2">
        <v>25</v>
      </c>
      <c r="X32" s="2">
        <v>548946.73199999996</v>
      </c>
      <c r="Y32" s="2">
        <f t="shared" si="1"/>
        <v>548971.73199999996</v>
      </c>
      <c r="Z32" s="10">
        <f t="shared" si="2"/>
        <v>14.872265847909693</v>
      </c>
      <c r="AA32" s="2">
        <v>3222765.37</v>
      </c>
      <c r="AB32" s="2">
        <v>3222511.37</v>
      </c>
      <c r="AC32" s="2">
        <v>0.89870000000000005</v>
      </c>
      <c r="AD32" s="2">
        <v>0.99990000000000001</v>
      </c>
      <c r="AE32" s="2">
        <v>10.130000000000001</v>
      </c>
      <c r="AF32" s="2"/>
      <c r="AG32" s="2"/>
      <c r="AH32" s="2">
        <v>0</v>
      </c>
      <c r="AI32" s="2">
        <v>0</v>
      </c>
      <c r="AJ32" s="2">
        <v>0</v>
      </c>
      <c r="AK32" s="2">
        <v>3282.14</v>
      </c>
      <c r="AL32" s="8">
        <v>0</v>
      </c>
    </row>
    <row r="33" spans="1:38" x14ac:dyDescent="0.3">
      <c r="A33" s="3">
        <v>5821</v>
      </c>
      <c r="B33" s="1" t="s">
        <v>43</v>
      </c>
      <c r="C33" s="1" t="s">
        <v>44</v>
      </c>
      <c r="D33" s="1" t="s">
        <v>44</v>
      </c>
      <c r="E33" s="1" t="s">
        <v>60</v>
      </c>
      <c r="F33" s="1" t="s">
        <v>44</v>
      </c>
      <c r="G33" s="1"/>
      <c r="H33" s="1" t="s">
        <v>118</v>
      </c>
      <c r="I33" s="1" t="s">
        <v>38</v>
      </c>
      <c r="J33" s="1" t="s">
        <v>119</v>
      </c>
      <c r="K33" s="1">
        <v>2472</v>
      </c>
      <c r="L33" s="1">
        <v>2472</v>
      </c>
      <c r="M33" s="1">
        <v>0</v>
      </c>
      <c r="N33" s="1">
        <v>0</v>
      </c>
      <c r="O33" s="1">
        <v>0</v>
      </c>
      <c r="P33" s="1">
        <v>768.04600000000005</v>
      </c>
      <c r="Q33" s="1">
        <v>781.63900000000001</v>
      </c>
      <c r="R33" s="1">
        <v>20000</v>
      </c>
      <c r="S33" s="1">
        <v>271860</v>
      </c>
      <c r="T33" s="11">
        <v>0</v>
      </c>
      <c r="U33" s="11">
        <v>50000</v>
      </c>
      <c r="V33" s="2">
        <f t="shared" si="0"/>
        <v>221860</v>
      </c>
      <c r="W33" s="1">
        <v>189276.3</v>
      </c>
      <c r="X33" s="1">
        <v>0</v>
      </c>
      <c r="Y33" s="2">
        <f t="shared" si="1"/>
        <v>189276.3</v>
      </c>
      <c r="Z33" s="10">
        <f t="shared" si="2"/>
        <v>14.68660416478861</v>
      </c>
      <c r="AA33" s="1">
        <v>2627933.62</v>
      </c>
      <c r="AB33" s="1">
        <v>2265206.2400000002</v>
      </c>
      <c r="AC33" s="1">
        <v>0.69620000000000004</v>
      </c>
      <c r="AD33" s="1">
        <v>0.86199999999999999</v>
      </c>
      <c r="AE33" s="1">
        <v>26.19</v>
      </c>
      <c r="AF33" s="1"/>
      <c r="AG33" s="1"/>
      <c r="AH33" s="1">
        <v>0</v>
      </c>
      <c r="AI33" s="1">
        <v>0</v>
      </c>
      <c r="AJ33" s="1">
        <v>0</v>
      </c>
      <c r="AK33" s="1">
        <v>0</v>
      </c>
      <c r="AL33" s="9">
        <v>0</v>
      </c>
    </row>
    <row r="34" spans="1:38" x14ac:dyDescent="0.3">
      <c r="A34" s="4">
        <v>5822</v>
      </c>
      <c r="B34" s="2" t="s">
        <v>43</v>
      </c>
      <c r="C34" s="2" t="s">
        <v>44</v>
      </c>
      <c r="D34" s="2" t="s">
        <v>44</v>
      </c>
      <c r="E34" s="2" t="s">
        <v>60</v>
      </c>
      <c r="F34" s="2" t="s">
        <v>44</v>
      </c>
      <c r="G34" s="2"/>
      <c r="H34" s="2" t="s">
        <v>120</v>
      </c>
      <c r="I34" s="2" t="s">
        <v>40</v>
      </c>
      <c r="J34" s="2" t="s">
        <v>121</v>
      </c>
      <c r="K34" s="2">
        <v>6</v>
      </c>
      <c r="L34" s="2">
        <v>6</v>
      </c>
      <c r="M34" s="2">
        <v>0</v>
      </c>
      <c r="N34" s="2">
        <v>0</v>
      </c>
      <c r="O34" s="2">
        <v>0</v>
      </c>
      <c r="P34" s="2">
        <v>124.476</v>
      </c>
      <c r="Q34" s="2">
        <v>127.80200000000001</v>
      </c>
      <c r="R34" s="2">
        <v>20000</v>
      </c>
      <c r="S34" s="2">
        <v>66520</v>
      </c>
      <c r="T34" s="11">
        <v>0</v>
      </c>
      <c r="U34" s="11">
        <v>61800</v>
      </c>
      <c r="V34" s="2">
        <f t="shared" ref="V34:V65" si="3">S34+T34-U34</f>
        <v>4720</v>
      </c>
      <c r="W34" s="2">
        <v>4209</v>
      </c>
      <c r="X34" s="2">
        <v>0</v>
      </c>
      <c r="Y34" s="2">
        <f t="shared" si="1"/>
        <v>4209</v>
      </c>
      <c r="Z34" s="10">
        <f t="shared" si="2"/>
        <v>10.826271186440678</v>
      </c>
      <c r="AA34" s="2">
        <v>49228.49</v>
      </c>
      <c r="AB34" s="2">
        <v>2013.49</v>
      </c>
      <c r="AC34" s="2">
        <v>6.3299999999999995E-2</v>
      </c>
      <c r="AD34" s="2">
        <v>4.0899999999999999E-2</v>
      </c>
      <c r="AE34" s="2">
        <v>3.83</v>
      </c>
      <c r="AF34" s="2"/>
      <c r="AG34" s="2"/>
      <c r="AH34" s="2">
        <v>0</v>
      </c>
      <c r="AI34" s="2">
        <v>0</v>
      </c>
      <c r="AJ34" s="2">
        <v>0</v>
      </c>
      <c r="AK34" s="2">
        <v>0</v>
      </c>
      <c r="AL34" s="8">
        <v>0</v>
      </c>
    </row>
    <row r="35" spans="1:38" x14ac:dyDescent="0.3">
      <c r="A35" s="3">
        <v>5823</v>
      </c>
      <c r="B35" s="1" t="s">
        <v>43</v>
      </c>
      <c r="C35" s="1" t="s">
        <v>44</v>
      </c>
      <c r="D35" s="1" t="s">
        <v>44</v>
      </c>
      <c r="E35" s="1" t="s">
        <v>60</v>
      </c>
      <c r="F35" s="1" t="s">
        <v>44</v>
      </c>
      <c r="G35" s="1"/>
      <c r="H35" s="1" t="s">
        <v>122</v>
      </c>
      <c r="I35" s="1" t="s">
        <v>38</v>
      </c>
      <c r="J35" s="1" t="s">
        <v>123</v>
      </c>
      <c r="K35" s="1">
        <v>1742</v>
      </c>
      <c r="L35" s="1">
        <v>1742</v>
      </c>
      <c r="M35" s="1">
        <v>0</v>
      </c>
      <c r="N35" s="1">
        <v>0</v>
      </c>
      <c r="O35" s="1">
        <v>0</v>
      </c>
      <c r="P35" s="1">
        <v>502.01900000000001</v>
      </c>
      <c r="Q35" s="1">
        <v>506.16500000000002</v>
      </c>
      <c r="R35" s="1">
        <v>20000</v>
      </c>
      <c r="S35" s="1">
        <v>82920</v>
      </c>
      <c r="T35" s="11">
        <v>55000</v>
      </c>
      <c r="U35" s="11">
        <v>0</v>
      </c>
      <c r="V35" s="2">
        <f t="shared" si="3"/>
        <v>137920</v>
      </c>
      <c r="W35" s="1">
        <v>117239.75</v>
      </c>
      <c r="X35" s="1">
        <v>0</v>
      </c>
      <c r="Y35" s="2">
        <f t="shared" si="1"/>
        <v>117239.75</v>
      </c>
      <c r="Z35" s="10">
        <f t="shared" si="2"/>
        <v>14.994380800464038</v>
      </c>
      <c r="AA35" s="1">
        <v>1340387.8600000001</v>
      </c>
      <c r="AB35" s="1">
        <v>975059.18</v>
      </c>
      <c r="AC35" s="1">
        <v>1.4138999999999999</v>
      </c>
      <c r="AD35" s="1">
        <v>0.72740000000000005</v>
      </c>
      <c r="AE35" s="1">
        <v>-30.11</v>
      </c>
      <c r="AF35" s="1"/>
      <c r="AG35" s="1"/>
      <c r="AH35" s="1">
        <v>0</v>
      </c>
      <c r="AI35" s="1">
        <v>0</v>
      </c>
      <c r="AJ35" s="1">
        <v>0</v>
      </c>
      <c r="AK35" s="1">
        <v>0</v>
      </c>
      <c r="AL35" s="9">
        <v>0</v>
      </c>
    </row>
    <row r="36" spans="1:38" x14ac:dyDescent="0.3">
      <c r="A36" s="4">
        <v>5824</v>
      </c>
      <c r="B36" s="2" t="s">
        <v>43</v>
      </c>
      <c r="C36" s="2" t="s">
        <v>44</v>
      </c>
      <c r="D36" s="2" t="s">
        <v>44</v>
      </c>
      <c r="E36" s="2" t="s">
        <v>103</v>
      </c>
      <c r="F36" s="2" t="s">
        <v>44</v>
      </c>
      <c r="G36" s="2"/>
      <c r="H36" s="2" t="s">
        <v>124</v>
      </c>
      <c r="I36" s="2" t="s">
        <v>40</v>
      </c>
      <c r="J36" s="2" t="s">
        <v>125</v>
      </c>
      <c r="K36" s="2">
        <v>896</v>
      </c>
      <c r="L36" s="2">
        <v>896</v>
      </c>
      <c r="M36" s="2">
        <v>0</v>
      </c>
      <c r="N36" s="2">
        <v>807</v>
      </c>
      <c r="O36" s="2">
        <v>0</v>
      </c>
      <c r="P36" s="2">
        <v>522.11699999999996</v>
      </c>
      <c r="Q36" s="2">
        <v>534.68899999999996</v>
      </c>
      <c r="R36" s="2">
        <v>40000</v>
      </c>
      <c r="S36" s="2">
        <v>502880</v>
      </c>
      <c r="T36" s="11">
        <v>30000</v>
      </c>
      <c r="U36" s="11">
        <v>0</v>
      </c>
      <c r="V36" s="2">
        <f t="shared" si="3"/>
        <v>532880</v>
      </c>
      <c r="W36" s="2">
        <v>2366.6</v>
      </c>
      <c r="X36" s="2">
        <v>452282.66600000003</v>
      </c>
      <c r="Y36" s="2">
        <f t="shared" si="1"/>
        <v>454649.266</v>
      </c>
      <c r="Z36" s="10">
        <f t="shared" si="2"/>
        <v>14.680741255066806</v>
      </c>
      <c r="AA36" s="2">
        <v>2690437.11</v>
      </c>
      <c r="AB36" s="2">
        <v>2695912.11</v>
      </c>
      <c r="AC36" s="2">
        <v>0.90410000000000001</v>
      </c>
      <c r="AD36" s="2">
        <v>1.002</v>
      </c>
      <c r="AE36" s="2">
        <v>9.61</v>
      </c>
      <c r="AF36" s="2"/>
      <c r="AG36" s="2"/>
      <c r="AH36" s="2">
        <v>0</v>
      </c>
      <c r="AI36" s="2">
        <v>0</v>
      </c>
      <c r="AJ36" s="2">
        <v>0</v>
      </c>
      <c r="AK36" s="2">
        <v>4943.5</v>
      </c>
      <c r="AL36" s="8">
        <v>0</v>
      </c>
    </row>
    <row r="37" spans="1:38" x14ac:dyDescent="0.3">
      <c r="A37" s="3">
        <v>5825</v>
      </c>
      <c r="B37" s="1" t="s">
        <v>43</v>
      </c>
      <c r="C37" s="1" t="s">
        <v>44</v>
      </c>
      <c r="D37" s="1" t="s">
        <v>44</v>
      </c>
      <c r="E37" s="1" t="s">
        <v>103</v>
      </c>
      <c r="F37" s="1" t="s">
        <v>44</v>
      </c>
      <c r="G37" s="1"/>
      <c r="H37" s="1" t="s">
        <v>126</v>
      </c>
      <c r="I37" s="1" t="s">
        <v>40</v>
      </c>
      <c r="J37" s="1" t="s">
        <v>127</v>
      </c>
      <c r="K37" s="1">
        <v>827</v>
      </c>
      <c r="L37" s="1">
        <v>827</v>
      </c>
      <c r="M37" s="1">
        <v>0</v>
      </c>
      <c r="N37" s="1">
        <v>804</v>
      </c>
      <c r="O37" s="1">
        <v>0</v>
      </c>
      <c r="P37" s="1">
        <v>681.45899999999995</v>
      </c>
      <c r="Q37" s="1">
        <v>704.07799999999997</v>
      </c>
      <c r="R37" s="1">
        <v>30000</v>
      </c>
      <c r="S37" s="1">
        <v>678570</v>
      </c>
      <c r="T37" s="11">
        <v>42000</v>
      </c>
      <c r="U37" s="11">
        <v>0</v>
      </c>
      <c r="V37" s="2">
        <f t="shared" si="3"/>
        <v>720570</v>
      </c>
      <c r="W37" s="1">
        <v>955</v>
      </c>
      <c r="X37" s="1">
        <v>612972.027</v>
      </c>
      <c r="Y37" s="2">
        <f t="shared" si="1"/>
        <v>613927.027</v>
      </c>
      <c r="Z37" s="10">
        <f t="shared" si="2"/>
        <v>14.79980751349626</v>
      </c>
      <c r="AA37" s="1">
        <v>3607596.57</v>
      </c>
      <c r="AB37" s="1">
        <v>3613554.9759999998</v>
      </c>
      <c r="AC37" s="1">
        <v>0.90469999999999995</v>
      </c>
      <c r="AD37" s="1">
        <v>1.0017</v>
      </c>
      <c r="AE37" s="1">
        <v>9.5500000000000007</v>
      </c>
      <c r="AF37" s="1"/>
      <c r="AG37" s="1"/>
      <c r="AH37" s="1">
        <v>0</v>
      </c>
      <c r="AI37" s="1">
        <v>0</v>
      </c>
      <c r="AJ37" s="1">
        <v>0</v>
      </c>
      <c r="AK37" s="1">
        <v>6870.94</v>
      </c>
      <c r="AL37" s="9">
        <v>0</v>
      </c>
    </row>
    <row r="38" spans="1:38" x14ac:dyDescent="0.3">
      <c r="A38" s="4">
        <v>5827</v>
      </c>
      <c r="B38" s="2" t="s">
        <v>43</v>
      </c>
      <c r="C38" s="2" t="s">
        <v>44</v>
      </c>
      <c r="D38" s="2" t="s">
        <v>44</v>
      </c>
      <c r="E38" s="2" t="s">
        <v>103</v>
      </c>
      <c r="F38" s="2" t="s">
        <v>44</v>
      </c>
      <c r="G38" s="2"/>
      <c r="H38" s="2" t="s">
        <v>128</v>
      </c>
      <c r="I38" s="2" t="s">
        <v>40</v>
      </c>
      <c r="J38" s="2" t="s">
        <v>129</v>
      </c>
      <c r="K38" s="2">
        <v>481</v>
      </c>
      <c r="L38" s="2">
        <v>481</v>
      </c>
      <c r="M38" s="2">
        <v>0</v>
      </c>
      <c r="N38" s="2">
        <v>437</v>
      </c>
      <c r="O38" s="2">
        <v>0</v>
      </c>
      <c r="P38" s="2">
        <v>575.93399999999997</v>
      </c>
      <c r="Q38" s="2">
        <v>590.58500000000004</v>
      </c>
      <c r="R38" s="2">
        <v>30000</v>
      </c>
      <c r="S38" s="2">
        <v>439530</v>
      </c>
      <c r="T38" s="11">
        <v>25000</v>
      </c>
      <c r="U38" s="11">
        <v>0</v>
      </c>
      <c r="V38" s="2">
        <f t="shared" si="3"/>
        <v>464530</v>
      </c>
      <c r="W38" s="2">
        <v>665</v>
      </c>
      <c r="X38" s="2">
        <v>397111.38</v>
      </c>
      <c r="Y38" s="2">
        <f t="shared" si="1"/>
        <v>397776.38</v>
      </c>
      <c r="Z38" s="10">
        <f t="shared" si="2"/>
        <v>14.370141863819343</v>
      </c>
      <c r="AA38" s="2">
        <v>2341795.38</v>
      </c>
      <c r="AB38" s="2">
        <v>4676649.392</v>
      </c>
      <c r="AC38" s="2">
        <v>0.90500000000000003</v>
      </c>
      <c r="AD38" s="2">
        <v>1.9970000000000001</v>
      </c>
      <c r="AE38" s="2">
        <v>18.97</v>
      </c>
      <c r="AF38" s="2"/>
      <c r="AG38" s="2"/>
      <c r="AH38" s="2">
        <v>0</v>
      </c>
      <c r="AI38" s="2">
        <v>0</v>
      </c>
      <c r="AJ38" s="2">
        <v>0</v>
      </c>
      <c r="AK38" s="2">
        <v>3967.9</v>
      </c>
      <c r="AL38" s="8">
        <v>0</v>
      </c>
    </row>
    <row r="39" spans="1:38" x14ac:dyDescent="0.3">
      <c r="A39" s="3">
        <v>5828</v>
      </c>
      <c r="B39" s="1" t="s">
        <v>43</v>
      </c>
      <c r="C39" s="1" t="s">
        <v>44</v>
      </c>
      <c r="D39" s="1" t="s">
        <v>44</v>
      </c>
      <c r="E39" s="1" t="s">
        <v>103</v>
      </c>
      <c r="F39" s="1" t="s">
        <v>44</v>
      </c>
      <c r="G39" s="1"/>
      <c r="H39" s="1" t="s">
        <v>130</v>
      </c>
      <c r="I39" s="1" t="s">
        <v>40</v>
      </c>
      <c r="J39" s="1" t="s">
        <v>131</v>
      </c>
      <c r="K39" s="1">
        <v>644</v>
      </c>
      <c r="L39" s="1">
        <v>644</v>
      </c>
      <c r="M39" s="1">
        <v>0</v>
      </c>
      <c r="N39" s="1">
        <v>558</v>
      </c>
      <c r="O39" s="1">
        <v>0</v>
      </c>
      <c r="P39" s="1">
        <v>679.55</v>
      </c>
      <c r="Q39" s="1">
        <v>700.68499999999995</v>
      </c>
      <c r="R39" s="1">
        <v>20000</v>
      </c>
      <c r="S39" s="1">
        <v>422700</v>
      </c>
      <c r="T39" s="11">
        <v>25000</v>
      </c>
      <c r="U39" s="11">
        <v>0</v>
      </c>
      <c r="V39" s="2">
        <f t="shared" si="3"/>
        <v>447700</v>
      </c>
      <c r="W39" s="1">
        <v>3910.1</v>
      </c>
      <c r="X39" s="1">
        <v>378085.79599999997</v>
      </c>
      <c r="Y39" s="2">
        <f t="shared" si="1"/>
        <v>381995.89599999995</v>
      </c>
      <c r="Z39" s="10">
        <f t="shared" si="2"/>
        <v>14.675922269376827</v>
      </c>
      <c r="AA39" s="1">
        <v>2263138.2999999998</v>
      </c>
      <c r="AB39" s="1">
        <v>2246087.2999999998</v>
      </c>
      <c r="AC39" s="1">
        <v>0.90369999999999995</v>
      </c>
      <c r="AD39" s="1">
        <v>0.99250000000000005</v>
      </c>
      <c r="AE39" s="1">
        <v>9.56</v>
      </c>
      <c r="AF39" s="1"/>
      <c r="AG39" s="1"/>
      <c r="AH39" s="1">
        <v>0</v>
      </c>
      <c r="AI39" s="1">
        <v>0</v>
      </c>
      <c r="AJ39" s="1">
        <v>0</v>
      </c>
      <c r="AK39" s="1">
        <v>3461.5</v>
      </c>
      <c r="AL39" s="9">
        <v>0</v>
      </c>
    </row>
    <row r="40" spans="1:38" x14ac:dyDescent="0.3">
      <c r="A40" s="4">
        <v>5830</v>
      </c>
      <c r="B40" s="2" t="s">
        <v>43</v>
      </c>
      <c r="C40" s="2" t="s">
        <v>44</v>
      </c>
      <c r="D40" s="2" t="s">
        <v>44</v>
      </c>
      <c r="E40" s="2" t="s">
        <v>103</v>
      </c>
      <c r="F40" s="2" t="s">
        <v>44</v>
      </c>
      <c r="G40" s="2"/>
      <c r="H40" s="2" t="s">
        <v>132</v>
      </c>
      <c r="I40" s="2" t="s">
        <v>40</v>
      </c>
      <c r="J40" s="2" t="s">
        <v>133</v>
      </c>
      <c r="K40" s="2">
        <v>404</v>
      </c>
      <c r="L40" s="2">
        <v>404</v>
      </c>
      <c r="M40" s="2">
        <v>0</v>
      </c>
      <c r="N40" s="2">
        <v>301</v>
      </c>
      <c r="O40" s="2">
        <v>0</v>
      </c>
      <c r="P40" s="2">
        <v>581.851</v>
      </c>
      <c r="Q40" s="2">
        <v>603.57399999999996</v>
      </c>
      <c r="R40" s="2">
        <v>20000</v>
      </c>
      <c r="S40" s="2">
        <v>434460</v>
      </c>
      <c r="T40" s="11">
        <v>23000</v>
      </c>
      <c r="U40" s="11">
        <v>0</v>
      </c>
      <c r="V40" s="2">
        <f t="shared" si="3"/>
        <v>457460</v>
      </c>
      <c r="W40" s="2">
        <v>2987.8</v>
      </c>
      <c r="X40" s="2">
        <v>387263.451</v>
      </c>
      <c r="Y40" s="2">
        <f t="shared" si="1"/>
        <v>390251.25099999999</v>
      </c>
      <c r="Z40" s="10">
        <f t="shared" si="2"/>
        <v>14.691721461985749</v>
      </c>
      <c r="AA40" s="2">
        <v>2309455.9300000002</v>
      </c>
      <c r="AB40" s="2">
        <v>2303795.9300000002</v>
      </c>
      <c r="AC40" s="2">
        <v>0.8982</v>
      </c>
      <c r="AD40" s="2">
        <v>0.99750000000000005</v>
      </c>
      <c r="AE40" s="2">
        <v>10.15</v>
      </c>
      <c r="AF40" s="2"/>
      <c r="AG40" s="2"/>
      <c r="AH40" s="2">
        <v>0</v>
      </c>
      <c r="AI40" s="2">
        <v>0</v>
      </c>
      <c r="AJ40" s="2">
        <v>0</v>
      </c>
      <c r="AK40" s="2">
        <v>1994.5</v>
      </c>
      <c r="AL40" s="8">
        <v>0</v>
      </c>
    </row>
    <row r="41" spans="1:38" x14ac:dyDescent="0.3">
      <c r="A41" s="3">
        <v>5831</v>
      </c>
      <c r="B41" s="1" t="s">
        <v>43</v>
      </c>
      <c r="C41" s="1" t="s">
        <v>44</v>
      </c>
      <c r="D41" s="1" t="s">
        <v>44</v>
      </c>
      <c r="E41" s="1" t="s">
        <v>100</v>
      </c>
      <c r="F41" s="1" t="s">
        <v>44</v>
      </c>
      <c r="G41" s="1"/>
      <c r="H41" s="1" t="s">
        <v>134</v>
      </c>
      <c r="I41" s="1" t="s">
        <v>39</v>
      </c>
      <c r="J41" s="1" t="s">
        <v>135</v>
      </c>
      <c r="K41" s="1">
        <v>1057</v>
      </c>
      <c r="L41" s="1">
        <v>1057</v>
      </c>
      <c r="M41" s="1">
        <v>0</v>
      </c>
      <c r="N41" s="1">
        <v>991</v>
      </c>
      <c r="O41" s="1">
        <v>991</v>
      </c>
      <c r="P41" s="1">
        <v>737.57500000000005</v>
      </c>
      <c r="Q41" s="1">
        <v>764.34400000000005</v>
      </c>
      <c r="R41" s="1">
        <v>20000</v>
      </c>
      <c r="S41" s="1">
        <v>535380</v>
      </c>
      <c r="T41" s="11">
        <v>400000</v>
      </c>
      <c r="U41" s="11">
        <v>0</v>
      </c>
      <c r="V41" s="2">
        <f t="shared" si="3"/>
        <v>935380</v>
      </c>
      <c r="W41" s="1">
        <v>5349</v>
      </c>
      <c r="X41" s="1">
        <v>0</v>
      </c>
      <c r="Y41" s="2">
        <f t="shared" si="1"/>
        <v>5349</v>
      </c>
      <c r="Z41" s="10">
        <f t="shared" si="2"/>
        <v>99.42814684940879</v>
      </c>
      <c r="AA41" s="1">
        <v>67493.58</v>
      </c>
      <c r="AB41" s="1">
        <v>79943.58</v>
      </c>
      <c r="AC41" s="1">
        <v>0.01</v>
      </c>
      <c r="AD41" s="1">
        <v>1.1845000000000001</v>
      </c>
      <c r="AE41" s="1">
        <v>117.27</v>
      </c>
      <c r="AF41" s="1"/>
      <c r="AG41" s="1"/>
      <c r="AH41" s="1">
        <v>0</v>
      </c>
      <c r="AI41" s="1">
        <v>0</v>
      </c>
      <c r="AJ41" s="1">
        <v>0</v>
      </c>
      <c r="AK41" s="1">
        <v>6084.38</v>
      </c>
      <c r="AL41" s="9">
        <v>0</v>
      </c>
    </row>
    <row r="42" spans="1:38" x14ac:dyDescent="0.3">
      <c r="A42" s="4">
        <v>5832</v>
      </c>
      <c r="B42" s="2" t="s">
        <v>43</v>
      </c>
      <c r="C42" s="2" t="s">
        <v>44</v>
      </c>
      <c r="D42" s="2" t="s">
        <v>44</v>
      </c>
      <c r="E42" s="2" t="s">
        <v>100</v>
      </c>
      <c r="F42" s="2" t="s">
        <v>44</v>
      </c>
      <c r="G42" s="2"/>
      <c r="H42" s="2" t="s">
        <v>136</v>
      </c>
      <c r="I42" s="2" t="s">
        <v>40</v>
      </c>
      <c r="J42" s="2" t="s">
        <v>137</v>
      </c>
      <c r="K42" s="2">
        <v>334</v>
      </c>
      <c r="L42" s="2">
        <v>334</v>
      </c>
      <c r="M42" s="2">
        <v>0</v>
      </c>
      <c r="N42" s="2">
        <v>319</v>
      </c>
      <c r="O42" s="2">
        <v>0</v>
      </c>
      <c r="P42" s="2">
        <v>565.13199999999995</v>
      </c>
      <c r="Q42" s="2">
        <v>579.74099999999999</v>
      </c>
      <c r="R42" s="2">
        <v>20000</v>
      </c>
      <c r="S42" s="2">
        <v>292180</v>
      </c>
      <c r="T42" s="11">
        <v>18000</v>
      </c>
      <c r="U42" s="11">
        <v>0</v>
      </c>
      <c r="V42" s="2">
        <f t="shared" si="3"/>
        <v>310180</v>
      </c>
      <c r="W42" s="2">
        <v>542</v>
      </c>
      <c r="X42" s="2">
        <v>263882.04200000002</v>
      </c>
      <c r="Y42" s="2">
        <f t="shared" si="1"/>
        <v>264424.04200000002</v>
      </c>
      <c r="Z42" s="10">
        <f t="shared" si="2"/>
        <v>14.751421110323031</v>
      </c>
      <c r="AA42" s="2">
        <v>1554596.24</v>
      </c>
      <c r="AB42" s="2">
        <v>3105416.7119999998</v>
      </c>
      <c r="AC42" s="2">
        <v>0.90500000000000003</v>
      </c>
      <c r="AD42" s="2">
        <v>1.9976</v>
      </c>
      <c r="AE42" s="2">
        <v>18.98</v>
      </c>
      <c r="AF42" s="2"/>
      <c r="AG42" s="2"/>
      <c r="AH42" s="2">
        <v>0</v>
      </c>
      <c r="AI42" s="2">
        <v>0</v>
      </c>
      <c r="AJ42" s="2">
        <v>0</v>
      </c>
      <c r="AK42" s="2">
        <v>2965.4</v>
      </c>
      <c r="AL42" s="8">
        <v>0</v>
      </c>
    </row>
    <row r="43" spans="1:38" x14ac:dyDescent="0.3">
      <c r="A43" s="3">
        <v>5834</v>
      </c>
      <c r="B43" s="1" t="s">
        <v>43</v>
      </c>
      <c r="C43" s="1" t="s">
        <v>44</v>
      </c>
      <c r="D43" s="1" t="s">
        <v>44</v>
      </c>
      <c r="E43" s="1" t="s">
        <v>100</v>
      </c>
      <c r="F43" s="1" t="s">
        <v>44</v>
      </c>
      <c r="G43" s="1"/>
      <c r="H43" s="1" t="s">
        <v>138</v>
      </c>
      <c r="I43" s="1" t="s">
        <v>40</v>
      </c>
      <c r="J43" s="1" t="s">
        <v>139</v>
      </c>
      <c r="K43" s="1">
        <v>373</v>
      </c>
      <c r="L43" s="1">
        <v>373</v>
      </c>
      <c r="M43" s="1">
        <v>0</v>
      </c>
      <c r="N43" s="1">
        <v>316</v>
      </c>
      <c r="O43" s="1">
        <v>0</v>
      </c>
      <c r="P43" s="1">
        <v>403.37400000000002</v>
      </c>
      <c r="Q43" s="1">
        <v>418.80399999999997</v>
      </c>
      <c r="R43" s="1">
        <v>20000</v>
      </c>
      <c r="S43" s="1">
        <v>308600</v>
      </c>
      <c r="T43" s="11">
        <v>18000</v>
      </c>
      <c r="U43" s="11">
        <v>0</v>
      </c>
      <c r="V43" s="2">
        <f t="shared" si="3"/>
        <v>326600</v>
      </c>
      <c r="W43" s="1">
        <v>1390</v>
      </c>
      <c r="X43" s="1">
        <v>277894.16399999999</v>
      </c>
      <c r="Y43" s="2">
        <f t="shared" si="1"/>
        <v>279284.16399999999</v>
      </c>
      <c r="Z43" s="10">
        <f t="shared" si="2"/>
        <v>14.487396203306801</v>
      </c>
      <c r="AA43" s="1">
        <v>1650321.1</v>
      </c>
      <c r="AB43" s="1">
        <v>1643660.1</v>
      </c>
      <c r="AC43" s="1">
        <v>0.90500000000000003</v>
      </c>
      <c r="AD43" s="1">
        <v>0.996</v>
      </c>
      <c r="AE43" s="1">
        <v>9.4600000000000009</v>
      </c>
      <c r="AF43" s="1"/>
      <c r="AG43" s="1"/>
      <c r="AH43" s="1">
        <v>0</v>
      </c>
      <c r="AI43" s="1">
        <v>0</v>
      </c>
      <c r="AJ43" s="1">
        <v>0</v>
      </c>
      <c r="AK43" s="1">
        <v>2403.4299999999998</v>
      </c>
      <c r="AL43" s="9">
        <v>0</v>
      </c>
    </row>
    <row r="44" spans="1:38" x14ac:dyDescent="0.3">
      <c r="A44" s="4">
        <v>5835</v>
      </c>
      <c r="B44" s="2" t="s">
        <v>43</v>
      </c>
      <c r="C44" s="2" t="s">
        <v>44</v>
      </c>
      <c r="D44" s="2" t="s">
        <v>44</v>
      </c>
      <c r="E44" s="2" t="s">
        <v>100</v>
      </c>
      <c r="F44" s="2" t="s">
        <v>44</v>
      </c>
      <c r="G44" s="2"/>
      <c r="H44" s="2" t="s">
        <v>140</v>
      </c>
      <c r="I44" s="2" t="s">
        <v>40</v>
      </c>
      <c r="J44" s="2" t="s">
        <v>141</v>
      </c>
      <c r="K44" s="2">
        <v>383</v>
      </c>
      <c r="L44" s="2">
        <v>383</v>
      </c>
      <c r="M44" s="2">
        <v>0</v>
      </c>
      <c r="N44" s="2">
        <v>380</v>
      </c>
      <c r="O44" s="2">
        <v>0</v>
      </c>
      <c r="P44" s="2">
        <v>661.86</v>
      </c>
      <c r="Q44" s="2">
        <v>684.26700000000005</v>
      </c>
      <c r="R44" s="2">
        <v>20000</v>
      </c>
      <c r="S44" s="2">
        <v>448140</v>
      </c>
      <c r="T44" s="11">
        <v>28000</v>
      </c>
      <c r="U44" s="11">
        <v>0</v>
      </c>
      <c r="V44" s="2">
        <f t="shared" si="3"/>
        <v>476140</v>
      </c>
      <c r="W44" s="2">
        <v>191</v>
      </c>
      <c r="X44" s="2">
        <v>405376.15</v>
      </c>
      <c r="Y44" s="2">
        <f t="shared" si="1"/>
        <v>405567.15</v>
      </c>
      <c r="Z44" s="10">
        <f t="shared" si="2"/>
        <v>14.821869618179523</v>
      </c>
      <c r="AA44" s="2">
        <v>2381852.25</v>
      </c>
      <c r="AB44" s="2">
        <v>2380403.25</v>
      </c>
      <c r="AC44" s="2">
        <v>0.90500000000000003</v>
      </c>
      <c r="AD44" s="2">
        <v>0.99939999999999996</v>
      </c>
      <c r="AE44" s="2">
        <v>9.49</v>
      </c>
      <c r="AF44" s="2"/>
      <c r="AG44" s="2"/>
      <c r="AH44" s="2">
        <v>0</v>
      </c>
      <c r="AI44" s="2">
        <v>0</v>
      </c>
      <c r="AJ44" s="2">
        <v>0</v>
      </c>
      <c r="AK44" s="2">
        <v>3151</v>
      </c>
      <c r="AL44" s="8">
        <v>0</v>
      </c>
    </row>
    <row r="45" spans="1:38" x14ac:dyDescent="0.3">
      <c r="A45" s="3">
        <v>5836</v>
      </c>
      <c r="B45" s="1" t="s">
        <v>43</v>
      </c>
      <c r="C45" s="1" t="s">
        <v>44</v>
      </c>
      <c r="D45" s="1" t="s">
        <v>44</v>
      </c>
      <c r="E45" s="1" t="s">
        <v>100</v>
      </c>
      <c r="F45" s="1" t="s">
        <v>44</v>
      </c>
      <c r="G45" s="1"/>
      <c r="H45" s="1" t="s">
        <v>142</v>
      </c>
      <c r="I45" s="1" t="s">
        <v>40</v>
      </c>
      <c r="J45" s="1" t="s">
        <v>143</v>
      </c>
      <c r="K45" s="1">
        <v>471</v>
      </c>
      <c r="L45" s="1">
        <v>471</v>
      </c>
      <c r="M45" s="1">
        <v>0</v>
      </c>
      <c r="N45" s="1">
        <v>468</v>
      </c>
      <c r="O45" s="1">
        <v>0</v>
      </c>
      <c r="P45" s="1">
        <v>802.577</v>
      </c>
      <c r="Q45" s="1">
        <v>831.78</v>
      </c>
      <c r="R45" s="1">
        <v>20000</v>
      </c>
      <c r="S45" s="1">
        <v>584060</v>
      </c>
      <c r="T45" s="11">
        <v>35000</v>
      </c>
      <c r="U45" s="11">
        <v>0</v>
      </c>
      <c r="V45" s="2">
        <f t="shared" si="3"/>
        <v>619060</v>
      </c>
      <c r="W45" s="1">
        <v>117</v>
      </c>
      <c r="X45" s="1">
        <v>528458.24699999997</v>
      </c>
      <c r="Y45" s="2">
        <f t="shared" si="1"/>
        <v>528575.24699999997</v>
      </c>
      <c r="Z45" s="10">
        <f t="shared" si="2"/>
        <v>14.616475462798439</v>
      </c>
      <c r="AA45" s="1">
        <v>3103190.09</v>
      </c>
      <c r="AB45" s="1">
        <v>3103330.09</v>
      </c>
      <c r="AC45" s="1">
        <v>0.90500000000000003</v>
      </c>
      <c r="AD45" s="1">
        <v>1</v>
      </c>
      <c r="AE45" s="1">
        <v>9.5</v>
      </c>
      <c r="AF45" s="1"/>
      <c r="AG45" s="1"/>
      <c r="AH45" s="1">
        <v>0</v>
      </c>
      <c r="AI45" s="1">
        <v>0</v>
      </c>
      <c r="AJ45" s="1">
        <v>0</v>
      </c>
      <c r="AK45" s="1">
        <v>4276.21</v>
      </c>
      <c r="AL45" s="9">
        <v>0</v>
      </c>
    </row>
    <row r="46" spans="1:38" x14ac:dyDescent="0.3">
      <c r="A46" s="4">
        <v>5837</v>
      </c>
      <c r="B46" s="2" t="s">
        <v>43</v>
      </c>
      <c r="C46" s="2" t="s">
        <v>44</v>
      </c>
      <c r="D46" s="2" t="s">
        <v>44</v>
      </c>
      <c r="E46" s="2" t="s">
        <v>100</v>
      </c>
      <c r="F46" s="2" t="s">
        <v>44</v>
      </c>
      <c r="G46" s="2"/>
      <c r="H46" s="2" t="s">
        <v>144</v>
      </c>
      <c r="I46" s="2" t="s">
        <v>39</v>
      </c>
      <c r="J46" s="2" t="s">
        <v>145</v>
      </c>
      <c r="K46" s="2">
        <v>3457</v>
      </c>
      <c r="L46" s="2">
        <v>3457</v>
      </c>
      <c r="M46" s="2">
        <v>0</v>
      </c>
      <c r="N46" s="2">
        <v>1251</v>
      </c>
      <c r="O46" s="2">
        <v>1251</v>
      </c>
      <c r="P46" s="2">
        <v>1874.568</v>
      </c>
      <c r="Q46" s="2">
        <v>1937.4480000000001</v>
      </c>
      <c r="R46" s="2">
        <v>20000</v>
      </c>
      <c r="S46" s="2">
        <v>1257600</v>
      </c>
      <c r="T46" s="11">
        <v>300000</v>
      </c>
      <c r="U46" s="11">
        <v>0</v>
      </c>
      <c r="V46" s="2">
        <f t="shared" si="3"/>
        <v>1557600</v>
      </c>
      <c r="W46" s="2">
        <v>109730.3</v>
      </c>
      <c r="X46" s="2">
        <v>0</v>
      </c>
      <c r="Y46" s="2">
        <f t="shared" si="1"/>
        <v>109730.3</v>
      </c>
      <c r="Z46" s="10">
        <f t="shared" si="2"/>
        <v>92.955168207498716</v>
      </c>
      <c r="AA46" s="2">
        <v>1315456.1000000001</v>
      </c>
      <c r="AB46" s="2">
        <v>1315771.21</v>
      </c>
      <c r="AC46" s="2">
        <v>8.7300000000000003E-2</v>
      </c>
      <c r="AD46" s="2">
        <v>1.0002</v>
      </c>
      <c r="AE46" s="2">
        <v>91.29</v>
      </c>
      <c r="AF46" s="2"/>
      <c r="AG46" s="2"/>
      <c r="AH46" s="2">
        <v>0</v>
      </c>
      <c r="AI46" s="2">
        <v>0</v>
      </c>
      <c r="AJ46" s="2">
        <v>0</v>
      </c>
      <c r="AK46" s="2">
        <v>10914.46</v>
      </c>
      <c r="AL46" s="8">
        <v>0</v>
      </c>
    </row>
    <row r="47" spans="1:38" x14ac:dyDescent="0.3">
      <c r="A47" s="3">
        <v>5838</v>
      </c>
      <c r="B47" s="1" t="s">
        <v>43</v>
      </c>
      <c r="C47" s="1" t="s">
        <v>44</v>
      </c>
      <c r="D47" s="1" t="s">
        <v>44</v>
      </c>
      <c r="E47" s="1" t="s">
        <v>100</v>
      </c>
      <c r="F47" s="1" t="s">
        <v>44</v>
      </c>
      <c r="G47" s="1"/>
      <c r="H47" s="1" t="s">
        <v>146</v>
      </c>
      <c r="I47" s="1" t="s">
        <v>40</v>
      </c>
      <c r="J47" s="1" t="s">
        <v>147</v>
      </c>
      <c r="K47" s="1">
        <v>354</v>
      </c>
      <c r="L47" s="1">
        <v>354</v>
      </c>
      <c r="M47" s="1">
        <v>0</v>
      </c>
      <c r="N47" s="1">
        <v>314</v>
      </c>
      <c r="O47" s="1">
        <v>0</v>
      </c>
      <c r="P47" s="1">
        <v>600.33699999999999</v>
      </c>
      <c r="Q47" s="1">
        <v>620.87</v>
      </c>
      <c r="R47" s="1">
        <v>20000</v>
      </c>
      <c r="S47" s="1">
        <v>410660</v>
      </c>
      <c r="T47" s="11">
        <v>25000</v>
      </c>
      <c r="U47" s="11">
        <v>0</v>
      </c>
      <c r="V47" s="2">
        <f t="shared" si="3"/>
        <v>435660</v>
      </c>
      <c r="W47" s="1">
        <v>1153</v>
      </c>
      <c r="X47" s="1">
        <v>370351.266</v>
      </c>
      <c r="Y47" s="2">
        <f t="shared" si="1"/>
        <v>371504.266</v>
      </c>
      <c r="Z47" s="10">
        <f t="shared" si="2"/>
        <v>14.726101547077997</v>
      </c>
      <c r="AA47" s="1">
        <v>2186783.38</v>
      </c>
      <c r="AB47" s="1">
        <v>2185387.4500000002</v>
      </c>
      <c r="AC47" s="1">
        <v>0.90469999999999995</v>
      </c>
      <c r="AD47" s="1">
        <v>0.99939999999999996</v>
      </c>
      <c r="AE47" s="1">
        <v>9.52</v>
      </c>
      <c r="AF47" s="1"/>
      <c r="AG47" s="1"/>
      <c r="AH47" s="1">
        <v>0</v>
      </c>
      <c r="AI47" s="1">
        <v>0</v>
      </c>
      <c r="AJ47" s="1">
        <v>0</v>
      </c>
      <c r="AK47" s="1">
        <v>2562.6799999999998</v>
      </c>
      <c r="AL47" s="9">
        <v>0</v>
      </c>
    </row>
    <row r="48" spans="1:38" x14ac:dyDescent="0.3">
      <c r="A48" s="4">
        <v>5839</v>
      </c>
      <c r="B48" s="2" t="s">
        <v>43</v>
      </c>
      <c r="C48" s="2" t="s">
        <v>44</v>
      </c>
      <c r="D48" s="2" t="s">
        <v>44</v>
      </c>
      <c r="E48" s="2" t="s">
        <v>100</v>
      </c>
      <c r="F48" s="2" t="s">
        <v>44</v>
      </c>
      <c r="G48" s="2"/>
      <c r="H48" s="2" t="s">
        <v>148</v>
      </c>
      <c r="I48" s="2" t="s">
        <v>38</v>
      </c>
      <c r="J48" s="2" t="s">
        <v>149</v>
      </c>
      <c r="K48" s="2">
        <v>2046</v>
      </c>
      <c r="L48" s="2">
        <v>2046</v>
      </c>
      <c r="M48" s="2">
        <v>0</v>
      </c>
      <c r="N48" s="2">
        <v>0</v>
      </c>
      <c r="O48" s="2">
        <v>0</v>
      </c>
      <c r="P48" s="2">
        <v>382.95100000000002</v>
      </c>
      <c r="Q48" s="2">
        <v>389.05399999999997</v>
      </c>
      <c r="R48" s="2">
        <v>20000</v>
      </c>
      <c r="S48" s="2">
        <v>122060</v>
      </c>
      <c r="T48" s="11">
        <v>0</v>
      </c>
      <c r="U48" s="11">
        <v>24000</v>
      </c>
      <c r="V48" s="2">
        <f t="shared" si="3"/>
        <v>98060</v>
      </c>
      <c r="W48" s="2">
        <v>83520</v>
      </c>
      <c r="X48" s="2">
        <v>0</v>
      </c>
      <c r="Y48" s="2">
        <f t="shared" si="1"/>
        <v>83520</v>
      </c>
      <c r="Z48" s="10">
        <f t="shared" si="2"/>
        <v>14.827656536814196</v>
      </c>
      <c r="AA48" s="2">
        <v>997923</v>
      </c>
      <c r="AB48" s="2">
        <v>798010.3</v>
      </c>
      <c r="AC48" s="2">
        <v>0.68430000000000002</v>
      </c>
      <c r="AD48" s="2">
        <v>0.79969999999999997</v>
      </c>
      <c r="AE48" s="2">
        <v>25.25</v>
      </c>
      <c r="AF48" s="2"/>
      <c r="AG48" s="2"/>
      <c r="AH48" s="2">
        <v>0</v>
      </c>
      <c r="AI48" s="2">
        <v>0</v>
      </c>
      <c r="AJ48" s="2">
        <v>0</v>
      </c>
      <c r="AK48" s="2">
        <v>0</v>
      </c>
      <c r="AL48" s="8">
        <v>0</v>
      </c>
    </row>
    <row r="49" spans="1:38" x14ac:dyDescent="0.3">
      <c r="A49" s="3">
        <v>5840</v>
      </c>
      <c r="B49" s="1" t="s">
        <v>43</v>
      </c>
      <c r="C49" s="1" t="s">
        <v>44</v>
      </c>
      <c r="D49" s="1" t="s">
        <v>44</v>
      </c>
      <c r="E49" s="1" t="s">
        <v>100</v>
      </c>
      <c r="F49" s="1" t="s">
        <v>44</v>
      </c>
      <c r="G49" s="1"/>
      <c r="H49" s="1" t="s">
        <v>150</v>
      </c>
      <c r="I49" s="1" t="s">
        <v>38</v>
      </c>
      <c r="J49" s="1" t="s">
        <v>151</v>
      </c>
      <c r="K49" s="1">
        <v>1234</v>
      </c>
      <c r="L49" s="1">
        <v>1234</v>
      </c>
      <c r="M49" s="1">
        <v>0</v>
      </c>
      <c r="N49" s="1">
        <v>0</v>
      </c>
      <c r="O49" s="1">
        <v>0</v>
      </c>
      <c r="P49" s="1">
        <v>245.76599999999999</v>
      </c>
      <c r="Q49" s="1">
        <v>249.58199999999999</v>
      </c>
      <c r="R49" s="1">
        <v>20000</v>
      </c>
      <c r="S49" s="1">
        <v>76320</v>
      </c>
      <c r="T49" s="11">
        <v>0</v>
      </c>
      <c r="U49" s="11">
        <v>12000</v>
      </c>
      <c r="V49" s="2">
        <f t="shared" si="3"/>
        <v>64320</v>
      </c>
      <c r="W49" s="1">
        <v>55307</v>
      </c>
      <c r="X49" s="1">
        <v>0</v>
      </c>
      <c r="Y49" s="2">
        <f t="shared" si="1"/>
        <v>55307</v>
      </c>
      <c r="Z49" s="10">
        <f t="shared" si="2"/>
        <v>14.012748756218906</v>
      </c>
      <c r="AA49" s="1">
        <v>658547.04</v>
      </c>
      <c r="AB49" s="1">
        <v>1204606.18</v>
      </c>
      <c r="AC49" s="1">
        <v>0.72470000000000001</v>
      </c>
      <c r="AD49" s="1">
        <v>1.8291999999999999</v>
      </c>
      <c r="AE49" s="1">
        <v>50.36</v>
      </c>
      <c r="AF49" s="1"/>
      <c r="AG49" s="1"/>
      <c r="AH49" s="1">
        <v>0</v>
      </c>
      <c r="AI49" s="1">
        <v>0</v>
      </c>
      <c r="AJ49" s="1">
        <v>0</v>
      </c>
      <c r="AK49" s="1">
        <v>0</v>
      </c>
      <c r="AL49" s="9">
        <v>0</v>
      </c>
    </row>
    <row r="50" spans="1:38" x14ac:dyDescent="0.3">
      <c r="A50" s="4">
        <v>5841</v>
      </c>
      <c r="B50" s="2" t="s">
        <v>43</v>
      </c>
      <c r="C50" s="2" t="s">
        <v>44</v>
      </c>
      <c r="D50" s="2" t="s">
        <v>44</v>
      </c>
      <c r="E50" s="2" t="s">
        <v>152</v>
      </c>
      <c r="F50" s="2" t="s">
        <v>44</v>
      </c>
      <c r="G50" s="2"/>
      <c r="H50" s="2" t="s">
        <v>153</v>
      </c>
      <c r="I50" s="2" t="s">
        <v>40</v>
      </c>
      <c r="J50" s="2" t="s">
        <v>154</v>
      </c>
      <c r="K50" s="2">
        <v>363</v>
      </c>
      <c r="L50" s="2">
        <v>363</v>
      </c>
      <c r="M50" s="2">
        <v>0</v>
      </c>
      <c r="N50" s="2">
        <v>355</v>
      </c>
      <c r="O50" s="2">
        <v>0</v>
      </c>
      <c r="P50" s="2">
        <v>554.90899999999999</v>
      </c>
      <c r="Q50" s="2">
        <v>574.79499999999996</v>
      </c>
      <c r="R50" s="2">
        <v>20000</v>
      </c>
      <c r="S50" s="2">
        <v>397720</v>
      </c>
      <c r="T50" s="11">
        <v>25000</v>
      </c>
      <c r="U50" s="11">
        <v>0</v>
      </c>
      <c r="V50" s="2">
        <f t="shared" si="3"/>
        <v>422720</v>
      </c>
      <c r="W50" s="2">
        <v>369</v>
      </c>
      <c r="X50" s="2">
        <v>359567.93599999999</v>
      </c>
      <c r="Y50" s="2">
        <f t="shared" si="1"/>
        <v>359936.93599999999</v>
      </c>
      <c r="Z50" s="10">
        <f t="shared" si="2"/>
        <v>14.852163133989404</v>
      </c>
      <c r="AA50" s="2">
        <v>2114101.62</v>
      </c>
      <c r="AB50" s="2">
        <v>2113660.62</v>
      </c>
      <c r="AC50" s="2">
        <v>0.90500000000000003</v>
      </c>
      <c r="AD50" s="2">
        <v>0.99980000000000002</v>
      </c>
      <c r="AE50" s="2">
        <v>9.5</v>
      </c>
      <c r="AF50" s="2"/>
      <c r="AG50" s="2"/>
      <c r="AH50" s="2">
        <v>0</v>
      </c>
      <c r="AI50" s="2">
        <v>0</v>
      </c>
      <c r="AJ50" s="2">
        <v>0</v>
      </c>
      <c r="AK50" s="2">
        <v>3000.4</v>
      </c>
      <c r="AL50" s="8">
        <v>0</v>
      </c>
    </row>
    <row r="51" spans="1:38" x14ac:dyDescent="0.3">
      <c r="A51" s="3">
        <v>5842</v>
      </c>
      <c r="B51" s="1" t="s">
        <v>43</v>
      </c>
      <c r="C51" s="1" t="s">
        <v>44</v>
      </c>
      <c r="D51" s="1" t="s">
        <v>44</v>
      </c>
      <c r="E51" s="1" t="s">
        <v>152</v>
      </c>
      <c r="F51" s="1" t="s">
        <v>44</v>
      </c>
      <c r="G51" s="1"/>
      <c r="H51" s="1" t="s">
        <v>155</v>
      </c>
      <c r="I51" s="1" t="s">
        <v>40</v>
      </c>
      <c r="J51" s="1" t="s">
        <v>156</v>
      </c>
      <c r="K51" s="1">
        <v>274</v>
      </c>
      <c r="L51" s="1">
        <v>274</v>
      </c>
      <c r="M51" s="1">
        <v>0</v>
      </c>
      <c r="N51" s="1">
        <v>265</v>
      </c>
      <c r="O51" s="1">
        <v>0</v>
      </c>
      <c r="P51" s="1">
        <v>574.09500000000003</v>
      </c>
      <c r="Q51" s="1">
        <v>593.21400000000006</v>
      </c>
      <c r="R51" s="1">
        <v>20000</v>
      </c>
      <c r="S51" s="1">
        <v>382380</v>
      </c>
      <c r="T51" s="11">
        <v>24000</v>
      </c>
      <c r="U51" s="11">
        <v>0</v>
      </c>
      <c r="V51" s="2">
        <f t="shared" si="3"/>
        <v>406380</v>
      </c>
      <c r="W51" s="1">
        <v>237</v>
      </c>
      <c r="X51" s="1">
        <v>345816.85399999999</v>
      </c>
      <c r="Y51" s="2">
        <f t="shared" si="1"/>
        <v>346053.85399999999</v>
      </c>
      <c r="Z51" s="10">
        <f t="shared" si="2"/>
        <v>14.844762537526455</v>
      </c>
      <c r="AA51" s="1">
        <v>2032792.65</v>
      </c>
      <c r="AB51" s="1">
        <v>2032289.65</v>
      </c>
      <c r="AC51" s="1">
        <v>0.90500000000000003</v>
      </c>
      <c r="AD51" s="1">
        <v>0.99980000000000002</v>
      </c>
      <c r="AE51" s="1">
        <v>9.5</v>
      </c>
      <c r="AF51" s="1"/>
      <c r="AG51" s="1"/>
      <c r="AH51" s="1">
        <v>0</v>
      </c>
      <c r="AI51" s="1">
        <v>0</v>
      </c>
      <c r="AJ51" s="1">
        <v>0</v>
      </c>
      <c r="AK51" s="1">
        <v>2299.1</v>
      </c>
      <c r="AL51" s="9">
        <v>0</v>
      </c>
    </row>
    <row r="52" spans="1:38" x14ac:dyDescent="0.3">
      <c r="A52" s="4">
        <v>5843</v>
      </c>
      <c r="B52" s="2" t="s">
        <v>43</v>
      </c>
      <c r="C52" s="2" t="s">
        <v>44</v>
      </c>
      <c r="D52" s="2" t="s">
        <v>44</v>
      </c>
      <c r="E52" s="2" t="s">
        <v>152</v>
      </c>
      <c r="F52" s="2" t="s">
        <v>44</v>
      </c>
      <c r="G52" s="2"/>
      <c r="H52" s="2" t="s">
        <v>157</v>
      </c>
      <c r="I52" s="2" t="s">
        <v>40</v>
      </c>
      <c r="J52" s="2" t="s">
        <v>158</v>
      </c>
      <c r="K52" s="2">
        <v>198</v>
      </c>
      <c r="L52" s="2">
        <v>198</v>
      </c>
      <c r="M52" s="2">
        <v>0</v>
      </c>
      <c r="N52" s="2">
        <v>192</v>
      </c>
      <c r="O52" s="2">
        <v>0</v>
      </c>
      <c r="P52" s="2">
        <v>667.16700000000003</v>
      </c>
      <c r="Q52" s="2">
        <v>687.34400000000005</v>
      </c>
      <c r="R52" s="2">
        <v>20000</v>
      </c>
      <c r="S52" s="2">
        <v>403540</v>
      </c>
      <c r="T52" s="11">
        <v>20000</v>
      </c>
      <c r="U52" s="11">
        <v>0</v>
      </c>
      <c r="V52" s="2">
        <f t="shared" si="3"/>
        <v>423540</v>
      </c>
      <c r="W52" s="2">
        <v>116</v>
      </c>
      <c r="X52" s="2">
        <v>361042</v>
      </c>
      <c r="Y52" s="2">
        <f t="shared" si="1"/>
        <v>361158</v>
      </c>
      <c r="Z52" s="10">
        <f t="shared" si="2"/>
        <v>14.728715115455445</v>
      </c>
      <c r="AA52" s="2">
        <v>2121003.2799999998</v>
      </c>
      <c r="AB52" s="2">
        <v>2120455.2799999998</v>
      </c>
      <c r="AC52" s="2">
        <v>0.89500000000000002</v>
      </c>
      <c r="AD52" s="2">
        <v>0.99970000000000003</v>
      </c>
      <c r="AE52" s="2">
        <v>10.5</v>
      </c>
      <c r="AF52" s="2"/>
      <c r="AG52" s="2"/>
      <c r="AH52" s="2">
        <v>0</v>
      </c>
      <c r="AI52" s="2">
        <v>0</v>
      </c>
      <c r="AJ52" s="2">
        <v>0</v>
      </c>
      <c r="AK52" s="2">
        <v>1805.21</v>
      </c>
      <c r="AL52" s="8">
        <v>0</v>
      </c>
    </row>
    <row r="53" spans="1:38" x14ac:dyDescent="0.3">
      <c r="A53" s="3">
        <v>5844</v>
      </c>
      <c r="B53" s="1" t="s">
        <v>43</v>
      </c>
      <c r="C53" s="1" t="s">
        <v>44</v>
      </c>
      <c r="D53" s="1" t="s">
        <v>44</v>
      </c>
      <c r="E53" s="1" t="s">
        <v>152</v>
      </c>
      <c r="F53" s="1" t="s">
        <v>44</v>
      </c>
      <c r="G53" s="1"/>
      <c r="H53" s="1" t="s">
        <v>159</v>
      </c>
      <c r="I53" s="1" t="s">
        <v>40</v>
      </c>
      <c r="J53" s="1" t="s">
        <v>160</v>
      </c>
      <c r="K53" s="1">
        <v>470</v>
      </c>
      <c r="L53" s="1">
        <v>470</v>
      </c>
      <c r="M53" s="1">
        <v>0</v>
      </c>
      <c r="N53" s="1">
        <v>468</v>
      </c>
      <c r="O53" s="1">
        <v>0</v>
      </c>
      <c r="P53" s="1">
        <v>593.00400000000002</v>
      </c>
      <c r="Q53" s="1">
        <v>617.70799999999997</v>
      </c>
      <c r="R53" s="1">
        <v>20000</v>
      </c>
      <c r="S53" s="1">
        <v>494080</v>
      </c>
      <c r="T53" s="11">
        <v>30000</v>
      </c>
      <c r="U53" s="11">
        <v>0</v>
      </c>
      <c r="V53" s="2">
        <f t="shared" si="3"/>
        <v>524080</v>
      </c>
      <c r="W53" s="1">
        <v>158</v>
      </c>
      <c r="X53" s="1">
        <v>446984.60600000003</v>
      </c>
      <c r="Y53" s="2">
        <f t="shared" si="1"/>
        <v>447142.60600000003</v>
      </c>
      <c r="Z53" s="10">
        <f t="shared" si="2"/>
        <v>14.680467485880014</v>
      </c>
      <c r="AA53" s="1">
        <v>2625214.0699999998</v>
      </c>
      <c r="AB53" s="1">
        <v>2922515.284</v>
      </c>
      <c r="AC53" s="1">
        <v>0.90500000000000003</v>
      </c>
      <c r="AD53" s="1">
        <v>1.1132</v>
      </c>
      <c r="AE53" s="1">
        <v>10.58</v>
      </c>
      <c r="AF53" s="1"/>
      <c r="AG53" s="1"/>
      <c r="AH53" s="1">
        <v>0</v>
      </c>
      <c r="AI53" s="1">
        <v>0</v>
      </c>
      <c r="AJ53" s="1">
        <v>0</v>
      </c>
      <c r="AK53" s="1">
        <v>2797.01</v>
      </c>
      <c r="AL53" s="9">
        <v>0</v>
      </c>
    </row>
    <row r="54" spans="1:38" x14ac:dyDescent="0.3">
      <c r="A54" s="4">
        <v>5845</v>
      </c>
      <c r="B54" s="2" t="s">
        <v>43</v>
      </c>
      <c r="C54" s="2" t="s">
        <v>44</v>
      </c>
      <c r="D54" s="2" t="s">
        <v>44</v>
      </c>
      <c r="E54" s="2" t="s">
        <v>152</v>
      </c>
      <c r="F54" s="2" t="s">
        <v>44</v>
      </c>
      <c r="G54" s="2"/>
      <c r="H54" s="2" t="s">
        <v>161</v>
      </c>
      <c r="I54" s="2" t="s">
        <v>40</v>
      </c>
      <c r="J54" s="2" t="s">
        <v>162</v>
      </c>
      <c r="K54" s="2">
        <v>433</v>
      </c>
      <c r="L54" s="2">
        <v>433</v>
      </c>
      <c r="M54" s="2">
        <v>0</v>
      </c>
      <c r="N54" s="2">
        <v>423</v>
      </c>
      <c r="O54" s="2">
        <v>0</v>
      </c>
      <c r="P54" s="2">
        <v>581.06899999999996</v>
      </c>
      <c r="Q54" s="2">
        <v>600.625</v>
      </c>
      <c r="R54" s="2">
        <v>20000</v>
      </c>
      <c r="S54" s="2">
        <v>391120</v>
      </c>
      <c r="T54" s="11">
        <v>25000</v>
      </c>
      <c r="U54" s="11">
        <v>0</v>
      </c>
      <c r="V54" s="2">
        <f t="shared" si="3"/>
        <v>416120</v>
      </c>
      <c r="W54" s="2">
        <v>173</v>
      </c>
      <c r="X54" s="2">
        <v>353791.19400000002</v>
      </c>
      <c r="Y54" s="2">
        <f t="shared" si="1"/>
        <v>353964.19400000002</v>
      </c>
      <c r="Z54" s="10">
        <f t="shared" si="2"/>
        <v>14.936990771892718</v>
      </c>
      <c r="AA54" s="2">
        <v>2079224.16</v>
      </c>
      <c r="AB54" s="2">
        <v>2078985.16</v>
      </c>
      <c r="AC54" s="2">
        <v>0.90500000000000003</v>
      </c>
      <c r="AD54" s="2">
        <v>0.99990000000000001</v>
      </c>
      <c r="AE54" s="2">
        <v>9.5</v>
      </c>
      <c r="AF54" s="2"/>
      <c r="AG54" s="2"/>
      <c r="AH54" s="2">
        <v>0</v>
      </c>
      <c r="AI54" s="2">
        <v>0</v>
      </c>
      <c r="AJ54" s="2">
        <v>0</v>
      </c>
      <c r="AK54" s="2">
        <v>3801.1</v>
      </c>
      <c r="AL54" s="8">
        <v>0</v>
      </c>
    </row>
    <row r="55" spans="1:38" x14ac:dyDescent="0.3">
      <c r="A55" s="3">
        <v>5846</v>
      </c>
      <c r="B55" s="1" t="s">
        <v>43</v>
      </c>
      <c r="C55" s="1" t="s">
        <v>44</v>
      </c>
      <c r="D55" s="1" t="s">
        <v>44</v>
      </c>
      <c r="E55" s="1" t="s">
        <v>152</v>
      </c>
      <c r="F55" s="1" t="s">
        <v>44</v>
      </c>
      <c r="G55" s="1"/>
      <c r="H55" s="1" t="s">
        <v>163</v>
      </c>
      <c r="I55" s="1" t="s">
        <v>59</v>
      </c>
      <c r="J55" s="1" t="s">
        <v>164</v>
      </c>
      <c r="K55" s="1">
        <v>845</v>
      </c>
      <c r="L55" s="1">
        <v>845</v>
      </c>
      <c r="M55" s="1">
        <v>0</v>
      </c>
      <c r="N55" s="1">
        <v>0</v>
      </c>
      <c r="O55" s="1">
        <v>0</v>
      </c>
      <c r="P55" s="1">
        <v>858.82</v>
      </c>
      <c r="Q55" s="1">
        <v>863.19899999999996</v>
      </c>
      <c r="R55" s="1">
        <v>20000</v>
      </c>
      <c r="S55" s="1">
        <v>87580</v>
      </c>
      <c r="T55" s="11">
        <v>0</v>
      </c>
      <c r="U55" s="11">
        <v>43500</v>
      </c>
      <c r="V55" s="2">
        <f t="shared" si="3"/>
        <v>44080</v>
      </c>
      <c r="W55" s="1">
        <v>39849.5</v>
      </c>
      <c r="X55" s="1">
        <v>0</v>
      </c>
      <c r="Y55" s="2">
        <f t="shared" si="1"/>
        <v>39849.5</v>
      </c>
      <c r="Z55" s="10">
        <f t="shared" si="2"/>
        <v>9.5973230490018135</v>
      </c>
      <c r="AA55" s="1">
        <v>1852688.63</v>
      </c>
      <c r="AB55" s="1">
        <v>335169.74</v>
      </c>
      <c r="AC55" s="1">
        <v>0.45500000000000002</v>
      </c>
      <c r="AD55" s="1">
        <v>0.18090000000000001</v>
      </c>
      <c r="AE55" s="1">
        <v>9.86</v>
      </c>
      <c r="AF55" s="1"/>
      <c r="AG55" s="1"/>
      <c r="AH55" s="1">
        <v>0</v>
      </c>
      <c r="AI55" s="1">
        <v>0</v>
      </c>
      <c r="AJ55" s="1">
        <v>0</v>
      </c>
      <c r="AK55" s="1">
        <v>0</v>
      </c>
      <c r="AL55" s="9">
        <v>0</v>
      </c>
    </row>
    <row r="56" spans="1:38" x14ac:dyDescent="0.3">
      <c r="A56" s="4">
        <v>5847</v>
      </c>
      <c r="B56" s="2" t="s">
        <v>43</v>
      </c>
      <c r="C56" s="2" t="s">
        <v>44</v>
      </c>
      <c r="D56" s="2" t="s">
        <v>44</v>
      </c>
      <c r="E56" s="2" t="s">
        <v>152</v>
      </c>
      <c r="F56" s="2" t="s">
        <v>44</v>
      </c>
      <c r="G56" s="2"/>
      <c r="H56" s="2" t="s">
        <v>165</v>
      </c>
      <c r="I56" s="2" t="s">
        <v>40</v>
      </c>
      <c r="J56" s="2" t="s">
        <v>166</v>
      </c>
      <c r="K56" s="2">
        <v>332</v>
      </c>
      <c r="L56" s="2">
        <v>332</v>
      </c>
      <c r="M56" s="2">
        <v>0</v>
      </c>
      <c r="N56" s="2">
        <v>326</v>
      </c>
      <c r="O56" s="2">
        <v>0</v>
      </c>
      <c r="P56" s="2">
        <v>619.29100000000005</v>
      </c>
      <c r="Q56" s="2">
        <v>641.72199999999998</v>
      </c>
      <c r="R56" s="2">
        <v>20000</v>
      </c>
      <c r="S56" s="2">
        <v>448620</v>
      </c>
      <c r="T56" s="11">
        <v>25000</v>
      </c>
      <c r="U56" s="11">
        <v>0</v>
      </c>
      <c r="V56" s="2">
        <f t="shared" si="3"/>
        <v>473620</v>
      </c>
      <c r="W56" s="2">
        <v>150</v>
      </c>
      <c r="X56" s="2">
        <v>405851.52299999999</v>
      </c>
      <c r="Y56" s="2">
        <f t="shared" si="1"/>
        <v>406001.52299999999</v>
      </c>
      <c r="Z56" s="10">
        <f t="shared" si="2"/>
        <v>14.276947130611042</v>
      </c>
      <c r="AA56" s="2">
        <v>2384085.84</v>
      </c>
      <c r="AB56" s="2">
        <v>2383943.84</v>
      </c>
      <c r="AC56" s="2">
        <v>0.90500000000000003</v>
      </c>
      <c r="AD56" s="2">
        <v>0.99990000000000001</v>
      </c>
      <c r="AE56" s="2">
        <v>9.5</v>
      </c>
      <c r="AF56" s="2"/>
      <c r="AG56" s="2"/>
      <c r="AH56" s="2">
        <v>0</v>
      </c>
      <c r="AI56" s="2">
        <v>0</v>
      </c>
      <c r="AJ56" s="2">
        <v>0</v>
      </c>
      <c r="AK56" s="2">
        <v>2942.68</v>
      </c>
      <c r="AL56" s="8">
        <v>0</v>
      </c>
    </row>
    <row r="57" spans="1:38" x14ac:dyDescent="0.3">
      <c r="A57" s="3">
        <v>5848</v>
      </c>
      <c r="B57" s="1" t="s">
        <v>43</v>
      </c>
      <c r="C57" s="1" t="s">
        <v>44</v>
      </c>
      <c r="D57" s="1" t="s">
        <v>44</v>
      </c>
      <c r="E57" s="1" t="s">
        <v>152</v>
      </c>
      <c r="F57" s="1" t="s">
        <v>44</v>
      </c>
      <c r="G57" s="1"/>
      <c r="H57" s="1" t="s">
        <v>167</v>
      </c>
      <c r="I57" s="1" t="s">
        <v>38</v>
      </c>
      <c r="J57" s="1" t="s">
        <v>168</v>
      </c>
      <c r="K57" s="1">
        <v>2312</v>
      </c>
      <c r="L57" s="1">
        <v>2312</v>
      </c>
      <c r="M57" s="1">
        <v>0</v>
      </c>
      <c r="N57" s="1">
        <v>0</v>
      </c>
      <c r="O57" s="1">
        <v>0</v>
      </c>
      <c r="P57" s="1">
        <v>893.98099999999999</v>
      </c>
      <c r="Q57" s="1">
        <v>910.45500000000004</v>
      </c>
      <c r="R57" s="1">
        <v>10000</v>
      </c>
      <c r="S57" s="1">
        <v>164740</v>
      </c>
      <c r="T57" s="11">
        <v>0</v>
      </c>
      <c r="U57" s="11">
        <v>42000</v>
      </c>
      <c r="V57" s="2">
        <f t="shared" si="3"/>
        <v>122740</v>
      </c>
      <c r="W57" s="1">
        <v>105010</v>
      </c>
      <c r="X57" s="1">
        <v>0</v>
      </c>
      <c r="Y57" s="2">
        <f t="shared" si="1"/>
        <v>105010</v>
      </c>
      <c r="Z57" s="10">
        <f t="shared" si="2"/>
        <v>14.445168649177123</v>
      </c>
      <c r="AA57" s="1">
        <v>1403261.6</v>
      </c>
      <c r="AB57" s="1">
        <v>928264.5</v>
      </c>
      <c r="AC57" s="1">
        <v>0.63739999999999997</v>
      </c>
      <c r="AD57" s="1">
        <v>0.66149999999999998</v>
      </c>
      <c r="AE57" s="1">
        <v>23.99</v>
      </c>
      <c r="AF57" s="1"/>
      <c r="AG57" s="1"/>
      <c r="AH57" s="1">
        <v>0</v>
      </c>
      <c r="AI57" s="1">
        <v>0</v>
      </c>
      <c r="AJ57" s="1">
        <v>0</v>
      </c>
      <c r="AK57" s="1">
        <v>0</v>
      </c>
      <c r="AL57" s="9">
        <v>0</v>
      </c>
    </row>
    <row r="58" spans="1:38" x14ac:dyDescent="0.3">
      <c r="A58" s="4">
        <v>5850</v>
      </c>
      <c r="B58" s="2" t="s">
        <v>43</v>
      </c>
      <c r="C58" s="2" t="s">
        <v>44</v>
      </c>
      <c r="D58" s="2" t="s">
        <v>44</v>
      </c>
      <c r="E58" s="2" t="s">
        <v>169</v>
      </c>
      <c r="F58" s="2" t="s">
        <v>44</v>
      </c>
      <c r="G58" s="2"/>
      <c r="H58" s="2" t="s">
        <v>170</v>
      </c>
      <c r="I58" s="2" t="s">
        <v>40</v>
      </c>
      <c r="J58" s="2" t="s">
        <v>171</v>
      </c>
      <c r="K58" s="2">
        <v>284</v>
      </c>
      <c r="L58" s="2">
        <v>284</v>
      </c>
      <c r="M58" s="2">
        <v>0</v>
      </c>
      <c r="N58" s="2">
        <v>284</v>
      </c>
      <c r="O58" s="2">
        <v>0</v>
      </c>
      <c r="P58" s="2">
        <v>612.51099999999997</v>
      </c>
      <c r="Q58" s="2">
        <v>631.16200000000003</v>
      </c>
      <c r="R58" s="2">
        <v>20000</v>
      </c>
      <c r="S58" s="2">
        <v>373020</v>
      </c>
      <c r="T58" s="11">
        <v>22000</v>
      </c>
      <c r="U58" s="11">
        <v>0</v>
      </c>
      <c r="V58" s="2">
        <f t="shared" si="3"/>
        <v>395020</v>
      </c>
      <c r="W58" s="2">
        <v>0</v>
      </c>
      <c r="X58" s="2">
        <v>337239.29399999999</v>
      </c>
      <c r="Y58" s="2">
        <f t="shared" si="1"/>
        <v>337239.29399999999</v>
      </c>
      <c r="Z58" s="10">
        <f t="shared" si="2"/>
        <v>14.627286213356285</v>
      </c>
      <c r="AA58" s="2">
        <v>1979594.68</v>
      </c>
      <c r="AB58" s="2">
        <v>1979594.68</v>
      </c>
      <c r="AC58" s="2">
        <v>0.90410000000000001</v>
      </c>
      <c r="AD58" s="2">
        <v>1</v>
      </c>
      <c r="AE58" s="2">
        <v>9.59</v>
      </c>
      <c r="AF58" s="2"/>
      <c r="AG58" s="2"/>
      <c r="AH58" s="2">
        <v>0</v>
      </c>
      <c r="AI58" s="2">
        <v>0</v>
      </c>
      <c r="AJ58" s="2">
        <v>0</v>
      </c>
      <c r="AK58" s="2">
        <v>2458.4</v>
      </c>
      <c r="AL58" s="8">
        <v>0</v>
      </c>
    </row>
    <row r="59" spans="1:38" x14ac:dyDescent="0.3">
      <c r="A59" s="3">
        <v>5852</v>
      </c>
      <c r="B59" s="1" t="s">
        <v>43</v>
      </c>
      <c r="C59" s="1" t="s">
        <v>44</v>
      </c>
      <c r="D59" s="1" t="s">
        <v>44</v>
      </c>
      <c r="E59" s="1" t="s">
        <v>169</v>
      </c>
      <c r="F59" s="1" t="s">
        <v>44</v>
      </c>
      <c r="G59" s="1"/>
      <c r="H59" s="1" t="s">
        <v>172</v>
      </c>
      <c r="I59" s="1" t="s">
        <v>40</v>
      </c>
      <c r="J59" s="1" t="s">
        <v>173</v>
      </c>
      <c r="K59" s="1">
        <v>189</v>
      </c>
      <c r="L59" s="1">
        <v>189</v>
      </c>
      <c r="M59" s="1">
        <v>0</v>
      </c>
      <c r="N59" s="1">
        <v>185</v>
      </c>
      <c r="O59" s="1">
        <v>0</v>
      </c>
      <c r="P59" s="1">
        <v>611.01199999999994</v>
      </c>
      <c r="Q59" s="1">
        <v>628.173</v>
      </c>
      <c r="R59" s="1">
        <v>20000</v>
      </c>
      <c r="S59" s="1">
        <v>343220</v>
      </c>
      <c r="T59" s="11">
        <v>22000</v>
      </c>
      <c r="U59" s="11">
        <v>0</v>
      </c>
      <c r="V59" s="2">
        <f t="shared" si="3"/>
        <v>365220</v>
      </c>
      <c r="W59" s="1">
        <v>287</v>
      </c>
      <c r="X59" s="1">
        <v>310326.74099999998</v>
      </c>
      <c r="Y59" s="2">
        <f t="shared" si="1"/>
        <v>310613.74099999998</v>
      </c>
      <c r="Z59" s="10">
        <f t="shared" si="2"/>
        <v>14.951606976616837</v>
      </c>
      <c r="AA59" s="1">
        <v>1824218.78</v>
      </c>
      <c r="AB59" s="1">
        <v>1823342.78</v>
      </c>
      <c r="AC59" s="1">
        <v>0.90500000000000003</v>
      </c>
      <c r="AD59" s="1">
        <v>0.99950000000000006</v>
      </c>
      <c r="AE59" s="1">
        <v>9.5</v>
      </c>
      <c r="AF59" s="1"/>
      <c r="AG59" s="1"/>
      <c r="AH59" s="1">
        <v>0</v>
      </c>
      <c r="AI59" s="1">
        <v>0</v>
      </c>
      <c r="AJ59" s="1">
        <v>0</v>
      </c>
      <c r="AK59" s="1">
        <v>1763.1</v>
      </c>
      <c r="AL59" s="9">
        <v>0</v>
      </c>
    </row>
    <row r="60" spans="1:38" x14ac:dyDescent="0.3">
      <c r="A60" s="4">
        <v>5868</v>
      </c>
      <c r="B60" s="2" t="s">
        <v>43</v>
      </c>
      <c r="C60" s="2" t="s">
        <v>44</v>
      </c>
      <c r="D60" s="2" t="s">
        <v>44</v>
      </c>
      <c r="E60" s="2" t="s">
        <v>51</v>
      </c>
      <c r="F60" s="2" t="s">
        <v>44</v>
      </c>
      <c r="G60" s="2"/>
      <c r="H60" s="2" t="s">
        <v>174</v>
      </c>
      <c r="I60" s="2" t="s">
        <v>40</v>
      </c>
      <c r="J60" s="2" t="s">
        <v>175</v>
      </c>
      <c r="K60" s="2">
        <v>468</v>
      </c>
      <c r="L60" s="2">
        <v>468</v>
      </c>
      <c r="M60" s="2">
        <v>0</v>
      </c>
      <c r="N60" s="2">
        <v>463</v>
      </c>
      <c r="O60" s="2">
        <v>0</v>
      </c>
      <c r="P60" s="2">
        <v>565.09</v>
      </c>
      <c r="Q60" s="2">
        <v>577.47</v>
      </c>
      <c r="R60" s="2">
        <v>20000</v>
      </c>
      <c r="S60" s="2">
        <v>247600</v>
      </c>
      <c r="T60" s="11">
        <v>15000</v>
      </c>
      <c r="U60" s="11">
        <v>0</v>
      </c>
      <c r="V60" s="2">
        <f t="shared" si="3"/>
        <v>262600</v>
      </c>
      <c r="W60" s="2">
        <v>106.89</v>
      </c>
      <c r="X60" s="2">
        <v>223488.318</v>
      </c>
      <c r="Y60" s="2">
        <f t="shared" si="1"/>
        <v>223595.20800000001</v>
      </c>
      <c r="Z60" s="10">
        <f t="shared" si="2"/>
        <v>14.853309977151557</v>
      </c>
      <c r="AA60" s="2">
        <v>1313194.3999999999</v>
      </c>
      <c r="AB60" s="2">
        <v>1312867.3999999999</v>
      </c>
      <c r="AC60" s="2">
        <v>0.90310000000000001</v>
      </c>
      <c r="AD60" s="2">
        <v>0.99980000000000002</v>
      </c>
      <c r="AE60" s="2">
        <v>9.69</v>
      </c>
      <c r="AF60" s="2"/>
      <c r="AG60" s="2"/>
      <c r="AH60" s="2">
        <v>0</v>
      </c>
      <c r="AI60" s="2">
        <v>0</v>
      </c>
      <c r="AJ60" s="2">
        <v>0</v>
      </c>
      <c r="AK60" s="2">
        <v>2317.61</v>
      </c>
      <c r="AL60" s="8">
        <v>0</v>
      </c>
    </row>
    <row r="61" spans="1:38" x14ac:dyDescent="0.3">
      <c r="A61" s="3">
        <v>5880</v>
      </c>
      <c r="B61" s="1" t="s">
        <v>43</v>
      </c>
      <c r="C61" s="1" t="s">
        <v>44</v>
      </c>
      <c r="D61" s="1" t="s">
        <v>44</v>
      </c>
      <c r="E61" s="1" t="s">
        <v>56</v>
      </c>
      <c r="F61" s="1" t="s">
        <v>44</v>
      </c>
      <c r="G61" s="1"/>
      <c r="H61" s="1" t="s">
        <v>176</v>
      </c>
      <c r="I61" s="1" t="s">
        <v>40</v>
      </c>
      <c r="J61" s="1" t="s">
        <v>177</v>
      </c>
      <c r="K61" s="1">
        <v>607</v>
      </c>
      <c r="L61" s="1">
        <v>607</v>
      </c>
      <c r="M61" s="1">
        <v>0</v>
      </c>
      <c r="N61" s="1">
        <v>595</v>
      </c>
      <c r="O61" s="1">
        <v>595</v>
      </c>
      <c r="P61" s="12">
        <v>28.07</v>
      </c>
      <c r="Q61" s="12">
        <v>54.378</v>
      </c>
      <c r="R61" s="12">
        <v>2000</v>
      </c>
      <c r="S61" s="12">
        <f>(Q61-P61)*R61</f>
        <v>52616</v>
      </c>
      <c r="T61" s="11">
        <v>0</v>
      </c>
      <c r="U61" s="11">
        <v>0</v>
      </c>
      <c r="V61" s="2">
        <f t="shared" si="3"/>
        <v>52616</v>
      </c>
      <c r="W61" s="1">
        <v>185</v>
      </c>
      <c r="X61" s="12">
        <v>0</v>
      </c>
      <c r="Y61" s="2">
        <f t="shared" si="1"/>
        <v>185</v>
      </c>
      <c r="Z61" s="10">
        <f t="shared" si="2"/>
        <v>99.648395925193853</v>
      </c>
      <c r="AA61" s="1">
        <v>9658.1200000000008</v>
      </c>
      <c r="AB61" s="1">
        <v>1517.12</v>
      </c>
      <c r="AC61" s="1">
        <v>0</v>
      </c>
      <c r="AD61" s="1">
        <v>0.15709999999999999</v>
      </c>
      <c r="AE61" s="1">
        <v>15.71</v>
      </c>
      <c r="AF61" s="1"/>
      <c r="AG61" s="1"/>
      <c r="AH61" s="1">
        <v>0</v>
      </c>
      <c r="AI61" s="1">
        <v>0</v>
      </c>
      <c r="AJ61" s="1">
        <v>0</v>
      </c>
      <c r="AK61" s="1">
        <v>4109.68</v>
      </c>
      <c r="AL61" s="9">
        <v>0</v>
      </c>
    </row>
    <row r="62" spans="1:38" x14ac:dyDescent="0.3">
      <c r="A62" s="4">
        <v>7922</v>
      </c>
      <c r="B62" s="2" t="s">
        <v>43</v>
      </c>
      <c r="C62" s="2" t="s">
        <v>44</v>
      </c>
      <c r="D62" s="2" t="s">
        <v>44</v>
      </c>
      <c r="E62" s="2" t="s">
        <v>103</v>
      </c>
      <c r="F62" s="2" t="s">
        <v>44</v>
      </c>
      <c r="G62" s="2"/>
      <c r="H62" s="2" t="s">
        <v>178</v>
      </c>
      <c r="I62" s="2" t="s">
        <v>40</v>
      </c>
      <c r="J62" s="2" t="s">
        <v>179</v>
      </c>
      <c r="K62" s="2">
        <v>275</v>
      </c>
      <c r="L62" s="2">
        <v>275</v>
      </c>
      <c r="M62" s="2">
        <v>0</v>
      </c>
      <c r="N62" s="2">
        <v>237</v>
      </c>
      <c r="O62" s="2">
        <v>0</v>
      </c>
      <c r="P62" s="2">
        <v>543.78300000000002</v>
      </c>
      <c r="Q62" s="2">
        <v>557.75699999999995</v>
      </c>
      <c r="R62" s="2">
        <v>20000</v>
      </c>
      <c r="S62" s="2">
        <v>279480</v>
      </c>
      <c r="T62" s="11">
        <v>0</v>
      </c>
      <c r="U62" s="11">
        <v>0</v>
      </c>
      <c r="V62" s="2">
        <f t="shared" si="3"/>
        <v>279480</v>
      </c>
      <c r="W62" s="2">
        <v>2547</v>
      </c>
      <c r="X62" s="2">
        <v>250383.11499999999</v>
      </c>
      <c r="Y62" s="2">
        <f t="shared" si="1"/>
        <v>252930.11499999999</v>
      </c>
      <c r="Z62" s="10">
        <f t="shared" si="2"/>
        <v>9.4997441677400918</v>
      </c>
      <c r="AA62" s="2">
        <v>1499526.56</v>
      </c>
      <c r="AB62" s="2">
        <v>1481445.56</v>
      </c>
      <c r="AC62" s="2">
        <v>0.90500000000000003</v>
      </c>
      <c r="AD62" s="2">
        <v>0.9879</v>
      </c>
      <c r="AE62" s="2">
        <v>9.39</v>
      </c>
      <c r="AF62" s="2"/>
      <c r="AG62" s="2"/>
      <c r="AH62" s="2">
        <v>0</v>
      </c>
      <c r="AI62" s="2">
        <v>0</v>
      </c>
      <c r="AJ62" s="2">
        <v>0</v>
      </c>
      <c r="AK62" s="2">
        <v>2149.1</v>
      </c>
      <c r="AL62" s="8">
        <v>0</v>
      </c>
    </row>
    <row r="63" spans="1:38" x14ac:dyDescent="0.3">
      <c r="A63" s="3">
        <v>9257</v>
      </c>
      <c r="B63" s="1" t="s">
        <v>43</v>
      </c>
      <c r="C63" s="1" t="s">
        <v>44</v>
      </c>
      <c r="D63" s="1" t="s">
        <v>44</v>
      </c>
      <c r="E63" s="1" t="s">
        <v>48</v>
      </c>
      <c r="F63" s="1" t="s">
        <v>44</v>
      </c>
      <c r="G63" s="1"/>
      <c r="H63" s="1" t="s">
        <v>180</v>
      </c>
      <c r="I63" s="1" t="s">
        <v>39</v>
      </c>
      <c r="J63" s="1" t="s">
        <v>181</v>
      </c>
      <c r="K63" s="1">
        <v>58</v>
      </c>
      <c r="L63" s="1">
        <v>58</v>
      </c>
      <c r="M63" s="1">
        <v>0</v>
      </c>
      <c r="N63" s="1">
        <v>4</v>
      </c>
      <c r="O63" s="1">
        <v>4</v>
      </c>
      <c r="P63" s="1">
        <v>42382.5</v>
      </c>
      <c r="Q63" s="1">
        <v>42976.2</v>
      </c>
      <c r="R63" s="1">
        <v>2000</v>
      </c>
      <c r="S63" s="1">
        <v>1187400</v>
      </c>
      <c r="T63" s="11">
        <v>0</v>
      </c>
      <c r="U63" s="11">
        <v>1174000</v>
      </c>
      <c r="V63" s="2">
        <f t="shared" si="3"/>
        <v>13400</v>
      </c>
      <c r="W63" s="1">
        <v>12655</v>
      </c>
      <c r="X63" s="1">
        <v>0</v>
      </c>
      <c r="Y63" s="2">
        <f t="shared" si="1"/>
        <v>12655</v>
      </c>
      <c r="Z63" s="10">
        <f t="shared" si="2"/>
        <v>5.5597014925373136</v>
      </c>
      <c r="AA63" s="1">
        <v>148072.37</v>
      </c>
      <c r="AB63" s="1">
        <v>164690.37</v>
      </c>
      <c r="AC63" s="1">
        <v>1.0699999999999999E-2</v>
      </c>
      <c r="AD63" s="1">
        <v>1.1122000000000001</v>
      </c>
      <c r="AE63" s="1">
        <v>110.03</v>
      </c>
      <c r="AF63" s="1"/>
      <c r="AG63" s="1"/>
      <c r="AH63" s="1">
        <v>0</v>
      </c>
      <c r="AI63" s="1">
        <v>0</v>
      </c>
      <c r="AJ63" s="1">
        <v>0</v>
      </c>
      <c r="AK63" s="1">
        <v>38</v>
      </c>
      <c r="AL63" s="9">
        <v>0</v>
      </c>
    </row>
    <row r="64" spans="1:38" x14ac:dyDescent="0.3">
      <c r="A64" s="4">
        <v>9310</v>
      </c>
      <c r="B64" s="2" t="s">
        <v>43</v>
      </c>
      <c r="C64" s="2" t="s">
        <v>44</v>
      </c>
      <c r="D64" s="2" t="s">
        <v>44</v>
      </c>
      <c r="E64" s="2" t="s">
        <v>169</v>
      </c>
      <c r="F64" s="2" t="s">
        <v>44</v>
      </c>
      <c r="G64" s="2"/>
      <c r="H64" s="2" t="s">
        <v>182</v>
      </c>
      <c r="I64" s="2" t="s">
        <v>38</v>
      </c>
      <c r="J64" s="2" t="s">
        <v>183</v>
      </c>
      <c r="K64" s="2">
        <v>1920</v>
      </c>
      <c r="L64" s="2">
        <v>1920</v>
      </c>
      <c r="M64" s="2">
        <v>0</v>
      </c>
      <c r="N64" s="2">
        <v>1</v>
      </c>
      <c r="O64" s="2">
        <v>1</v>
      </c>
      <c r="P64" s="2">
        <v>459.49900000000002</v>
      </c>
      <c r="Q64" s="2">
        <v>466.98</v>
      </c>
      <c r="R64" s="2">
        <v>20000</v>
      </c>
      <c r="S64" s="2">
        <v>149620</v>
      </c>
      <c r="T64" s="11">
        <v>0</v>
      </c>
      <c r="U64" s="11">
        <v>23000</v>
      </c>
      <c r="V64" s="2">
        <f t="shared" si="3"/>
        <v>126620</v>
      </c>
      <c r="W64" s="2">
        <v>107929</v>
      </c>
      <c r="X64" s="2">
        <v>0</v>
      </c>
      <c r="Y64" s="2">
        <f t="shared" si="1"/>
        <v>107929</v>
      </c>
      <c r="Z64" s="10">
        <f t="shared" si="2"/>
        <v>14.761491075659453</v>
      </c>
      <c r="AA64" s="2">
        <v>1307759</v>
      </c>
      <c r="AB64" s="2">
        <v>796413.27</v>
      </c>
      <c r="AC64" s="2">
        <v>0.72140000000000004</v>
      </c>
      <c r="AD64" s="2">
        <v>0.60899999999999999</v>
      </c>
      <c r="AE64" s="2">
        <v>16.97</v>
      </c>
      <c r="AF64" s="2"/>
      <c r="AG64" s="2"/>
      <c r="AH64" s="2">
        <v>0</v>
      </c>
      <c r="AI64" s="2">
        <v>0</v>
      </c>
      <c r="AJ64" s="2">
        <v>0</v>
      </c>
      <c r="AK64" s="2">
        <v>10</v>
      </c>
      <c r="AL64" s="8">
        <v>0</v>
      </c>
    </row>
    <row r="65" spans="1:38" x14ac:dyDescent="0.3">
      <c r="A65" s="3">
        <v>9325</v>
      </c>
      <c r="B65" s="1" t="s">
        <v>43</v>
      </c>
      <c r="C65" s="1" t="s">
        <v>44</v>
      </c>
      <c r="D65" s="1" t="s">
        <v>44</v>
      </c>
      <c r="E65" s="1" t="s">
        <v>60</v>
      </c>
      <c r="F65" s="1" t="s">
        <v>44</v>
      </c>
      <c r="G65" s="1"/>
      <c r="H65" s="1" t="s">
        <v>184</v>
      </c>
      <c r="I65" s="1" t="s">
        <v>40</v>
      </c>
      <c r="J65" s="1" t="s">
        <v>185</v>
      </c>
      <c r="K65" s="1">
        <v>367</v>
      </c>
      <c r="L65" s="1">
        <v>367</v>
      </c>
      <c r="M65" s="1">
        <v>0</v>
      </c>
      <c r="N65" s="1">
        <v>352</v>
      </c>
      <c r="O65" s="1">
        <v>0</v>
      </c>
      <c r="P65" s="1">
        <v>316.30900000000003</v>
      </c>
      <c r="Q65" s="1">
        <v>325.99099999999999</v>
      </c>
      <c r="R65" s="1">
        <v>40000</v>
      </c>
      <c r="S65" s="1">
        <v>387280</v>
      </c>
      <c r="T65" s="11">
        <v>25000</v>
      </c>
      <c r="U65" s="11">
        <v>0</v>
      </c>
      <c r="V65" s="2">
        <f t="shared" si="3"/>
        <v>412280</v>
      </c>
      <c r="W65" s="1">
        <v>1106</v>
      </c>
      <c r="X65" s="1">
        <v>349383.353</v>
      </c>
      <c r="Y65" s="2">
        <f t="shared" si="1"/>
        <v>350489.353</v>
      </c>
      <c r="Z65" s="10">
        <f t="shared" si="2"/>
        <v>14.98754414475599</v>
      </c>
      <c r="AA65" s="1">
        <v>2072507.2</v>
      </c>
      <c r="AB65" s="1">
        <v>2066928.2</v>
      </c>
      <c r="AC65" s="1">
        <v>0.90500000000000003</v>
      </c>
      <c r="AD65" s="1">
        <v>0.99729999999999996</v>
      </c>
      <c r="AE65" s="1">
        <v>9.4700000000000006</v>
      </c>
      <c r="AF65" s="1"/>
      <c r="AG65" s="1"/>
      <c r="AH65" s="1">
        <v>0</v>
      </c>
      <c r="AI65" s="1">
        <v>0</v>
      </c>
      <c r="AJ65" s="1">
        <v>0</v>
      </c>
      <c r="AK65" s="1">
        <v>2547.5100000000002</v>
      </c>
      <c r="AL65" s="9">
        <v>0</v>
      </c>
    </row>
    <row r="66" spans="1:38" x14ac:dyDescent="0.3">
      <c r="A66" s="4">
        <v>9888</v>
      </c>
      <c r="B66" s="2" t="s">
        <v>43</v>
      </c>
      <c r="C66" s="2" t="s">
        <v>44</v>
      </c>
      <c r="D66" s="2" t="s">
        <v>44</v>
      </c>
      <c r="E66" s="2" t="s">
        <v>152</v>
      </c>
      <c r="F66" s="2" t="s">
        <v>44</v>
      </c>
      <c r="G66" s="2"/>
      <c r="H66" s="2" t="s">
        <v>186</v>
      </c>
      <c r="I66" s="2" t="s">
        <v>40</v>
      </c>
      <c r="J66" s="2" t="s">
        <v>187</v>
      </c>
      <c r="K66" s="2">
        <v>620</v>
      </c>
      <c r="L66" s="2">
        <v>620</v>
      </c>
      <c r="M66" s="2">
        <v>0</v>
      </c>
      <c r="N66" s="2">
        <v>619</v>
      </c>
      <c r="O66" s="2">
        <v>0</v>
      </c>
      <c r="P66" s="2">
        <v>632.55999999999995</v>
      </c>
      <c r="Q66" s="2">
        <v>654.86699999999996</v>
      </c>
      <c r="R66" s="2">
        <v>20000</v>
      </c>
      <c r="S66" s="2">
        <v>446140</v>
      </c>
      <c r="T66" s="11">
        <v>27000</v>
      </c>
      <c r="U66" s="11">
        <v>0</v>
      </c>
      <c r="V66" s="2">
        <f t="shared" ref="V66:V97" si="4">S66+T66-U66</f>
        <v>473140</v>
      </c>
      <c r="W66" s="2">
        <v>35</v>
      </c>
      <c r="X66" s="2">
        <v>402747.63400000002</v>
      </c>
      <c r="Y66" s="2">
        <f t="shared" si="1"/>
        <v>402782.63400000002</v>
      </c>
      <c r="Z66" s="10">
        <f t="shared" si="2"/>
        <v>14.870306040495409</v>
      </c>
      <c r="AA66" s="2">
        <v>2364482.33</v>
      </c>
      <c r="AB66" s="2">
        <v>2364482.33</v>
      </c>
      <c r="AC66" s="2">
        <v>0.90280000000000005</v>
      </c>
      <c r="AD66" s="2">
        <v>1</v>
      </c>
      <c r="AE66" s="2">
        <v>9.7200000000000006</v>
      </c>
      <c r="AF66" s="2"/>
      <c r="AG66" s="2"/>
      <c r="AH66" s="2">
        <v>0</v>
      </c>
      <c r="AI66" s="2">
        <v>0</v>
      </c>
      <c r="AJ66" s="2">
        <v>0</v>
      </c>
      <c r="AK66" s="2">
        <v>4151.96</v>
      </c>
      <c r="AL66" s="8">
        <v>0</v>
      </c>
    </row>
    <row r="67" spans="1:38" x14ac:dyDescent="0.3">
      <c r="A67" s="3">
        <v>9889</v>
      </c>
      <c r="B67" s="1" t="s">
        <v>43</v>
      </c>
      <c r="C67" s="1" t="s">
        <v>44</v>
      </c>
      <c r="D67" s="1" t="s">
        <v>44</v>
      </c>
      <c r="E67" s="1" t="s">
        <v>152</v>
      </c>
      <c r="F67" s="1" t="s">
        <v>44</v>
      </c>
      <c r="G67" s="1"/>
      <c r="H67" s="1" t="s">
        <v>188</v>
      </c>
      <c r="I67" s="1" t="s">
        <v>38</v>
      </c>
      <c r="J67" s="1" t="s">
        <v>189</v>
      </c>
      <c r="K67" s="1">
        <v>1157</v>
      </c>
      <c r="L67" s="1">
        <v>1157</v>
      </c>
      <c r="M67" s="1">
        <v>0</v>
      </c>
      <c r="N67" s="1">
        <v>0</v>
      </c>
      <c r="O67" s="1">
        <v>0</v>
      </c>
      <c r="P67" s="1">
        <v>241.655</v>
      </c>
      <c r="Q67" s="1">
        <v>246.92</v>
      </c>
      <c r="R67" s="1">
        <v>20000</v>
      </c>
      <c r="S67" s="1">
        <v>105300</v>
      </c>
      <c r="T67" s="11">
        <v>0</v>
      </c>
      <c r="U67" s="11">
        <v>48600</v>
      </c>
      <c r="V67" s="2">
        <f t="shared" si="4"/>
        <v>56700</v>
      </c>
      <c r="W67" s="1">
        <v>48282</v>
      </c>
      <c r="X67" s="1">
        <v>0</v>
      </c>
      <c r="Y67" s="2">
        <f t="shared" ref="Y67:Y110" si="5">W67+X67</f>
        <v>48282</v>
      </c>
      <c r="Z67" s="10">
        <f t="shared" ref="Z67:Z110" si="6">(V67-Y67)/V67*100</f>
        <v>14.846560846560847</v>
      </c>
      <c r="AA67" s="1">
        <v>568267.4</v>
      </c>
      <c r="AB67" s="1">
        <v>403558.40000000002</v>
      </c>
      <c r="AC67" s="1">
        <v>0.45850000000000002</v>
      </c>
      <c r="AD67" s="1">
        <v>0.71020000000000005</v>
      </c>
      <c r="AE67" s="1">
        <v>38.46</v>
      </c>
      <c r="AF67" s="1"/>
      <c r="AG67" s="1"/>
      <c r="AH67" s="1">
        <v>0</v>
      </c>
      <c r="AI67" s="1">
        <v>0</v>
      </c>
      <c r="AJ67" s="1">
        <v>0</v>
      </c>
      <c r="AK67" s="1">
        <v>0</v>
      </c>
      <c r="AL67" s="9">
        <v>0</v>
      </c>
    </row>
    <row r="68" spans="1:38" x14ac:dyDescent="0.3">
      <c r="A68" s="4">
        <v>9890</v>
      </c>
      <c r="B68" s="2" t="s">
        <v>43</v>
      </c>
      <c r="C68" s="2" t="s">
        <v>44</v>
      </c>
      <c r="D68" s="2" t="s">
        <v>44</v>
      </c>
      <c r="E68" s="2" t="s">
        <v>48</v>
      </c>
      <c r="F68" s="2" t="s">
        <v>44</v>
      </c>
      <c r="G68" s="2"/>
      <c r="H68" s="2" t="s">
        <v>190</v>
      </c>
      <c r="I68" s="2" t="s">
        <v>41</v>
      </c>
      <c r="J68" s="2" t="s">
        <v>191</v>
      </c>
      <c r="K68" s="2">
        <v>5</v>
      </c>
      <c r="L68" s="2">
        <v>5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2000</v>
      </c>
      <c r="S68" s="2">
        <v>0</v>
      </c>
      <c r="T68" s="11">
        <v>0</v>
      </c>
      <c r="U68" s="11">
        <v>0</v>
      </c>
      <c r="V68" s="2">
        <f t="shared" si="4"/>
        <v>0</v>
      </c>
      <c r="W68" s="2">
        <v>125</v>
      </c>
      <c r="X68" s="2">
        <v>0</v>
      </c>
      <c r="Y68" s="2">
        <f t="shared" si="5"/>
        <v>125</v>
      </c>
      <c r="Z68" s="10" t="e">
        <f t="shared" si="6"/>
        <v>#DIV/0!</v>
      </c>
      <c r="AA68" s="2">
        <v>133950</v>
      </c>
      <c r="AB68" s="2">
        <v>992095</v>
      </c>
      <c r="AC68" s="2">
        <v>0</v>
      </c>
      <c r="AD68" s="2">
        <v>7.4065000000000003</v>
      </c>
      <c r="AE68" s="2">
        <v>740.65</v>
      </c>
      <c r="AF68" s="2"/>
      <c r="AG68" s="2"/>
      <c r="AH68" s="2">
        <v>0</v>
      </c>
      <c r="AI68" s="2">
        <v>0</v>
      </c>
      <c r="AJ68" s="2">
        <v>0</v>
      </c>
      <c r="AK68" s="2">
        <v>0</v>
      </c>
      <c r="AL68" s="8">
        <v>0</v>
      </c>
    </row>
    <row r="69" spans="1:38" x14ac:dyDescent="0.3">
      <c r="A69" s="3">
        <v>9891</v>
      </c>
      <c r="B69" s="1" t="s">
        <v>43</v>
      </c>
      <c r="C69" s="1" t="s">
        <v>44</v>
      </c>
      <c r="D69" s="1" t="s">
        <v>44</v>
      </c>
      <c r="E69" s="1" t="s">
        <v>48</v>
      </c>
      <c r="F69" s="1" t="s">
        <v>44</v>
      </c>
      <c r="G69" s="1"/>
      <c r="H69" s="1" t="s">
        <v>192</v>
      </c>
      <c r="I69" s="1" t="s">
        <v>42</v>
      </c>
      <c r="J69" s="1" t="s">
        <v>193</v>
      </c>
      <c r="K69" s="1">
        <v>1</v>
      </c>
      <c r="L69" s="1">
        <v>1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2000</v>
      </c>
      <c r="S69" s="1">
        <v>0</v>
      </c>
      <c r="T69" s="11">
        <v>0</v>
      </c>
      <c r="U69" s="11">
        <v>0</v>
      </c>
      <c r="V69" s="2">
        <f t="shared" si="4"/>
        <v>0</v>
      </c>
      <c r="W69" s="1">
        <v>69</v>
      </c>
      <c r="X69" s="1">
        <v>0</v>
      </c>
      <c r="Y69" s="2">
        <f t="shared" si="5"/>
        <v>69</v>
      </c>
      <c r="Z69" s="10" t="e">
        <f t="shared" si="6"/>
        <v>#DIV/0!</v>
      </c>
      <c r="AA69" s="1">
        <v>1081</v>
      </c>
      <c r="AB69" s="1">
        <v>1100</v>
      </c>
      <c r="AC69" s="1">
        <v>0</v>
      </c>
      <c r="AD69" s="1">
        <v>1.0176000000000001</v>
      </c>
      <c r="AE69" s="1">
        <v>101.76</v>
      </c>
      <c r="AF69" s="1"/>
      <c r="AG69" s="1"/>
      <c r="AH69" s="1">
        <v>0</v>
      </c>
      <c r="AI69" s="1">
        <v>0</v>
      </c>
      <c r="AJ69" s="1">
        <v>0</v>
      </c>
      <c r="AK69" s="1">
        <v>0</v>
      </c>
      <c r="AL69" s="9">
        <v>0</v>
      </c>
    </row>
    <row r="70" spans="1:38" x14ac:dyDescent="0.3">
      <c r="A70" s="4">
        <v>9892</v>
      </c>
      <c r="B70" s="2" t="s">
        <v>43</v>
      </c>
      <c r="C70" s="2" t="s">
        <v>44</v>
      </c>
      <c r="D70" s="2" t="s">
        <v>44</v>
      </c>
      <c r="E70" s="2" t="s">
        <v>103</v>
      </c>
      <c r="F70" s="2" t="s">
        <v>44</v>
      </c>
      <c r="G70" s="2"/>
      <c r="H70" s="2" t="s">
        <v>194</v>
      </c>
      <c r="I70" s="2" t="s">
        <v>38</v>
      </c>
      <c r="J70" s="2" t="s">
        <v>195</v>
      </c>
      <c r="K70" s="2">
        <v>2283</v>
      </c>
      <c r="L70" s="2">
        <v>2283</v>
      </c>
      <c r="M70" s="2">
        <v>0</v>
      </c>
      <c r="N70" s="2">
        <v>0</v>
      </c>
      <c r="O70" s="2">
        <v>0</v>
      </c>
      <c r="P70" s="2">
        <v>316.11700000000002</v>
      </c>
      <c r="Q70" s="2">
        <v>323.01400000000001</v>
      </c>
      <c r="R70" s="2">
        <v>30000</v>
      </c>
      <c r="S70" s="2">
        <v>206910</v>
      </c>
      <c r="T70" s="11">
        <v>16000</v>
      </c>
      <c r="U70" s="11">
        <v>0</v>
      </c>
      <c r="V70" s="2">
        <f t="shared" si="4"/>
        <v>222910</v>
      </c>
      <c r="W70" s="2">
        <v>189894.7</v>
      </c>
      <c r="X70" s="2">
        <v>0</v>
      </c>
      <c r="Y70" s="2">
        <f t="shared" si="5"/>
        <v>189894.7</v>
      </c>
      <c r="Z70" s="10">
        <f t="shared" si="6"/>
        <v>14.811044816293567</v>
      </c>
      <c r="AA70" s="2">
        <v>2153906.0299999998</v>
      </c>
      <c r="AB70" s="2">
        <v>1853510.46</v>
      </c>
      <c r="AC70" s="2">
        <v>0.91779999999999995</v>
      </c>
      <c r="AD70" s="2">
        <v>0.86050000000000004</v>
      </c>
      <c r="AE70" s="2">
        <v>7.07</v>
      </c>
      <c r="AF70" s="2"/>
      <c r="AG70" s="2"/>
      <c r="AH70" s="2">
        <v>0</v>
      </c>
      <c r="AI70" s="2">
        <v>0</v>
      </c>
      <c r="AJ70" s="2">
        <v>0</v>
      </c>
      <c r="AK70" s="2">
        <v>0</v>
      </c>
      <c r="AL70" s="8">
        <v>0</v>
      </c>
    </row>
    <row r="71" spans="1:38" x14ac:dyDescent="0.3">
      <c r="A71" s="3">
        <v>9893</v>
      </c>
      <c r="B71" s="1" t="s">
        <v>43</v>
      </c>
      <c r="C71" s="1" t="s">
        <v>44</v>
      </c>
      <c r="D71" s="1" t="s">
        <v>44</v>
      </c>
      <c r="E71" s="1" t="s">
        <v>100</v>
      </c>
      <c r="F71" s="1" t="s">
        <v>44</v>
      </c>
      <c r="G71" s="1"/>
      <c r="H71" s="1" t="s">
        <v>196</v>
      </c>
      <c r="I71" s="1" t="s">
        <v>40</v>
      </c>
      <c r="J71" s="1" t="s">
        <v>197</v>
      </c>
      <c r="K71" s="1">
        <v>528</v>
      </c>
      <c r="L71" s="1">
        <v>528</v>
      </c>
      <c r="M71" s="1">
        <v>0</v>
      </c>
      <c r="N71" s="1">
        <v>513</v>
      </c>
      <c r="O71" s="1">
        <v>0</v>
      </c>
      <c r="P71" s="1">
        <v>675.93</v>
      </c>
      <c r="Q71" s="1">
        <v>699.01</v>
      </c>
      <c r="R71" s="1">
        <v>20000</v>
      </c>
      <c r="S71" s="1">
        <v>461600</v>
      </c>
      <c r="T71" s="11">
        <v>29000</v>
      </c>
      <c r="U71" s="11">
        <v>0</v>
      </c>
      <c r="V71" s="2">
        <f t="shared" si="4"/>
        <v>490600</v>
      </c>
      <c r="W71" s="1">
        <v>581</v>
      </c>
      <c r="X71" s="1">
        <v>417168.59600000002</v>
      </c>
      <c r="Y71" s="2">
        <f t="shared" si="5"/>
        <v>417749.59600000002</v>
      </c>
      <c r="Z71" s="10">
        <f t="shared" si="6"/>
        <v>14.849246636771296</v>
      </c>
      <c r="AA71" s="1">
        <v>2454619.04</v>
      </c>
      <c r="AB71" s="1">
        <v>2453836.04</v>
      </c>
      <c r="AC71" s="1">
        <v>0.90500000000000003</v>
      </c>
      <c r="AD71" s="1">
        <v>0.99970000000000003</v>
      </c>
      <c r="AE71" s="1">
        <v>9.5</v>
      </c>
      <c r="AF71" s="1"/>
      <c r="AG71" s="1"/>
      <c r="AH71" s="1">
        <v>0</v>
      </c>
      <c r="AI71" s="1">
        <v>0</v>
      </c>
      <c r="AJ71" s="1">
        <v>0</v>
      </c>
      <c r="AK71" s="1">
        <v>4780.7</v>
      </c>
      <c r="AL71" s="9">
        <v>0</v>
      </c>
    </row>
    <row r="72" spans="1:38" x14ac:dyDescent="0.3">
      <c r="A72" s="4">
        <v>9894</v>
      </c>
      <c r="B72" s="2" t="s">
        <v>43</v>
      </c>
      <c r="C72" s="2" t="s">
        <v>44</v>
      </c>
      <c r="D72" s="2" t="s">
        <v>44</v>
      </c>
      <c r="E72" s="2" t="s">
        <v>56</v>
      </c>
      <c r="F72" s="2" t="s">
        <v>44</v>
      </c>
      <c r="G72" s="2"/>
      <c r="H72" s="2" t="s">
        <v>198</v>
      </c>
      <c r="I72" s="2" t="s">
        <v>38</v>
      </c>
      <c r="J72" s="2" t="s">
        <v>199</v>
      </c>
      <c r="K72" s="2">
        <v>1351</v>
      </c>
      <c r="L72" s="2">
        <v>1351</v>
      </c>
      <c r="M72" s="2">
        <v>0</v>
      </c>
      <c r="N72" s="2">
        <v>0</v>
      </c>
      <c r="O72" s="2">
        <v>0</v>
      </c>
      <c r="P72" s="2">
        <v>7577.9</v>
      </c>
      <c r="Q72" s="2">
        <v>7693.3</v>
      </c>
      <c r="R72" s="2">
        <v>1000</v>
      </c>
      <c r="S72" s="2">
        <v>115400</v>
      </c>
      <c r="T72" s="11">
        <v>0</v>
      </c>
      <c r="U72" s="11">
        <v>0</v>
      </c>
      <c r="V72" s="2">
        <f t="shared" si="4"/>
        <v>115400</v>
      </c>
      <c r="W72" s="2">
        <v>98822.25</v>
      </c>
      <c r="X72" s="2">
        <v>0</v>
      </c>
      <c r="Y72" s="2">
        <f t="shared" si="5"/>
        <v>98822.25</v>
      </c>
      <c r="Z72" s="10">
        <f t="shared" si="6"/>
        <v>14.365467937608321</v>
      </c>
      <c r="AA72" s="2">
        <v>990964.29</v>
      </c>
      <c r="AB72" s="2">
        <v>694090.62</v>
      </c>
      <c r="AC72" s="2">
        <v>0.85629999999999995</v>
      </c>
      <c r="AD72" s="2">
        <v>0.70040000000000002</v>
      </c>
      <c r="AE72" s="2">
        <v>10.06</v>
      </c>
      <c r="AF72" s="2"/>
      <c r="AG72" s="2"/>
      <c r="AH72" s="2">
        <v>0</v>
      </c>
      <c r="AI72" s="2">
        <v>0</v>
      </c>
      <c r="AJ72" s="2">
        <v>0</v>
      </c>
      <c r="AK72" s="2">
        <v>0</v>
      </c>
      <c r="AL72" s="8">
        <v>0</v>
      </c>
    </row>
    <row r="73" spans="1:38" x14ac:dyDescent="0.3">
      <c r="A73" s="3">
        <v>9895</v>
      </c>
      <c r="B73" s="1" t="s">
        <v>43</v>
      </c>
      <c r="C73" s="1" t="s">
        <v>44</v>
      </c>
      <c r="D73" s="1" t="s">
        <v>44</v>
      </c>
      <c r="E73" s="1" t="s">
        <v>56</v>
      </c>
      <c r="F73" s="1" t="s">
        <v>44</v>
      </c>
      <c r="G73" s="1"/>
      <c r="H73" s="1" t="s">
        <v>200</v>
      </c>
      <c r="I73" s="1" t="s">
        <v>40</v>
      </c>
      <c r="J73" s="1" t="s">
        <v>201</v>
      </c>
      <c r="K73" s="1">
        <v>259</v>
      </c>
      <c r="L73" s="1">
        <v>259</v>
      </c>
      <c r="M73" s="1">
        <v>0</v>
      </c>
      <c r="N73" s="1">
        <v>259</v>
      </c>
      <c r="O73" s="1">
        <v>0</v>
      </c>
      <c r="P73" s="1">
        <v>389.68700000000001</v>
      </c>
      <c r="Q73" s="1">
        <v>409.73</v>
      </c>
      <c r="R73" s="1">
        <v>20000</v>
      </c>
      <c r="S73" s="1">
        <v>400860</v>
      </c>
      <c r="T73" s="11">
        <v>0</v>
      </c>
      <c r="U73" s="11">
        <v>29000</v>
      </c>
      <c r="V73" s="2">
        <f t="shared" si="4"/>
        <v>371860</v>
      </c>
      <c r="W73" s="1">
        <v>0</v>
      </c>
      <c r="X73" s="1">
        <v>316776</v>
      </c>
      <c r="Y73" s="2">
        <f t="shared" si="5"/>
        <v>316776</v>
      </c>
      <c r="Z73" s="10">
        <f t="shared" si="6"/>
        <v>14.813101704942721</v>
      </c>
      <c r="AA73" s="1">
        <v>1859475.12</v>
      </c>
      <c r="AB73" s="1">
        <v>1859475.12</v>
      </c>
      <c r="AC73" s="1">
        <v>0.79020000000000001</v>
      </c>
      <c r="AD73" s="1">
        <v>1</v>
      </c>
      <c r="AE73" s="1">
        <v>20.98</v>
      </c>
      <c r="AF73" s="1"/>
      <c r="AG73" s="1"/>
      <c r="AH73" s="1">
        <v>0</v>
      </c>
      <c r="AI73" s="1">
        <v>0</v>
      </c>
      <c r="AJ73" s="1">
        <v>0</v>
      </c>
      <c r="AK73" s="1">
        <v>1583.88</v>
      </c>
      <c r="AL73" s="9">
        <v>0</v>
      </c>
    </row>
    <row r="74" spans="1:38" x14ac:dyDescent="0.3">
      <c r="A74" s="4">
        <v>9896</v>
      </c>
      <c r="B74" s="2" t="s">
        <v>43</v>
      </c>
      <c r="C74" s="2" t="s">
        <v>44</v>
      </c>
      <c r="D74" s="2" t="s">
        <v>44</v>
      </c>
      <c r="E74" s="2" t="s">
        <v>56</v>
      </c>
      <c r="F74" s="2" t="s">
        <v>44</v>
      </c>
      <c r="G74" s="2"/>
      <c r="H74" s="2" t="s">
        <v>202</v>
      </c>
      <c r="I74" s="2" t="s">
        <v>38</v>
      </c>
      <c r="J74" s="2" t="s">
        <v>203</v>
      </c>
      <c r="K74" s="2">
        <v>1102</v>
      </c>
      <c r="L74" s="2">
        <v>1102</v>
      </c>
      <c r="M74" s="2">
        <v>0</v>
      </c>
      <c r="N74" s="2">
        <v>0</v>
      </c>
      <c r="O74" s="2">
        <v>0</v>
      </c>
      <c r="P74" s="2">
        <v>367.01799999999997</v>
      </c>
      <c r="Q74" s="2">
        <v>373.17</v>
      </c>
      <c r="R74" s="2">
        <v>15000</v>
      </c>
      <c r="S74" s="2">
        <v>92280</v>
      </c>
      <c r="T74" s="11">
        <v>0</v>
      </c>
      <c r="U74" s="11">
        <v>8500</v>
      </c>
      <c r="V74" s="2">
        <f t="shared" si="4"/>
        <v>83780</v>
      </c>
      <c r="W74" s="2">
        <v>71452.399999999994</v>
      </c>
      <c r="X74" s="2">
        <v>0</v>
      </c>
      <c r="Y74" s="2">
        <f t="shared" si="5"/>
        <v>71452.399999999994</v>
      </c>
      <c r="Z74" s="10">
        <f t="shared" si="6"/>
        <v>14.7142516113631</v>
      </c>
      <c r="AA74" s="2">
        <v>795875.41</v>
      </c>
      <c r="AB74" s="2">
        <v>786759.59</v>
      </c>
      <c r="AC74" s="2">
        <v>0.77429999999999999</v>
      </c>
      <c r="AD74" s="2">
        <v>0.98850000000000005</v>
      </c>
      <c r="AE74" s="2">
        <v>22.31</v>
      </c>
      <c r="AF74" s="2"/>
      <c r="AG74" s="2"/>
      <c r="AH74" s="2">
        <v>0</v>
      </c>
      <c r="AI74" s="2">
        <v>0</v>
      </c>
      <c r="AJ74" s="2">
        <v>0</v>
      </c>
      <c r="AK74" s="2">
        <v>0</v>
      </c>
      <c r="AL74" s="8">
        <v>0</v>
      </c>
    </row>
    <row r="75" spans="1:38" x14ac:dyDescent="0.3">
      <c r="A75" s="3">
        <v>9897</v>
      </c>
      <c r="B75" s="1" t="s">
        <v>43</v>
      </c>
      <c r="C75" s="1" t="s">
        <v>44</v>
      </c>
      <c r="D75" s="1" t="s">
        <v>44</v>
      </c>
      <c r="E75" s="1" t="s">
        <v>56</v>
      </c>
      <c r="F75" s="1" t="s">
        <v>44</v>
      </c>
      <c r="G75" s="1"/>
      <c r="H75" s="1" t="s">
        <v>204</v>
      </c>
      <c r="I75" s="1" t="s">
        <v>40</v>
      </c>
      <c r="J75" s="1" t="s">
        <v>205</v>
      </c>
      <c r="K75" s="1">
        <v>300</v>
      </c>
      <c r="L75" s="1">
        <v>300</v>
      </c>
      <c r="M75" s="1">
        <v>0</v>
      </c>
      <c r="N75" s="1">
        <v>289</v>
      </c>
      <c r="O75" s="1">
        <v>0</v>
      </c>
      <c r="P75" s="1">
        <v>213.94200000000001</v>
      </c>
      <c r="Q75" s="1">
        <v>230.86199999999999</v>
      </c>
      <c r="R75" s="1">
        <v>30000</v>
      </c>
      <c r="S75" s="1">
        <v>507600</v>
      </c>
      <c r="T75" s="11">
        <v>30000</v>
      </c>
      <c r="U75" s="11">
        <v>0</v>
      </c>
      <c r="V75" s="2">
        <f t="shared" si="4"/>
        <v>537600</v>
      </c>
      <c r="W75" s="1">
        <v>491.9</v>
      </c>
      <c r="X75" s="1">
        <v>458886.73599999998</v>
      </c>
      <c r="Y75" s="2">
        <f t="shared" si="5"/>
        <v>459378.636</v>
      </c>
      <c r="Z75" s="10">
        <f t="shared" si="6"/>
        <v>14.550104910714287</v>
      </c>
      <c r="AA75" s="1">
        <v>2702828.12</v>
      </c>
      <c r="AB75" s="1">
        <v>2704266.12</v>
      </c>
      <c r="AC75" s="1">
        <v>0.90500000000000003</v>
      </c>
      <c r="AD75" s="1">
        <v>1.0004999999999999</v>
      </c>
      <c r="AE75" s="1">
        <v>9.5</v>
      </c>
      <c r="AF75" s="1"/>
      <c r="AG75" s="1"/>
      <c r="AH75" s="1">
        <v>0</v>
      </c>
      <c r="AI75" s="1">
        <v>0</v>
      </c>
      <c r="AJ75" s="1">
        <v>0</v>
      </c>
      <c r="AK75" s="1">
        <v>2422.87</v>
      </c>
      <c r="AL75" s="9">
        <v>0</v>
      </c>
    </row>
    <row r="76" spans="1:38" x14ac:dyDescent="0.3">
      <c r="A76" s="4">
        <v>9901</v>
      </c>
      <c r="B76" s="2" t="s">
        <v>43</v>
      </c>
      <c r="C76" s="2" t="s">
        <v>44</v>
      </c>
      <c r="D76" s="2" t="s">
        <v>44</v>
      </c>
      <c r="E76" s="2" t="s">
        <v>45</v>
      </c>
      <c r="F76" s="2" t="s">
        <v>44</v>
      </c>
      <c r="G76" s="2"/>
      <c r="H76" s="2" t="s">
        <v>206</v>
      </c>
      <c r="I76" s="2" t="s">
        <v>40</v>
      </c>
      <c r="J76" s="2" t="s">
        <v>207</v>
      </c>
      <c r="K76" s="2">
        <v>192</v>
      </c>
      <c r="L76" s="2">
        <v>192</v>
      </c>
      <c r="M76" s="2">
        <v>0</v>
      </c>
      <c r="N76" s="2">
        <v>190</v>
      </c>
      <c r="O76" s="2">
        <v>0</v>
      </c>
      <c r="P76" s="2">
        <v>388.279</v>
      </c>
      <c r="Q76" s="2">
        <v>398.613</v>
      </c>
      <c r="R76" s="2">
        <v>20000</v>
      </c>
      <c r="S76" s="2">
        <v>206680</v>
      </c>
      <c r="T76" s="11">
        <v>13000</v>
      </c>
      <c r="U76" s="11">
        <v>0</v>
      </c>
      <c r="V76" s="2">
        <f t="shared" si="4"/>
        <v>219680</v>
      </c>
      <c r="W76" s="2">
        <v>77</v>
      </c>
      <c r="X76" s="2">
        <v>186968.315</v>
      </c>
      <c r="Y76" s="2">
        <f t="shared" si="5"/>
        <v>187045.315</v>
      </c>
      <c r="Z76" s="10">
        <f t="shared" si="6"/>
        <v>14.855555808448651</v>
      </c>
      <c r="AA76" s="2">
        <v>1098383.1399999999</v>
      </c>
      <c r="AB76" s="2">
        <v>1097624.1399999999</v>
      </c>
      <c r="AC76" s="2">
        <v>0.90500000000000003</v>
      </c>
      <c r="AD76" s="2">
        <v>0.99929999999999997</v>
      </c>
      <c r="AE76" s="2">
        <v>9.49</v>
      </c>
      <c r="AF76" s="2"/>
      <c r="AG76" s="2"/>
      <c r="AH76" s="2">
        <v>0</v>
      </c>
      <c r="AI76" s="2">
        <v>0</v>
      </c>
      <c r="AJ76" s="2">
        <v>0</v>
      </c>
      <c r="AK76" s="2">
        <v>1295.18</v>
      </c>
      <c r="AL76" s="8">
        <v>0</v>
      </c>
    </row>
    <row r="77" spans="1:38" x14ac:dyDescent="0.3">
      <c r="A77" s="3">
        <v>10091</v>
      </c>
      <c r="B77" s="1" t="s">
        <v>43</v>
      </c>
      <c r="C77" s="1" t="s">
        <v>44</v>
      </c>
      <c r="D77" s="1" t="s">
        <v>44</v>
      </c>
      <c r="E77" s="1" t="s">
        <v>152</v>
      </c>
      <c r="F77" s="1" t="s">
        <v>44</v>
      </c>
      <c r="G77" s="1"/>
      <c r="H77" s="1" t="s">
        <v>211</v>
      </c>
      <c r="I77" s="1" t="s">
        <v>40</v>
      </c>
      <c r="J77" s="1" t="s">
        <v>212</v>
      </c>
      <c r="K77" s="1">
        <v>443</v>
      </c>
      <c r="L77" s="1">
        <v>443</v>
      </c>
      <c r="M77" s="1">
        <v>0</v>
      </c>
      <c r="N77" s="1">
        <v>443</v>
      </c>
      <c r="O77" s="1">
        <v>0</v>
      </c>
      <c r="P77" s="1">
        <v>634.60500000000002</v>
      </c>
      <c r="Q77" s="1">
        <v>656.02200000000005</v>
      </c>
      <c r="R77" s="1">
        <v>20000</v>
      </c>
      <c r="S77" s="1">
        <v>428340</v>
      </c>
      <c r="T77" s="11">
        <v>27000</v>
      </c>
      <c r="U77" s="11">
        <v>0</v>
      </c>
      <c r="V77" s="2">
        <f t="shared" si="4"/>
        <v>455340</v>
      </c>
      <c r="W77" s="1">
        <v>0</v>
      </c>
      <c r="X77" s="1">
        <v>387648.26500000001</v>
      </c>
      <c r="Y77" s="2">
        <f t="shared" si="5"/>
        <v>387648.26500000001</v>
      </c>
      <c r="Z77" s="10">
        <f t="shared" si="6"/>
        <v>14.866195590108489</v>
      </c>
      <c r="AA77" s="1">
        <v>2275495.9700000002</v>
      </c>
      <c r="AB77" s="1">
        <v>3509685.1009999998</v>
      </c>
      <c r="AC77" s="1">
        <v>0.90500000000000003</v>
      </c>
      <c r="AD77" s="1">
        <v>1.5424</v>
      </c>
      <c r="AE77" s="1">
        <v>14.65</v>
      </c>
      <c r="AF77" s="1"/>
      <c r="AG77" s="1"/>
      <c r="AH77" s="1">
        <v>0</v>
      </c>
      <c r="AI77" s="1">
        <v>0</v>
      </c>
      <c r="AJ77" s="1">
        <v>0</v>
      </c>
      <c r="AK77" s="1">
        <v>2218.0100000000002</v>
      </c>
      <c r="AL77" s="9">
        <v>0</v>
      </c>
    </row>
    <row r="78" spans="1:38" x14ac:dyDescent="0.3">
      <c r="A78" s="4">
        <v>10093</v>
      </c>
      <c r="B78" s="2" t="s">
        <v>43</v>
      </c>
      <c r="C78" s="2" t="s">
        <v>44</v>
      </c>
      <c r="D78" s="2" t="s">
        <v>44</v>
      </c>
      <c r="E78" s="2" t="s">
        <v>103</v>
      </c>
      <c r="F78" s="2" t="s">
        <v>44</v>
      </c>
      <c r="G78" s="2"/>
      <c r="H78" s="2" t="s">
        <v>213</v>
      </c>
      <c r="I78" s="2" t="s">
        <v>40</v>
      </c>
      <c r="J78" s="2" t="s">
        <v>214</v>
      </c>
      <c r="K78" s="2">
        <v>412</v>
      </c>
      <c r="L78" s="2">
        <v>412</v>
      </c>
      <c r="M78" s="2">
        <v>0</v>
      </c>
      <c r="N78" s="2">
        <v>387</v>
      </c>
      <c r="O78" s="2">
        <v>0</v>
      </c>
      <c r="P78" s="2">
        <v>498.005</v>
      </c>
      <c r="Q78" s="2">
        <v>514.39300000000003</v>
      </c>
      <c r="R78" s="2">
        <v>30000</v>
      </c>
      <c r="S78" s="2">
        <v>491640</v>
      </c>
      <c r="T78" s="11">
        <v>28000</v>
      </c>
      <c r="U78" s="11">
        <v>0</v>
      </c>
      <c r="V78" s="2">
        <f t="shared" si="4"/>
        <v>519640</v>
      </c>
      <c r="W78" s="2">
        <v>379</v>
      </c>
      <c r="X78" s="2">
        <v>442788.85499999998</v>
      </c>
      <c r="Y78" s="2">
        <f t="shared" si="5"/>
        <v>443167.85499999998</v>
      </c>
      <c r="Z78" s="10">
        <f t="shared" si="6"/>
        <v>14.716369986914021</v>
      </c>
      <c r="AA78" s="2">
        <v>2605422.75</v>
      </c>
      <c r="AB78" s="2">
        <v>2605511.75</v>
      </c>
      <c r="AC78" s="2">
        <v>0.90139999999999998</v>
      </c>
      <c r="AD78" s="2">
        <v>1</v>
      </c>
      <c r="AE78" s="2">
        <v>9.86</v>
      </c>
      <c r="AF78" s="2"/>
      <c r="AG78" s="2"/>
      <c r="AH78" s="2">
        <v>0</v>
      </c>
      <c r="AI78" s="2">
        <v>0</v>
      </c>
      <c r="AJ78" s="2">
        <v>0</v>
      </c>
      <c r="AK78" s="2">
        <v>2517</v>
      </c>
      <c r="AL78" s="8">
        <v>0</v>
      </c>
    </row>
    <row r="79" spans="1:38" x14ac:dyDescent="0.3">
      <c r="A79" s="3">
        <v>10094</v>
      </c>
      <c r="B79" s="1" t="s">
        <v>43</v>
      </c>
      <c r="C79" s="1" t="s">
        <v>44</v>
      </c>
      <c r="D79" s="1" t="s">
        <v>44</v>
      </c>
      <c r="E79" s="1" t="s">
        <v>56</v>
      </c>
      <c r="F79" s="1" t="s">
        <v>44</v>
      </c>
      <c r="G79" s="1"/>
      <c r="H79" s="1" t="s">
        <v>215</v>
      </c>
      <c r="I79" s="1" t="s">
        <v>38</v>
      </c>
      <c r="J79" s="1" t="s">
        <v>216</v>
      </c>
      <c r="K79" s="1">
        <v>2106</v>
      </c>
      <c r="L79" s="1">
        <v>2106</v>
      </c>
      <c r="M79" s="1">
        <v>0</v>
      </c>
      <c r="N79" s="1">
        <v>0</v>
      </c>
      <c r="O79" s="1">
        <v>0</v>
      </c>
      <c r="P79" s="1">
        <v>11821.3</v>
      </c>
      <c r="Q79" s="1">
        <v>11949.7</v>
      </c>
      <c r="R79" s="1">
        <v>1000</v>
      </c>
      <c r="S79" s="1">
        <v>128400</v>
      </c>
      <c r="T79" s="11">
        <v>0</v>
      </c>
      <c r="U79" s="11">
        <v>28000</v>
      </c>
      <c r="V79" s="2">
        <f t="shared" si="4"/>
        <v>100400</v>
      </c>
      <c r="W79" s="1">
        <v>86075.95</v>
      </c>
      <c r="X79" s="1">
        <v>0</v>
      </c>
      <c r="Y79" s="2">
        <f t="shared" si="5"/>
        <v>86075.95</v>
      </c>
      <c r="Z79" s="10">
        <f t="shared" si="6"/>
        <v>14.26698207171315</v>
      </c>
      <c r="AA79" s="1">
        <v>1066435.44</v>
      </c>
      <c r="AB79" s="1">
        <v>916449.26</v>
      </c>
      <c r="AC79" s="1">
        <v>0.6704</v>
      </c>
      <c r="AD79" s="1">
        <v>0.85940000000000005</v>
      </c>
      <c r="AE79" s="1">
        <v>28.33</v>
      </c>
      <c r="AF79" s="1"/>
      <c r="AG79" s="1"/>
      <c r="AH79" s="1">
        <v>0</v>
      </c>
      <c r="AI79" s="1">
        <v>0</v>
      </c>
      <c r="AJ79" s="1">
        <v>0</v>
      </c>
      <c r="AK79" s="1">
        <v>0</v>
      </c>
      <c r="AL79" s="9">
        <v>0</v>
      </c>
    </row>
    <row r="80" spans="1:38" x14ac:dyDescent="0.3">
      <c r="A80" s="4">
        <v>10137</v>
      </c>
      <c r="B80" s="2" t="s">
        <v>43</v>
      </c>
      <c r="C80" s="2" t="s">
        <v>44</v>
      </c>
      <c r="D80" s="2" t="s">
        <v>44</v>
      </c>
      <c r="E80" s="2" t="s">
        <v>48</v>
      </c>
      <c r="F80" s="2" t="s">
        <v>44</v>
      </c>
      <c r="G80" s="2"/>
      <c r="H80" s="2" t="s">
        <v>218</v>
      </c>
      <c r="I80" s="2" t="s">
        <v>40</v>
      </c>
      <c r="J80" s="2" t="s">
        <v>219</v>
      </c>
      <c r="K80" s="2">
        <v>1872</v>
      </c>
      <c r="L80" s="2">
        <v>1872</v>
      </c>
      <c r="M80" s="2">
        <v>0</v>
      </c>
      <c r="N80" s="2">
        <v>1</v>
      </c>
      <c r="O80" s="2">
        <v>1</v>
      </c>
      <c r="P80" s="2">
        <v>830.22</v>
      </c>
      <c r="Q80" s="2">
        <v>840.65499999999997</v>
      </c>
      <c r="R80" s="2">
        <v>20000</v>
      </c>
      <c r="S80" s="2">
        <v>208700</v>
      </c>
      <c r="T80" s="11">
        <v>151000</v>
      </c>
      <c r="U80" s="11">
        <v>0</v>
      </c>
      <c r="V80" s="2">
        <f t="shared" si="4"/>
        <v>359700</v>
      </c>
      <c r="W80" s="2">
        <v>306405.37</v>
      </c>
      <c r="X80" s="2">
        <v>0</v>
      </c>
      <c r="Y80" s="2">
        <f t="shared" si="5"/>
        <v>306405.37</v>
      </c>
      <c r="Z80" s="10">
        <f t="shared" si="6"/>
        <v>14.816410897970533</v>
      </c>
      <c r="AA80" s="2">
        <v>3695787.02</v>
      </c>
      <c r="AB80" s="2">
        <v>3942160.97</v>
      </c>
      <c r="AC80" s="2">
        <v>1.4681999999999999</v>
      </c>
      <c r="AD80" s="2">
        <v>1.0667</v>
      </c>
      <c r="AE80" s="2">
        <v>-49.94</v>
      </c>
      <c r="AF80" s="2"/>
      <c r="AG80" s="2"/>
      <c r="AH80" s="2">
        <v>0</v>
      </c>
      <c r="AI80" s="2">
        <v>0</v>
      </c>
      <c r="AJ80" s="2">
        <v>0</v>
      </c>
      <c r="AK80" s="2">
        <v>10</v>
      </c>
      <c r="AL80" s="8">
        <v>0</v>
      </c>
    </row>
    <row r="81" spans="1:38" x14ac:dyDescent="0.3">
      <c r="A81" s="3">
        <v>15463</v>
      </c>
      <c r="B81" s="1" t="s">
        <v>43</v>
      </c>
      <c r="C81" s="1" t="s">
        <v>44</v>
      </c>
      <c r="D81" s="1" t="s">
        <v>44</v>
      </c>
      <c r="E81" s="1" t="s">
        <v>48</v>
      </c>
      <c r="F81" s="1" t="s">
        <v>44</v>
      </c>
      <c r="G81" s="1"/>
      <c r="H81" s="1" t="s">
        <v>78</v>
      </c>
      <c r="I81" s="1" t="s">
        <v>40</v>
      </c>
      <c r="J81" s="1" t="s">
        <v>220</v>
      </c>
      <c r="K81" s="1">
        <v>635</v>
      </c>
      <c r="L81" s="1">
        <v>635</v>
      </c>
      <c r="M81" s="1">
        <v>0</v>
      </c>
      <c r="N81" s="1">
        <v>617</v>
      </c>
      <c r="O81" s="1">
        <v>0</v>
      </c>
      <c r="P81" s="1">
        <v>753.05499999999995</v>
      </c>
      <c r="Q81" s="1">
        <v>775.79899999999998</v>
      </c>
      <c r="R81" s="1">
        <v>20000</v>
      </c>
      <c r="S81" s="1">
        <v>454880</v>
      </c>
      <c r="T81" s="11">
        <v>29000</v>
      </c>
      <c r="U81" s="11">
        <v>0</v>
      </c>
      <c r="V81" s="2">
        <f t="shared" si="4"/>
        <v>483880</v>
      </c>
      <c r="W81" s="1">
        <v>3361</v>
      </c>
      <c r="X81" s="1">
        <v>408240.80099999998</v>
      </c>
      <c r="Y81" s="2">
        <f t="shared" si="5"/>
        <v>411601.80099999998</v>
      </c>
      <c r="Z81" s="10">
        <f t="shared" si="6"/>
        <v>14.937215631974873</v>
      </c>
      <c r="AA81" s="1">
        <v>2429152.35</v>
      </c>
      <c r="AB81" s="1">
        <v>2403027.35</v>
      </c>
      <c r="AC81" s="1">
        <v>0.90490000000000004</v>
      </c>
      <c r="AD81" s="1">
        <v>0.98919999999999997</v>
      </c>
      <c r="AE81" s="1">
        <v>9.41</v>
      </c>
      <c r="AF81" s="1"/>
      <c r="AG81" s="1"/>
      <c r="AH81" s="1">
        <v>0</v>
      </c>
      <c r="AI81" s="1">
        <v>0</v>
      </c>
      <c r="AJ81" s="1">
        <v>0</v>
      </c>
      <c r="AK81" s="1">
        <v>4915.75</v>
      </c>
      <c r="AL81" s="9">
        <v>0</v>
      </c>
    </row>
    <row r="82" spans="1:38" x14ac:dyDescent="0.3">
      <c r="A82" s="4">
        <v>15610</v>
      </c>
      <c r="B82" s="2" t="s">
        <v>43</v>
      </c>
      <c r="C82" s="2" t="s">
        <v>44</v>
      </c>
      <c r="D82" s="2" t="s">
        <v>44</v>
      </c>
      <c r="E82" s="2" t="s">
        <v>45</v>
      </c>
      <c r="F82" s="2" t="s">
        <v>44</v>
      </c>
      <c r="G82" s="2"/>
      <c r="H82" s="2" t="s">
        <v>221</v>
      </c>
      <c r="I82" s="2" t="s">
        <v>40</v>
      </c>
      <c r="J82" s="2" t="s">
        <v>222</v>
      </c>
      <c r="K82" s="2">
        <v>177</v>
      </c>
      <c r="L82" s="2">
        <v>177</v>
      </c>
      <c r="M82" s="2">
        <v>0</v>
      </c>
      <c r="N82" s="2">
        <v>158</v>
      </c>
      <c r="O82" s="2">
        <v>0</v>
      </c>
      <c r="P82" s="2">
        <v>25241</v>
      </c>
      <c r="Q82" s="2">
        <v>25473.200000000001</v>
      </c>
      <c r="R82" s="2">
        <v>2000</v>
      </c>
      <c r="S82" s="2">
        <v>464400</v>
      </c>
      <c r="T82" s="11">
        <v>0</v>
      </c>
      <c r="U82" s="11">
        <v>115000</v>
      </c>
      <c r="V82" s="2">
        <f t="shared" si="4"/>
        <v>349400</v>
      </c>
      <c r="W82" s="2">
        <v>1794</v>
      </c>
      <c r="X82" s="2">
        <v>297088</v>
      </c>
      <c r="Y82" s="2">
        <f t="shared" si="5"/>
        <v>298882</v>
      </c>
      <c r="Z82" s="10">
        <f t="shared" si="6"/>
        <v>14.458500286204924</v>
      </c>
      <c r="AA82" s="2">
        <v>1764622.15</v>
      </c>
      <c r="AB82" s="2">
        <v>1751468.15</v>
      </c>
      <c r="AC82" s="2">
        <v>0.64359999999999995</v>
      </c>
      <c r="AD82" s="2">
        <v>0.99250000000000005</v>
      </c>
      <c r="AE82" s="2">
        <v>35.369999999999997</v>
      </c>
      <c r="AF82" s="2"/>
      <c r="AG82" s="2"/>
      <c r="AH82" s="2">
        <v>0</v>
      </c>
      <c r="AI82" s="2">
        <v>0</v>
      </c>
      <c r="AJ82" s="2">
        <v>0</v>
      </c>
      <c r="AK82" s="2">
        <v>1485.44</v>
      </c>
      <c r="AL82" s="8">
        <v>0</v>
      </c>
    </row>
    <row r="83" spans="1:38" x14ac:dyDescent="0.3">
      <c r="A83" s="3">
        <v>15753</v>
      </c>
      <c r="B83" s="1" t="s">
        <v>43</v>
      </c>
      <c r="C83" s="1" t="s">
        <v>44</v>
      </c>
      <c r="D83" s="1" t="s">
        <v>44</v>
      </c>
      <c r="E83" s="1" t="s">
        <v>48</v>
      </c>
      <c r="F83" s="1" t="s">
        <v>44</v>
      </c>
      <c r="G83" s="1"/>
      <c r="H83" s="1" t="s">
        <v>223</v>
      </c>
      <c r="I83" s="1" t="s">
        <v>38</v>
      </c>
      <c r="J83" s="1" t="s">
        <v>224</v>
      </c>
      <c r="K83" s="1">
        <v>760</v>
      </c>
      <c r="L83" s="1">
        <v>760</v>
      </c>
      <c r="M83" s="1">
        <v>0</v>
      </c>
      <c r="N83" s="1">
        <v>0</v>
      </c>
      <c r="O83" s="1">
        <v>0</v>
      </c>
      <c r="P83" s="1">
        <v>343.61</v>
      </c>
      <c r="Q83" s="1">
        <v>347.39</v>
      </c>
      <c r="R83" s="1">
        <v>20000</v>
      </c>
      <c r="S83" s="1">
        <v>75600</v>
      </c>
      <c r="T83" s="11">
        <v>0</v>
      </c>
      <c r="U83" s="11">
        <v>42000</v>
      </c>
      <c r="V83" s="2">
        <f t="shared" si="4"/>
        <v>33600</v>
      </c>
      <c r="W83" s="1">
        <v>28585</v>
      </c>
      <c r="X83" s="1">
        <v>0</v>
      </c>
      <c r="Y83" s="2">
        <f t="shared" si="5"/>
        <v>28585</v>
      </c>
      <c r="Z83" s="10">
        <f t="shared" si="6"/>
        <v>14.925595238095237</v>
      </c>
      <c r="AA83" s="1">
        <v>406265.07</v>
      </c>
      <c r="AB83" s="1">
        <v>263718.99</v>
      </c>
      <c r="AC83" s="1">
        <v>0.37809999999999999</v>
      </c>
      <c r="AD83" s="1">
        <v>0.64910000000000001</v>
      </c>
      <c r="AE83" s="1">
        <v>40.369999999999997</v>
      </c>
      <c r="AF83" s="1"/>
      <c r="AG83" s="1"/>
      <c r="AH83" s="1">
        <v>0</v>
      </c>
      <c r="AI83" s="1">
        <v>0</v>
      </c>
      <c r="AJ83" s="1">
        <v>0</v>
      </c>
      <c r="AK83" s="1">
        <v>0</v>
      </c>
      <c r="AL83" s="9">
        <v>0</v>
      </c>
    </row>
    <row r="84" spans="1:38" x14ac:dyDescent="0.3">
      <c r="A84" s="4">
        <v>15809</v>
      </c>
      <c r="B84" s="2" t="s">
        <v>43</v>
      </c>
      <c r="C84" s="2" t="s">
        <v>44</v>
      </c>
      <c r="D84" s="2" t="s">
        <v>44</v>
      </c>
      <c r="E84" s="2" t="s">
        <v>152</v>
      </c>
      <c r="F84" s="2" t="s">
        <v>44</v>
      </c>
      <c r="G84" s="2"/>
      <c r="H84" s="2" t="s">
        <v>225</v>
      </c>
      <c r="I84" s="2" t="s">
        <v>40</v>
      </c>
      <c r="J84" s="2" t="s">
        <v>226</v>
      </c>
      <c r="K84" s="2">
        <v>391</v>
      </c>
      <c r="L84" s="2">
        <v>391</v>
      </c>
      <c r="M84" s="2">
        <v>0</v>
      </c>
      <c r="N84" s="2">
        <v>380</v>
      </c>
      <c r="O84" s="2">
        <v>0</v>
      </c>
      <c r="P84" s="2">
        <v>595.13599999999997</v>
      </c>
      <c r="Q84" s="2">
        <v>618.02800000000002</v>
      </c>
      <c r="R84" s="2">
        <v>20000</v>
      </c>
      <c r="S84" s="2">
        <v>457840</v>
      </c>
      <c r="T84" s="11">
        <v>29000</v>
      </c>
      <c r="U84" s="11">
        <v>0</v>
      </c>
      <c r="V84" s="2">
        <f t="shared" si="4"/>
        <v>486840</v>
      </c>
      <c r="W84" s="2">
        <v>273</v>
      </c>
      <c r="X84" s="2">
        <v>414072.12300000002</v>
      </c>
      <c r="Y84" s="2">
        <f t="shared" si="5"/>
        <v>414345.12300000002</v>
      </c>
      <c r="Z84" s="10">
        <f t="shared" si="6"/>
        <v>14.890903993098345</v>
      </c>
      <c r="AA84" s="2">
        <v>2434060.7400000002</v>
      </c>
      <c r="AB84" s="2">
        <v>2434169.7400000002</v>
      </c>
      <c r="AC84" s="2">
        <v>0.90500000000000003</v>
      </c>
      <c r="AD84" s="2">
        <v>1</v>
      </c>
      <c r="AE84" s="2">
        <v>9.5</v>
      </c>
      <c r="AF84" s="2"/>
      <c r="AG84" s="2"/>
      <c r="AH84" s="2">
        <v>0</v>
      </c>
      <c r="AI84" s="2">
        <v>0</v>
      </c>
      <c r="AJ84" s="2">
        <v>0</v>
      </c>
      <c r="AK84" s="2">
        <v>3507.51</v>
      </c>
      <c r="AL84" s="8">
        <v>0</v>
      </c>
    </row>
    <row r="85" spans="1:38" x14ac:dyDescent="0.3">
      <c r="A85" s="3">
        <v>15810</v>
      </c>
      <c r="B85" s="1" t="s">
        <v>43</v>
      </c>
      <c r="C85" s="1" t="s">
        <v>44</v>
      </c>
      <c r="D85" s="1" t="s">
        <v>44</v>
      </c>
      <c r="E85" s="1" t="s">
        <v>103</v>
      </c>
      <c r="F85" s="1" t="s">
        <v>44</v>
      </c>
      <c r="G85" s="1"/>
      <c r="H85" s="1" t="s">
        <v>227</v>
      </c>
      <c r="I85" s="1" t="s">
        <v>38</v>
      </c>
      <c r="J85" s="1" t="s">
        <v>228</v>
      </c>
      <c r="K85" s="1">
        <v>1181</v>
      </c>
      <c r="L85" s="1">
        <v>1181</v>
      </c>
      <c r="M85" s="1">
        <v>0</v>
      </c>
      <c r="N85" s="1">
        <v>0</v>
      </c>
      <c r="O85" s="1">
        <v>0</v>
      </c>
      <c r="P85" s="1">
        <v>313.56099999999998</v>
      </c>
      <c r="Q85" s="1">
        <v>320.12299999999999</v>
      </c>
      <c r="R85" s="1">
        <v>15000</v>
      </c>
      <c r="S85" s="1">
        <v>98430</v>
      </c>
      <c r="T85" s="11">
        <v>2000</v>
      </c>
      <c r="U85" s="11">
        <v>0</v>
      </c>
      <c r="V85" s="2">
        <f t="shared" si="4"/>
        <v>100430</v>
      </c>
      <c r="W85" s="1">
        <v>85668</v>
      </c>
      <c r="X85" s="1">
        <v>0</v>
      </c>
      <c r="Y85" s="2">
        <f t="shared" si="5"/>
        <v>85668</v>
      </c>
      <c r="Z85" s="10">
        <f t="shared" si="6"/>
        <v>14.698795180722893</v>
      </c>
      <c r="AA85" s="1">
        <v>915690.54</v>
      </c>
      <c r="AB85" s="1">
        <v>594049.25</v>
      </c>
      <c r="AC85" s="1">
        <v>0.87029999999999996</v>
      </c>
      <c r="AD85" s="1">
        <v>0.64870000000000005</v>
      </c>
      <c r="AE85" s="1">
        <v>8.41</v>
      </c>
      <c r="AF85" s="1"/>
      <c r="AG85" s="1"/>
      <c r="AH85" s="1">
        <v>0</v>
      </c>
      <c r="AI85" s="1">
        <v>0</v>
      </c>
      <c r="AJ85" s="1">
        <v>0</v>
      </c>
      <c r="AK85" s="1">
        <v>0</v>
      </c>
      <c r="AL85" s="9">
        <v>0</v>
      </c>
    </row>
    <row r="86" spans="1:38" x14ac:dyDescent="0.3">
      <c r="A86" s="4">
        <v>15816</v>
      </c>
      <c r="B86" s="2" t="s">
        <v>43</v>
      </c>
      <c r="C86" s="2" t="s">
        <v>44</v>
      </c>
      <c r="D86" s="2" t="s">
        <v>44</v>
      </c>
      <c r="E86" s="2" t="s">
        <v>48</v>
      </c>
      <c r="F86" s="2" t="s">
        <v>44</v>
      </c>
      <c r="G86" s="2"/>
      <c r="H86" s="2" t="s">
        <v>229</v>
      </c>
      <c r="I86" s="2" t="s">
        <v>38</v>
      </c>
      <c r="J86" s="2" t="s">
        <v>230</v>
      </c>
      <c r="K86" s="2">
        <v>1267</v>
      </c>
      <c r="L86" s="2">
        <v>1267</v>
      </c>
      <c r="M86" s="2">
        <v>0</v>
      </c>
      <c r="N86" s="2">
        <v>0</v>
      </c>
      <c r="O86" s="2">
        <v>0</v>
      </c>
      <c r="P86" s="2">
        <v>315.61700000000002</v>
      </c>
      <c r="Q86" s="2">
        <v>323.334</v>
      </c>
      <c r="R86" s="2">
        <v>20000</v>
      </c>
      <c r="S86" s="2">
        <v>154340</v>
      </c>
      <c r="T86" s="11">
        <v>0</v>
      </c>
      <c r="U86" s="11">
        <v>80000</v>
      </c>
      <c r="V86" s="2">
        <f t="shared" si="4"/>
        <v>74340</v>
      </c>
      <c r="W86" s="2">
        <v>63449.5</v>
      </c>
      <c r="X86" s="2">
        <v>0</v>
      </c>
      <c r="Y86" s="2">
        <f t="shared" si="5"/>
        <v>63449.5</v>
      </c>
      <c r="Z86" s="10">
        <f t="shared" si="6"/>
        <v>14.649582997040625</v>
      </c>
      <c r="AA86" s="2">
        <v>836779.25</v>
      </c>
      <c r="AB86" s="2">
        <v>1228991.25</v>
      </c>
      <c r="AC86" s="2">
        <v>0.41110000000000002</v>
      </c>
      <c r="AD86" s="2">
        <v>1.4686999999999999</v>
      </c>
      <c r="AE86" s="2">
        <v>86.49</v>
      </c>
      <c r="AF86" s="2"/>
      <c r="AG86" s="2"/>
      <c r="AH86" s="2">
        <v>0</v>
      </c>
      <c r="AI86" s="2">
        <v>0</v>
      </c>
      <c r="AJ86" s="2">
        <v>0</v>
      </c>
      <c r="AK86" s="2">
        <v>0</v>
      </c>
      <c r="AL86" s="8">
        <v>0</v>
      </c>
    </row>
    <row r="87" spans="1:38" x14ac:dyDescent="0.3">
      <c r="A87" s="3">
        <v>16035</v>
      </c>
      <c r="B87" s="1" t="s">
        <v>43</v>
      </c>
      <c r="C87" s="1" t="s">
        <v>44</v>
      </c>
      <c r="D87" s="1" t="s">
        <v>44</v>
      </c>
      <c r="E87" s="1" t="s">
        <v>100</v>
      </c>
      <c r="F87" s="1" t="s">
        <v>44</v>
      </c>
      <c r="G87" s="1"/>
      <c r="H87" s="1" t="s">
        <v>77</v>
      </c>
      <c r="I87" s="1" t="s">
        <v>38</v>
      </c>
      <c r="J87" s="1" t="s">
        <v>231</v>
      </c>
      <c r="K87" s="1">
        <v>1740</v>
      </c>
      <c r="L87" s="1">
        <v>1740</v>
      </c>
      <c r="M87" s="1">
        <v>0</v>
      </c>
      <c r="N87" s="1">
        <v>0</v>
      </c>
      <c r="O87" s="1">
        <v>0</v>
      </c>
      <c r="P87" s="1">
        <v>7846.6</v>
      </c>
      <c r="Q87" s="1">
        <v>7970.7</v>
      </c>
      <c r="R87" s="1">
        <v>1000</v>
      </c>
      <c r="S87" s="1">
        <v>124100</v>
      </c>
      <c r="T87" s="11">
        <v>11200</v>
      </c>
      <c r="U87" s="11">
        <v>0</v>
      </c>
      <c r="V87" s="2">
        <f t="shared" si="4"/>
        <v>135300</v>
      </c>
      <c r="W87" s="1">
        <v>116524.47</v>
      </c>
      <c r="X87" s="1">
        <v>0</v>
      </c>
      <c r="Y87" s="2">
        <f t="shared" si="5"/>
        <v>116524.47</v>
      </c>
      <c r="Z87" s="10">
        <f t="shared" si="6"/>
        <v>13.876962305986694</v>
      </c>
      <c r="AA87" s="1">
        <v>1182514.22</v>
      </c>
      <c r="AB87" s="1">
        <v>830492.22</v>
      </c>
      <c r="AC87" s="1">
        <v>0.93899999999999995</v>
      </c>
      <c r="AD87" s="1">
        <v>0.70230000000000004</v>
      </c>
      <c r="AE87" s="1">
        <v>4.28</v>
      </c>
      <c r="AF87" s="1"/>
      <c r="AG87" s="1"/>
      <c r="AH87" s="1">
        <v>0</v>
      </c>
      <c r="AI87" s="1">
        <v>0</v>
      </c>
      <c r="AJ87" s="1">
        <v>0</v>
      </c>
      <c r="AK87" s="1">
        <v>0</v>
      </c>
      <c r="AL87" s="9">
        <v>0</v>
      </c>
    </row>
    <row r="88" spans="1:38" x14ac:dyDescent="0.3">
      <c r="A88" s="4">
        <v>16091</v>
      </c>
      <c r="B88" s="2" t="s">
        <v>43</v>
      </c>
      <c r="C88" s="2" t="s">
        <v>44</v>
      </c>
      <c r="D88" s="2" t="s">
        <v>44</v>
      </c>
      <c r="E88" s="2" t="s">
        <v>60</v>
      </c>
      <c r="F88" s="2" t="s">
        <v>44</v>
      </c>
      <c r="G88" s="2"/>
      <c r="H88" s="2" t="s">
        <v>232</v>
      </c>
      <c r="I88" s="2" t="s">
        <v>38</v>
      </c>
      <c r="J88" s="2" t="s">
        <v>233</v>
      </c>
      <c r="K88" s="2">
        <v>833</v>
      </c>
      <c r="L88" s="2">
        <v>833</v>
      </c>
      <c r="M88" s="2">
        <v>0</v>
      </c>
      <c r="N88" s="2">
        <v>0</v>
      </c>
      <c r="O88" s="2">
        <v>0</v>
      </c>
      <c r="P88" s="2">
        <v>4805.1000000000004</v>
      </c>
      <c r="Q88" s="2">
        <v>4967.3</v>
      </c>
      <c r="R88" s="2">
        <v>1000</v>
      </c>
      <c r="S88" s="2">
        <v>162200</v>
      </c>
      <c r="T88" s="11">
        <v>0</v>
      </c>
      <c r="U88" s="11">
        <v>82000</v>
      </c>
      <c r="V88" s="2">
        <f t="shared" si="4"/>
        <v>80200</v>
      </c>
      <c r="W88" s="2">
        <v>68947</v>
      </c>
      <c r="X88" s="2">
        <v>0</v>
      </c>
      <c r="Y88" s="2">
        <f t="shared" si="5"/>
        <v>68947</v>
      </c>
      <c r="Z88" s="10">
        <f t="shared" si="6"/>
        <v>14.031172069825438</v>
      </c>
      <c r="AA88" s="2">
        <v>978178.27</v>
      </c>
      <c r="AB88" s="2">
        <v>525865.27</v>
      </c>
      <c r="AC88" s="2">
        <v>0.42509999999999998</v>
      </c>
      <c r="AD88" s="2">
        <v>0.53759999999999997</v>
      </c>
      <c r="AE88" s="2">
        <v>30.91</v>
      </c>
      <c r="AF88" s="2"/>
      <c r="AG88" s="2"/>
      <c r="AH88" s="2">
        <v>0</v>
      </c>
      <c r="AI88" s="2">
        <v>0</v>
      </c>
      <c r="AJ88" s="2">
        <v>0</v>
      </c>
      <c r="AK88" s="2">
        <v>0</v>
      </c>
      <c r="AL88" s="8">
        <v>0</v>
      </c>
    </row>
    <row r="89" spans="1:38" x14ac:dyDescent="0.3">
      <c r="A89" s="3">
        <v>16324</v>
      </c>
      <c r="B89" s="1" t="s">
        <v>43</v>
      </c>
      <c r="C89" s="1" t="s">
        <v>44</v>
      </c>
      <c r="D89" s="1" t="s">
        <v>44</v>
      </c>
      <c r="E89" s="1" t="s">
        <v>51</v>
      </c>
      <c r="F89" s="1" t="s">
        <v>44</v>
      </c>
      <c r="G89" s="1"/>
      <c r="H89" s="1" t="s">
        <v>234</v>
      </c>
      <c r="I89" s="1" t="s">
        <v>39</v>
      </c>
      <c r="J89" s="1" t="s">
        <v>235</v>
      </c>
      <c r="K89" s="1">
        <v>1</v>
      </c>
      <c r="L89" s="1">
        <v>1</v>
      </c>
      <c r="M89" s="1">
        <v>0</v>
      </c>
      <c r="N89" s="1">
        <v>1</v>
      </c>
      <c r="O89" s="1">
        <v>0</v>
      </c>
      <c r="P89" s="1">
        <v>0</v>
      </c>
      <c r="Q89" s="1">
        <v>0</v>
      </c>
      <c r="R89" s="1">
        <v>20000</v>
      </c>
      <c r="S89" s="1">
        <v>0</v>
      </c>
      <c r="T89" s="11">
        <v>0</v>
      </c>
      <c r="U89" s="11">
        <v>0</v>
      </c>
      <c r="V89" s="2">
        <f t="shared" si="4"/>
        <v>0</v>
      </c>
      <c r="W89" s="1">
        <v>0</v>
      </c>
      <c r="X89" s="1">
        <v>0</v>
      </c>
      <c r="Y89" s="2">
        <f t="shared" si="5"/>
        <v>0</v>
      </c>
      <c r="Z89" s="10" t="e">
        <f t="shared" si="6"/>
        <v>#DIV/0!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/>
      <c r="AG89" s="1"/>
      <c r="AH89" s="1">
        <v>0</v>
      </c>
      <c r="AI89" s="1">
        <v>0</v>
      </c>
      <c r="AJ89" s="1">
        <v>0</v>
      </c>
      <c r="AK89" s="1">
        <v>10</v>
      </c>
      <c r="AL89" s="9">
        <v>0</v>
      </c>
    </row>
    <row r="90" spans="1:38" x14ac:dyDescent="0.3">
      <c r="A90" s="4">
        <v>16325</v>
      </c>
      <c r="B90" s="2" t="s">
        <v>43</v>
      </c>
      <c r="C90" s="2" t="s">
        <v>44</v>
      </c>
      <c r="D90" s="2" t="s">
        <v>44</v>
      </c>
      <c r="E90" s="2" t="s">
        <v>236</v>
      </c>
      <c r="F90" s="2" t="s">
        <v>44</v>
      </c>
      <c r="G90" s="2"/>
      <c r="H90" s="2" t="s">
        <v>237</v>
      </c>
      <c r="I90" s="2" t="s">
        <v>40</v>
      </c>
      <c r="J90" s="2" t="s">
        <v>238</v>
      </c>
      <c r="K90" s="2">
        <v>235</v>
      </c>
      <c r="L90" s="2">
        <v>235</v>
      </c>
      <c r="M90" s="2">
        <v>0</v>
      </c>
      <c r="N90" s="2">
        <v>233</v>
      </c>
      <c r="O90" s="2">
        <v>0</v>
      </c>
      <c r="P90" s="2">
        <v>674.23500000000001</v>
      </c>
      <c r="Q90" s="2">
        <v>691.09699999999998</v>
      </c>
      <c r="R90" s="2">
        <v>20000</v>
      </c>
      <c r="S90" s="2">
        <v>337240</v>
      </c>
      <c r="T90" s="11">
        <v>20000</v>
      </c>
      <c r="U90" s="11">
        <v>0</v>
      </c>
      <c r="V90" s="2">
        <f t="shared" si="4"/>
        <v>357240</v>
      </c>
      <c r="W90" s="2">
        <v>2</v>
      </c>
      <c r="X90" s="2">
        <v>305200.37099999998</v>
      </c>
      <c r="Y90" s="2">
        <f t="shared" si="5"/>
        <v>305202.37099999998</v>
      </c>
      <c r="Z90" s="10">
        <f t="shared" si="6"/>
        <v>14.566574011868777</v>
      </c>
      <c r="AA90" s="2">
        <v>1791889.96</v>
      </c>
      <c r="AB90" s="2">
        <v>1791905.96</v>
      </c>
      <c r="AC90" s="2">
        <v>0.90500000000000003</v>
      </c>
      <c r="AD90" s="2">
        <v>1</v>
      </c>
      <c r="AE90" s="2">
        <v>9.5</v>
      </c>
      <c r="AF90" s="2"/>
      <c r="AG90" s="2"/>
      <c r="AH90" s="2">
        <v>0</v>
      </c>
      <c r="AI90" s="2">
        <v>0</v>
      </c>
      <c r="AJ90" s="2">
        <v>0</v>
      </c>
      <c r="AK90" s="2">
        <v>2117.8000000000002</v>
      </c>
      <c r="AL90" s="8">
        <v>0</v>
      </c>
    </row>
    <row r="91" spans="1:38" x14ac:dyDescent="0.3">
      <c r="A91" s="3">
        <v>16349</v>
      </c>
      <c r="B91" s="1" t="s">
        <v>43</v>
      </c>
      <c r="C91" s="1" t="s">
        <v>44</v>
      </c>
      <c r="D91" s="1" t="s">
        <v>44</v>
      </c>
      <c r="E91" s="1" t="s">
        <v>60</v>
      </c>
      <c r="F91" s="1" t="s">
        <v>44</v>
      </c>
      <c r="G91" s="1"/>
      <c r="H91" s="1" t="s">
        <v>239</v>
      </c>
      <c r="I91" s="1" t="s">
        <v>40</v>
      </c>
      <c r="J91" s="1" t="s">
        <v>240</v>
      </c>
      <c r="K91" s="1">
        <v>251</v>
      </c>
      <c r="L91" s="1">
        <v>251</v>
      </c>
      <c r="M91" s="1">
        <v>0</v>
      </c>
      <c r="N91" s="1">
        <v>242</v>
      </c>
      <c r="O91" s="1">
        <v>0</v>
      </c>
      <c r="P91" s="1">
        <v>7868.8</v>
      </c>
      <c r="Q91" s="1">
        <v>8041.6</v>
      </c>
      <c r="R91" s="1">
        <v>2000</v>
      </c>
      <c r="S91" s="1">
        <v>345600</v>
      </c>
      <c r="T91" s="11">
        <v>22000</v>
      </c>
      <c r="U91" s="11">
        <v>0</v>
      </c>
      <c r="V91" s="2">
        <f t="shared" si="4"/>
        <v>367600</v>
      </c>
      <c r="W91" s="1">
        <v>292</v>
      </c>
      <c r="X91" s="1">
        <v>312475.68599999999</v>
      </c>
      <c r="Y91" s="2">
        <f t="shared" si="5"/>
        <v>312767.68599999999</v>
      </c>
      <c r="Z91" s="10">
        <f t="shared" si="6"/>
        <v>14.916298694232866</v>
      </c>
      <c r="AA91" s="1">
        <v>1837249.97</v>
      </c>
      <c r="AB91" s="1">
        <v>3671224.47</v>
      </c>
      <c r="AC91" s="1">
        <v>0.90500000000000003</v>
      </c>
      <c r="AD91" s="1">
        <v>1.9982</v>
      </c>
      <c r="AE91" s="1">
        <v>18.98</v>
      </c>
      <c r="AF91" s="1"/>
      <c r="AG91" s="1"/>
      <c r="AH91" s="1">
        <v>0</v>
      </c>
      <c r="AI91" s="1">
        <v>0</v>
      </c>
      <c r="AJ91" s="1">
        <v>0</v>
      </c>
      <c r="AK91" s="1">
        <v>2338.4</v>
      </c>
      <c r="AL91" s="9">
        <v>0</v>
      </c>
    </row>
    <row r="92" spans="1:38" x14ac:dyDescent="0.3">
      <c r="A92" s="4">
        <v>16449</v>
      </c>
      <c r="B92" s="2" t="s">
        <v>43</v>
      </c>
      <c r="C92" s="2" t="s">
        <v>44</v>
      </c>
      <c r="D92" s="2" t="s">
        <v>44</v>
      </c>
      <c r="E92" s="2" t="s">
        <v>60</v>
      </c>
      <c r="F92" s="2" t="s">
        <v>44</v>
      </c>
      <c r="G92" s="2"/>
      <c r="H92" s="2" t="s">
        <v>241</v>
      </c>
      <c r="I92" s="2" t="s">
        <v>40</v>
      </c>
      <c r="J92" s="2" t="s">
        <v>242</v>
      </c>
      <c r="K92" s="2">
        <v>607</v>
      </c>
      <c r="L92" s="2">
        <v>607</v>
      </c>
      <c r="M92" s="2">
        <v>0</v>
      </c>
      <c r="N92" s="2">
        <v>605</v>
      </c>
      <c r="O92" s="2">
        <v>0</v>
      </c>
      <c r="P92" s="2">
        <v>8104.6</v>
      </c>
      <c r="Q92" s="2">
        <v>8329.7000000000007</v>
      </c>
      <c r="R92" s="2">
        <v>2000</v>
      </c>
      <c r="S92" s="2">
        <v>450200</v>
      </c>
      <c r="T92" s="11">
        <v>25000</v>
      </c>
      <c r="U92" s="11">
        <v>0</v>
      </c>
      <c r="V92" s="2">
        <f t="shared" si="4"/>
        <v>475200</v>
      </c>
      <c r="W92" s="2">
        <v>81</v>
      </c>
      <c r="X92" s="2">
        <v>405049.90899999999</v>
      </c>
      <c r="Y92" s="2">
        <f t="shared" si="5"/>
        <v>405130.90899999999</v>
      </c>
      <c r="Z92" s="10">
        <f t="shared" si="6"/>
        <v>14.745179082491585</v>
      </c>
      <c r="AA92" s="2">
        <v>2378428.16</v>
      </c>
      <c r="AB92" s="2">
        <v>2379301.16</v>
      </c>
      <c r="AC92" s="2">
        <v>0.89990000000000003</v>
      </c>
      <c r="AD92" s="2">
        <v>1.0004</v>
      </c>
      <c r="AE92" s="2">
        <v>10.01</v>
      </c>
      <c r="AF92" s="2"/>
      <c r="AG92" s="2"/>
      <c r="AH92" s="2">
        <v>0</v>
      </c>
      <c r="AI92" s="2">
        <v>0</v>
      </c>
      <c r="AJ92" s="2">
        <v>0</v>
      </c>
      <c r="AK92" s="2">
        <v>3542.51</v>
      </c>
      <c r="AL92" s="8">
        <v>0</v>
      </c>
    </row>
    <row r="93" spans="1:38" x14ac:dyDescent="0.3">
      <c r="A93" s="3">
        <v>16573</v>
      </c>
      <c r="B93" s="1" t="s">
        <v>43</v>
      </c>
      <c r="C93" s="1" t="s">
        <v>44</v>
      </c>
      <c r="D93" s="1" t="s">
        <v>44</v>
      </c>
      <c r="E93" s="1" t="s">
        <v>243</v>
      </c>
      <c r="F93" s="1" t="s">
        <v>44</v>
      </c>
      <c r="G93" s="1"/>
      <c r="H93" s="1" t="s">
        <v>95</v>
      </c>
      <c r="I93" s="1" t="s">
        <v>40</v>
      </c>
      <c r="J93" s="1" t="s">
        <v>244</v>
      </c>
      <c r="K93" s="1">
        <v>133</v>
      </c>
      <c r="L93" s="1">
        <v>133</v>
      </c>
      <c r="M93" s="1">
        <v>0</v>
      </c>
      <c r="N93" s="1">
        <v>127</v>
      </c>
      <c r="O93" s="1">
        <v>0</v>
      </c>
      <c r="P93" s="1">
        <v>8269.7000000000007</v>
      </c>
      <c r="Q93" s="1">
        <v>8659.5</v>
      </c>
      <c r="R93" s="1">
        <v>1000</v>
      </c>
      <c r="S93" s="1">
        <v>389800</v>
      </c>
      <c r="T93" s="11">
        <v>0</v>
      </c>
      <c r="U93" s="11">
        <v>197000</v>
      </c>
      <c r="V93" s="2">
        <f t="shared" si="4"/>
        <v>192800</v>
      </c>
      <c r="W93" s="1">
        <v>142</v>
      </c>
      <c r="X93" s="1">
        <v>164540</v>
      </c>
      <c r="Y93" s="2">
        <f t="shared" si="5"/>
        <v>164682</v>
      </c>
      <c r="Z93" s="10">
        <f t="shared" si="6"/>
        <v>14.584024896265561</v>
      </c>
      <c r="AA93" s="1">
        <v>967602.24</v>
      </c>
      <c r="AB93" s="1">
        <v>1851416.24</v>
      </c>
      <c r="AC93" s="1">
        <v>0.42249999999999999</v>
      </c>
      <c r="AD93" s="1">
        <v>1.9134</v>
      </c>
      <c r="AE93" s="1">
        <v>110.5</v>
      </c>
      <c r="AF93" s="1"/>
      <c r="AG93" s="1"/>
      <c r="AH93" s="1">
        <v>0</v>
      </c>
      <c r="AI93" s="1">
        <v>0</v>
      </c>
      <c r="AJ93" s="1">
        <v>0</v>
      </c>
      <c r="AK93" s="1">
        <v>822.7</v>
      </c>
      <c r="AL93" s="9">
        <v>0</v>
      </c>
    </row>
    <row r="94" spans="1:38" x14ac:dyDescent="0.3">
      <c r="A94" s="4">
        <v>16574</v>
      </c>
      <c r="B94" s="2" t="s">
        <v>43</v>
      </c>
      <c r="C94" s="2" t="s">
        <v>44</v>
      </c>
      <c r="D94" s="2" t="s">
        <v>44</v>
      </c>
      <c r="E94" s="2" t="s">
        <v>243</v>
      </c>
      <c r="F94" s="2" t="s">
        <v>44</v>
      </c>
      <c r="G94" s="2"/>
      <c r="H94" s="2" t="s">
        <v>245</v>
      </c>
      <c r="I94" s="2" t="s">
        <v>38</v>
      </c>
      <c r="J94" s="2" t="s">
        <v>246</v>
      </c>
      <c r="K94" s="2">
        <v>2613</v>
      </c>
      <c r="L94" s="2">
        <v>2613</v>
      </c>
      <c r="M94" s="2">
        <v>0</v>
      </c>
      <c r="N94" s="2">
        <v>0</v>
      </c>
      <c r="O94" s="2">
        <v>0</v>
      </c>
      <c r="P94" s="2">
        <v>8471.7000000000007</v>
      </c>
      <c r="Q94" s="2">
        <v>8673</v>
      </c>
      <c r="R94" s="2">
        <v>1000</v>
      </c>
      <c r="S94" s="2">
        <v>201300</v>
      </c>
      <c r="T94" s="11">
        <v>0</v>
      </c>
      <c r="U94" s="11">
        <v>50000</v>
      </c>
      <c r="V94" s="2">
        <f t="shared" si="4"/>
        <v>151300</v>
      </c>
      <c r="W94" s="2">
        <v>129152.85</v>
      </c>
      <c r="X94" s="2">
        <v>0</v>
      </c>
      <c r="Y94" s="2">
        <f t="shared" si="5"/>
        <v>129152.85</v>
      </c>
      <c r="Z94" s="10">
        <f t="shared" si="6"/>
        <v>14.637904824851287</v>
      </c>
      <c r="AA94" s="2">
        <v>1551330.75</v>
      </c>
      <c r="AB94" s="2">
        <v>945870.43</v>
      </c>
      <c r="AC94" s="2">
        <v>0.64159999999999995</v>
      </c>
      <c r="AD94" s="2">
        <v>0.60970000000000002</v>
      </c>
      <c r="AE94" s="2">
        <v>21.85</v>
      </c>
      <c r="AF94" s="2"/>
      <c r="AG94" s="2"/>
      <c r="AH94" s="2">
        <v>0</v>
      </c>
      <c r="AI94" s="2">
        <v>0</v>
      </c>
      <c r="AJ94" s="2">
        <v>0</v>
      </c>
      <c r="AK94" s="2">
        <v>0</v>
      </c>
      <c r="AL94" s="8">
        <v>0</v>
      </c>
    </row>
    <row r="95" spans="1:38" x14ac:dyDescent="0.3">
      <c r="A95" s="3">
        <v>16601</v>
      </c>
      <c r="B95" s="1" t="s">
        <v>43</v>
      </c>
      <c r="C95" s="1" t="s">
        <v>44</v>
      </c>
      <c r="D95" s="1" t="s">
        <v>44</v>
      </c>
      <c r="E95" s="1" t="s">
        <v>103</v>
      </c>
      <c r="F95" s="1" t="s">
        <v>44</v>
      </c>
      <c r="G95" s="1"/>
      <c r="H95" s="1" t="s">
        <v>247</v>
      </c>
      <c r="I95" s="1" t="s">
        <v>38</v>
      </c>
      <c r="J95" s="1" t="s">
        <v>248</v>
      </c>
      <c r="K95" s="1">
        <v>4038</v>
      </c>
      <c r="L95" s="1">
        <v>4038</v>
      </c>
      <c r="M95" s="1">
        <v>0</v>
      </c>
      <c r="N95" s="1">
        <v>0</v>
      </c>
      <c r="O95" s="1">
        <v>0</v>
      </c>
      <c r="P95" s="1">
        <v>3496.1</v>
      </c>
      <c r="Q95" s="1">
        <v>3620.4</v>
      </c>
      <c r="R95" s="1">
        <v>2000</v>
      </c>
      <c r="S95" s="1">
        <v>248600</v>
      </c>
      <c r="T95" s="11">
        <v>0</v>
      </c>
      <c r="U95" s="11">
        <v>0</v>
      </c>
      <c r="V95" s="2">
        <f t="shared" si="4"/>
        <v>248600</v>
      </c>
      <c r="W95" s="1">
        <v>214730.58</v>
      </c>
      <c r="X95" s="1">
        <v>0</v>
      </c>
      <c r="Y95" s="2">
        <f t="shared" si="5"/>
        <v>214730.58</v>
      </c>
      <c r="Z95" s="10">
        <f t="shared" si="6"/>
        <v>13.624062751407889</v>
      </c>
      <c r="AA95" s="1">
        <v>2491860.44</v>
      </c>
      <c r="AB95" s="1">
        <v>1714366.12</v>
      </c>
      <c r="AC95" s="1">
        <v>0.86380000000000001</v>
      </c>
      <c r="AD95" s="1">
        <v>0.68799999999999994</v>
      </c>
      <c r="AE95" s="1">
        <v>9.3699999999999992</v>
      </c>
      <c r="AF95" s="1"/>
      <c r="AG95" s="1"/>
      <c r="AH95" s="1">
        <v>0</v>
      </c>
      <c r="AI95" s="1">
        <v>0</v>
      </c>
      <c r="AJ95" s="1">
        <v>0</v>
      </c>
      <c r="AK95" s="1">
        <v>0</v>
      </c>
      <c r="AL95" s="9">
        <v>0</v>
      </c>
    </row>
    <row r="96" spans="1:38" x14ac:dyDescent="0.3">
      <c r="A96" s="4">
        <v>16669</v>
      </c>
      <c r="B96" s="2" t="s">
        <v>43</v>
      </c>
      <c r="C96" s="2" t="s">
        <v>44</v>
      </c>
      <c r="D96" s="2" t="s">
        <v>44</v>
      </c>
      <c r="E96" s="2" t="s">
        <v>243</v>
      </c>
      <c r="F96" s="2" t="s">
        <v>44</v>
      </c>
      <c r="G96" s="2"/>
      <c r="H96" s="2" t="s">
        <v>249</v>
      </c>
      <c r="I96" s="2" t="s">
        <v>40</v>
      </c>
      <c r="J96" s="2" t="s">
        <v>250</v>
      </c>
      <c r="K96" s="2">
        <v>222</v>
      </c>
      <c r="L96" s="2">
        <v>222</v>
      </c>
      <c r="M96" s="2">
        <v>0</v>
      </c>
      <c r="N96" s="2">
        <v>222</v>
      </c>
      <c r="O96" s="2">
        <v>0</v>
      </c>
      <c r="P96" s="2">
        <v>9124.6</v>
      </c>
      <c r="Q96" s="2">
        <v>9533.2000000000007</v>
      </c>
      <c r="R96" s="2">
        <v>1000</v>
      </c>
      <c r="S96" s="2">
        <v>408600</v>
      </c>
      <c r="T96" s="11">
        <v>0</v>
      </c>
      <c r="U96" s="11">
        <v>55000</v>
      </c>
      <c r="V96" s="2">
        <f t="shared" si="4"/>
        <v>353600</v>
      </c>
      <c r="W96" s="2">
        <v>0</v>
      </c>
      <c r="X96" s="2">
        <v>302502</v>
      </c>
      <c r="Y96" s="2">
        <f t="shared" si="5"/>
        <v>302502</v>
      </c>
      <c r="Z96" s="10">
        <f t="shared" si="6"/>
        <v>14.450791855203621</v>
      </c>
      <c r="AA96" s="2">
        <v>1775686.74</v>
      </c>
      <c r="AB96" s="2">
        <v>3551373.48</v>
      </c>
      <c r="AC96" s="2">
        <v>0.74029999999999996</v>
      </c>
      <c r="AD96" s="2">
        <v>2</v>
      </c>
      <c r="AE96" s="2">
        <v>51.94</v>
      </c>
      <c r="AF96" s="2"/>
      <c r="AG96" s="2"/>
      <c r="AH96" s="2">
        <v>0</v>
      </c>
      <c r="AI96" s="2">
        <v>0</v>
      </c>
      <c r="AJ96" s="2">
        <v>0</v>
      </c>
      <c r="AK96" s="2">
        <v>1512.51</v>
      </c>
      <c r="AL96" s="8">
        <v>0</v>
      </c>
    </row>
    <row r="97" spans="1:38" x14ac:dyDescent="0.3">
      <c r="A97" s="3">
        <v>16670</v>
      </c>
      <c r="B97" s="1" t="s">
        <v>43</v>
      </c>
      <c r="C97" s="1" t="s">
        <v>44</v>
      </c>
      <c r="D97" s="1" t="s">
        <v>44</v>
      </c>
      <c r="E97" s="1" t="s">
        <v>243</v>
      </c>
      <c r="F97" s="1" t="s">
        <v>44</v>
      </c>
      <c r="G97" s="1"/>
      <c r="H97" s="1" t="s">
        <v>251</v>
      </c>
      <c r="I97" s="1" t="s">
        <v>40</v>
      </c>
      <c r="J97" s="1" t="s">
        <v>252</v>
      </c>
      <c r="K97" s="1">
        <v>346</v>
      </c>
      <c r="L97" s="1">
        <v>346</v>
      </c>
      <c r="M97" s="1">
        <v>0</v>
      </c>
      <c r="N97" s="1">
        <v>338</v>
      </c>
      <c r="O97" s="1">
        <v>0</v>
      </c>
      <c r="P97" s="1">
        <v>11437.9</v>
      </c>
      <c r="Q97" s="1">
        <v>11879.3</v>
      </c>
      <c r="R97" s="1">
        <v>1000</v>
      </c>
      <c r="S97" s="1">
        <v>441400</v>
      </c>
      <c r="T97" s="11">
        <v>26000</v>
      </c>
      <c r="U97" s="11">
        <v>0</v>
      </c>
      <c r="V97" s="2">
        <f t="shared" si="4"/>
        <v>467400</v>
      </c>
      <c r="W97" s="1">
        <v>166</v>
      </c>
      <c r="X97" s="1">
        <v>398313.136</v>
      </c>
      <c r="Y97" s="2">
        <f t="shared" si="5"/>
        <v>398479.136</v>
      </c>
      <c r="Z97" s="10">
        <f t="shared" si="6"/>
        <v>14.745584937954643</v>
      </c>
      <c r="AA97" s="1">
        <v>2340364.9700000002</v>
      </c>
      <c r="AB97" s="1">
        <v>2341001.9700000002</v>
      </c>
      <c r="AC97" s="1">
        <v>0.90280000000000005</v>
      </c>
      <c r="AD97" s="1">
        <v>1.0003</v>
      </c>
      <c r="AE97" s="1">
        <v>9.7200000000000006</v>
      </c>
      <c r="AF97" s="1"/>
      <c r="AG97" s="1"/>
      <c r="AH97" s="1">
        <v>0</v>
      </c>
      <c r="AI97" s="1">
        <v>0</v>
      </c>
      <c r="AJ97" s="1">
        <v>0</v>
      </c>
      <c r="AK97" s="1">
        <v>2021.02</v>
      </c>
      <c r="AL97" s="9">
        <v>0</v>
      </c>
    </row>
    <row r="98" spans="1:38" x14ac:dyDescent="0.3">
      <c r="A98" s="4">
        <v>16784</v>
      </c>
      <c r="B98" s="2" t="s">
        <v>43</v>
      </c>
      <c r="C98" s="2" t="s">
        <v>44</v>
      </c>
      <c r="D98" s="2" t="s">
        <v>44</v>
      </c>
      <c r="E98" s="2" t="s">
        <v>236</v>
      </c>
      <c r="F98" s="2" t="s">
        <v>44</v>
      </c>
      <c r="G98" s="2"/>
      <c r="H98" s="2" t="s">
        <v>253</v>
      </c>
      <c r="I98" s="2" t="s">
        <v>40</v>
      </c>
      <c r="J98" s="2" t="s">
        <v>254</v>
      </c>
      <c r="K98" s="2">
        <v>99</v>
      </c>
      <c r="L98" s="2">
        <v>99</v>
      </c>
      <c r="M98" s="2">
        <v>0</v>
      </c>
      <c r="N98" s="2">
        <v>98</v>
      </c>
      <c r="O98" s="2">
        <v>0</v>
      </c>
      <c r="P98" s="2">
        <v>900.9</v>
      </c>
      <c r="Q98" s="2">
        <v>983.1</v>
      </c>
      <c r="R98" s="2">
        <v>2000</v>
      </c>
      <c r="S98" s="2">
        <v>164400</v>
      </c>
      <c r="T98" s="11">
        <v>10000</v>
      </c>
      <c r="U98" s="11">
        <v>0</v>
      </c>
      <c r="V98" s="2">
        <f t="shared" ref="V98:V129" si="7">S98+T98-U98</f>
        <v>174400</v>
      </c>
      <c r="W98" s="2">
        <v>38</v>
      </c>
      <c r="X98" s="2">
        <v>148743.984</v>
      </c>
      <c r="Y98" s="2">
        <f t="shared" si="5"/>
        <v>148781.984</v>
      </c>
      <c r="Z98" s="10">
        <f t="shared" si="6"/>
        <v>14.689229357798167</v>
      </c>
      <c r="AA98" s="2">
        <v>873512.4</v>
      </c>
      <c r="AB98" s="2">
        <v>873393.4</v>
      </c>
      <c r="AC98" s="2">
        <v>0.90500000000000003</v>
      </c>
      <c r="AD98" s="2">
        <v>0.99990000000000001</v>
      </c>
      <c r="AE98" s="2">
        <v>9.5</v>
      </c>
      <c r="AF98" s="2"/>
      <c r="AG98" s="2"/>
      <c r="AH98" s="2">
        <v>0</v>
      </c>
      <c r="AI98" s="2">
        <v>0</v>
      </c>
      <c r="AJ98" s="2">
        <v>0</v>
      </c>
      <c r="AK98" s="2">
        <v>902.6</v>
      </c>
      <c r="AL98" s="8">
        <v>0</v>
      </c>
    </row>
    <row r="99" spans="1:38" x14ac:dyDescent="0.3">
      <c r="A99" s="3">
        <v>17003</v>
      </c>
      <c r="B99" s="1" t="s">
        <v>43</v>
      </c>
      <c r="C99" s="1" t="s">
        <v>44</v>
      </c>
      <c r="D99" s="1" t="s">
        <v>44</v>
      </c>
      <c r="E99" s="1" t="s">
        <v>51</v>
      </c>
      <c r="F99" s="1" t="s">
        <v>44</v>
      </c>
      <c r="G99" s="1"/>
      <c r="H99" s="1" t="s">
        <v>255</v>
      </c>
      <c r="I99" s="1" t="s">
        <v>40</v>
      </c>
      <c r="J99" s="1" t="s">
        <v>256</v>
      </c>
      <c r="K99" s="1">
        <v>446</v>
      </c>
      <c r="L99" s="1">
        <v>446</v>
      </c>
      <c r="M99" s="1">
        <v>0</v>
      </c>
      <c r="N99" s="1">
        <v>420</v>
      </c>
      <c r="O99" s="1">
        <v>0</v>
      </c>
      <c r="P99" s="1">
        <v>432.82</v>
      </c>
      <c r="Q99" s="1">
        <v>455.9</v>
      </c>
      <c r="R99" s="1">
        <v>20000</v>
      </c>
      <c r="S99" s="1">
        <v>461600</v>
      </c>
      <c r="T99" s="11">
        <v>27000</v>
      </c>
      <c r="U99" s="11">
        <v>0</v>
      </c>
      <c r="V99" s="2">
        <f t="shared" si="7"/>
        <v>488600</v>
      </c>
      <c r="W99" s="1">
        <v>766</v>
      </c>
      <c r="X99" s="1">
        <v>416981.96899999998</v>
      </c>
      <c r="Y99" s="2">
        <f t="shared" si="5"/>
        <v>417747.96899999998</v>
      </c>
      <c r="Z99" s="10">
        <f t="shared" si="6"/>
        <v>14.5010296766271</v>
      </c>
      <c r="AA99" s="1">
        <v>2456142.11</v>
      </c>
      <c r="AB99" s="1">
        <v>2454897.11</v>
      </c>
      <c r="AC99" s="1">
        <v>0.90500000000000003</v>
      </c>
      <c r="AD99" s="1">
        <v>0.99950000000000006</v>
      </c>
      <c r="AE99" s="1">
        <v>9.5</v>
      </c>
      <c r="AF99" s="1"/>
      <c r="AG99" s="1"/>
      <c r="AH99" s="1">
        <v>0</v>
      </c>
      <c r="AI99" s="1">
        <v>0</v>
      </c>
      <c r="AJ99" s="1">
        <v>0</v>
      </c>
      <c r="AK99" s="1">
        <v>3546.79</v>
      </c>
      <c r="AL99" s="9">
        <v>0</v>
      </c>
    </row>
    <row r="100" spans="1:38" x14ac:dyDescent="0.3">
      <c r="A100" s="4">
        <v>17004</v>
      </c>
      <c r="B100" s="2" t="s">
        <v>43</v>
      </c>
      <c r="C100" s="2" t="s">
        <v>44</v>
      </c>
      <c r="D100" s="2" t="s">
        <v>44</v>
      </c>
      <c r="E100" s="2" t="s">
        <v>243</v>
      </c>
      <c r="F100" s="2" t="s">
        <v>44</v>
      </c>
      <c r="G100" s="2"/>
      <c r="H100" s="2" t="s">
        <v>217</v>
      </c>
      <c r="I100" s="2" t="s">
        <v>40</v>
      </c>
      <c r="J100" s="2" t="s">
        <v>257</v>
      </c>
      <c r="K100" s="2">
        <v>134</v>
      </c>
      <c r="L100" s="2">
        <v>134</v>
      </c>
      <c r="M100" s="2">
        <v>0</v>
      </c>
      <c r="N100" s="2">
        <v>130</v>
      </c>
      <c r="O100" s="2">
        <v>0</v>
      </c>
      <c r="P100" s="2">
        <v>5339.6</v>
      </c>
      <c r="Q100" s="2">
        <v>5692.7</v>
      </c>
      <c r="R100" s="2">
        <v>1000</v>
      </c>
      <c r="S100" s="2">
        <v>353100</v>
      </c>
      <c r="T100" s="11">
        <v>0</v>
      </c>
      <c r="U100" s="11">
        <v>160000</v>
      </c>
      <c r="V100" s="2">
        <f t="shared" si="7"/>
        <v>193100</v>
      </c>
      <c r="W100" s="2">
        <v>77</v>
      </c>
      <c r="X100" s="2">
        <v>164340</v>
      </c>
      <c r="Y100" s="2">
        <f t="shared" si="5"/>
        <v>164417</v>
      </c>
      <c r="Z100" s="10">
        <f t="shared" si="6"/>
        <v>14.853961677887106</v>
      </c>
      <c r="AA100" s="2">
        <v>966076.12</v>
      </c>
      <c r="AB100" s="2">
        <v>965588.12</v>
      </c>
      <c r="AC100" s="2">
        <v>0.46560000000000001</v>
      </c>
      <c r="AD100" s="2">
        <v>0.99950000000000006</v>
      </c>
      <c r="AE100" s="2">
        <v>53.41</v>
      </c>
      <c r="AF100" s="2"/>
      <c r="AG100" s="2"/>
      <c r="AH100" s="2">
        <v>0</v>
      </c>
      <c r="AI100" s="2">
        <v>0</v>
      </c>
      <c r="AJ100" s="2">
        <v>0</v>
      </c>
      <c r="AK100" s="2">
        <v>826.7</v>
      </c>
      <c r="AL100" s="8">
        <v>0</v>
      </c>
    </row>
    <row r="101" spans="1:38" x14ac:dyDescent="0.3">
      <c r="A101" s="3">
        <v>17080</v>
      </c>
      <c r="B101" s="1" t="s">
        <v>43</v>
      </c>
      <c r="C101" s="1" t="s">
        <v>44</v>
      </c>
      <c r="D101" s="1" t="s">
        <v>44</v>
      </c>
      <c r="E101" s="1" t="s">
        <v>56</v>
      </c>
      <c r="F101" s="1" t="s">
        <v>44</v>
      </c>
      <c r="G101" s="1"/>
      <c r="H101" s="1" t="s">
        <v>258</v>
      </c>
      <c r="I101" s="1" t="s">
        <v>40</v>
      </c>
      <c r="J101" s="1" t="s">
        <v>259</v>
      </c>
      <c r="K101" s="1">
        <v>399</v>
      </c>
      <c r="L101" s="1">
        <v>399</v>
      </c>
      <c r="M101" s="1">
        <v>0</v>
      </c>
      <c r="N101" s="1">
        <v>397</v>
      </c>
      <c r="O101" s="1">
        <v>0</v>
      </c>
      <c r="P101" s="1">
        <v>3868.3</v>
      </c>
      <c r="Q101" s="1">
        <v>4285.2</v>
      </c>
      <c r="R101" s="1">
        <v>1000</v>
      </c>
      <c r="S101" s="1">
        <v>416900</v>
      </c>
      <c r="T101" s="11">
        <v>25000</v>
      </c>
      <c r="U101" s="11">
        <v>0</v>
      </c>
      <c r="V101" s="2">
        <f t="shared" si="7"/>
        <v>441900</v>
      </c>
      <c r="W101" s="1">
        <v>116</v>
      </c>
      <c r="X101" s="1">
        <v>377179.62400000001</v>
      </c>
      <c r="Y101" s="2">
        <f t="shared" si="5"/>
        <v>377295.62400000001</v>
      </c>
      <c r="Z101" s="10">
        <f t="shared" si="6"/>
        <v>14.61968228105906</v>
      </c>
      <c r="AA101" s="1">
        <v>2215777.91</v>
      </c>
      <c r="AB101" s="1">
        <v>2611295.4840000002</v>
      </c>
      <c r="AC101" s="1">
        <v>0.90500000000000003</v>
      </c>
      <c r="AD101" s="1">
        <v>1.1785000000000001</v>
      </c>
      <c r="AE101" s="1">
        <v>11.2</v>
      </c>
      <c r="AF101" s="1"/>
      <c r="AG101" s="1"/>
      <c r="AH101" s="1">
        <v>0</v>
      </c>
      <c r="AI101" s="1">
        <v>0</v>
      </c>
      <c r="AJ101" s="1">
        <v>0</v>
      </c>
      <c r="AK101" s="1">
        <v>2535.9</v>
      </c>
      <c r="AL101" s="9">
        <v>0</v>
      </c>
    </row>
    <row r="102" spans="1:38" x14ac:dyDescent="0.3">
      <c r="A102" s="4">
        <v>17417</v>
      </c>
      <c r="B102" s="2" t="s">
        <v>43</v>
      </c>
      <c r="C102" s="2" t="s">
        <v>44</v>
      </c>
      <c r="D102" s="2" t="s">
        <v>44</v>
      </c>
      <c r="E102" s="2" t="s">
        <v>45</v>
      </c>
      <c r="F102" s="2" t="s">
        <v>44</v>
      </c>
      <c r="G102" s="2"/>
      <c r="H102" s="2" t="s">
        <v>260</v>
      </c>
      <c r="I102" s="2" t="s">
        <v>40</v>
      </c>
      <c r="J102" s="2" t="s">
        <v>261</v>
      </c>
      <c r="K102" s="2">
        <v>32</v>
      </c>
      <c r="L102" s="2">
        <v>32</v>
      </c>
      <c r="M102" s="2">
        <v>0</v>
      </c>
      <c r="N102" s="2">
        <v>30</v>
      </c>
      <c r="O102" s="2">
        <v>0</v>
      </c>
      <c r="P102" s="2">
        <v>476.3</v>
      </c>
      <c r="Q102" s="2">
        <v>498.3</v>
      </c>
      <c r="R102" s="2">
        <v>2000</v>
      </c>
      <c r="S102" s="2">
        <v>44000</v>
      </c>
      <c r="T102" s="11">
        <v>2500</v>
      </c>
      <c r="U102" s="11">
        <v>0</v>
      </c>
      <c r="V102" s="2">
        <f t="shared" si="7"/>
        <v>46500</v>
      </c>
      <c r="W102" s="2">
        <v>12</v>
      </c>
      <c r="X102" s="2">
        <v>39807.997000000003</v>
      </c>
      <c r="Y102" s="2">
        <f t="shared" si="5"/>
        <v>39819.997000000003</v>
      </c>
      <c r="Z102" s="10">
        <f t="shared" si="6"/>
        <v>14.365597849462358</v>
      </c>
      <c r="AA102" s="2">
        <v>233997.23</v>
      </c>
      <c r="AB102" s="2">
        <v>235408.23</v>
      </c>
      <c r="AC102" s="2">
        <v>0.90500000000000003</v>
      </c>
      <c r="AD102" s="2">
        <v>1.006</v>
      </c>
      <c r="AE102" s="2">
        <v>9.56</v>
      </c>
      <c r="AF102" s="2"/>
      <c r="AG102" s="2"/>
      <c r="AH102" s="2">
        <v>0</v>
      </c>
      <c r="AI102" s="2">
        <v>0</v>
      </c>
      <c r="AJ102" s="2">
        <v>0</v>
      </c>
      <c r="AK102" s="2">
        <v>270.22000000000003</v>
      </c>
      <c r="AL102" s="8">
        <v>0</v>
      </c>
    </row>
    <row r="103" spans="1:38" x14ac:dyDescent="0.3">
      <c r="A103" s="3">
        <v>17418</v>
      </c>
      <c r="B103" s="1" t="s">
        <v>43</v>
      </c>
      <c r="C103" s="1" t="s">
        <v>44</v>
      </c>
      <c r="D103" s="1" t="s">
        <v>44</v>
      </c>
      <c r="E103" s="1" t="s">
        <v>45</v>
      </c>
      <c r="F103" s="1" t="s">
        <v>44</v>
      </c>
      <c r="G103" s="1"/>
      <c r="H103" s="1" t="s">
        <v>262</v>
      </c>
      <c r="I103" s="1" t="s">
        <v>40</v>
      </c>
      <c r="J103" s="1" t="s">
        <v>263</v>
      </c>
      <c r="K103" s="1">
        <v>445</v>
      </c>
      <c r="L103" s="1">
        <v>445</v>
      </c>
      <c r="M103" s="1">
        <v>0</v>
      </c>
      <c r="N103" s="1">
        <v>420</v>
      </c>
      <c r="O103" s="1">
        <v>0</v>
      </c>
      <c r="P103" s="1">
        <v>3004.5</v>
      </c>
      <c r="Q103" s="1">
        <v>3114.8</v>
      </c>
      <c r="R103" s="1">
        <v>2000</v>
      </c>
      <c r="S103" s="1">
        <v>220600</v>
      </c>
      <c r="T103" s="11">
        <v>13000</v>
      </c>
      <c r="U103" s="11">
        <v>0</v>
      </c>
      <c r="V103" s="2">
        <f t="shared" si="7"/>
        <v>233600</v>
      </c>
      <c r="W103" s="1">
        <v>5073</v>
      </c>
      <c r="X103" s="1">
        <v>194560.723</v>
      </c>
      <c r="Y103" s="2">
        <f t="shared" si="5"/>
        <v>199633.723</v>
      </c>
      <c r="Z103" s="10">
        <f t="shared" si="6"/>
        <v>14.54035830479452</v>
      </c>
      <c r="AA103" s="1">
        <v>1189706.7</v>
      </c>
      <c r="AB103" s="1">
        <v>1148490.7</v>
      </c>
      <c r="AC103" s="1">
        <v>0.90500000000000003</v>
      </c>
      <c r="AD103" s="1">
        <v>0.96540000000000004</v>
      </c>
      <c r="AE103" s="1">
        <v>9.17</v>
      </c>
      <c r="AF103" s="1"/>
      <c r="AG103" s="1"/>
      <c r="AH103" s="1">
        <v>0</v>
      </c>
      <c r="AI103" s="1">
        <v>0</v>
      </c>
      <c r="AJ103" s="1">
        <v>0</v>
      </c>
      <c r="AK103" s="1">
        <v>3662.59</v>
      </c>
      <c r="AL103" s="9">
        <v>0</v>
      </c>
    </row>
    <row r="104" spans="1:38" x14ac:dyDescent="0.3">
      <c r="A104" s="4">
        <v>17419</v>
      </c>
      <c r="B104" s="2" t="s">
        <v>43</v>
      </c>
      <c r="C104" s="2" t="s">
        <v>44</v>
      </c>
      <c r="D104" s="2" t="s">
        <v>44</v>
      </c>
      <c r="E104" s="2" t="s">
        <v>45</v>
      </c>
      <c r="F104" s="2" t="s">
        <v>44</v>
      </c>
      <c r="G104" s="2"/>
      <c r="H104" s="2" t="s">
        <v>264</v>
      </c>
      <c r="I104" s="2" t="s">
        <v>38</v>
      </c>
      <c r="J104" s="2" t="s">
        <v>265</v>
      </c>
      <c r="K104" s="2">
        <v>1278</v>
      </c>
      <c r="L104" s="2">
        <v>1278</v>
      </c>
      <c r="M104" s="2">
        <v>0</v>
      </c>
      <c r="N104" s="2">
        <v>0</v>
      </c>
      <c r="O104" s="2">
        <v>0</v>
      </c>
      <c r="P104" s="2">
        <v>7450.7</v>
      </c>
      <c r="Q104" s="2">
        <v>7612.7</v>
      </c>
      <c r="R104" s="2">
        <v>2000</v>
      </c>
      <c r="S104" s="2">
        <v>324000</v>
      </c>
      <c r="T104" s="11">
        <v>0</v>
      </c>
      <c r="U104" s="11">
        <v>0</v>
      </c>
      <c r="V104" s="2">
        <f t="shared" si="7"/>
        <v>324000</v>
      </c>
      <c r="W104" s="2">
        <v>277992</v>
      </c>
      <c r="X104" s="2">
        <v>0</v>
      </c>
      <c r="Y104" s="2">
        <f t="shared" si="5"/>
        <v>277992</v>
      </c>
      <c r="Z104" s="10">
        <f t="shared" si="6"/>
        <v>14.2</v>
      </c>
      <c r="AA104" s="2">
        <v>1503194.85</v>
      </c>
      <c r="AB104" s="2">
        <v>1442595.95</v>
      </c>
      <c r="AC104" s="2">
        <v>0.85799999999999998</v>
      </c>
      <c r="AD104" s="2">
        <v>0.9597</v>
      </c>
      <c r="AE104" s="2">
        <v>13.63</v>
      </c>
      <c r="AF104" s="2"/>
      <c r="AG104" s="2"/>
      <c r="AH104" s="2">
        <v>0</v>
      </c>
      <c r="AI104" s="2">
        <v>0</v>
      </c>
      <c r="AJ104" s="2">
        <v>0</v>
      </c>
      <c r="AK104" s="2">
        <v>0</v>
      </c>
      <c r="AL104" s="8">
        <v>0</v>
      </c>
    </row>
    <row r="105" spans="1:38" x14ac:dyDescent="0.3">
      <c r="A105" s="3">
        <v>17577</v>
      </c>
      <c r="B105" s="1" t="s">
        <v>43</v>
      </c>
      <c r="C105" s="1" t="s">
        <v>44</v>
      </c>
      <c r="D105" s="1" t="s">
        <v>44</v>
      </c>
      <c r="E105" s="1" t="s">
        <v>45</v>
      </c>
      <c r="F105" s="1" t="s">
        <v>44</v>
      </c>
      <c r="G105" s="1"/>
      <c r="H105" s="1" t="s">
        <v>266</v>
      </c>
      <c r="I105" s="1" t="s">
        <v>40</v>
      </c>
      <c r="J105" s="1" t="s">
        <v>267</v>
      </c>
      <c r="K105" s="1">
        <v>116</v>
      </c>
      <c r="L105" s="1">
        <v>116</v>
      </c>
      <c r="M105" s="1">
        <v>0</v>
      </c>
      <c r="N105" s="1">
        <v>111</v>
      </c>
      <c r="O105" s="1">
        <v>0</v>
      </c>
      <c r="P105" s="1">
        <v>2045.4</v>
      </c>
      <c r="Q105" s="1">
        <v>2237.9</v>
      </c>
      <c r="R105" s="1">
        <v>2000</v>
      </c>
      <c r="S105" s="1">
        <v>385000</v>
      </c>
      <c r="T105" s="11">
        <v>0</v>
      </c>
      <c r="U105" s="11">
        <v>220000</v>
      </c>
      <c r="V105" s="2">
        <f t="shared" si="7"/>
        <v>165000</v>
      </c>
      <c r="W105" s="1">
        <v>228</v>
      </c>
      <c r="X105" s="1">
        <v>141100</v>
      </c>
      <c r="Y105" s="2">
        <f t="shared" si="5"/>
        <v>141328</v>
      </c>
      <c r="Z105" s="10">
        <f t="shared" si="6"/>
        <v>14.346666666666666</v>
      </c>
      <c r="AA105" s="1">
        <v>830398.34</v>
      </c>
      <c r="AB105" s="1">
        <v>831052.34</v>
      </c>
      <c r="AC105" s="1">
        <v>0.36709999999999998</v>
      </c>
      <c r="AD105" s="1">
        <v>1.0007999999999999</v>
      </c>
      <c r="AE105" s="1">
        <v>63.34</v>
      </c>
      <c r="AF105" s="1"/>
      <c r="AG105" s="1"/>
      <c r="AH105" s="1">
        <v>0</v>
      </c>
      <c r="AI105" s="1">
        <v>0</v>
      </c>
      <c r="AJ105" s="1">
        <v>0</v>
      </c>
      <c r="AK105" s="1">
        <v>705.5</v>
      </c>
      <c r="AL105" s="9">
        <v>0</v>
      </c>
    </row>
    <row r="106" spans="1:38" x14ac:dyDescent="0.3">
      <c r="A106" s="4">
        <v>17679</v>
      </c>
      <c r="B106" s="2" t="s">
        <v>43</v>
      </c>
      <c r="C106" s="2" t="s">
        <v>44</v>
      </c>
      <c r="D106" s="2" t="s">
        <v>44</v>
      </c>
      <c r="E106" s="2" t="s">
        <v>45</v>
      </c>
      <c r="F106" s="2" t="s">
        <v>44</v>
      </c>
      <c r="G106" s="2"/>
      <c r="H106" s="2" t="s">
        <v>268</v>
      </c>
      <c r="I106" s="2" t="s">
        <v>38</v>
      </c>
      <c r="J106" s="2" t="s">
        <v>269</v>
      </c>
      <c r="K106" s="2">
        <v>1224</v>
      </c>
      <c r="L106" s="2">
        <v>1224</v>
      </c>
      <c r="M106" s="2">
        <v>0</v>
      </c>
      <c r="N106" s="2">
        <v>0</v>
      </c>
      <c r="O106" s="2">
        <v>0</v>
      </c>
      <c r="P106" s="2">
        <v>59.284999999999997</v>
      </c>
      <c r="Q106" s="2">
        <v>61.600999999999999</v>
      </c>
      <c r="R106" s="2">
        <v>20000</v>
      </c>
      <c r="S106" s="2">
        <v>46320</v>
      </c>
      <c r="T106" s="11">
        <v>0</v>
      </c>
      <c r="U106" s="11">
        <v>0</v>
      </c>
      <c r="V106" s="2">
        <f t="shared" si="7"/>
        <v>46320</v>
      </c>
      <c r="W106" s="2">
        <v>40941</v>
      </c>
      <c r="X106" s="2">
        <v>0</v>
      </c>
      <c r="Y106" s="2">
        <f t="shared" si="5"/>
        <v>40941</v>
      </c>
      <c r="Z106" s="10">
        <f t="shared" si="6"/>
        <v>11.612694300518136</v>
      </c>
      <c r="AA106" s="2">
        <v>515419.1</v>
      </c>
      <c r="AB106" s="2">
        <v>329757.2</v>
      </c>
      <c r="AC106" s="2">
        <v>0.88390000000000002</v>
      </c>
      <c r="AD106" s="2">
        <v>0.63980000000000004</v>
      </c>
      <c r="AE106" s="2">
        <v>7.43</v>
      </c>
      <c r="AF106" s="2"/>
      <c r="AG106" s="2"/>
      <c r="AH106" s="2">
        <v>0</v>
      </c>
      <c r="AI106" s="2">
        <v>0</v>
      </c>
      <c r="AJ106" s="2">
        <v>0</v>
      </c>
      <c r="AK106" s="2">
        <v>0</v>
      </c>
      <c r="AL106" s="8">
        <v>0</v>
      </c>
    </row>
    <row r="107" spans="1:38" x14ac:dyDescent="0.3">
      <c r="A107" s="3">
        <v>17817</v>
      </c>
      <c r="B107" s="1" t="s">
        <v>43</v>
      </c>
      <c r="C107" s="1" t="s">
        <v>44</v>
      </c>
      <c r="D107" s="1" t="s">
        <v>44</v>
      </c>
      <c r="E107" s="1" t="s">
        <v>152</v>
      </c>
      <c r="F107" s="1" t="s">
        <v>44</v>
      </c>
      <c r="G107" s="1"/>
      <c r="H107" s="1" t="s">
        <v>270</v>
      </c>
      <c r="I107" s="1" t="s">
        <v>40</v>
      </c>
      <c r="J107" s="1" t="s">
        <v>271</v>
      </c>
      <c r="K107" s="1">
        <v>252</v>
      </c>
      <c r="L107" s="1">
        <v>252</v>
      </c>
      <c r="M107" s="1">
        <v>0</v>
      </c>
      <c r="N107" s="1">
        <v>250</v>
      </c>
      <c r="O107" s="1">
        <v>0</v>
      </c>
      <c r="P107" s="1">
        <v>5364.1</v>
      </c>
      <c r="Q107" s="1">
        <v>5556.5</v>
      </c>
      <c r="R107" s="1">
        <v>2000</v>
      </c>
      <c r="S107" s="1">
        <v>384800</v>
      </c>
      <c r="T107" s="11">
        <v>23000</v>
      </c>
      <c r="U107" s="11">
        <v>0</v>
      </c>
      <c r="V107" s="2">
        <f t="shared" si="7"/>
        <v>407800</v>
      </c>
      <c r="W107" s="1">
        <v>60</v>
      </c>
      <c r="X107" s="1">
        <v>348184.51899999997</v>
      </c>
      <c r="Y107" s="2">
        <f t="shared" si="5"/>
        <v>348244.51899999997</v>
      </c>
      <c r="Z107" s="10">
        <f t="shared" si="6"/>
        <v>14.604090485532131</v>
      </c>
      <c r="AA107" s="1">
        <v>2044483.99</v>
      </c>
      <c r="AB107" s="1">
        <v>2044274.99</v>
      </c>
      <c r="AC107" s="1">
        <v>0.90500000000000003</v>
      </c>
      <c r="AD107" s="1">
        <v>0.99990000000000001</v>
      </c>
      <c r="AE107" s="1">
        <v>9.5</v>
      </c>
      <c r="AF107" s="1"/>
      <c r="AG107" s="1"/>
      <c r="AH107" s="1">
        <v>0</v>
      </c>
      <c r="AI107" s="1">
        <v>0</v>
      </c>
      <c r="AJ107" s="1">
        <v>0</v>
      </c>
      <c r="AK107" s="1">
        <v>2319.9</v>
      </c>
      <c r="AL107" s="9">
        <v>0</v>
      </c>
    </row>
    <row r="108" spans="1:38" x14ac:dyDescent="0.3">
      <c r="A108" s="4">
        <v>17849</v>
      </c>
      <c r="B108" s="2" t="s">
        <v>43</v>
      </c>
      <c r="C108" s="2" t="s">
        <v>44</v>
      </c>
      <c r="D108" s="2" t="s">
        <v>44</v>
      </c>
      <c r="E108" s="2" t="s">
        <v>103</v>
      </c>
      <c r="F108" s="2" t="s">
        <v>44</v>
      </c>
      <c r="G108" s="2"/>
      <c r="H108" s="2" t="s">
        <v>272</v>
      </c>
      <c r="I108" s="2" t="s">
        <v>40</v>
      </c>
      <c r="J108" s="2" t="s">
        <v>273</v>
      </c>
      <c r="K108" s="2">
        <v>112</v>
      </c>
      <c r="L108" s="2">
        <v>112</v>
      </c>
      <c r="M108" s="2">
        <v>0</v>
      </c>
      <c r="N108" s="2">
        <v>90</v>
      </c>
      <c r="O108" s="2">
        <v>0</v>
      </c>
      <c r="P108" s="2">
        <v>492.2</v>
      </c>
      <c r="Q108" s="2">
        <v>724.3</v>
      </c>
      <c r="R108" s="2">
        <v>2000</v>
      </c>
      <c r="S108" s="2">
        <v>464200</v>
      </c>
      <c r="T108" s="11">
        <v>0</v>
      </c>
      <c r="U108" s="11">
        <v>335000</v>
      </c>
      <c r="V108" s="2">
        <f t="shared" si="7"/>
        <v>129200</v>
      </c>
      <c r="W108" s="2">
        <v>603</v>
      </c>
      <c r="X108" s="2">
        <v>109900</v>
      </c>
      <c r="Y108" s="2">
        <f t="shared" si="5"/>
        <v>110503</v>
      </c>
      <c r="Z108" s="10">
        <f t="shared" si="6"/>
        <v>14.471362229102166</v>
      </c>
      <c r="AA108" s="2">
        <v>651933.52</v>
      </c>
      <c r="AB108" s="2">
        <v>652844.59</v>
      </c>
      <c r="AC108" s="2">
        <v>0.23810000000000001</v>
      </c>
      <c r="AD108" s="2">
        <v>1.0014000000000001</v>
      </c>
      <c r="AE108" s="2">
        <v>76.3</v>
      </c>
      <c r="AF108" s="2"/>
      <c r="AG108" s="2"/>
      <c r="AH108" s="2">
        <v>0</v>
      </c>
      <c r="AI108" s="2">
        <v>0</v>
      </c>
      <c r="AJ108" s="2">
        <v>0</v>
      </c>
      <c r="AK108" s="2">
        <v>549.5</v>
      </c>
      <c r="AL108" s="8">
        <v>0</v>
      </c>
    </row>
    <row r="109" spans="1:38" x14ac:dyDescent="0.3">
      <c r="A109" s="3">
        <v>17941</v>
      </c>
      <c r="B109" s="1" t="s">
        <v>43</v>
      </c>
      <c r="C109" s="1" t="s">
        <v>44</v>
      </c>
      <c r="D109" s="1" t="s">
        <v>44</v>
      </c>
      <c r="E109" s="1" t="s">
        <v>236</v>
      </c>
      <c r="F109" s="1" t="s">
        <v>44</v>
      </c>
      <c r="G109" s="1"/>
      <c r="H109" s="1" t="s">
        <v>274</v>
      </c>
      <c r="I109" s="1" t="s">
        <v>40</v>
      </c>
      <c r="J109" s="1" t="s">
        <v>275</v>
      </c>
      <c r="K109" s="1">
        <v>170</v>
      </c>
      <c r="L109" s="1">
        <v>170</v>
      </c>
      <c r="M109" s="1">
        <v>0</v>
      </c>
      <c r="N109" s="1">
        <v>166</v>
      </c>
      <c r="O109" s="1">
        <v>0</v>
      </c>
      <c r="P109" s="1">
        <v>1465.5</v>
      </c>
      <c r="Q109" s="1">
        <v>1571.4</v>
      </c>
      <c r="R109" s="1">
        <v>2000</v>
      </c>
      <c r="S109" s="1">
        <v>211800</v>
      </c>
      <c r="T109" s="11">
        <v>10000</v>
      </c>
      <c r="U109" s="11">
        <v>0</v>
      </c>
      <c r="V109" s="2">
        <f t="shared" si="7"/>
        <v>221800</v>
      </c>
      <c r="W109" s="1">
        <v>140</v>
      </c>
      <c r="X109" s="1">
        <v>191437.64199999999</v>
      </c>
      <c r="Y109" s="2">
        <f t="shared" si="5"/>
        <v>191577.64199999999</v>
      </c>
      <c r="Z109" s="10">
        <f t="shared" si="6"/>
        <v>13.625950405770967</v>
      </c>
      <c r="AA109" s="1">
        <v>1126649.06</v>
      </c>
      <c r="AB109" s="1">
        <v>1128331.06</v>
      </c>
      <c r="AC109" s="1">
        <v>0.90449999999999997</v>
      </c>
      <c r="AD109" s="1">
        <v>1.0015000000000001</v>
      </c>
      <c r="AE109" s="1">
        <v>9.56</v>
      </c>
      <c r="AF109" s="1"/>
      <c r="AG109" s="1"/>
      <c r="AH109" s="1">
        <v>0</v>
      </c>
      <c r="AI109" s="1">
        <v>0</v>
      </c>
      <c r="AJ109" s="1">
        <v>0</v>
      </c>
      <c r="AK109" s="1">
        <v>1513.4</v>
      </c>
      <c r="AL109" s="9">
        <v>0</v>
      </c>
    </row>
    <row r="110" spans="1:38" x14ac:dyDescent="0.3">
      <c r="A110" s="4">
        <v>18052</v>
      </c>
      <c r="B110" s="2" t="s">
        <v>43</v>
      </c>
      <c r="C110" s="2" t="s">
        <v>44</v>
      </c>
      <c r="D110" s="2" t="s">
        <v>44</v>
      </c>
      <c r="E110" s="2" t="s">
        <v>152</v>
      </c>
      <c r="F110" s="2" t="s">
        <v>44</v>
      </c>
      <c r="G110" s="2"/>
      <c r="H110" s="2" t="s">
        <v>276</v>
      </c>
      <c r="I110" s="2" t="s">
        <v>59</v>
      </c>
      <c r="J110" s="2" t="s">
        <v>277</v>
      </c>
      <c r="K110" s="2">
        <v>1</v>
      </c>
      <c r="L110" s="2">
        <v>1</v>
      </c>
      <c r="M110" s="2">
        <v>0</v>
      </c>
      <c r="N110" s="2">
        <v>0</v>
      </c>
      <c r="O110" s="2">
        <v>0</v>
      </c>
      <c r="P110" s="11">
        <v>375.3</v>
      </c>
      <c r="Q110" s="11">
        <v>376.41</v>
      </c>
      <c r="R110" s="11">
        <v>1000</v>
      </c>
      <c r="S110" s="11">
        <f>(Q110-P110)*R110</f>
        <v>1110.0000000000136</v>
      </c>
      <c r="T110" s="11">
        <v>200</v>
      </c>
      <c r="U110" s="11">
        <v>0</v>
      </c>
      <c r="V110" s="2">
        <f t="shared" si="7"/>
        <v>1310.0000000000136</v>
      </c>
      <c r="W110" s="2">
        <v>1216</v>
      </c>
      <c r="X110" s="2">
        <v>0</v>
      </c>
      <c r="Y110" s="2">
        <f t="shared" si="5"/>
        <v>1216</v>
      </c>
      <c r="Z110" s="10">
        <f t="shared" si="6"/>
        <v>7.1755725190849358</v>
      </c>
      <c r="AA110" s="2">
        <v>157076</v>
      </c>
      <c r="AB110" s="2">
        <v>0</v>
      </c>
      <c r="AC110" s="2">
        <v>0</v>
      </c>
      <c r="AD110" s="2">
        <v>0</v>
      </c>
      <c r="AE110" s="2">
        <v>0</v>
      </c>
      <c r="AF110" s="2"/>
      <c r="AG110" s="2"/>
      <c r="AH110" s="2">
        <v>0</v>
      </c>
      <c r="AI110" s="2">
        <v>0</v>
      </c>
      <c r="AJ110" s="2">
        <v>0</v>
      </c>
      <c r="AK110" s="2">
        <v>0</v>
      </c>
      <c r="AL110" s="8">
        <v>0</v>
      </c>
    </row>
    <row r="115" spans="21:21" x14ac:dyDescent="0.3">
      <c r="U115" s="15">
        <v>914000</v>
      </c>
    </row>
  </sheetData>
  <autoFilter ref="A1:AL1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selection activeCell="F2" sqref="F2:F110"/>
    </sheetView>
  </sheetViews>
  <sheetFormatPr defaultRowHeight="14.4" x14ac:dyDescent="0.3"/>
  <cols>
    <col min="1" max="1" width="27.44140625" customWidth="1"/>
    <col min="2" max="2" width="15" bestFit="1" customWidth="1"/>
    <col min="3" max="3" width="18" bestFit="1" customWidth="1"/>
    <col min="4" max="4" width="18" customWidth="1"/>
    <col min="5" max="5" width="11.6640625" customWidth="1"/>
    <col min="6" max="6" width="12.33203125" customWidth="1"/>
  </cols>
  <sheetData>
    <row r="1" spans="1:6" x14ac:dyDescent="0.3">
      <c r="A1" s="6" t="s">
        <v>7</v>
      </c>
      <c r="B1" s="6" t="s">
        <v>22</v>
      </c>
      <c r="C1" s="6" t="s">
        <v>23</v>
      </c>
      <c r="D1" s="13"/>
    </row>
    <row r="2" spans="1:6" x14ac:dyDescent="0.3">
      <c r="A2" s="2" t="s">
        <v>46</v>
      </c>
      <c r="B2" s="2">
        <v>980</v>
      </c>
      <c r="C2" s="2">
        <v>130684</v>
      </c>
      <c r="D2" s="14">
        <f>B2+C2</f>
        <v>131664</v>
      </c>
      <c r="E2">
        <f>VLOOKUP(A2,[1]Sheet3!$C:$D,2,0)</f>
        <v>80255.952000000005</v>
      </c>
      <c r="F2">
        <f>D2-E2</f>
        <v>51408.047999999995</v>
      </c>
    </row>
    <row r="3" spans="1:6" x14ac:dyDescent="0.3">
      <c r="A3" s="1" t="s">
        <v>49</v>
      </c>
      <c r="B3" s="1">
        <v>142272.70000000001</v>
      </c>
      <c r="C3" s="1">
        <v>0</v>
      </c>
      <c r="D3" s="14">
        <f t="shared" ref="D3:D66" si="0">B3+C3</f>
        <v>142272.70000000001</v>
      </c>
      <c r="E3">
        <f>VLOOKUP(A3,[1]Sheet3!$C:$D,2,0)</f>
        <v>169822.78999999998</v>
      </c>
      <c r="F3">
        <f t="shared" ref="F3:F66" si="1">D3-E3</f>
        <v>-27550.089999999967</v>
      </c>
    </row>
    <row r="4" spans="1:6" x14ac:dyDescent="0.3">
      <c r="A4" s="2" t="s">
        <v>52</v>
      </c>
      <c r="B4" s="2">
        <v>2061.29</v>
      </c>
      <c r="C4" s="2">
        <v>324281.473</v>
      </c>
      <c r="D4" s="14">
        <f t="shared" si="0"/>
        <v>326342.76299999998</v>
      </c>
      <c r="E4">
        <f>VLOOKUP(A4,[1]Sheet3!$C:$D,2,0)</f>
        <v>113749.78</v>
      </c>
      <c r="F4">
        <f t="shared" si="1"/>
        <v>212592.98299999998</v>
      </c>
    </row>
    <row r="5" spans="1:6" x14ac:dyDescent="0.3">
      <c r="A5" s="1" t="s">
        <v>54</v>
      </c>
      <c r="B5" s="1">
        <v>0</v>
      </c>
      <c r="C5" s="1">
        <v>0</v>
      </c>
      <c r="D5" s="14">
        <f t="shared" si="0"/>
        <v>0</v>
      </c>
      <c r="E5" t="e">
        <f>VLOOKUP(A5,[1]Sheet3!$C:$D,2,0)</f>
        <v>#N/A</v>
      </c>
      <c r="F5" t="e">
        <f t="shared" si="1"/>
        <v>#N/A</v>
      </c>
    </row>
    <row r="6" spans="1:6" x14ac:dyDescent="0.3">
      <c r="A6" s="2" t="s">
        <v>57</v>
      </c>
      <c r="B6" s="2">
        <v>34</v>
      </c>
      <c r="C6" s="2">
        <v>315901.75799999997</v>
      </c>
      <c r="D6" s="14">
        <f t="shared" si="0"/>
        <v>315935.75799999997</v>
      </c>
      <c r="E6">
        <f>VLOOKUP(A6,[1]Sheet3!$C:$D,2,0)</f>
        <v>79642.288000000015</v>
      </c>
      <c r="F6">
        <f t="shared" si="1"/>
        <v>236293.46999999997</v>
      </c>
    </row>
    <row r="7" spans="1:6" x14ac:dyDescent="0.3">
      <c r="A7" s="1" t="s">
        <v>61</v>
      </c>
      <c r="B7" s="1">
        <v>0</v>
      </c>
      <c r="C7" s="1">
        <v>458710.36499999999</v>
      </c>
      <c r="D7" s="14">
        <f t="shared" si="0"/>
        <v>458710.36499999999</v>
      </c>
      <c r="E7">
        <f>VLOOKUP(A7,[1]Sheet3!$C:$D,2,0)</f>
        <v>455520.16899999848</v>
      </c>
      <c r="F7">
        <f t="shared" si="1"/>
        <v>3190.1960000015097</v>
      </c>
    </row>
    <row r="8" spans="1:6" x14ac:dyDescent="0.3">
      <c r="A8" s="2" t="s">
        <v>63</v>
      </c>
      <c r="B8" s="2">
        <v>60</v>
      </c>
      <c r="C8" s="2">
        <v>366157.897</v>
      </c>
      <c r="D8" s="14">
        <f t="shared" si="0"/>
        <v>366217.897</v>
      </c>
      <c r="E8">
        <f>VLOOKUP(A8,[1]Sheet3!$C:$D,2,0)</f>
        <v>294197.20599999989</v>
      </c>
      <c r="F8">
        <f t="shared" si="1"/>
        <v>72020.691000000108</v>
      </c>
    </row>
    <row r="9" spans="1:6" x14ac:dyDescent="0.3">
      <c r="A9" s="1" t="s">
        <v>65</v>
      </c>
      <c r="B9" s="1">
        <v>118588</v>
      </c>
      <c r="C9" s="1">
        <v>0</v>
      </c>
      <c r="D9" s="14">
        <f t="shared" si="0"/>
        <v>118588</v>
      </c>
      <c r="E9">
        <f>VLOOKUP(A9,[1]Sheet3!$C:$D,2,0)</f>
        <v>218099.92499999999</v>
      </c>
      <c r="F9">
        <f t="shared" si="1"/>
        <v>-99511.924999999988</v>
      </c>
    </row>
    <row r="10" spans="1:6" x14ac:dyDescent="0.3">
      <c r="A10" s="2" t="s">
        <v>67</v>
      </c>
      <c r="B10" s="2">
        <v>249</v>
      </c>
      <c r="C10" s="2">
        <v>336791.70899999997</v>
      </c>
      <c r="D10" s="14">
        <f t="shared" si="0"/>
        <v>337040.70899999997</v>
      </c>
      <c r="E10">
        <f>VLOOKUP(A10,[1]Sheet3!$C:$D,2,0)</f>
        <v>309103.63699999993</v>
      </c>
      <c r="F10">
        <f t="shared" si="1"/>
        <v>27937.072000000044</v>
      </c>
    </row>
    <row r="11" spans="1:6" x14ac:dyDescent="0.3">
      <c r="A11" s="1" t="s">
        <v>69</v>
      </c>
      <c r="B11" s="1">
        <v>268</v>
      </c>
      <c r="C11" s="1">
        <v>378326</v>
      </c>
      <c r="D11" s="14">
        <f t="shared" si="0"/>
        <v>378594</v>
      </c>
      <c r="E11">
        <f>VLOOKUP(A11,[1]Sheet3!$C:$D,2,0)</f>
        <v>77823.236000000063</v>
      </c>
      <c r="F11">
        <f t="shared" si="1"/>
        <v>300770.76399999997</v>
      </c>
    </row>
    <row r="12" spans="1:6" x14ac:dyDescent="0.3">
      <c r="A12" s="2" t="s">
        <v>71</v>
      </c>
      <c r="B12" s="2">
        <v>370</v>
      </c>
      <c r="C12" s="2">
        <v>441633.125</v>
      </c>
      <c r="D12" s="14">
        <f t="shared" si="0"/>
        <v>442003.125</v>
      </c>
      <c r="E12">
        <f>VLOOKUP(A12,[1]Sheet3!$C:$D,2,0)</f>
        <v>395573.48199999874</v>
      </c>
      <c r="F12">
        <f t="shared" si="1"/>
        <v>46429.643000001262</v>
      </c>
    </row>
    <row r="13" spans="1:6" x14ac:dyDescent="0.3">
      <c r="A13" s="1" t="s">
        <v>73</v>
      </c>
      <c r="B13" s="1">
        <v>1530</v>
      </c>
      <c r="C13" s="1">
        <v>313682.94900000002</v>
      </c>
      <c r="D13" s="14">
        <f t="shared" si="0"/>
        <v>315212.94900000002</v>
      </c>
      <c r="E13">
        <f>VLOOKUP(A13,[1]Sheet3!$C:$D,2,0)</f>
        <v>291428.4460000018</v>
      </c>
      <c r="F13">
        <f t="shared" si="1"/>
        <v>23784.502999998222</v>
      </c>
    </row>
    <row r="14" spans="1:6" x14ac:dyDescent="0.3">
      <c r="A14" s="2" t="s">
        <v>75</v>
      </c>
      <c r="B14" s="2">
        <v>341</v>
      </c>
      <c r="C14" s="2">
        <v>418486.41600000003</v>
      </c>
      <c r="D14" s="14">
        <f t="shared" si="0"/>
        <v>418827.41600000003</v>
      </c>
      <c r="E14">
        <f>VLOOKUP(A14,[1]Sheet3!$C:$D,2,0)</f>
        <v>196966.14799999943</v>
      </c>
      <c r="F14">
        <f t="shared" si="1"/>
        <v>221861.26800000059</v>
      </c>
    </row>
    <row r="15" spans="1:6" x14ac:dyDescent="0.3">
      <c r="A15" s="1" t="s">
        <v>79</v>
      </c>
      <c r="B15" s="1">
        <v>363</v>
      </c>
      <c r="C15" s="1">
        <v>156093.76800000001</v>
      </c>
      <c r="D15" s="14">
        <f t="shared" si="0"/>
        <v>156456.76800000001</v>
      </c>
      <c r="E15">
        <f>VLOOKUP(A15,[1]Sheet3!$C:$D,2,0)</f>
        <v>227360.17199999944</v>
      </c>
      <c r="F15">
        <f t="shared" si="1"/>
        <v>-70903.403999999427</v>
      </c>
    </row>
    <row r="16" spans="1:6" x14ac:dyDescent="0.3">
      <c r="A16" s="2" t="s">
        <v>81</v>
      </c>
      <c r="B16" s="2">
        <v>867.89</v>
      </c>
      <c r="C16" s="2">
        <v>427231.41200000001</v>
      </c>
      <c r="D16" s="14">
        <f t="shared" si="0"/>
        <v>428099.30200000003</v>
      </c>
      <c r="E16">
        <f>VLOOKUP(A16,[1]Sheet3!$C:$D,2,0)</f>
        <v>339306.44400000077</v>
      </c>
      <c r="F16">
        <f t="shared" si="1"/>
        <v>88792.857999999251</v>
      </c>
    </row>
    <row r="17" spans="1:6" x14ac:dyDescent="0.3">
      <c r="A17" s="1" t="s">
        <v>83</v>
      </c>
      <c r="B17" s="1">
        <v>276</v>
      </c>
      <c r="C17" s="1">
        <v>326247.83600000001</v>
      </c>
      <c r="D17" s="14">
        <f t="shared" si="0"/>
        <v>326523.83600000001</v>
      </c>
      <c r="E17">
        <f>VLOOKUP(A17,[1]Sheet3!$C:$D,2,0)</f>
        <v>273302.01700000069</v>
      </c>
      <c r="F17">
        <f t="shared" si="1"/>
        <v>53221.818999999319</v>
      </c>
    </row>
    <row r="18" spans="1:6" x14ac:dyDescent="0.3">
      <c r="A18" s="2" t="s">
        <v>85</v>
      </c>
      <c r="B18" s="2">
        <v>7270</v>
      </c>
      <c r="C18" s="2">
        <v>0</v>
      </c>
      <c r="D18" s="14">
        <f t="shared" si="0"/>
        <v>7270</v>
      </c>
      <c r="E18">
        <f>VLOOKUP(A18,[1]Sheet3!$C:$D,2,0)</f>
        <v>14643</v>
      </c>
      <c r="F18">
        <f t="shared" si="1"/>
        <v>-7373</v>
      </c>
    </row>
    <row r="19" spans="1:6" x14ac:dyDescent="0.3">
      <c r="A19" s="1" t="s">
        <v>87</v>
      </c>
      <c r="B19" s="1">
        <v>35490</v>
      </c>
      <c r="C19" s="1">
        <v>0</v>
      </c>
      <c r="D19" s="14">
        <f t="shared" si="0"/>
        <v>35490</v>
      </c>
      <c r="E19">
        <f>VLOOKUP(A19,[1]Sheet3!$C:$D,2,0)</f>
        <v>36267</v>
      </c>
      <c r="F19">
        <f t="shared" si="1"/>
        <v>-777</v>
      </c>
    </row>
    <row r="20" spans="1:6" x14ac:dyDescent="0.3">
      <c r="A20" s="2" t="s">
        <v>89</v>
      </c>
      <c r="B20" s="2">
        <v>229</v>
      </c>
      <c r="C20" s="2">
        <v>264302.02500000002</v>
      </c>
      <c r="D20" s="14">
        <f t="shared" si="0"/>
        <v>264531.02500000002</v>
      </c>
      <c r="E20">
        <f>VLOOKUP(A20,[1]Sheet3!$C:$D,2,0)</f>
        <v>370596.4449999975</v>
      </c>
      <c r="F20">
        <f t="shared" si="1"/>
        <v>-106065.41999999748</v>
      </c>
    </row>
    <row r="21" spans="1:6" x14ac:dyDescent="0.3">
      <c r="A21" s="1" t="s">
        <v>91</v>
      </c>
      <c r="B21" s="1">
        <v>93276</v>
      </c>
      <c r="C21" s="1">
        <v>0</v>
      </c>
      <c r="D21" s="14">
        <f t="shared" si="0"/>
        <v>93276</v>
      </c>
      <c r="E21">
        <f>VLOOKUP(A21,[1]Sheet3!$C:$D,2,0)</f>
        <v>96380</v>
      </c>
      <c r="F21">
        <f t="shared" si="1"/>
        <v>-3104</v>
      </c>
    </row>
    <row r="22" spans="1:6" x14ac:dyDescent="0.3">
      <c r="A22" s="2" t="s">
        <v>93</v>
      </c>
      <c r="B22" s="2">
        <v>322</v>
      </c>
      <c r="C22" s="2">
        <v>412286.86599999998</v>
      </c>
      <c r="D22" s="14">
        <f t="shared" si="0"/>
        <v>412608.86599999998</v>
      </c>
      <c r="E22">
        <f>VLOOKUP(A22,[1]Sheet3!$C:$D,2,0)</f>
        <v>465911.02200000308</v>
      </c>
      <c r="F22">
        <f t="shared" si="1"/>
        <v>-53302.156000003102</v>
      </c>
    </row>
    <row r="23" spans="1:6" x14ac:dyDescent="0.3">
      <c r="A23" s="1" t="s">
        <v>96</v>
      </c>
      <c r="B23" s="1">
        <v>188774.08</v>
      </c>
      <c r="C23" s="1">
        <v>0</v>
      </c>
      <c r="D23" s="14">
        <f t="shared" si="0"/>
        <v>188774.08</v>
      </c>
      <c r="E23">
        <f>VLOOKUP(A23,[1]Sheet3!$C:$D,2,0)</f>
        <v>182412.08000000002</v>
      </c>
      <c r="F23">
        <f t="shared" si="1"/>
        <v>6361.9999999999709</v>
      </c>
    </row>
    <row r="24" spans="1:6" x14ac:dyDescent="0.3">
      <c r="A24" s="2" t="s">
        <v>98</v>
      </c>
      <c r="B24" s="2">
        <v>10204.02</v>
      </c>
      <c r="C24" s="2">
        <v>0</v>
      </c>
      <c r="D24" s="14">
        <f t="shared" si="0"/>
        <v>10204.02</v>
      </c>
      <c r="E24">
        <f>VLOOKUP(A24,[1]Sheet3!$C:$D,2,0)</f>
        <v>384260.80999999674</v>
      </c>
      <c r="F24">
        <f t="shared" si="1"/>
        <v>-374056.78999999672</v>
      </c>
    </row>
    <row r="25" spans="1:6" x14ac:dyDescent="0.3">
      <c r="A25" s="1" t="s">
        <v>101</v>
      </c>
      <c r="B25" s="1">
        <v>278</v>
      </c>
      <c r="C25" s="1">
        <v>423014.35600000003</v>
      </c>
      <c r="D25" s="14">
        <f t="shared" si="0"/>
        <v>423292.35600000003</v>
      </c>
      <c r="E25">
        <f>VLOOKUP(A25,[1]Sheet3!$C:$D,2,0)</f>
        <v>653295.91</v>
      </c>
      <c r="F25">
        <f t="shared" si="1"/>
        <v>-230003.554</v>
      </c>
    </row>
    <row r="26" spans="1:6" x14ac:dyDescent="0.3">
      <c r="A26" s="2" t="s">
        <v>104</v>
      </c>
      <c r="B26" s="2">
        <v>80648</v>
      </c>
      <c r="C26" s="2">
        <v>0</v>
      </c>
      <c r="D26" s="14">
        <f t="shared" si="0"/>
        <v>80648</v>
      </c>
      <c r="E26">
        <f>VLOOKUP(A26,[1]Sheet3!$C:$D,2,0)</f>
        <v>90845</v>
      </c>
      <c r="F26">
        <f t="shared" si="1"/>
        <v>-10197</v>
      </c>
    </row>
    <row r="27" spans="1:6" x14ac:dyDescent="0.3">
      <c r="A27" s="1" t="s">
        <v>106</v>
      </c>
      <c r="B27" s="1">
        <v>375</v>
      </c>
      <c r="C27" s="1">
        <v>296000</v>
      </c>
      <c r="D27" s="14">
        <f t="shared" si="0"/>
        <v>296375</v>
      </c>
      <c r="E27">
        <f>VLOOKUP(A27,[1]Sheet3!$C:$D,2,0)</f>
        <v>237672.59200000111</v>
      </c>
      <c r="F27">
        <f t="shared" si="1"/>
        <v>58702.40799999889</v>
      </c>
    </row>
    <row r="28" spans="1:6" x14ac:dyDescent="0.3">
      <c r="A28" s="2" t="s">
        <v>108</v>
      </c>
      <c r="B28" s="2">
        <v>3736</v>
      </c>
      <c r="C28" s="2">
        <v>790166.16799999995</v>
      </c>
      <c r="D28" s="14">
        <f t="shared" si="0"/>
        <v>793902.16799999995</v>
      </c>
      <c r="E28">
        <f>VLOOKUP(A28,[1]Sheet3!$C:$D,2,0)</f>
        <v>835021.03200000024</v>
      </c>
      <c r="F28">
        <f t="shared" si="1"/>
        <v>-41118.864000000292</v>
      </c>
    </row>
    <row r="29" spans="1:6" x14ac:dyDescent="0.3">
      <c r="A29" s="1" t="s">
        <v>110</v>
      </c>
      <c r="B29" s="1">
        <v>770</v>
      </c>
      <c r="C29" s="1">
        <v>287091.56699999998</v>
      </c>
      <c r="D29" s="14">
        <f t="shared" si="0"/>
        <v>287861.56699999998</v>
      </c>
      <c r="E29">
        <f>VLOOKUP(A29,[1]Sheet3!$C:$D,2,0)</f>
        <v>316742.32000000111</v>
      </c>
      <c r="F29">
        <f t="shared" si="1"/>
        <v>-28880.753000001132</v>
      </c>
    </row>
    <row r="30" spans="1:6" x14ac:dyDescent="0.3">
      <c r="A30" s="2" t="s">
        <v>112</v>
      </c>
      <c r="B30" s="2">
        <v>92</v>
      </c>
      <c r="C30" s="2">
        <v>278200</v>
      </c>
      <c r="D30" s="14">
        <f t="shared" si="0"/>
        <v>278292</v>
      </c>
      <c r="E30">
        <f>VLOOKUP(A30,[1]Sheet3!$C:$D,2,0)</f>
        <v>278413</v>
      </c>
      <c r="F30">
        <f t="shared" si="1"/>
        <v>-121</v>
      </c>
    </row>
    <row r="31" spans="1:6" x14ac:dyDescent="0.3">
      <c r="A31" s="1" t="s">
        <v>114</v>
      </c>
      <c r="B31" s="1">
        <v>280</v>
      </c>
      <c r="C31" s="1">
        <v>306497.05900000001</v>
      </c>
      <c r="D31" s="14">
        <f t="shared" si="0"/>
        <v>306777.05900000001</v>
      </c>
      <c r="E31">
        <f>VLOOKUP(A31,[1]Sheet3!$C:$D,2,0)</f>
        <v>268637.87499999913</v>
      </c>
      <c r="F31">
        <f t="shared" si="1"/>
        <v>38139.184000000881</v>
      </c>
    </row>
    <row r="32" spans="1:6" x14ac:dyDescent="0.3">
      <c r="A32" s="2" t="s">
        <v>116</v>
      </c>
      <c r="B32" s="2">
        <v>25</v>
      </c>
      <c r="C32" s="2">
        <v>548946.73199999996</v>
      </c>
      <c r="D32" s="14">
        <f t="shared" si="0"/>
        <v>548971.73199999996</v>
      </c>
      <c r="E32">
        <f>VLOOKUP(A32,[1]Sheet3!$C:$D,2,0)</f>
        <v>467312.17200000136</v>
      </c>
      <c r="F32">
        <f t="shared" si="1"/>
        <v>81659.559999998601</v>
      </c>
    </row>
    <row r="33" spans="1:6" x14ac:dyDescent="0.3">
      <c r="A33" s="1" t="s">
        <v>118</v>
      </c>
      <c r="B33" s="1">
        <v>189276.3</v>
      </c>
      <c r="C33" s="1">
        <v>0</v>
      </c>
      <c r="D33" s="14">
        <f t="shared" si="0"/>
        <v>189276.3</v>
      </c>
      <c r="E33">
        <f>VLOOKUP(A33,[1]Sheet3!$C:$D,2,0)</f>
        <v>225048.84000000003</v>
      </c>
      <c r="F33">
        <f t="shared" si="1"/>
        <v>-35772.540000000037</v>
      </c>
    </row>
    <row r="34" spans="1:6" x14ac:dyDescent="0.3">
      <c r="A34" s="2" t="s">
        <v>120</v>
      </c>
      <c r="B34" s="2">
        <v>4209</v>
      </c>
      <c r="C34" s="2">
        <v>0</v>
      </c>
      <c r="D34" s="14">
        <f t="shared" si="0"/>
        <v>4209</v>
      </c>
      <c r="E34">
        <f>VLOOKUP(A34,[1]Sheet3!$C:$D,2,0)</f>
        <v>3813.75</v>
      </c>
      <c r="F34">
        <f t="shared" si="1"/>
        <v>395.25</v>
      </c>
    </row>
    <row r="35" spans="1:6" x14ac:dyDescent="0.3">
      <c r="A35" s="1" t="s">
        <v>122</v>
      </c>
      <c r="B35" s="1">
        <v>117239.75</v>
      </c>
      <c r="C35" s="1">
        <v>0</v>
      </c>
      <c r="D35" s="14">
        <f t="shared" si="0"/>
        <v>117239.75</v>
      </c>
      <c r="E35">
        <f>VLOOKUP(A35,[1]Sheet3!$C:$D,2,0)</f>
        <v>127051.25</v>
      </c>
      <c r="F35">
        <f t="shared" si="1"/>
        <v>-9811.5</v>
      </c>
    </row>
    <row r="36" spans="1:6" x14ac:dyDescent="0.3">
      <c r="A36" s="2" t="s">
        <v>124</v>
      </c>
      <c r="B36" s="2">
        <v>2366.6</v>
      </c>
      <c r="C36" s="2">
        <v>452282.66600000003</v>
      </c>
      <c r="D36" s="14">
        <f t="shared" si="0"/>
        <v>454649.266</v>
      </c>
      <c r="E36">
        <f>VLOOKUP(A36,[1]Sheet3!$C:$D,2,0)</f>
        <v>389419.6130000017</v>
      </c>
      <c r="F36">
        <f t="shared" si="1"/>
        <v>65229.652999998303</v>
      </c>
    </row>
    <row r="37" spans="1:6" x14ac:dyDescent="0.3">
      <c r="A37" s="1" t="s">
        <v>126</v>
      </c>
      <c r="B37" s="1">
        <v>955</v>
      </c>
      <c r="C37" s="1">
        <v>612972.027</v>
      </c>
      <c r="D37" s="14">
        <f t="shared" si="0"/>
        <v>613927.027</v>
      </c>
      <c r="E37">
        <f>VLOOKUP(A37,[1]Sheet3!$C:$D,2,0)</f>
        <v>614874.995999999</v>
      </c>
      <c r="F37">
        <f t="shared" si="1"/>
        <v>-947.96899999899324</v>
      </c>
    </row>
    <row r="38" spans="1:6" x14ac:dyDescent="0.3">
      <c r="A38" s="2" t="s">
        <v>128</v>
      </c>
      <c r="B38" s="2">
        <v>665</v>
      </c>
      <c r="C38" s="2">
        <v>397111.38</v>
      </c>
      <c r="D38" s="14">
        <f t="shared" si="0"/>
        <v>397776.38</v>
      </c>
      <c r="E38">
        <f>VLOOKUP(A38,[1]Sheet3!$C:$D,2,0)</f>
        <v>394094.01199999941</v>
      </c>
      <c r="F38">
        <f t="shared" si="1"/>
        <v>3682.3680000005988</v>
      </c>
    </row>
    <row r="39" spans="1:6" x14ac:dyDescent="0.3">
      <c r="A39" s="1" t="s">
        <v>130</v>
      </c>
      <c r="B39" s="1">
        <v>3910.1</v>
      </c>
      <c r="C39" s="1">
        <v>378085.79599999997</v>
      </c>
      <c r="D39" s="14">
        <f t="shared" si="0"/>
        <v>381995.89599999995</v>
      </c>
      <c r="E39">
        <f>VLOOKUP(A39,[1]Sheet3!$C:$D,2,0)</f>
        <v>354695.40600000077</v>
      </c>
      <c r="F39">
        <f t="shared" si="1"/>
        <v>27300.489999999176</v>
      </c>
    </row>
    <row r="40" spans="1:6" x14ac:dyDescent="0.3">
      <c r="A40" s="2" t="s">
        <v>132</v>
      </c>
      <c r="B40" s="2">
        <v>2987.8</v>
      </c>
      <c r="C40" s="2">
        <v>387263.451</v>
      </c>
      <c r="D40" s="14">
        <f t="shared" si="0"/>
        <v>390251.25099999999</v>
      </c>
      <c r="E40">
        <f>VLOOKUP(A40,[1]Sheet3!$C:$D,2,0)</f>
        <v>391482.1500000002</v>
      </c>
      <c r="F40">
        <f t="shared" si="1"/>
        <v>-1230.8990000002086</v>
      </c>
    </row>
    <row r="41" spans="1:6" x14ac:dyDescent="0.3">
      <c r="A41" s="1" t="s">
        <v>134</v>
      </c>
      <c r="B41" s="1">
        <v>5349</v>
      </c>
      <c r="C41" s="1">
        <v>0</v>
      </c>
      <c r="D41" s="14">
        <f t="shared" si="0"/>
        <v>5349</v>
      </c>
      <c r="E41">
        <f>VLOOKUP(A41,[1]Sheet3!$C:$D,2,0)</f>
        <v>302194.54699999996</v>
      </c>
      <c r="F41">
        <f t="shared" si="1"/>
        <v>-296845.54699999996</v>
      </c>
    </row>
    <row r="42" spans="1:6" x14ac:dyDescent="0.3">
      <c r="A42" s="2" t="s">
        <v>136</v>
      </c>
      <c r="B42" s="2">
        <v>542</v>
      </c>
      <c r="C42" s="2">
        <v>263882.04200000002</v>
      </c>
      <c r="D42" s="14">
        <f t="shared" si="0"/>
        <v>264424.04200000002</v>
      </c>
      <c r="E42">
        <f>VLOOKUP(A42,[1]Sheet3!$C:$D,2,0)</f>
        <v>183467.48399999985</v>
      </c>
      <c r="F42">
        <f t="shared" si="1"/>
        <v>80956.558000000165</v>
      </c>
    </row>
    <row r="43" spans="1:6" x14ac:dyDescent="0.3">
      <c r="A43" s="1" t="s">
        <v>138</v>
      </c>
      <c r="B43" s="1">
        <v>1390</v>
      </c>
      <c r="C43" s="1">
        <v>277894.16399999999</v>
      </c>
      <c r="D43" s="14">
        <f t="shared" si="0"/>
        <v>279284.16399999999</v>
      </c>
      <c r="E43">
        <f>VLOOKUP(A43,[1]Sheet3!$C:$D,2,0)</f>
        <v>290799.40100000019</v>
      </c>
      <c r="F43">
        <f t="shared" si="1"/>
        <v>-11515.237000000197</v>
      </c>
    </row>
    <row r="44" spans="1:6" x14ac:dyDescent="0.3">
      <c r="A44" s="2" t="s">
        <v>140</v>
      </c>
      <c r="B44" s="2">
        <v>191</v>
      </c>
      <c r="C44" s="2">
        <v>405376.15</v>
      </c>
      <c r="D44" s="14">
        <f t="shared" si="0"/>
        <v>405567.15</v>
      </c>
      <c r="E44">
        <f>VLOOKUP(A44,[1]Sheet3!$C:$D,2,0)</f>
        <v>525689.20500000019</v>
      </c>
      <c r="F44">
        <f t="shared" si="1"/>
        <v>-120122.05500000017</v>
      </c>
    </row>
    <row r="45" spans="1:6" x14ac:dyDescent="0.3">
      <c r="A45" s="1" t="s">
        <v>142</v>
      </c>
      <c r="B45" s="1">
        <v>117</v>
      </c>
      <c r="C45" s="1">
        <v>528458.24699999997</v>
      </c>
      <c r="D45" s="14">
        <f t="shared" si="0"/>
        <v>528575.24699999997</v>
      </c>
      <c r="E45">
        <f>VLOOKUP(A45,[1]Sheet3!$C:$D,2,0)</f>
        <v>462753.49899999727</v>
      </c>
      <c r="F45">
        <f t="shared" si="1"/>
        <v>65821.748000002699</v>
      </c>
    </row>
    <row r="46" spans="1:6" x14ac:dyDescent="0.3">
      <c r="A46" s="2" t="s">
        <v>144</v>
      </c>
      <c r="B46" s="2">
        <v>109730.3</v>
      </c>
      <c r="C46" s="2">
        <v>0</v>
      </c>
      <c r="D46" s="14">
        <f t="shared" si="0"/>
        <v>109730.3</v>
      </c>
      <c r="E46">
        <f>VLOOKUP(A46,[1]Sheet3!$C:$D,2,0)</f>
        <v>238705.3919999995</v>
      </c>
      <c r="F46">
        <f t="shared" si="1"/>
        <v>-128975.09199999949</v>
      </c>
    </row>
    <row r="47" spans="1:6" x14ac:dyDescent="0.3">
      <c r="A47" s="1" t="s">
        <v>146</v>
      </c>
      <c r="B47" s="1">
        <v>1153</v>
      </c>
      <c r="C47" s="1">
        <v>370351.266</v>
      </c>
      <c r="D47" s="14">
        <f t="shared" si="0"/>
        <v>371504.266</v>
      </c>
      <c r="E47">
        <f>VLOOKUP(A47,[1]Sheet3!$C:$D,2,0)</f>
        <v>402912.60299999913</v>
      </c>
      <c r="F47">
        <f t="shared" si="1"/>
        <v>-31408.336999999126</v>
      </c>
    </row>
    <row r="48" spans="1:6" x14ac:dyDescent="0.3">
      <c r="A48" s="2" t="s">
        <v>148</v>
      </c>
      <c r="B48" s="2">
        <v>83520</v>
      </c>
      <c r="C48" s="2">
        <v>0</v>
      </c>
      <c r="D48" s="14">
        <f t="shared" si="0"/>
        <v>83520</v>
      </c>
      <c r="E48">
        <f>VLOOKUP(A48,[1]Sheet3!$C:$D,2,0)</f>
        <v>91781</v>
      </c>
      <c r="F48">
        <f t="shared" si="1"/>
        <v>-8261</v>
      </c>
    </row>
    <row r="49" spans="1:6" x14ac:dyDescent="0.3">
      <c r="A49" s="1" t="s">
        <v>150</v>
      </c>
      <c r="B49" s="1">
        <v>55307</v>
      </c>
      <c r="C49" s="1">
        <v>0</v>
      </c>
      <c r="D49" s="14">
        <f t="shared" si="0"/>
        <v>55307</v>
      </c>
      <c r="E49">
        <f>VLOOKUP(A49,[1]Sheet3!$C:$D,2,0)</f>
        <v>78812</v>
      </c>
      <c r="F49">
        <f t="shared" si="1"/>
        <v>-23505</v>
      </c>
    </row>
    <row r="50" spans="1:6" x14ac:dyDescent="0.3">
      <c r="A50" s="2" t="s">
        <v>153</v>
      </c>
      <c r="B50" s="2">
        <v>369</v>
      </c>
      <c r="C50" s="2">
        <v>359567.93599999999</v>
      </c>
      <c r="D50" s="14">
        <f t="shared" si="0"/>
        <v>359936.93599999999</v>
      </c>
      <c r="E50">
        <f>VLOOKUP(A50,[1]Sheet3!$C:$D,2,0)</f>
        <v>382419.37800000171</v>
      </c>
      <c r="F50">
        <f t="shared" si="1"/>
        <v>-22482.442000001727</v>
      </c>
    </row>
    <row r="51" spans="1:6" x14ac:dyDescent="0.3">
      <c r="A51" s="1" t="s">
        <v>155</v>
      </c>
      <c r="B51" s="1">
        <v>237</v>
      </c>
      <c r="C51" s="1">
        <v>345816.85399999999</v>
      </c>
      <c r="D51" s="14">
        <f t="shared" si="0"/>
        <v>346053.85399999999</v>
      </c>
      <c r="E51">
        <f>VLOOKUP(A51,[1]Sheet3!$C:$D,2,0)</f>
        <v>454041.54999999987</v>
      </c>
      <c r="F51">
        <f t="shared" si="1"/>
        <v>-107987.69599999988</v>
      </c>
    </row>
    <row r="52" spans="1:6" x14ac:dyDescent="0.3">
      <c r="A52" s="2" t="s">
        <v>157</v>
      </c>
      <c r="B52" s="2">
        <v>116</v>
      </c>
      <c r="C52" s="2">
        <v>361042</v>
      </c>
      <c r="D52" s="14">
        <f t="shared" si="0"/>
        <v>361158</v>
      </c>
      <c r="E52">
        <f>VLOOKUP(A52,[1]Sheet3!$C:$D,2,0)</f>
        <v>361190</v>
      </c>
      <c r="F52">
        <f t="shared" si="1"/>
        <v>-32</v>
      </c>
    </row>
    <row r="53" spans="1:6" x14ac:dyDescent="0.3">
      <c r="A53" s="1" t="s">
        <v>159</v>
      </c>
      <c r="B53" s="1">
        <v>158</v>
      </c>
      <c r="C53" s="1">
        <v>446984.60600000003</v>
      </c>
      <c r="D53" s="14">
        <f t="shared" si="0"/>
        <v>447142.60600000003</v>
      </c>
      <c r="E53">
        <f>VLOOKUP(A53,[1]Sheet3!$C:$D,2,0)</f>
        <v>417914.77299999696</v>
      </c>
      <c r="F53">
        <f t="shared" si="1"/>
        <v>29227.833000003069</v>
      </c>
    </row>
    <row r="54" spans="1:6" x14ac:dyDescent="0.3">
      <c r="A54" s="2" t="s">
        <v>161</v>
      </c>
      <c r="B54" s="2">
        <v>173</v>
      </c>
      <c r="C54" s="2">
        <v>353791.19400000002</v>
      </c>
      <c r="D54" s="14">
        <f t="shared" si="0"/>
        <v>353964.19400000002</v>
      </c>
      <c r="E54">
        <f>VLOOKUP(A54,[1]Sheet3!$C:$D,2,0)</f>
        <v>444740.70500000013</v>
      </c>
      <c r="F54">
        <f t="shared" si="1"/>
        <v>-90776.511000000115</v>
      </c>
    </row>
    <row r="55" spans="1:6" x14ac:dyDescent="0.3">
      <c r="A55" s="1" t="s">
        <v>163</v>
      </c>
      <c r="B55" s="1">
        <v>39849.5</v>
      </c>
      <c r="C55" s="1">
        <v>0</v>
      </c>
      <c r="D55" s="14">
        <f t="shared" si="0"/>
        <v>39849.5</v>
      </c>
      <c r="E55">
        <f>VLOOKUP(A55,[1]Sheet3!$C:$D,2,0)</f>
        <v>98740.5</v>
      </c>
      <c r="F55">
        <f t="shared" si="1"/>
        <v>-58891</v>
      </c>
    </row>
    <row r="56" spans="1:6" x14ac:dyDescent="0.3">
      <c r="A56" s="2" t="s">
        <v>165</v>
      </c>
      <c r="B56" s="2">
        <v>150</v>
      </c>
      <c r="C56" s="2">
        <v>405851.52299999999</v>
      </c>
      <c r="D56" s="14">
        <f t="shared" si="0"/>
        <v>406001.52299999999</v>
      </c>
      <c r="E56">
        <f>VLOOKUP(A56,[1]Sheet3!$C:$D,2,0)</f>
        <v>405516.13399999822</v>
      </c>
      <c r="F56">
        <f t="shared" si="1"/>
        <v>485.38900000177091</v>
      </c>
    </row>
    <row r="57" spans="1:6" x14ac:dyDescent="0.3">
      <c r="A57" s="1" t="s">
        <v>167</v>
      </c>
      <c r="B57" s="1">
        <v>105010</v>
      </c>
      <c r="C57" s="1">
        <v>0</v>
      </c>
      <c r="D57" s="14">
        <f t="shared" si="0"/>
        <v>105010</v>
      </c>
      <c r="E57">
        <f>VLOOKUP(A57,[1]Sheet3!$C:$D,2,0)</f>
        <v>106819.8</v>
      </c>
      <c r="F57">
        <f t="shared" si="1"/>
        <v>-1809.8000000000029</v>
      </c>
    </row>
    <row r="58" spans="1:6" x14ac:dyDescent="0.3">
      <c r="A58" s="2" t="s">
        <v>170</v>
      </c>
      <c r="B58" s="2">
        <v>0</v>
      </c>
      <c r="C58" s="2">
        <v>337239.29399999999</v>
      </c>
      <c r="D58" s="14">
        <f t="shared" si="0"/>
        <v>337239.29399999999</v>
      </c>
      <c r="E58">
        <f>VLOOKUP(A58,[1]Sheet3!$C:$D,2,0)</f>
        <v>300575.35000000003</v>
      </c>
      <c r="F58">
        <f t="shared" si="1"/>
        <v>36663.943999999959</v>
      </c>
    </row>
    <row r="59" spans="1:6" x14ac:dyDescent="0.3">
      <c r="A59" s="1" t="s">
        <v>172</v>
      </c>
      <c r="B59" s="1">
        <v>287</v>
      </c>
      <c r="C59" s="1">
        <v>310326.74099999998</v>
      </c>
      <c r="D59" s="14">
        <f t="shared" si="0"/>
        <v>310613.74099999998</v>
      </c>
      <c r="E59">
        <f>VLOOKUP(A59,[1]Sheet3!$C:$D,2,0)</f>
        <v>352764</v>
      </c>
      <c r="F59">
        <f t="shared" si="1"/>
        <v>-42150.25900000002</v>
      </c>
    </row>
    <row r="60" spans="1:6" x14ac:dyDescent="0.3">
      <c r="A60" s="2" t="s">
        <v>174</v>
      </c>
      <c r="B60" s="2">
        <v>106.89</v>
      </c>
      <c r="C60" s="2">
        <v>223488.318</v>
      </c>
      <c r="D60" s="14">
        <f t="shared" si="0"/>
        <v>223595.20800000001</v>
      </c>
      <c r="E60">
        <f>VLOOKUP(A60,[1]Sheet3!$C:$D,2,0)</f>
        <v>180248.4140000013</v>
      </c>
      <c r="F60">
        <f t="shared" si="1"/>
        <v>43346.793999998714</v>
      </c>
    </row>
    <row r="61" spans="1:6" x14ac:dyDescent="0.3">
      <c r="A61" s="1" t="s">
        <v>176</v>
      </c>
      <c r="B61" s="1">
        <v>185</v>
      </c>
      <c r="C61" s="1">
        <v>0</v>
      </c>
      <c r="D61" s="14">
        <f t="shared" si="0"/>
        <v>185</v>
      </c>
      <c r="E61">
        <f>VLOOKUP(A61,[1]Sheet3!$C:$D,2,0)</f>
        <v>276708.02999999904</v>
      </c>
      <c r="F61">
        <f t="shared" si="1"/>
        <v>-276523.02999999904</v>
      </c>
    </row>
    <row r="62" spans="1:6" x14ac:dyDescent="0.3">
      <c r="A62" s="2" t="s">
        <v>178</v>
      </c>
      <c r="B62" s="2">
        <v>2547</v>
      </c>
      <c r="C62" s="2">
        <v>250383.11499999999</v>
      </c>
      <c r="D62" s="14">
        <f t="shared" si="0"/>
        <v>252930.11499999999</v>
      </c>
      <c r="E62">
        <f>VLOOKUP(A62,[1]Sheet3!$C:$D,2,0)</f>
        <v>264951.34499999887</v>
      </c>
      <c r="F62">
        <f t="shared" si="1"/>
        <v>-12021.229999998875</v>
      </c>
    </row>
    <row r="63" spans="1:6" x14ac:dyDescent="0.3">
      <c r="A63" s="1" t="s">
        <v>180</v>
      </c>
      <c r="B63" s="1">
        <v>12655</v>
      </c>
      <c r="C63" s="1">
        <v>0</v>
      </c>
      <c r="D63" s="14">
        <f t="shared" si="0"/>
        <v>12655</v>
      </c>
      <c r="E63">
        <f>VLOOKUP(A63,[1]Sheet3!$C:$D,2,0)</f>
        <v>69826.22</v>
      </c>
      <c r="F63">
        <f t="shared" si="1"/>
        <v>-57171.22</v>
      </c>
    </row>
    <row r="64" spans="1:6" x14ac:dyDescent="0.3">
      <c r="A64" s="2" t="s">
        <v>182</v>
      </c>
      <c r="B64" s="2">
        <v>107929</v>
      </c>
      <c r="C64" s="2">
        <v>0</v>
      </c>
      <c r="D64" s="14">
        <f t="shared" si="0"/>
        <v>107929</v>
      </c>
      <c r="E64">
        <f>VLOOKUP(A64,[1]Sheet3!$C:$D,2,0)</f>
        <v>128305.65000000001</v>
      </c>
      <c r="F64">
        <f t="shared" si="1"/>
        <v>-20376.650000000009</v>
      </c>
    </row>
    <row r="65" spans="1:6" x14ac:dyDescent="0.3">
      <c r="A65" s="1" t="s">
        <v>184</v>
      </c>
      <c r="B65" s="1">
        <v>1106</v>
      </c>
      <c r="C65" s="1">
        <v>349383.353</v>
      </c>
      <c r="D65" s="14">
        <f t="shared" si="0"/>
        <v>350489.353</v>
      </c>
      <c r="E65">
        <f>VLOOKUP(A65,[1]Sheet3!$C:$D,2,0)</f>
        <v>387184.0410000002</v>
      </c>
      <c r="F65">
        <f t="shared" si="1"/>
        <v>-36694.688000000198</v>
      </c>
    </row>
    <row r="66" spans="1:6" x14ac:dyDescent="0.3">
      <c r="A66" s="2" t="s">
        <v>186</v>
      </c>
      <c r="B66" s="2">
        <v>35</v>
      </c>
      <c r="C66" s="2">
        <v>402747.63400000002</v>
      </c>
      <c r="D66" s="14">
        <f t="shared" si="0"/>
        <v>402782.63400000002</v>
      </c>
      <c r="E66">
        <f>VLOOKUP(A66,[1]Sheet3!$C:$D,2,0)</f>
        <v>475251.75599999813</v>
      </c>
      <c r="F66">
        <f t="shared" si="1"/>
        <v>-72469.121999998111</v>
      </c>
    </row>
    <row r="67" spans="1:6" x14ac:dyDescent="0.3">
      <c r="A67" s="1" t="s">
        <v>188</v>
      </c>
      <c r="B67" s="1">
        <v>48282</v>
      </c>
      <c r="C67" s="1">
        <v>0</v>
      </c>
      <c r="D67" s="14">
        <f t="shared" ref="D67:D110" si="2">B67+C67</f>
        <v>48282</v>
      </c>
      <c r="E67">
        <f>VLOOKUP(A67,[1]Sheet3!$C:$D,2,0)</f>
        <v>45473</v>
      </c>
      <c r="F67">
        <f t="shared" ref="F67:F110" si="3">D67-E67</f>
        <v>2809</v>
      </c>
    </row>
    <row r="68" spans="1:6" x14ac:dyDescent="0.3">
      <c r="A68" s="2" t="s">
        <v>190</v>
      </c>
      <c r="B68" s="2">
        <v>125</v>
      </c>
      <c r="C68" s="2">
        <v>0</v>
      </c>
      <c r="D68" s="14">
        <f t="shared" si="2"/>
        <v>125</v>
      </c>
      <c r="E68">
        <f>VLOOKUP(A68,[1]Sheet3!$C:$D,2,0)</f>
        <v>74</v>
      </c>
      <c r="F68">
        <f t="shared" si="3"/>
        <v>51</v>
      </c>
    </row>
    <row r="69" spans="1:6" x14ac:dyDescent="0.3">
      <c r="A69" s="1" t="s">
        <v>192</v>
      </c>
      <c r="B69" s="1">
        <v>69</v>
      </c>
      <c r="C69" s="1">
        <v>0</v>
      </c>
      <c r="D69" s="14">
        <f t="shared" si="2"/>
        <v>69</v>
      </c>
      <c r="E69">
        <f>VLOOKUP(A69,[1]Sheet3!$C:$D,2,0)</f>
        <v>64</v>
      </c>
      <c r="F69">
        <f t="shared" si="3"/>
        <v>5</v>
      </c>
    </row>
    <row r="70" spans="1:6" x14ac:dyDescent="0.3">
      <c r="A70" s="2" t="s">
        <v>194</v>
      </c>
      <c r="B70" s="2">
        <v>189894.7</v>
      </c>
      <c r="C70" s="2">
        <v>0</v>
      </c>
      <c r="D70" s="14">
        <f t="shared" si="2"/>
        <v>189894.7</v>
      </c>
      <c r="E70">
        <f>VLOOKUP(A70,[1]Sheet3!$C:$D,2,0)</f>
        <v>190525.6</v>
      </c>
      <c r="F70">
        <f t="shared" si="3"/>
        <v>-630.89999999999418</v>
      </c>
    </row>
    <row r="71" spans="1:6" x14ac:dyDescent="0.3">
      <c r="A71" s="1" t="s">
        <v>196</v>
      </c>
      <c r="B71" s="1">
        <v>581</v>
      </c>
      <c r="C71" s="1">
        <v>417168.59600000002</v>
      </c>
      <c r="D71" s="14">
        <f t="shared" si="2"/>
        <v>417749.59600000002</v>
      </c>
      <c r="E71">
        <f>VLOOKUP(A71,[1]Sheet3!$C:$D,2,0)</f>
        <v>474801.03699999565</v>
      </c>
      <c r="F71">
        <f t="shared" si="3"/>
        <v>-57051.440999995626</v>
      </c>
    </row>
    <row r="72" spans="1:6" x14ac:dyDescent="0.3">
      <c r="A72" s="2" t="s">
        <v>198</v>
      </c>
      <c r="B72" s="2">
        <v>98822.25</v>
      </c>
      <c r="C72" s="2">
        <v>0</v>
      </c>
      <c r="D72" s="14">
        <f t="shared" si="2"/>
        <v>98822.25</v>
      </c>
      <c r="E72">
        <f>VLOOKUP(A72,[1]Sheet3!$C:$D,2,0)</f>
        <v>103482.53</v>
      </c>
      <c r="F72">
        <f t="shared" si="3"/>
        <v>-4660.2799999999988</v>
      </c>
    </row>
    <row r="73" spans="1:6" x14ac:dyDescent="0.3">
      <c r="A73" s="1" t="s">
        <v>200</v>
      </c>
      <c r="B73" s="1">
        <v>0</v>
      </c>
      <c r="C73" s="1">
        <v>316776</v>
      </c>
      <c r="D73" s="14">
        <f t="shared" si="2"/>
        <v>316776</v>
      </c>
      <c r="E73">
        <f>VLOOKUP(A73,[1]Sheet3!$C:$D,2,0)</f>
        <v>305768.66400000028</v>
      </c>
      <c r="F73">
        <f t="shared" si="3"/>
        <v>11007.335999999719</v>
      </c>
    </row>
    <row r="74" spans="1:6" x14ac:dyDescent="0.3">
      <c r="A74" s="2" t="s">
        <v>202</v>
      </c>
      <c r="B74" s="2">
        <v>71452.399999999994</v>
      </c>
      <c r="C74" s="2">
        <v>0</v>
      </c>
      <c r="D74" s="14">
        <f t="shared" si="2"/>
        <v>71452.399999999994</v>
      </c>
      <c r="E74">
        <f>VLOOKUP(A74,[1]Sheet3!$C:$D,2,0)</f>
        <v>77447.399999999994</v>
      </c>
      <c r="F74">
        <f t="shared" si="3"/>
        <v>-5995</v>
      </c>
    </row>
    <row r="75" spans="1:6" x14ac:dyDescent="0.3">
      <c r="A75" s="1" t="s">
        <v>204</v>
      </c>
      <c r="B75" s="1">
        <v>491.9</v>
      </c>
      <c r="C75" s="1">
        <v>458886.73599999998</v>
      </c>
      <c r="D75" s="14">
        <f t="shared" si="2"/>
        <v>459378.636</v>
      </c>
      <c r="E75">
        <f>VLOOKUP(A75,[1]Sheet3!$C:$D,2,0)</f>
        <v>483796.96600000106</v>
      </c>
      <c r="F75">
        <f t="shared" si="3"/>
        <v>-24418.330000001064</v>
      </c>
    </row>
    <row r="76" spans="1:6" x14ac:dyDescent="0.3">
      <c r="A76" s="2" t="s">
        <v>206</v>
      </c>
      <c r="B76" s="2">
        <v>77</v>
      </c>
      <c r="C76" s="2">
        <v>186968.315</v>
      </c>
      <c r="D76" s="14">
        <f t="shared" si="2"/>
        <v>187045.315</v>
      </c>
      <c r="E76">
        <f>VLOOKUP(A76,[1]Sheet3!$C:$D,2,0)</f>
        <v>189022.43599999984</v>
      </c>
      <c r="F76">
        <f t="shared" si="3"/>
        <v>-1977.1209999998391</v>
      </c>
    </row>
    <row r="77" spans="1:6" x14ac:dyDescent="0.3">
      <c r="A77" s="1" t="s">
        <v>211</v>
      </c>
      <c r="B77" s="1">
        <v>0</v>
      </c>
      <c r="C77" s="1">
        <v>387648.26500000001</v>
      </c>
      <c r="D77" s="14">
        <f t="shared" si="2"/>
        <v>387648.26500000001</v>
      </c>
      <c r="E77">
        <f>VLOOKUP(A77,[1]Sheet3!$C:$D,2,0)</f>
        <v>415010.03300000122</v>
      </c>
      <c r="F77">
        <f t="shared" si="3"/>
        <v>-27361.768000001204</v>
      </c>
    </row>
    <row r="78" spans="1:6" x14ac:dyDescent="0.3">
      <c r="A78" s="2" t="s">
        <v>213</v>
      </c>
      <c r="B78" s="2">
        <v>379</v>
      </c>
      <c r="C78" s="2">
        <v>442788.85499999998</v>
      </c>
      <c r="D78" s="14">
        <f t="shared" si="2"/>
        <v>443167.85499999998</v>
      </c>
      <c r="E78">
        <f>VLOOKUP(A78,[1]Sheet3!$C:$D,2,0)</f>
        <v>409973.85299999733</v>
      </c>
      <c r="F78">
        <f t="shared" si="3"/>
        <v>33194.002000002656</v>
      </c>
    </row>
    <row r="79" spans="1:6" x14ac:dyDescent="0.3">
      <c r="A79" s="1" t="s">
        <v>215</v>
      </c>
      <c r="B79" s="1">
        <v>86075.95</v>
      </c>
      <c r="C79" s="1">
        <v>0</v>
      </c>
      <c r="D79" s="14">
        <f t="shared" si="2"/>
        <v>86075.95</v>
      </c>
      <c r="E79">
        <f>VLOOKUP(A79,[1]Sheet3!$C:$D,2,0)</f>
        <v>90369</v>
      </c>
      <c r="F79">
        <f t="shared" si="3"/>
        <v>-4293.0500000000029</v>
      </c>
    </row>
    <row r="80" spans="1:6" x14ac:dyDescent="0.3">
      <c r="A80" s="2" t="s">
        <v>218</v>
      </c>
      <c r="B80" s="2">
        <v>306405.37</v>
      </c>
      <c r="C80" s="2">
        <v>0</v>
      </c>
      <c r="D80" s="14">
        <f t="shared" si="2"/>
        <v>306405.37</v>
      </c>
      <c r="E80">
        <f>VLOOKUP(A80,[1]Sheet3!$C:$D,2,0)</f>
        <v>273380.24999999988</v>
      </c>
      <c r="F80">
        <f t="shared" si="3"/>
        <v>33025.120000000112</v>
      </c>
    </row>
    <row r="81" spans="1:6" x14ac:dyDescent="0.3">
      <c r="A81" s="1" t="s">
        <v>78</v>
      </c>
      <c r="B81" s="1">
        <v>3361</v>
      </c>
      <c r="C81" s="1">
        <v>408240.80099999998</v>
      </c>
      <c r="D81" s="14">
        <f t="shared" si="2"/>
        <v>411601.80099999998</v>
      </c>
      <c r="E81">
        <f>VLOOKUP(A81,[1]Sheet3!$C:$D,2,0)</f>
        <v>445493.34599999915</v>
      </c>
      <c r="F81">
        <f t="shared" si="3"/>
        <v>-33891.544999999169</v>
      </c>
    </row>
    <row r="82" spans="1:6" x14ac:dyDescent="0.3">
      <c r="A82" s="2" t="s">
        <v>221</v>
      </c>
      <c r="B82" s="2">
        <v>1794</v>
      </c>
      <c r="C82" s="2">
        <v>297088</v>
      </c>
      <c r="D82" s="14">
        <f t="shared" si="2"/>
        <v>298882</v>
      </c>
      <c r="E82">
        <f>VLOOKUP(A82,[1]Sheet3!$C:$D,2,0)</f>
        <v>335772.78599999985</v>
      </c>
      <c r="F82">
        <f t="shared" si="3"/>
        <v>-36890.785999999847</v>
      </c>
    </row>
    <row r="83" spans="1:6" x14ac:dyDescent="0.3">
      <c r="A83" s="1" t="s">
        <v>223</v>
      </c>
      <c r="B83" s="1">
        <v>28585</v>
      </c>
      <c r="C83" s="1">
        <v>0</v>
      </c>
      <c r="D83" s="14">
        <f t="shared" si="2"/>
        <v>28585</v>
      </c>
      <c r="E83">
        <f>VLOOKUP(A83,[1]Sheet3!$C:$D,2,0)</f>
        <v>31794</v>
      </c>
      <c r="F83">
        <f t="shared" si="3"/>
        <v>-3209</v>
      </c>
    </row>
    <row r="84" spans="1:6" x14ac:dyDescent="0.3">
      <c r="A84" s="2" t="s">
        <v>225</v>
      </c>
      <c r="B84" s="2">
        <v>273</v>
      </c>
      <c r="C84" s="2">
        <v>414072.12300000002</v>
      </c>
      <c r="D84" s="14">
        <f t="shared" si="2"/>
        <v>414345.12300000002</v>
      </c>
      <c r="E84">
        <f>VLOOKUP(A84,[1]Sheet3!$C:$D,2,0)</f>
        <v>425044.11899999867</v>
      </c>
      <c r="F84">
        <f t="shared" si="3"/>
        <v>-10698.995999998646</v>
      </c>
    </row>
    <row r="85" spans="1:6" x14ac:dyDescent="0.3">
      <c r="A85" s="1" t="s">
        <v>227</v>
      </c>
      <c r="B85" s="1">
        <v>85668</v>
      </c>
      <c r="C85" s="1">
        <v>0</v>
      </c>
      <c r="D85" s="14">
        <f t="shared" si="2"/>
        <v>85668</v>
      </c>
      <c r="E85">
        <f>VLOOKUP(A85,[1]Sheet3!$C:$D,2,0)</f>
        <v>91367.5</v>
      </c>
      <c r="F85">
        <f t="shared" si="3"/>
        <v>-5699.5</v>
      </c>
    </row>
    <row r="86" spans="1:6" x14ac:dyDescent="0.3">
      <c r="A86" s="2" t="s">
        <v>229</v>
      </c>
      <c r="B86" s="2">
        <v>63449.5</v>
      </c>
      <c r="C86" s="2">
        <v>0</v>
      </c>
      <c r="D86" s="14">
        <f t="shared" si="2"/>
        <v>63449.5</v>
      </c>
      <c r="E86">
        <f>VLOOKUP(A86,[1]Sheet3!$C:$D,2,0)</f>
        <v>65522.25</v>
      </c>
      <c r="F86">
        <f t="shared" si="3"/>
        <v>-2072.75</v>
      </c>
    </row>
    <row r="87" spans="1:6" x14ac:dyDescent="0.3">
      <c r="A87" s="1" t="s">
        <v>77</v>
      </c>
      <c r="B87" s="1">
        <v>116524.47</v>
      </c>
      <c r="C87" s="1">
        <v>0</v>
      </c>
      <c r="D87" s="14">
        <f t="shared" si="2"/>
        <v>116524.47</v>
      </c>
      <c r="E87">
        <f>VLOOKUP(A87,[1]Sheet3!$C:$D,2,0)</f>
        <v>116033</v>
      </c>
      <c r="F87">
        <f t="shared" si="3"/>
        <v>491.47000000000116</v>
      </c>
    </row>
    <row r="88" spans="1:6" x14ac:dyDescent="0.3">
      <c r="A88" s="2" t="s">
        <v>232</v>
      </c>
      <c r="B88" s="2">
        <v>68947</v>
      </c>
      <c r="C88" s="2">
        <v>0</v>
      </c>
      <c r="D88" s="14">
        <f t="shared" si="2"/>
        <v>68947</v>
      </c>
      <c r="E88">
        <f>VLOOKUP(A88,[1]Sheet3!$C:$D,2,0)</f>
        <v>74186</v>
      </c>
      <c r="F88">
        <f t="shared" si="3"/>
        <v>-5239</v>
      </c>
    </row>
    <row r="89" spans="1:6" x14ac:dyDescent="0.3">
      <c r="A89" s="1" t="s">
        <v>234</v>
      </c>
      <c r="B89" s="1">
        <v>0</v>
      </c>
      <c r="C89" s="1">
        <v>0</v>
      </c>
      <c r="D89" s="14">
        <f t="shared" si="2"/>
        <v>0</v>
      </c>
      <c r="E89">
        <f>VLOOKUP(A89,[1]Sheet3!$C:$D,2,0)</f>
        <v>0</v>
      </c>
      <c r="F89">
        <f t="shared" si="3"/>
        <v>0</v>
      </c>
    </row>
    <row r="90" spans="1:6" x14ac:dyDescent="0.3">
      <c r="A90" s="2" t="s">
        <v>237</v>
      </c>
      <c r="B90" s="2">
        <v>2</v>
      </c>
      <c r="C90" s="2">
        <v>305200.37099999998</v>
      </c>
      <c r="D90" s="14">
        <f t="shared" si="2"/>
        <v>305202.37099999998</v>
      </c>
      <c r="E90">
        <f>VLOOKUP(A90,[1]Sheet3!$C:$D,2,0)</f>
        <v>339072.07500000059</v>
      </c>
      <c r="F90">
        <f t="shared" si="3"/>
        <v>-33869.704000000609</v>
      </c>
    </row>
    <row r="91" spans="1:6" x14ac:dyDescent="0.3">
      <c r="A91" s="1" t="s">
        <v>239</v>
      </c>
      <c r="B91" s="1">
        <v>292</v>
      </c>
      <c r="C91" s="1">
        <v>312475.68599999999</v>
      </c>
      <c r="D91" s="14">
        <f t="shared" si="2"/>
        <v>312767.68599999999</v>
      </c>
      <c r="E91">
        <f>VLOOKUP(A91,[1]Sheet3!$C:$D,2,0)</f>
        <v>268896.28199999902</v>
      </c>
      <c r="F91">
        <f t="shared" si="3"/>
        <v>43871.40400000097</v>
      </c>
    </row>
    <row r="92" spans="1:6" x14ac:dyDescent="0.3">
      <c r="A92" s="2" t="s">
        <v>241</v>
      </c>
      <c r="B92" s="2">
        <v>81</v>
      </c>
      <c r="C92" s="2">
        <v>405049.90899999999</v>
      </c>
      <c r="D92" s="14">
        <f t="shared" si="2"/>
        <v>405130.90899999999</v>
      </c>
      <c r="E92">
        <f>VLOOKUP(A92,[1]Sheet3!$C:$D,2,0)</f>
        <v>407086.42399999785</v>
      </c>
      <c r="F92">
        <f t="shared" si="3"/>
        <v>-1955.5149999978603</v>
      </c>
    </row>
    <row r="93" spans="1:6" x14ac:dyDescent="0.3">
      <c r="A93" s="1" t="s">
        <v>95</v>
      </c>
      <c r="B93" s="1">
        <v>142</v>
      </c>
      <c r="C93" s="1">
        <v>164540</v>
      </c>
      <c r="D93" s="14">
        <f t="shared" si="2"/>
        <v>164682</v>
      </c>
      <c r="E93">
        <f>VLOOKUP(A93,[1]Sheet3!$C:$D,2,0)</f>
        <v>166885.712</v>
      </c>
      <c r="F93">
        <f t="shared" si="3"/>
        <v>-2203.7119999999995</v>
      </c>
    </row>
    <row r="94" spans="1:6" x14ac:dyDescent="0.3">
      <c r="A94" s="2" t="s">
        <v>245</v>
      </c>
      <c r="B94" s="2">
        <v>129152.85</v>
      </c>
      <c r="C94" s="2">
        <v>0</v>
      </c>
      <c r="D94" s="14">
        <f t="shared" si="2"/>
        <v>129152.85</v>
      </c>
      <c r="E94">
        <f>VLOOKUP(A94,[1]Sheet3!$C:$D,2,0)</f>
        <v>144134.68</v>
      </c>
      <c r="F94">
        <f t="shared" si="3"/>
        <v>-14981.829999999987</v>
      </c>
    </row>
    <row r="95" spans="1:6" x14ac:dyDescent="0.3">
      <c r="A95" s="1" t="s">
        <v>247</v>
      </c>
      <c r="B95" s="1">
        <v>214730.58</v>
      </c>
      <c r="C95" s="1">
        <v>0</v>
      </c>
      <c r="D95" s="14">
        <f t="shared" si="2"/>
        <v>214730.58</v>
      </c>
      <c r="E95">
        <f>VLOOKUP(A95,[1]Sheet3!$C:$D,2,0)</f>
        <v>225761.78</v>
      </c>
      <c r="F95">
        <f t="shared" si="3"/>
        <v>-11031.200000000012</v>
      </c>
    </row>
    <row r="96" spans="1:6" x14ac:dyDescent="0.3">
      <c r="A96" s="2" t="s">
        <v>249</v>
      </c>
      <c r="B96" s="2">
        <v>0</v>
      </c>
      <c r="C96" s="2">
        <v>302502</v>
      </c>
      <c r="D96" s="14">
        <f t="shared" si="2"/>
        <v>302502</v>
      </c>
      <c r="E96">
        <f>VLOOKUP(A96,[1]Sheet3!$C:$D,2,0)</f>
        <v>206102.18000000002</v>
      </c>
      <c r="F96">
        <f t="shared" si="3"/>
        <v>96399.819999999978</v>
      </c>
    </row>
    <row r="97" spans="1:6" x14ac:dyDescent="0.3">
      <c r="A97" s="1" t="s">
        <v>251</v>
      </c>
      <c r="B97" s="1">
        <v>166</v>
      </c>
      <c r="C97" s="1">
        <v>398313.136</v>
      </c>
      <c r="D97" s="14">
        <f t="shared" si="2"/>
        <v>398479.136</v>
      </c>
      <c r="E97">
        <f>VLOOKUP(A97,[1]Sheet3!$C:$D,2,0)</f>
        <v>378781.870999999</v>
      </c>
      <c r="F97">
        <f t="shared" si="3"/>
        <v>19697.265000001004</v>
      </c>
    </row>
    <row r="98" spans="1:6" x14ac:dyDescent="0.3">
      <c r="A98" s="2" t="s">
        <v>253</v>
      </c>
      <c r="B98" s="2">
        <v>38</v>
      </c>
      <c r="C98" s="2">
        <v>148743.984</v>
      </c>
      <c r="D98" s="14">
        <f t="shared" si="2"/>
        <v>148781.984</v>
      </c>
      <c r="E98">
        <f>VLOOKUP(A98,[1]Sheet3!$C:$D,2,0)</f>
        <v>158525.87600000019</v>
      </c>
      <c r="F98">
        <f t="shared" si="3"/>
        <v>-9743.8920000001963</v>
      </c>
    </row>
    <row r="99" spans="1:6" x14ac:dyDescent="0.3">
      <c r="A99" s="1" t="s">
        <v>255</v>
      </c>
      <c r="B99" s="1">
        <v>766</v>
      </c>
      <c r="C99" s="1">
        <v>416981.96899999998</v>
      </c>
      <c r="D99" s="14">
        <f t="shared" si="2"/>
        <v>417747.96899999998</v>
      </c>
      <c r="E99">
        <f>VLOOKUP(A99,[1]Sheet3!$C:$D,2,0)</f>
        <v>347524.37100000004</v>
      </c>
      <c r="F99">
        <f t="shared" si="3"/>
        <v>70223.59799999994</v>
      </c>
    </row>
    <row r="100" spans="1:6" x14ac:dyDescent="0.3">
      <c r="A100" s="2" t="s">
        <v>217</v>
      </c>
      <c r="B100" s="2">
        <v>77</v>
      </c>
      <c r="C100" s="2">
        <v>164340</v>
      </c>
      <c r="D100" s="14">
        <f t="shared" si="2"/>
        <v>164417</v>
      </c>
      <c r="E100">
        <f>VLOOKUP(A100,[1]Sheet3!$C:$D,2,0)</f>
        <v>173998.516</v>
      </c>
      <c r="F100">
        <f t="shared" si="3"/>
        <v>-9581.5160000000033</v>
      </c>
    </row>
    <row r="101" spans="1:6" x14ac:dyDescent="0.3">
      <c r="A101" s="1" t="s">
        <v>258</v>
      </c>
      <c r="B101" s="1">
        <v>116</v>
      </c>
      <c r="C101" s="1">
        <v>377179.62400000001</v>
      </c>
      <c r="D101" s="14">
        <f t="shared" si="2"/>
        <v>377295.62400000001</v>
      </c>
      <c r="E101">
        <f>VLOOKUP(A101,[1]Sheet3!$C:$D,2,0)</f>
        <v>400846.85100000078</v>
      </c>
      <c r="F101">
        <f t="shared" si="3"/>
        <v>-23551.22700000077</v>
      </c>
    </row>
    <row r="102" spans="1:6" x14ac:dyDescent="0.3">
      <c r="A102" s="2" t="s">
        <v>260</v>
      </c>
      <c r="B102" s="2">
        <v>12</v>
      </c>
      <c r="C102" s="2">
        <v>39807.997000000003</v>
      </c>
      <c r="D102" s="14">
        <f t="shared" si="2"/>
        <v>39819.997000000003</v>
      </c>
      <c r="E102">
        <f>VLOOKUP(A102,[1]Sheet3!$C:$D,2,0)</f>
        <v>34385.52900000001</v>
      </c>
      <c r="F102">
        <f t="shared" si="3"/>
        <v>5434.4679999999935</v>
      </c>
    </row>
    <row r="103" spans="1:6" x14ac:dyDescent="0.3">
      <c r="A103" s="1" t="s">
        <v>262</v>
      </c>
      <c r="B103" s="1">
        <v>5073</v>
      </c>
      <c r="C103" s="1">
        <v>194560.723</v>
      </c>
      <c r="D103" s="14">
        <f t="shared" si="2"/>
        <v>199633.723</v>
      </c>
      <c r="E103">
        <f>VLOOKUP(A103,[1]Sheet3!$C:$D,2,0)</f>
        <v>2907.6020000000021</v>
      </c>
      <c r="F103">
        <f t="shared" si="3"/>
        <v>196726.12099999998</v>
      </c>
    </row>
    <row r="104" spans="1:6" x14ac:dyDescent="0.3">
      <c r="A104" s="2" t="s">
        <v>264</v>
      </c>
      <c r="B104" s="2">
        <v>277992</v>
      </c>
      <c r="C104" s="2">
        <v>0</v>
      </c>
      <c r="D104" s="14">
        <f t="shared" si="2"/>
        <v>277992</v>
      </c>
      <c r="E104">
        <f>VLOOKUP(A104,[1]Sheet3!$C:$D,2,0)</f>
        <v>67112</v>
      </c>
      <c r="F104">
        <f t="shared" si="3"/>
        <v>210880</v>
      </c>
    </row>
    <row r="105" spans="1:6" x14ac:dyDescent="0.3">
      <c r="A105" s="1" t="s">
        <v>266</v>
      </c>
      <c r="B105" s="1">
        <v>228</v>
      </c>
      <c r="C105" s="1">
        <v>141100</v>
      </c>
      <c r="D105" s="14">
        <f t="shared" si="2"/>
        <v>141328</v>
      </c>
      <c r="E105">
        <f>VLOOKUP(A105,[1]Sheet3!$C:$D,2,0)</f>
        <v>141403</v>
      </c>
      <c r="F105">
        <f t="shared" si="3"/>
        <v>-75</v>
      </c>
    </row>
    <row r="106" spans="1:6" x14ac:dyDescent="0.3">
      <c r="A106" s="2" t="s">
        <v>268</v>
      </c>
      <c r="B106" s="2">
        <v>40941</v>
      </c>
      <c r="C106" s="2">
        <v>0</v>
      </c>
      <c r="D106" s="14">
        <f t="shared" si="2"/>
        <v>40941</v>
      </c>
      <c r="E106">
        <f>VLOOKUP(A106,[1]Sheet3!$C:$D,2,0)</f>
        <v>41300</v>
      </c>
      <c r="F106">
        <f t="shared" si="3"/>
        <v>-359</v>
      </c>
    </row>
    <row r="107" spans="1:6" x14ac:dyDescent="0.3">
      <c r="A107" s="1" t="s">
        <v>270</v>
      </c>
      <c r="B107" s="1">
        <v>60</v>
      </c>
      <c r="C107" s="1">
        <v>348184.51899999997</v>
      </c>
      <c r="D107" s="14">
        <f t="shared" si="2"/>
        <v>348244.51899999997</v>
      </c>
      <c r="E107">
        <f>VLOOKUP(A107,[1]Sheet3!$C:$D,2,0)</f>
        <v>354747.8410000006</v>
      </c>
      <c r="F107">
        <f t="shared" si="3"/>
        <v>-6503.3220000006258</v>
      </c>
    </row>
    <row r="108" spans="1:6" x14ac:dyDescent="0.3">
      <c r="A108" s="2" t="s">
        <v>272</v>
      </c>
      <c r="B108" s="2">
        <v>603</v>
      </c>
      <c r="C108" s="2">
        <v>109900</v>
      </c>
      <c r="D108" s="14">
        <f t="shared" si="2"/>
        <v>110503</v>
      </c>
      <c r="E108">
        <f>VLOOKUP(A108,[1]Sheet3!$C:$D,2,0)</f>
        <v>110491</v>
      </c>
      <c r="F108">
        <f t="shared" si="3"/>
        <v>12</v>
      </c>
    </row>
    <row r="109" spans="1:6" x14ac:dyDescent="0.3">
      <c r="A109" s="1" t="s">
        <v>274</v>
      </c>
      <c r="B109" s="1">
        <v>140</v>
      </c>
      <c r="C109" s="1">
        <v>191437.64199999999</v>
      </c>
      <c r="D109" s="14">
        <f t="shared" si="2"/>
        <v>191577.64199999999</v>
      </c>
      <c r="E109">
        <f>VLOOKUP(A109,[1]Sheet3!$C:$D,2,0)</f>
        <v>179534.9819999999</v>
      </c>
      <c r="F109">
        <f t="shared" si="3"/>
        <v>12042.660000000091</v>
      </c>
    </row>
    <row r="110" spans="1:6" x14ac:dyDescent="0.3">
      <c r="A110" s="2" t="s">
        <v>276</v>
      </c>
      <c r="B110" s="2">
        <v>1216</v>
      </c>
      <c r="C110" s="2">
        <v>0</v>
      </c>
      <c r="D110" s="14">
        <f t="shared" si="2"/>
        <v>1216</v>
      </c>
      <c r="E110">
        <f>VLOOKUP(A110,[1]Sheet3!$C:$D,2,0)</f>
        <v>35384</v>
      </c>
      <c r="F110">
        <f t="shared" si="3"/>
        <v>-34168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TIPTUR FEB</vt:lpstr>
      <vt:lpstr>TIPTUR Mar-25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S</dc:creator>
  <cp:lastModifiedBy>IIITS</cp:lastModifiedBy>
  <dcterms:created xsi:type="dcterms:W3CDTF">2025-04-04T02:05:42Z</dcterms:created>
  <dcterms:modified xsi:type="dcterms:W3CDTF">2025-04-05T16:04:53Z</dcterms:modified>
</cp:coreProperties>
</file>