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490" windowHeight="7650"/>
  </bookViews>
  <sheets>
    <sheet name="FEB 2025 NEL UPDATED" sheetId="4" r:id="rId1"/>
    <sheet name="MARCH 2025 NEL UPDATED" sheetId="5" r:id="rId2"/>
  </sheets>
  <definedNames>
    <definedName name="_xlnm._FilterDatabase" localSheetId="0" hidden="1">'FEB 2025 NEL UPDATED'!$A$1:$AL$64</definedName>
    <definedName name="_xlnm._FilterDatabase" localSheetId="1" hidden="1">'MARCH 2025 NEL UPDATED'!$A$1:$AM$70</definedName>
  </definedNames>
  <calcPr calcId="144525"/>
</workbook>
</file>

<file path=xl/calcChain.xml><?xml version="1.0" encoding="utf-8"?>
<calcChain xmlns="http://schemas.openxmlformats.org/spreadsheetml/2006/main">
  <c r="S53" i="5" l="1"/>
  <c r="S54" i="5"/>
  <c r="S55" i="5"/>
  <c r="S56" i="5"/>
  <c r="S57" i="5"/>
  <c r="S58" i="5"/>
  <c r="S59" i="5"/>
  <c r="S60" i="5"/>
  <c r="S61" i="5"/>
  <c r="S62" i="5"/>
  <c r="S63" i="5"/>
  <c r="S64" i="5"/>
  <c r="S52" i="5"/>
  <c r="V54" i="5" l="1"/>
  <c r="Z54" i="5" s="1"/>
  <c r="AA54" i="5" s="1"/>
  <c r="V56" i="5"/>
  <c r="Z56" i="5" s="1"/>
  <c r="AA56" i="5" s="1"/>
  <c r="V59" i="5"/>
  <c r="Z59" i="5" s="1"/>
  <c r="AA59" i="5" s="1"/>
  <c r="V60" i="5"/>
  <c r="Z60" i="5" s="1"/>
  <c r="AA60" i="5" s="1"/>
  <c r="V61" i="5"/>
  <c r="Z61" i="5" s="1"/>
  <c r="AA61" i="5" s="1"/>
  <c r="V62" i="5"/>
  <c r="Z62" i="5" s="1"/>
  <c r="AA62" i="5" s="1"/>
  <c r="V63" i="5"/>
  <c r="Z63" i="5" s="1"/>
  <c r="AA63" i="5" s="1"/>
  <c r="V52" i="5"/>
  <c r="Z52" i="5" s="1"/>
  <c r="AA52" i="5" s="1"/>
  <c r="V68" i="4"/>
  <c r="Z68" i="4" s="1"/>
  <c r="V55" i="5"/>
  <c r="Z55" i="5" s="1"/>
  <c r="AA55" i="5" s="1"/>
  <c r="V31" i="5"/>
  <c r="Z31" i="5" s="1"/>
  <c r="AA31" i="5" s="1"/>
  <c r="V45" i="5"/>
  <c r="Z45" i="5" s="1"/>
  <c r="AA45" i="5" s="1"/>
  <c r="V58" i="5"/>
  <c r="Z58" i="5" s="1"/>
  <c r="AA58" i="5" s="1"/>
  <c r="V43" i="5"/>
  <c r="Z43" i="5" s="1"/>
  <c r="AA43" i="5" s="1"/>
  <c r="V57" i="5"/>
  <c r="Z57" i="5" s="1"/>
  <c r="AA57" i="5" s="1"/>
  <c r="V34" i="5"/>
  <c r="Z34" i="5" s="1"/>
  <c r="AA34" i="5" s="1"/>
  <c r="V29" i="5"/>
  <c r="Z29" i="5" s="1"/>
  <c r="AA29" i="5" s="1"/>
  <c r="V27" i="5"/>
  <c r="Z27" i="5" s="1"/>
  <c r="AA27" i="5" s="1"/>
  <c r="V30" i="5"/>
  <c r="Z30" i="5" s="1"/>
  <c r="AA30" i="5" s="1"/>
  <c r="V32" i="5"/>
  <c r="Z32" i="5" s="1"/>
  <c r="AA32" i="5" s="1"/>
  <c r="V35" i="5"/>
  <c r="Z35" i="5" s="1"/>
  <c r="AA35" i="5" s="1"/>
  <c r="V38" i="5"/>
  <c r="Z38" i="5" s="1"/>
  <c r="AA38" i="5" s="1"/>
  <c r="V53" i="5"/>
  <c r="Z53" i="5" s="1"/>
  <c r="AA53" i="5" s="1"/>
  <c r="V40" i="5"/>
  <c r="Z40" i="5" s="1"/>
  <c r="AA40" i="5" s="1"/>
  <c r="V33" i="5"/>
  <c r="Z33" i="5" s="1"/>
  <c r="AA33" i="5" s="1"/>
  <c r="V42" i="5"/>
  <c r="Z42" i="5" s="1"/>
  <c r="AA42" i="5" s="1"/>
  <c r="V41" i="5"/>
  <c r="Z41" i="5" s="1"/>
  <c r="AA41" i="5" s="1"/>
  <c r="V39" i="5"/>
  <c r="Z39" i="5" s="1"/>
  <c r="AA39" i="5" s="1"/>
  <c r="V48" i="5"/>
  <c r="Z48" i="5" s="1"/>
  <c r="AA48" i="5" s="1"/>
  <c r="V36" i="5"/>
  <c r="Z36" i="5" s="1"/>
  <c r="AA36" i="5" s="1"/>
  <c r="V26" i="5"/>
  <c r="Z26" i="5" s="1"/>
  <c r="AA26" i="5" s="1"/>
  <c r="V47" i="5"/>
  <c r="Z47" i="5" s="1"/>
  <c r="AA47" i="5" s="1"/>
  <c r="V37" i="5"/>
  <c r="Z37" i="5" s="1"/>
  <c r="AA37" i="5" s="1"/>
  <c r="V28" i="5"/>
  <c r="Z28" i="5" s="1"/>
  <c r="AA28" i="5" s="1"/>
  <c r="V49" i="5"/>
  <c r="Z49" i="5" s="1"/>
  <c r="AA49" i="5" s="1"/>
  <c r="V7" i="5"/>
  <c r="Z7" i="5" s="1"/>
  <c r="AA7" i="5" s="1"/>
  <c r="V8" i="5"/>
  <c r="Z8" i="5" s="1"/>
  <c r="AA8" i="5" s="1"/>
  <c r="V6" i="5"/>
  <c r="Z6" i="5" s="1"/>
  <c r="AA6" i="5" s="1"/>
  <c r="V5" i="5"/>
  <c r="Z5" i="5" s="1"/>
  <c r="AA5" i="5" s="1"/>
  <c r="V13" i="5"/>
  <c r="Z13" i="5" s="1"/>
  <c r="AA13" i="5" s="1"/>
  <c r="V50" i="5"/>
  <c r="Z50" i="5" s="1"/>
  <c r="AA50" i="5" s="1"/>
  <c r="V51" i="5"/>
  <c r="Z51" i="5" s="1"/>
  <c r="AA51" i="5" s="1"/>
  <c r="V46" i="5"/>
  <c r="Z46" i="5" s="1"/>
  <c r="AA46" i="5" s="1"/>
  <c r="V14" i="5"/>
  <c r="Z14" i="5" s="1"/>
  <c r="AA14" i="5" s="1"/>
  <c r="V16" i="5"/>
  <c r="Z16" i="5" s="1"/>
  <c r="AA16" i="5" s="1"/>
  <c r="V15" i="5"/>
  <c r="Z15" i="5" s="1"/>
  <c r="AA15" i="5" s="1"/>
  <c r="V4" i="5"/>
  <c r="Z4" i="5" s="1"/>
  <c r="AA4" i="5" s="1"/>
  <c r="V9" i="5"/>
  <c r="Z9" i="5" s="1"/>
  <c r="AA9" i="5" s="1"/>
  <c r="V18" i="5"/>
  <c r="Z18" i="5" s="1"/>
  <c r="AA18" i="5" s="1"/>
  <c r="V19" i="5"/>
  <c r="Z19" i="5" s="1"/>
  <c r="AA19" i="5" s="1"/>
  <c r="V17" i="5"/>
  <c r="Z17" i="5" s="1"/>
  <c r="AA17" i="5" s="1"/>
  <c r="V21" i="5"/>
  <c r="Z21" i="5" s="1"/>
  <c r="AA21" i="5" s="1"/>
  <c r="V22" i="5"/>
  <c r="Z22" i="5" s="1"/>
  <c r="AA22" i="5" s="1"/>
  <c r="V20" i="5"/>
  <c r="Z20" i="5" s="1"/>
  <c r="AA20" i="5" s="1"/>
  <c r="V23" i="5"/>
  <c r="Z23" i="5" s="1"/>
  <c r="AA23" i="5" s="1"/>
  <c r="V10" i="5"/>
  <c r="Z10" i="5" s="1"/>
  <c r="AA10" i="5" s="1"/>
  <c r="V64" i="5"/>
  <c r="Z64" i="5" s="1"/>
  <c r="AA64" i="5" s="1"/>
  <c r="V24" i="5"/>
  <c r="Z24" i="5" s="1"/>
  <c r="AA24" i="5" s="1"/>
  <c r="V2" i="5"/>
  <c r="Z2" i="5" s="1"/>
  <c r="AA2" i="5" s="1"/>
  <c r="V3" i="5"/>
  <c r="Z3" i="5" s="1"/>
  <c r="AA3" i="5" s="1"/>
  <c r="V12" i="5"/>
  <c r="Z12" i="5" s="1"/>
  <c r="AA12" i="5" s="1"/>
  <c r="V25" i="5"/>
  <c r="Z25" i="5" s="1"/>
  <c r="AA25" i="5" s="1"/>
  <c r="V11" i="5"/>
  <c r="Z11" i="5" s="1"/>
  <c r="AA11" i="5" s="1"/>
  <c r="V69" i="5"/>
  <c r="Z69" i="5" s="1"/>
  <c r="AA69" i="5" s="1"/>
  <c r="V70" i="5"/>
  <c r="Z70" i="5" s="1"/>
  <c r="AA70" i="5" s="1"/>
  <c r="V68" i="5"/>
  <c r="Z68" i="5" s="1"/>
  <c r="AA68" i="5" s="1"/>
  <c r="V67" i="5"/>
  <c r="Z67" i="5" s="1"/>
  <c r="AA67" i="5" s="1"/>
  <c r="V65" i="5"/>
  <c r="Z65" i="5" s="1"/>
  <c r="AA65" i="5" s="1"/>
  <c r="V66" i="5"/>
  <c r="Z66" i="5" s="1"/>
  <c r="AA66" i="5" s="1"/>
  <c r="V44" i="5"/>
  <c r="Z44" i="5" s="1"/>
  <c r="AA44" i="5" s="1"/>
  <c r="U73" i="4"/>
  <c r="V73" i="4" s="1"/>
</calcChain>
</file>

<file path=xl/sharedStrings.xml><?xml version="1.0" encoding="utf-8"?>
<sst xmlns="http://schemas.openxmlformats.org/spreadsheetml/2006/main" count="1181" uniqueCount="196">
  <si>
    <t>FEEDER_ID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</si>
  <si>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</si>
  <si>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</si>
  <si>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</si>
  <si>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</si>
  <si>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</si>
  <si>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</si>
  <si>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</si>
  <si>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</si>
  <si>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</si>
  <si>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</si>
  <si>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</si>
  <si>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</si>
  <si>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</si>
  <si>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</si>
  <si>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</si>
  <si>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</si>
  <si>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</si>
  <si>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</si>
  <si>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</si>
  <si>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</si>
  <si>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</si>
  <si>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</si>
  <si>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</si>
  <si>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</si>
  <si>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</si>
  <si>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</si>
  <si>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</si>
  <si>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</si>
  <si>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</si>
  <si>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</si>
  <si>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</si>
  <si>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</si>
  <si>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FWB_SRTVP_CONSUMPTION</t>
  </si>
  <si>
    <t>FWB_OPEN_ACCESS</t>
  </si>
  <si>
    <t>FWB_WHEELED_ENERGY</t>
  </si>
  <si>
    <t>FWB_SANCTION_LOAD_HP</t>
  </si>
  <si>
    <t>FWB_MCH_MC_UNITS</t>
  </si>
  <si>
    <t>NJY</t>
  </si>
  <si>
    <t>RAMANAGAR</t>
  </si>
  <si>
    <t>MIXED LOAD</t>
  </si>
  <si>
    <t>AGRI</t>
  </si>
  <si>
    <t>BANGALORE RURAL</t>
  </si>
  <si>
    <t>INDUSTRIAL</t>
  </si>
  <si>
    <t>NELAMANGALA</t>
  </si>
  <si>
    <t>NELMANGALA_66</t>
  </si>
  <si>
    <t>F21-ABB</t>
  </si>
  <si>
    <t>1210104903030506</t>
  </si>
  <si>
    <t>T_BEGUR_66</t>
  </si>
  <si>
    <t>F05-ACE-DESINGER</t>
  </si>
  <si>
    <t>1210104904010103</t>
  </si>
  <si>
    <t>MAGADI</t>
  </si>
  <si>
    <t>DOMESTIC</t>
  </si>
  <si>
    <t>F09-BARDI</t>
  </si>
  <si>
    <t>1210104904020304</t>
  </si>
  <si>
    <t>F07-CHOCOLATE-FACTORY</t>
  </si>
  <si>
    <t>1210104903020302</t>
  </si>
  <si>
    <t>TAVAREKERE</t>
  </si>
  <si>
    <t>TAVAREKERE_66</t>
  </si>
  <si>
    <t>F10-KITTANAHALLI</t>
  </si>
  <si>
    <t>1210105902010302</t>
  </si>
  <si>
    <t>F22-DENSO</t>
  </si>
  <si>
    <t>1210104903030507</t>
  </si>
  <si>
    <t>F08-FILAMENT</t>
  </si>
  <si>
    <t>1210104904020303</t>
  </si>
  <si>
    <t>F10-GEDDALAHALLI</t>
  </si>
  <si>
    <t>1210104904020305</t>
  </si>
  <si>
    <t>F20-GOLLAHALLI</t>
  </si>
  <si>
    <t>1210104903030505</t>
  </si>
  <si>
    <t>F07-HASURUVALLI-AGRI</t>
  </si>
  <si>
    <t>1210104904020302</t>
  </si>
  <si>
    <t>F10-HIMALAYA-DRUG</t>
  </si>
  <si>
    <t>1210104903010103</t>
  </si>
  <si>
    <t>F04-INDUSTRIAL</t>
  </si>
  <si>
    <t>1210104903010101</t>
  </si>
  <si>
    <t>F02-INDUS-FILA</t>
  </si>
  <si>
    <t>1210104904010101</t>
  </si>
  <si>
    <t>F02-KBDL</t>
  </si>
  <si>
    <t>1210104903020301</t>
  </si>
  <si>
    <t>F06-KIRLOSKAR</t>
  </si>
  <si>
    <t>1210104904020301</t>
  </si>
  <si>
    <t>F05-MADAWARA</t>
  </si>
  <si>
    <t>1210104903010102</t>
  </si>
  <si>
    <t>F08-NELAMANGALA-TOWN</t>
  </si>
  <si>
    <t>1210104903020303</t>
  </si>
  <si>
    <t>F11-ORGANIC</t>
  </si>
  <si>
    <t>1210104903010104</t>
  </si>
  <si>
    <t>F15-PEPSI</t>
  </si>
  <si>
    <t>1210104903020306</t>
  </si>
  <si>
    <t>F03-PEPSI</t>
  </si>
  <si>
    <t>1210104904010102</t>
  </si>
  <si>
    <t>F17-RAMCO-BIOTECH</t>
  </si>
  <si>
    <t>1210104903030502</t>
  </si>
  <si>
    <t>F09-SONDEKOPPA</t>
  </si>
  <si>
    <t>1210104903020304</t>
  </si>
  <si>
    <t>F19-T-BEGUR-AGRI</t>
  </si>
  <si>
    <t>1210104903030504</t>
  </si>
  <si>
    <t>F18-VIJAYA-STEEL</t>
  </si>
  <si>
    <t>1210104903030503</t>
  </si>
  <si>
    <t>F16-YENTAGANAHALLI</t>
  </si>
  <si>
    <t>1210104903030501</t>
  </si>
  <si>
    <t>F12-HASIRUVALLI-NJY</t>
  </si>
  <si>
    <t>1210104904020306</t>
  </si>
  <si>
    <t>F25-MODALAKOTE-NJY</t>
  </si>
  <si>
    <t>1210104903010107</t>
  </si>
  <si>
    <t>F12-V-V-PURA</t>
  </si>
  <si>
    <t>1210104903010105</t>
  </si>
  <si>
    <t>BANGALORE NORTH</t>
  </si>
  <si>
    <t>PEENYA</t>
  </si>
  <si>
    <t>N5 SRS GATE</t>
  </si>
  <si>
    <t>WIDIA_66</t>
  </si>
  <si>
    <t>F08-ANCHEPALYA</t>
  </si>
  <si>
    <t>1120102906010304</t>
  </si>
  <si>
    <t>F11-JINDAL</t>
  </si>
  <si>
    <t>1120102906010102</t>
  </si>
  <si>
    <t>F03-BIEC</t>
  </si>
  <si>
    <t>1120102906010301</t>
  </si>
  <si>
    <t>F02-METEPALYA</t>
  </si>
  <si>
    <t>1210105902010102</t>
  </si>
  <si>
    <t>F01-TATA HOUSING</t>
  </si>
  <si>
    <t>1210104903010111</t>
  </si>
  <si>
    <t>F24-SOLADEVANAHALLI</t>
  </si>
  <si>
    <t>1210104903010106</t>
  </si>
  <si>
    <t>F14-KESAR-MARBLE</t>
  </si>
  <si>
    <t>1210104903020305</t>
  </si>
  <si>
    <t>F04-BANASWADI</t>
  </si>
  <si>
    <t>1210105902010104</t>
  </si>
  <si>
    <t>F03-KSSIDC</t>
  </si>
  <si>
    <t>1210104903010109</t>
  </si>
  <si>
    <t>F04-KEMWELL</t>
  </si>
  <si>
    <t>1210104904010104</t>
  </si>
  <si>
    <t>F26-NIRMAN_LAYOUT</t>
  </si>
  <si>
    <t>1210104903010501</t>
  </si>
  <si>
    <t>ALURU_66</t>
  </si>
  <si>
    <t>F07-GOLDEN_PALMS</t>
  </si>
  <si>
    <t>1210104905020201</t>
  </si>
  <si>
    <t>F08-APMC</t>
  </si>
  <si>
    <t>1210104905020202</t>
  </si>
  <si>
    <t>F06-MAKALI</t>
  </si>
  <si>
    <t>1210104905010202</t>
  </si>
  <si>
    <t>F05-TRIDENT</t>
  </si>
  <si>
    <t>1210104905010201</t>
  </si>
  <si>
    <t>F13-HIMALAYA DRUG</t>
  </si>
  <si>
    <t>1210104905020203</t>
  </si>
  <si>
    <t>F27-TELECOM_LAYOUT</t>
  </si>
  <si>
    <t>1210104903030508</t>
  </si>
  <si>
    <t>F28-GOPALPURA-NJY</t>
  </si>
  <si>
    <t>1210104903030509</t>
  </si>
  <si>
    <t>F23-RAMKY</t>
  </si>
  <si>
    <t>1210104903010112</t>
  </si>
  <si>
    <t>BIEC_66</t>
  </si>
  <si>
    <t>F02-BIEC</t>
  </si>
  <si>
    <t>1210104906010102</t>
  </si>
  <si>
    <t>F04-T.G.HALLI</t>
  </si>
  <si>
    <t>1210104906010104</t>
  </si>
  <si>
    <t>F03-MADANAYAKANAHALLI</t>
  </si>
  <si>
    <t>1210104906010103</t>
  </si>
  <si>
    <t>F04-ALURU</t>
  </si>
  <si>
    <t>1210104905010203</t>
  </si>
  <si>
    <t>F09-RAJAJINAGAR HOUSING SOCIETY</t>
  </si>
  <si>
    <t>1210104905020204</t>
  </si>
  <si>
    <t>F06-BUDDHAJYOTHI LAYOUT</t>
  </si>
  <si>
    <t>1210104906010106</t>
  </si>
  <si>
    <t>F07-SIDDANAHOSAHALLI</t>
  </si>
  <si>
    <t>1210104906010107</t>
  </si>
  <si>
    <t>F05-ANCHEPALYA</t>
  </si>
  <si>
    <t>1210104906010105</t>
  </si>
  <si>
    <t>F09-GANGONDANAHALLI</t>
  </si>
  <si>
    <t>1210104906010108</t>
  </si>
  <si>
    <t>F10-MADAVARA</t>
  </si>
  <si>
    <t>1210104906010109</t>
  </si>
  <si>
    <t>F11-WINTRAC</t>
  </si>
  <si>
    <t>1210104904010301</t>
  </si>
  <si>
    <t>F13-RHCS</t>
  </si>
  <si>
    <t>1210104904020307</t>
  </si>
  <si>
    <t>F08-TCI</t>
  </si>
  <si>
    <t>1210104906010110</t>
  </si>
  <si>
    <t>F11-PRESTIGE_JINDAL_CITY</t>
  </si>
  <si>
    <t>1210104906010111</t>
  </si>
  <si>
    <t>F10-VASAVI</t>
  </si>
  <si>
    <t>1210104905020205</t>
  </si>
  <si>
    <t>F14-UNIVERSAL AIR</t>
  </si>
  <si>
    <t>1210104904010106</t>
  </si>
  <si>
    <t>F12-IKEA</t>
  </si>
  <si>
    <t>1210104906010112</t>
  </si>
  <si>
    <t>F02-ADARSHANAGARA</t>
  </si>
  <si>
    <t>1210104905010204</t>
  </si>
  <si>
    <t>F03-ARISHINAKUNTE</t>
  </si>
  <si>
    <t>1210104905010205</t>
  </si>
  <si>
    <t>F12-HUSKUR</t>
  </si>
  <si>
    <t>1210104905020206</t>
  </si>
  <si>
    <t>F13-LAKSHMIPURA</t>
  </si>
  <si>
    <t>1210104906010113</t>
  </si>
  <si>
    <t>F11-DASANAPURA</t>
  </si>
  <si>
    <t>1210104905010206</t>
  </si>
  <si>
    <t>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</si>
</sst>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0" fillId="0" borderId="1" xfId="0" applyNumberFormat="1" applyFill="1" applyBorder="1" applyAlignment="1" applyProtection="1"/>
    <xf numFmtId="0" fontId="0" fillId="2" borderId="1" xfId="0" applyNumberFormat="1" applyFill="1" applyBorder="1" applyAlignment="1" applyProtection="1"/>
    <xf numFmtId="0" fontId="0" fillId="3" borderId="1" xfId="0" applyNumberFormat="1" applyFill="1" applyBorder="1" applyAlignment="1" applyProtection="1"/>
    <xf numFmtId="0" fontId="0" fillId="3" borderId="0" xfId="0" applyNumberFormat="1" applyFill="1" applyAlignment="1" applyProtection="1"/>
    <xf numFmtId="0" fontId="0" fillId="4" borderId="1" xfId="0" applyNumberFormat="1" applyFill="1" applyBorder="1" applyAlignment="1" applyProtection="1"/>
    <xf numFmtId="0" fontId="0" fillId="6" borderId="1" xfId="0" applyNumberFormat="1" applyFill="1" applyBorder="1" applyAlignment="1" applyProtection="1"/>
    <xf numFmtId="2" fontId="0" fillId="0" borderId="1" xfId="0" applyNumberFormat="1" applyFill="1" applyBorder="1" applyAlignment="1" applyProtection="1"/>
    <xf numFmtId="0" fontId="0" fillId="5" borderId="1" xfId="0" applyNumberForma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4"/>
  <sheetViews>
    <sheetView tabSelected="1" workbookViewId="0">
      <pane ySplit="1" topLeftCell="A35" activePane="bottomLeft" state="frozen"/>
      <selection activeCell="I1" sqref="I1"/>
      <selection pane="bottomLeft" activeCell="H53" sqref="H53"/>
    </sheetView>
  </sheetViews>
  <sheetFormatPr defaultRowHeight="15" x14ac:dyDescent="0.25"/>
  <cols>
    <col min="1" max="4" width="9.140625" style="2"/>
    <col min="5" max="5" width="21.42578125" style="2" customWidth="1"/>
    <col min="6" max="6" width="24.5703125" style="2" customWidth="1"/>
    <col min="7" max="7" width="13.140625" style="2" customWidth="1"/>
    <col min="8" max="8" width="20.5703125" style="2" customWidth="1"/>
    <col min="9" max="9" width="18.140625" style="2" customWidth="1"/>
    <col min="10" max="10" width="19" style="2" customWidth="1"/>
    <col min="11" max="20" width="9.140625" style="2"/>
    <col min="21" max="21" width="14.140625" style="2" customWidth="1"/>
    <col min="22" max="22" width="21.5703125" style="2" customWidth="1"/>
    <col min="23" max="24" width="9.140625" style="2"/>
    <col min="25" max="25" width="16.5703125" style="2" customWidth="1"/>
    <col min="26" max="26" width="20" style="4" customWidth="1"/>
    <col min="27" max="16384" width="9.140625" style="2"/>
  </cols>
  <sheetData>
    <row r="1" spans="1:3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4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</row>
    <row r="2" spans="1:38" x14ac:dyDescent="0.25">
      <c r="A2" s="2">
        <v>17529</v>
      </c>
      <c r="B2" s="2" t="s">
        <v>42</v>
      </c>
      <c r="C2" s="2" t="s">
        <v>44</v>
      </c>
      <c r="D2" s="2" t="s">
        <v>44</v>
      </c>
      <c r="E2" s="2" t="s">
        <v>133</v>
      </c>
      <c r="F2" s="2" t="s">
        <v>44</v>
      </c>
      <c r="H2" s="2" t="s">
        <v>185</v>
      </c>
      <c r="I2" s="2" t="s">
        <v>40</v>
      </c>
      <c r="J2" s="2" t="s">
        <v>186</v>
      </c>
      <c r="K2" s="2">
        <v>8226</v>
      </c>
      <c r="L2" s="2">
        <v>8226</v>
      </c>
      <c r="M2" s="2">
        <v>0</v>
      </c>
      <c r="N2" s="2">
        <v>112</v>
      </c>
      <c r="O2" s="2">
        <v>0</v>
      </c>
      <c r="P2" s="2">
        <v>9607.2999999999993</v>
      </c>
      <c r="Q2" s="2">
        <v>9824.2000000000007</v>
      </c>
      <c r="R2" s="2">
        <v>2000</v>
      </c>
      <c r="S2" s="2">
        <v>433800</v>
      </c>
      <c r="T2" s="2">
        <v>770000</v>
      </c>
      <c r="U2" s="2">
        <v>0</v>
      </c>
      <c r="V2" s="2">
        <v>1206432</v>
      </c>
      <c r="W2" s="2">
        <v>951387.32</v>
      </c>
      <c r="X2" s="2">
        <v>150356.64000000001</v>
      </c>
      <c r="Y2" s="2">
        <v>1101743.96</v>
      </c>
      <c r="Z2" s="4">
        <v>8.68</v>
      </c>
      <c r="AA2" s="2">
        <v>10497023.52</v>
      </c>
      <c r="AB2" s="2">
        <v>8841044.9039999992</v>
      </c>
      <c r="AC2" s="2">
        <v>0.91320000000000001</v>
      </c>
      <c r="AD2" s="2">
        <v>0.84219999999999995</v>
      </c>
      <c r="AE2" s="2">
        <v>7.31</v>
      </c>
      <c r="AH2" s="2">
        <v>2632</v>
      </c>
      <c r="AI2" s="2">
        <v>0</v>
      </c>
      <c r="AJ2" s="2">
        <v>0</v>
      </c>
      <c r="AK2" s="2">
        <v>1120</v>
      </c>
      <c r="AL2" s="2">
        <v>0</v>
      </c>
    </row>
    <row r="3" spans="1:38" x14ac:dyDescent="0.25">
      <c r="A3" s="2">
        <v>17530</v>
      </c>
      <c r="B3" s="2" t="s">
        <v>42</v>
      </c>
      <c r="C3" s="2" t="s">
        <v>44</v>
      </c>
      <c r="D3" s="2" t="s">
        <v>44</v>
      </c>
      <c r="E3" s="2" t="s">
        <v>133</v>
      </c>
      <c r="F3" s="2" t="s">
        <v>44</v>
      </c>
      <c r="H3" s="2" t="s">
        <v>187</v>
      </c>
      <c r="I3" s="2" t="s">
        <v>40</v>
      </c>
      <c r="J3" s="2" t="s">
        <v>188</v>
      </c>
      <c r="K3" s="2">
        <v>2866</v>
      </c>
      <c r="L3" s="2">
        <v>2866</v>
      </c>
      <c r="M3" s="2">
        <v>0</v>
      </c>
      <c r="N3" s="2">
        <v>71</v>
      </c>
      <c r="O3" s="2">
        <v>0</v>
      </c>
      <c r="P3" s="2">
        <v>6271.1</v>
      </c>
      <c r="Q3" s="2">
        <v>6271.1</v>
      </c>
      <c r="R3" s="2">
        <v>2000</v>
      </c>
      <c r="S3" s="2">
        <v>0</v>
      </c>
      <c r="T3" s="2">
        <v>725000</v>
      </c>
      <c r="U3" s="2">
        <v>0</v>
      </c>
      <c r="V3" s="2">
        <v>726220</v>
      </c>
      <c r="W3" s="2">
        <v>578897</v>
      </c>
      <c r="X3" s="2">
        <v>95315.37</v>
      </c>
      <c r="Y3" s="2">
        <v>674212.37</v>
      </c>
      <c r="Z3" s="4">
        <v>7.16</v>
      </c>
      <c r="AA3" s="2">
        <v>6122107.9199999999</v>
      </c>
      <c r="AB3" s="2">
        <v>5578601.6670000004</v>
      </c>
      <c r="AC3" s="2">
        <v>0.9284</v>
      </c>
      <c r="AD3" s="2">
        <v>0.91120000000000001</v>
      </c>
      <c r="AE3" s="2">
        <v>6.52</v>
      </c>
      <c r="AH3" s="2">
        <v>1220</v>
      </c>
      <c r="AI3" s="2">
        <v>0</v>
      </c>
      <c r="AJ3" s="2">
        <v>0</v>
      </c>
      <c r="AK3" s="2">
        <v>710</v>
      </c>
      <c r="AL3" s="2">
        <v>0</v>
      </c>
    </row>
    <row r="4" spans="1:38" x14ac:dyDescent="0.25">
      <c r="A4" s="2">
        <v>16302</v>
      </c>
      <c r="B4" s="2" t="s">
        <v>42</v>
      </c>
      <c r="C4" s="2" t="s">
        <v>44</v>
      </c>
      <c r="D4" s="2" t="s">
        <v>44</v>
      </c>
      <c r="E4" s="2" t="s">
        <v>133</v>
      </c>
      <c r="F4" s="2" t="s">
        <v>44</v>
      </c>
      <c r="H4" s="2" t="s">
        <v>157</v>
      </c>
      <c r="I4" s="2" t="s">
        <v>40</v>
      </c>
      <c r="J4" s="2" t="s">
        <v>158</v>
      </c>
      <c r="K4" s="2">
        <v>7080</v>
      </c>
      <c r="L4" s="2">
        <v>7080</v>
      </c>
      <c r="M4" s="2">
        <v>0</v>
      </c>
      <c r="N4" s="2">
        <v>108</v>
      </c>
      <c r="O4" s="2">
        <v>0</v>
      </c>
      <c r="P4" s="2">
        <v>20514.5</v>
      </c>
      <c r="Q4" s="2">
        <v>20911.599999999999</v>
      </c>
      <c r="R4" s="2">
        <v>2000</v>
      </c>
      <c r="S4" s="2">
        <v>794200</v>
      </c>
      <c r="T4" s="2">
        <v>80000</v>
      </c>
      <c r="U4" s="2">
        <v>0</v>
      </c>
      <c r="V4" s="2">
        <v>877142.5</v>
      </c>
      <c r="W4" s="2">
        <v>660585.25</v>
      </c>
      <c r="X4" s="2">
        <v>144986.76</v>
      </c>
      <c r="Y4" s="2">
        <v>805572.01</v>
      </c>
      <c r="Z4" s="4">
        <v>8.16</v>
      </c>
      <c r="AA4" s="2">
        <v>7604980.0800000001</v>
      </c>
      <c r="AB4" s="2">
        <v>6070076.3779999996</v>
      </c>
      <c r="AC4" s="2">
        <v>0.91839999999999999</v>
      </c>
      <c r="AD4" s="2">
        <v>0.79820000000000002</v>
      </c>
      <c r="AE4" s="2">
        <v>6.51</v>
      </c>
      <c r="AH4" s="2">
        <v>2942.5</v>
      </c>
      <c r="AI4" s="2">
        <v>0</v>
      </c>
      <c r="AJ4" s="2">
        <v>0</v>
      </c>
      <c r="AK4" s="2">
        <v>1080</v>
      </c>
      <c r="AL4" s="2">
        <v>0</v>
      </c>
    </row>
    <row r="5" spans="1:38" x14ac:dyDescent="0.25">
      <c r="A5" s="2">
        <v>15805</v>
      </c>
      <c r="B5" s="2" t="s">
        <v>42</v>
      </c>
      <c r="C5" s="2" t="s">
        <v>44</v>
      </c>
      <c r="D5" s="2" t="s">
        <v>44</v>
      </c>
      <c r="E5" s="2" t="s">
        <v>133</v>
      </c>
      <c r="F5" s="2" t="s">
        <v>44</v>
      </c>
      <c r="H5" s="2" t="s">
        <v>140</v>
      </c>
      <c r="I5" s="2" t="s">
        <v>40</v>
      </c>
      <c r="J5" s="2" t="s">
        <v>141</v>
      </c>
      <c r="K5" s="2">
        <v>3492</v>
      </c>
      <c r="L5" s="2">
        <v>3492</v>
      </c>
      <c r="M5" s="2">
        <v>0</v>
      </c>
      <c r="N5" s="2">
        <v>726</v>
      </c>
      <c r="O5" s="2">
        <v>0</v>
      </c>
      <c r="P5" s="2">
        <v>39214.800000000003</v>
      </c>
      <c r="Q5" s="2">
        <v>39781.300000000003</v>
      </c>
      <c r="R5" s="2">
        <v>2000</v>
      </c>
      <c r="S5" s="2">
        <v>1133000</v>
      </c>
      <c r="T5" s="2">
        <v>950000</v>
      </c>
      <c r="U5" s="2">
        <v>0</v>
      </c>
      <c r="V5" s="2">
        <v>2225045</v>
      </c>
      <c r="W5" s="2">
        <v>1036553</v>
      </c>
      <c r="X5" s="2">
        <v>974633.22</v>
      </c>
      <c r="Y5" s="2">
        <v>2011186.22</v>
      </c>
      <c r="Z5" s="4">
        <v>9.61</v>
      </c>
      <c r="AA5" s="2">
        <v>17059518.829999998</v>
      </c>
      <c r="AB5" s="2">
        <v>18724480.579999998</v>
      </c>
      <c r="AC5" s="2">
        <v>0.90390000000000004</v>
      </c>
      <c r="AD5" s="2">
        <v>1.0975999999999999</v>
      </c>
      <c r="AE5" s="2">
        <v>10.55</v>
      </c>
      <c r="AH5" s="2">
        <v>142045</v>
      </c>
      <c r="AI5" s="2">
        <v>0</v>
      </c>
      <c r="AJ5" s="2">
        <v>0</v>
      </c>
      <c r="AK5" s="2">
        <v>7260</v>
      </c>
      <c r="AL5" s="2">
        <v>0</v>
      </c>
    </row>
    <row r="6" spans="1:38" x14ac:dyDescent="0.25">
      <c r="A6" s="2">
        <v>15804</v>
      </c>
      <c r="B6" s="2" t="s">
        <v>42</v>
      </c>
      <c r="C6" s="2" t="s">
        <v>44</v>
      </c>
      <c r="D6" s="2" t="s">
        <v>44</v>
      </c>
      <c r="E6" s="2" t="s">
        <v>133</v>
      </c>
      <c r="F6" s="2" t="s">
        <v>44</v>
      </c>
      <c r="H6" s="2" t="s">
        <v>138</v>
      </c>
      <c r="I6" s="2" t="s">
        <v>40</v>
      </c>
      <c r="J6" s="2" t="s">
        <v>139</v>
      </c>
      <c r="K6" s="2">
        <v>4447</v>
      </c>
      <c r="L6" s="2">
        <v>4447</v>
      </c>
      <c r="M6" s="2">
        <v>0</v>
      </c>
      <c r="N6" s="2">
        <v>35</v>
      </c>
      <c r="O6" s="2">
        <v>0</v>
      </c>
      <c r="P6" s="2">
        <v>41569.1</v>
      </c>
      <c r="Q6" s="2">
        <v>42085.1</v>
      </c>
      <c r="R6" s="2">
        <v>2000</v>
      </c>
      <c r="S6" s="2">
        <v>1032000</v>
      </c>
      <c r="T6" s="2">
        <v>0</v>
      </c>
      <c r="U6" s="2">
        <v>170000</v>
      </c>
      <c r="V6" s="2">
        <v>959713.5</v>
      </c>
      <c r="W6" s="2">
        <v>830109.75</v>
      </c>
      <c r="X6" s="2">
        <v>46986.45</v>
      </c>
      <c r="Y6" s="2">
        <v>877096.2</v>
      </c>
      <c r="Z6" s="4">
        <v>8.61</v>
      </c>
      <c r="AA6" s="2">
        <v>9028261.4399999995</v>
      </c>
      <c r="AB6" s="2">
        <v>8046969.0999999996</v>
      </c>
      <c r="AC6" s="2">
        <v>0.91390000000000005</v>
      </c>
      <c r="AD6" s="2">
        <v>0.89129999999999998</v>
      </c>
      <c r="AE6" s="2">
        <v>7.67</v>
      </c>
      <c r="AH6" s="2">
        <v>97713.5</v>
      </c>
      <c r="AI6" s="2">
        <v>0</v>
      </c>
      <c r="AJ6" s="2">
        <v>0</v>
      </c>
      <c r="AK6" s="2">
        <v>350</v>
      </c>
      <c r="AL6" s="2">
        <v>0</v>
      </c>
    </row>
    <row r="7" spans="1:38" x14ac:dyDescent="0.25">
      <c r="A7" s="2">
        <v>15795</v>
      </c>
      <c r="B7" s="2" t="s">
        <v>42</v>
      </c>
      <c r="C7" s="2" t="s">
        <v>44</v>
      </c>
      <c r="D7" s="2" t="s">
        <v>44</v>
      </c>
      <c r="E7" s="2" t="s">
        <v>133</v>
      </c>
      <c r="F7" s="2" t="s">
        <v>44</v>
      </c>
      <c r="H7" s="2" t="s">
        <v>134</v>
      </c>
      <c r="I7" s="2" t="s">
        <v>40</v>
      </c>
      <c r="J7" s="2" t="s">
        <v>135</v>
      </c>
      <c r="K7" s="2">
        <v>3116</v>
      </c>
      <c r="L7" s="2">
        <v>3116</v>
      </c>
      <c r="M7" s="2">
        <v>0</v>
      </c>
      <c r="N7" s="2">
        <v>1</v>
      </c>
      <c r="O7" s="2">
        <v>0</v>
      </c>
      <c r="P7" s="2">
        <v>51471.7</v>
      </c>
      <c r="Q7" s="2">
        <v>52008.5</v>
      </c>
      <c r="R7" s="2">
        <v>2000</v>
      </c>
      <c r="S7" s="2">
        <v>1073600</v>
      </c>
      <c r="T7" s="2">
        <v>0</v>
      </c>
      <c r="U7" s="2">
        <v>154996</v>
      </c>
      <c r="V7" s="2">
        <v>1023600</v>
      </c>
      <c r="W7" s="2">
        <v>935402.5</v>
      </c>
      <c r="X7" s="2">
        <v>1342.47</v>
      </c>
      <c r="Y7" s="2">
        <v>936744.97</v>
      </c>
      <c r="Z7" s="4">
        <v>8.49</v>
      </c>
      <c r="AA7" s="2">
        <v>10188412.390000001</v>
      </c>
      <c r="AB7" s="2">
        <v>8870105.4210000001</v>
      </c>
      <c r="AC7" s="2">
        <v>0.91510000000000002</v>
      </c>
      <c r="AD7" s="2">
        <v>0.87060000000000004</v>
      </c>
      <c r="AE7" s="2">
        <v>7.39</v>
      </c>
      <c r="AH7" s="2">
        <v>104996</v>
      </c>
      <c r="AI7" s="2">
        <v>0</v>
      </c>
      <c r="AJ7" s="2">
        <v>0</v>
      </c>
      <c r="AK7" s="2">
        <v>10</v>
      </c>
      <c r="AL7" s="2">
        <v>0</v>
      </c>
    </row>
    <row r="8" spans="1:38" x14ac:dyDescent="0.25">
      <c r="A8" s="2">
        <v>15796</v>
      </c>
      <c r="B8" s="2" t="s">
        <v>42</v>
      </c>
      <c r="C8" s="2" t="s">
        <v>44</v>
      </c>
      <c r="D8" s="2" t="s">
        <v>44</v>
      </c>
      <c r="E8" s="2" t="s">
        <v>133</v>
      </c>
      <c r="F8" s="2" t="s">
        <v>44</v>
      </c>
      <c r="H8" s="2" t="s">
        <v>136</v>
      </c>
      <c r="I8" s="2" t="s">
        <v>40</v>
      </c>
      <c r="J8" s="2" t="s">
        <v>137</v>
      </c>
      <c r="K8" s="2">
        <v>5413</v>
      </c>
      <c r="L8" s="2">
        <v>5413</v>
      </c>
      <c r="M8" s="2">
        <v>0</v>
      </c>
      <c r="N8" s="2">
        <v>175</v>
      </c>
      <c r="O8" s="2">
        <v>0</v>
      </c>
      <c r="P8" s="2">
        <v>47406</v>
      </c>
      <c r="Q8" s="2">
        <v>47953</v>
      </c>
      <c r="R8" s="2">
        <v>2000</v>
      </c>
      <c r="S8" s="2">
        <v>1094000</v>
      </c>
      <c r="T8" s="2">
        <v>390000</v>
      </c>
      <c r="U8" s="2">
        <v>0</v>
      </c>
      <c r="V8" s="2">
        <v>1485194</v>
      </c>
      <c r="W8" s="2">
        <v>1117038.75</v>
      </c>
      <c r="X8" s="2">
        <v>234932.25</v>
      </c>
      <c r="Y8" s="2">
        <v>1351971</v>
      </c>
      <c r="Z8" s="4">
        <v>8.9700000000000006</v>
      </c>
      <c r="AA8" s="2">
        <v>12120487.619999999</v>
      </c>
      <c r="AB8" s="2">
        <v>11400746.275</v>
      </c>
      <c r="AC8" s="2">
        <v>0.9103</v>
      </c>
      <c r="AD8" s="2">
        <v>0.94059999999999999</v>
      </c>
      <c r="AE8" s="2">
        <v>8.44</v>
      </c>
      <c r="AH8" s="2">
        <v>1194</v>
      </c>
      <c r="AI8" s="2">
        <v>0</v>
      </c>
      <c r="AJ8" s="2">
        <v>0</v>
      </c>
      <c r="AK8" s="2">
        <v>1750</v>
      </c>
      <c r="AL8" s="2">
        <v>0</v>
      </c>
    </row>
    <row r="9" spans="1:38" x14ac:dyDescent="0.25">
      <c r="A9" s="2">
        <v>16303</v>
      </c>
      <c r="B9" s="2" t="s">
        <v>42</v>
      </c>
      <c r="C9" s="2" t="s">
        <v>44</v>
      </c>
      <c r="D9" s="2" t="s">
        <v>44</v>
      </c>
      <c r="E9" s="2" t="s">
        <v>133</v>
      </c>
      <c r="F9" s="2" t="s">
        <v>44</v>
      </c>
      <c r="H9" s="2" t="s">
        <v>159</v>
      </c>
      <c r="I9" s="2" t="s">
        <v>40</v>
      </c>
      <c r="J9" s="2" t="s">
        <v>160</v>
      </c>
      <c r="K9" s="2">
        <v>1186</v>
      </c>
      <c r="L9" s="2">
        <v>1186</v>
      </c>
      <c r="M9" s="2">
        <v>0</v>
      </c>
      <c r="N9" s="2">
        <v>120</v>
      </c>
      <c r="O9" s="2">
        <v>0</v>
      </c>
      <c r="P9" s="2">
        <v>12207.2</v>
      </c>
      <c r="Q9" s="2">
        <v>12731.6</v>
      </c>
      <c r="R9" s="2">
        <v>2000</v>
      </c>
      <c r="S9" s="2">
        <v>1048800</v>
      </c>
      <c r="T9" s="2">
        <v>0</v>
      </c>
      <c r="U9" s="2">
        <v>540000</v>
      </c>
      <c r="V9" s="2">
        <v>508800</v>
      </c>
      <c r="W9" s="2">
        <v>309504</v>
      </c>
      <c r="X9" s="2">
        <v>161096.4</v>
      </c>
      <c r="Y9" s="2">
        <v>470600.4</v>
      </c>
      <c r="Z9" s="4">
        <v>7.51</v>
      </c>
      <c r="AA9" s="2">
        <v>5770696.96</v>
      </c>
      <c r="AB9" s="2">
        <v>3746066.09</v>
      </c>
      <c r="AC9" s="2">
        <v>0.92490000000000006</v>
      </c>
      <c r="AD9" s="2">
        <v>0.6492</v>
      </c>
      <c r="AE9" s="2">
        <v>4.88</v>
      </c>
      <c r="AH9" s="2">
        <v>0</v>
      </c>
      <c r="AI9" s="2">
        <v>0</v>
      </c>
      <c r="AJ9" s="2">
        <v>0</v>
      </c>
      <c r="AK9" s="2">
        <v>1200</v>
      </c>
      <c r="AL9" s="2">
        <v>0</v>
      </c>
    </row>
    <row r="10" spans="1:38" x14ac:dyDescent="0.25">
      <c r="A10" s="2">
        <v>16982</v>
      </c>
      <c r="B10" s="2" t="s">
        <v>42</v>
      </c>
      <c r="C10" s="2" t="s">
        <v>44</v>
      </c>
      <c r="D10" s="2" t="s">
        <v>44</v>
      </c>
      <c r="E10" s="2" t="s">
        <v>133</v>
      </c>
      <c r="F10" s="2" t="s">
        <v>44</v>
      </c>
      <c r="H10" s="2" t="s">
        <v>179</v>
      </c>
      <c r="I10" s="2" t="s">
        <v>40</v>
      </c>
      <c r="J10" s="2" t="s">
        <v>180</v>
      </c>
      <c r="K10" s="2">
        <v>856</v>
      </c>
      <c r="L10" s="2">
        <v>856</v>
      </c>
      <c r="M10" s="2">
        <v>0</v>
      </c>
      <c r="N10" s="2">
        <v>15</v>
      </c>
      <c r="O10" s="2">
        <v>0</v>
      </c>
      <c r="P10" s="2">
        <v>7360.2</v>
      </c>
      <c r="Q10" s="2">
        <v>7626.3</v>
      </c>
      <c r="R10" s="2">
        <v>2000</v>
      </c>
      <c r="S10" s="2">
        <v>532200</v>
      </c>
      <c r="T10" s="2">
        <v>0</v>
      </c>
      <c r="U10" s="2">
        <v>430000</v>
      </c>
      <c r="V10" s="2">
        <v>102933</v>
      </c>
      <c r="W10" s="2">
        <v>75101</v>
      </c>
      <c r="X10" s="2">
        <v>20137.05</v>
      </c>
      <c r="Y10" s="2">
        <v>95238.05</v>
      </c>
      <c r="Z10" s="4">
        <v>7.48</v>
      </c>
      <c r="AA10" s="2">
        <v>1106436</v>
      </c>
      <c r="AB10" s="2">
        <v>1011792.285</v>
      </c>
      <c r="AC10" s="2">
        <v>0.92520000000000002</v>
      </c>
      <c r="AD10" s="2">
        <v>0.91449999999999998</v>
      </c>
      <c r="AE10" s="2">
        <v>6.84</v>
      </c>
      <c r="AH10" s="2">
        <v>733</v>
      </c>
      <c r="AI10" s="2">
        <v>0</v>
      </c>
      <c r="AJ10" s="2">
        <v>0</v>
      </c>
      <c r="AK10" s="2">
        <v>150</v>
      </c>
      <c r="AL10" s="2">
        <v>0</v>
      </c>
    </row>
    <row r="11" spans="1:38" x14ac:dyDescent="0.25">
      <c r="A11" s="2">
        <v>17572</v>
      </c>
      <c r="B11" s="2" t="s">
        <v>42</v>
      </c>
      <c r="C11" s="2" t="s">
        <v>44</v>
      </c>
      <c r="D11" s="2" t="s">
        <v>44</v>
      </c>
      <c r="E11" s="2" t="s">
        <v>133</v>
      </c>
      <c r="F11" s="2" t="s">
        <v>44</v>
      </c>
      <c r="H11" s="2" t="s">
        <v>193</v>
      </c>
      <c r="I11" s="2" t="s">
        <v>40</v>
      </c>
      <c r="J11" s="2" t="s">
        <v>194</v>
      </c>
      <c r="K11" s="2">
        <v>5710</v>
      </c>
      <c r="L11" s="2">
        <v>5710</v>
      </c>
      <c r="M11" s="2">
        <v>0</v>
      </c>
      <c r="N11" s="2">
        <v>122</v>
      </c>
      <c r="O11" s="2">
        <v>0</v>
      </c>
      <c r="P11" s="2">
        <v>640.70899999999995</v>
      </c>
      <c r="Q11" s="2">
        <v>640.70899999999995</v>
      </c>
      <c r="R11" s="2">
        <v>20000</v>
      </c>
      <c r="S11" s="2">
        <v>0</v>
      </c>
      <c r="T11" s="2">
        <v>650000</v>
      </c>
      <c r="U11" s="2">
        <v>0</v>
      </c>
      <c r="V11" s="2">
        <v>850531</v>
      </c>
      <c r="W11" s="2">
        <v>615018.75</v>
      </c>
      <c r="X11" s="2">
        <v>163781.34</v>
      </c>
      <c r="Y11" s="2">
        <v>778800.09</v>
      </c>
      <c r="Z11" s="4">
        <v>8.43</v>
      </c>
      <c r="AA11" s="2">
        <v>8389230.3599999994</v>
      </c>
      <c r="AB11" s="2">
        <v>6749733.4539999999</v>
      </c>
      <c r="AC11" s="2">
        <v>0.91569999999999996</v>
      </c>
      <c r="AD11" s="2">
        <v>0.80459999999999998</v>
      </c>
      <c r="AE11" s="2">
        <v>6.78</v>
      </c>
      <c r="AH11" s="2">
        <v>200531</v>
      </c>
      <c r="AI11" s="2">
        <v>0</v>
      </c>
      <c r="AJ11" s="2">
        <v>0</v>
      </c>
      <c r="AK11" s="2">
        <v>1220</v>
      </c>
      <c r="AL11" s="2">
        <v>0</v>
      </c>
    </row>
    <row r="12" spans="1:38" x14ac:dyDescent="0.25">
      <c r="A12" s="2">
        <v>17534</v>
      </c>
      <c r="B12" s="2" t="s">
        <v>42</v>
      </c>
      <c r="C12" s="2" t="s">
        <v>44</v>
      </c>
      <c r="D12" s="2" t="s">
        <v>44</v>
      </c>
      <c r="E12" s="2" t="s">
        <v>133</v>
      </c>
      <c r="F12" s="2" t="s">
        <v>44</v>
      </c>
      <c r="H12" s="2" t="s">
        <v>189</v>
      </c>
      <c r="I12" s="2" t="s">
        <v>40</v>
      </c>
      <c r="J12" s="2" t="s">
        <v>190</v>
      </c>
      <c r="K12" s="2">
        <v>1048</v>
      </c>
      <c r="L12" s="2">
        <v>1048</v>
      </c>
      <c r="M12" s="2">
        <v>0</v>
      </c>
      <c r="N12" s="2">
        <v>159</v>
      </c>
      <c r="O12" s="2">
        <v>0</v>
      </c>
      <c r="P12" s="2">
        <v>7671.8</v>
      </c>
      <c r="Q12" s="2">
        <v>8184.4</v>
      </c>
      <c r="R12" s="2">
        <v>1000</v>
      </c>
      <c r="S12" s="2">
        <v>512600</v>
      </c>
      <c r="T12" s="2">
        <v>0</v>
      </c>
      <c r="U12" s="2">
        <v>175000</v>
      </c>
      <c r="V12" s="2">
        <v>337600</v>
      </c>
      <c r="W12" s="2">
        <v>92622.75</v>
      </c>
      <c r="X12" s="2">
        <v>213452.73</v>
      </c>
      <c r="Y12" s="2">
        <v>306075.48</v>
      </c>
      <c r="Z12" s="4">
        <v>9.34</v>
      </c>
      <c r="AA12" s="2">
        <v>2309683.91</v>
      </c>
      <c r="AB12" s="2">
        <v>3441033.7680000002</v>
      </c>
      <c r="AC12" s="2">
        <v>0.90659999999999996</v>
      </c>
      <c r="AD12" s="2">
        <v>1.4898</v>
      </c>
      <c r="AE12" s="2">
        <v>13.91</v>
      </c>
      <c r="AH12" s="2">
        <v>0</v>
      </c>
      <c r="AI12" s="2">
        <v>0</v>
      </c>
      <c r="AJ12" s="2">
        <v>0</v>
      </c>
      <c r="AK12" s="2">
        <v>1590</v>
      </c>
      <c r="AL12" s="2">
        <v>0</v>
      </c>
    </row>
    <row r="13" spans="1:38" x14ac:dyDescent="0.25">
      <c r="A13" s="2">
        <v>15812</v>
      </c>
      <c r="B13" s="2" t="s">
        <v>42</v>
      </c>
      <c r="C13" s="2" t="s">
        <v>44</v>
      </c>
      <c r="D13" s="2" t="s">
        <v>44</v>
      </c>
      <c r="E13" s="2" t="s">
        <v>133</v>
      </c>
      <c r="F13" s="2" t="s">
        <v>44</v>
      </c>
      <c r="H13" s="2" t="s">
        <v>142</v>
      </c>
      <c r="I13" s="2" t="s">
        <v>43</v>
      </c>
      <c r="J13" s="2" t="s">
        <v>143</v>
      </c>
      <c r="K13" s="2">
        <v>3</v>
      </c>
      <c r="L13" s="2">
        <v>3</v>
      </c>
      <c r="M13" s="2">
        <v>0</v>
      </c>
      <c r="N13" s="2">
        <v>0</v>
      </c>
      <c r="O13" s="2">
        <v>0</v>
      </c>
      <c r="P13" s="2">
        <v>19325.900000000001</v>
      </c>
      <c r="Q13" s="2">
        <v>19538.2</v>
      </c>
      <c r="R13" s="2">
        <v>4000</v>
      </c>
      <c r="S13" s="2">
        <v>849200</v>
      </c>
      <c r="T13" s="2">
        <v>0</v>
      </c>
      <c r="U13" s="2">
        <v>0</v>
      </c>
      <c r="V13" s="2">
        <v>849200</v>
      </c>
      <c r="W13" s="2">
        <v>891037.7</v>
      </c>
      <c r="X13" s="2">
        <v>0</v>
      </c>
      <c r="Y13" s="2">
        <v>891037.7</v>
      </c>
      <c r="Z13" s="4">
        <v>-4.93</v>
      </c>
      <c r="AA13" s="2">
        <v>1399810</v>
      </c>
      <c r="AB13" s="2">
        <v>1398507</v>
      </c>
      <c r="AC13" s="2">
        <v>1.0492999999999999</v>
      </c>
      <c r="AD13" s="2">
        <v>0.99909999999999999</v>
      </c>
      <c r="AE13" s="2">
        <v>-4.93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</row>
    <row r="14" spans="1:38" x14ac:dyDescent="0.25">
      <c r="A14" s="2">
        <v>16229</v>
      </c>
      <c r="B14" s="2" t="s">
        <v>42</v>
      </c>
      <c r="C14" s="2" t="s">
        <v>44</v>
      </c>
      <c r="D14" s="2" t="s">
        <v>44</v>
      </c>
      <c r="E14" s="2" t="s">
        <v>150</v>
      </c>
      <c r="F14" s="2" t="s">
        <v>44</v>
      </c>
      <c r="H14" s="2" t="s">
        <v>151</v>
      </c>
      <c r="I14" s="2" t="s">
        <v>43</v>
      </c>
      <c r="J14" s="2" t="s">
        <v>152</v>
      </c>
      <c r="K14" s="2">
        <v>2</v>
      </c>
      <c r="L14" s="2">
        <v>2</v>
      </c>
      <c r="M14" s="2">
        <v>0</v>
      </c>
      <c r="N14" s="2">
        <v>0</v>
      </c>
      <c r="O14" s="2">
        <v>0</v>
      </c>
      <c r="P14" s="2">
        <v>5538.4</v>
      </c>
      <c r="Q14" s="2">
        <v>5744</v>
      </c>
      <c r="R14" s="2">
        <v>2000</v>
      </c>
      <c r="S14" s="2">
        <v>411200</v>
      </c>
      <c r="T14" s="2">
        <v>0</v>
      </c>
      <c r="U14" s="2">
        <v>0</v>
      </c>
      <c r="V14" s="2">
        <v>411200</v>
      </c>
      <c r="W14" s="2">
        <v>412604</v>
      </c>
      <c r="X14" s="2">
        <v>0</v>
      </c>
      <c r="Y14" s="2">
        <v>412604</v>
      </c>
      <c r="Z14" s="4">
        <v>-0.34</v>
      </c>
      <c r="AA14" s="2">
        <v>4596123</v>
      </c>
      <c r="AB14" s="2">
        <v>4596123</v>
      </c>
      <c r="AC14" s="2">
        <v>1.0034000000000001</v>
      </c>
      <c r="AD14" s="2">
        <v>1</v>
      </c>
      <c r="AE14" s="2">
        <v>-0.34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</row>
    <row r="15" spans="1:38" x14ac:dyDescent="0.25">
      <c r="A15" s="2">
        <v>16232</v>
      </c>
      <c r="B15" s="2" t="s">
        <v>42</v>
      </c>
      <c r="C15" s="2" t="s">
        <v>44</v>
      </c>
      <c r="D15" s="2" t="s">
        <v>44</v>
      </c>
      <c r="E15" s="2" t="s">
        <v>150</v>
      </c>
      <c r="F15" s="2" t="s">
        <v>44</v>
      </c>
      <c r="H15" s="2" t="s">
        <v>155</v>
      </c>
      <c r="I15" s="2" t="s">
        <v>40</v>
      </c>
      <c r="J15" s="2" t="s">
        <v>156</v>
      </c>
      <c r="K15" s="2">
        <v>6428</v>
      </c>
      <c r="L15" s="2">
        <v>6428</v>
      </c>
      <c r="M15" s="2">
        <v>0</v>
      </c>
      <c r="N15" s="2">
        <v>75</v>
      </c>
      <c r="O15" s="2">
        <v>0</v>
      </c>
      <c r="P15" s="2">
        <v>26730.400000000001</v>
      </c>
      <c r="Q15" s="2">
        <v>27194.1</v>
      </c>
      <c r="R15" s="2">
        <v>2000</v>
      </c>
      <c r="S15" s="2">
        <v>927400</v>
      </c>
      <c r="T15" s="2">
        <v>70000</v>
      </c>
      <c r="U15" s="2">
        <v>0</v>
      </c>
      <c r="V15" s="2">
        <v>1003098</v>
      </c>
      <c r="W15" s="2">
        <v>833131.6</v>
      </c>
      <c r="X15" s="2">
        <v>100685.25</v>
      </c>
      <c r="Y15" s="2">
        <v>933816.85</v>
      </c>
      <c r="Z15" s="4">
        <v>6.91</v>
      </c>
      <c r="AA15" s="2">
        <v>9047208.0800000001</v>
      </c>
      <c r="AB15" s="2">
        <v>8996706.5700000003</v>
      </c>
      <c r="AC15" s="2">
        <v>0.93089999999999995</v>
      </c>
      <c r="AD15" s="2">
        <v>0.99439999999999995</v>
      </c>
      <c r="AE15" s="2">
        <v>6.87</v>
      </c>
      <c r="AH15" s="2">
        <v>5698</v>
      </c>
      <c r="AI15" s="2">
        <v>0</v>
      </c>
      <c r="AJ15" s="2">
        <v>0</v>
      </c>
      <c r="AK15" s="2">
        <v>750</v>
      </c>
      <c r="AL15" s="2">
        <v>0</v>
      </c>
    </row>
    <row r="16" spans="1:38" x14ac:dyDescent="0.25">
      <c r="A16" s="2">
        <v>16230</v>
      </c>
      <c r="B16" s="2" t="s">
        <v>42</v>
      </c>
      <c r="C16" s="2" t="s">
        <v>44</v>
      </c>
      <c r="D16" s="2" t="s">
        <v>44</v>
      </c>
      <c r="E16" s="2" t="s">
        <v>150</v>
      </c>
      <c r="F16" s="2" t="s">
        <v>44</v>
      </c>
      <c r="H16" s="2" t="s">
        <v>153</v>
      </c>
      <c r="I16" s="2" t="s">
        <v>40</v>
      </c>
      <c r="J16" s="2" t="s">
        <v>154</v>
      </c>
      <c r="K16" s="2">
        <v>7900</v>
      </c>
      <c r="L16" s="2">
        <v>7900</v>
      </c>
      <c r="M16" s="2">
        <v>0</v>
      </c>
      <c r="N16" s="2">
        <v>152</v>
      </c>
      <c r="O16" s="2">
        <v>0</v>
      </c>
      <c r="P16" s="2">
        <v>21101</v>
      </c>
      <c r="Q16" s="2">
        <v>21529.599999999999</v>
      </c>
      <c r="R16" s="2">
        <v>2000</v>
      </c>
      <c r="S16" s="2">
        <v>857200</v>
      </c>
      <c r="T16" s="2">
        <v>100000</v>
      </c>
      <c r="U16" s="2">
        <v>0</v>
      </c>
      <c r="V16" s="2">
        <v>957889</v>
      </c>
      <c r="W16" s="2">
        <v>689593</v>
      </c>
      <c r="X16" s="2">
        <v>204055.44</v>
      </c>
      <c r="Y16" s="2">
        <v>893648.44</v>
      </c>
      <c r="Z16" s="4">
        <v>6.71</v>
      </c>
      <c r="AA16" s="2">
        <v>8134482.0499999998</v>
      </c>
      <c r="AB16" s="2">
        <v>7848901.2199999997</v>
      </c>
      <c r="AC16" s="2">
        <v>0.93289999999999995</v>
      </c>
      <c r="AD16" s="2">
        <v>0.96489999999999998</v>
      </c>
      <c r="AE16" s="2">
        <v>6.47</v>
      </c>
      <c r="AH16" s="2">
        <v>689</v>
      </c>
      <c r="AI16" s="2">
        <v>0</v>
      </c>
      <c r="AJ16" s="2">
        <v>0</v>
      </c>
      <c r="AK16" s="2">
        <v>1520</v>
      </c>
      <c r="AL16" s="2">
        <v>0</v>
      </c>
    </row>
    <row r="17" spans="1:38" x14ac:dyDescent="0.25">
      <c r="A17" s="2">
        <v>16380</v>
      </c>
      <c r="B17" s="2" t="s">
        <v>42</v>
      </c>
      <c r="C17" s="2" t="s">
        <v>44</v>
      </c>
      <c r="D17" s="2" t="s">
        <v>44</v>
      </c>
      <c r="E17" s="2" t="s">
        <v>150</v>
      </c>
      <c r="F17" s="2" t="s">
        <v>44</v>
      </c>
      <c r="H17" s="2" t="s">
        <v>165</v>
      </c>
      <c r="I17" s="2" t="s">
        <v>40</v>
      </c>
      <c r="J17" s="2" t="s">
        <v>166</v>
      </c>
      <c r="K17" s="2">
        <v>3379</v>
      </c>
      <c r="L17" s="2">
        <v>3379</v>
      </c>
      <c r="M17" s="2">
        <v>0</v>
      </c>
      <c r="N17" s="2">
        <v>46</v>
      </c>
      <c r="O17" s="2">
        <v>0</v>
      </c>
      <c r="P17" s="2">
        <v>7404</v>
      </c>
      <c r="Q17" s="2">
        <v>7637.8</v>
      </c>
      <c r="R17" s="2">
        <v>2000</v>
      </c>
      <c r="S17" s="2">
        <v>467600</v>
      </c>
      <c r="T17" s="2">
        <v>0</v>
      </c>
      <c r="U17" s="2">
        <v>28000</v>
      </c>
      <c r="V17" s="2">
        <v>439867</v>
      </c>
      <c r="W17" s="2">
        <v>349189</v>
      </c>
      <c r="X17" s="2">
        <v>61753.62</v>
      </c>
      <c r="Y17" s="2">
        <v>410942.62</v>
      </c>
      <c r="Z17" s="4">
        <v>6.58</v>
      </c>
      <c r="AA17" s="2">
        <v>3891532.71</v>
      </c>
      <c r="AB17" s="2">
        <v>3143400.0180000002</v>
      </c>
      <c r="AC17" s="2">
        <v>0.93420000000000003</v>
      </c>
      <c r="AD17" s="2">
        <v>0.80779999999999996</v>
      </c>
      <c r="AE17" s="2">
        <v>5.32</v>
      </c>
      <c r="AH17" s="2">
        <v>267</v>
      </c>
      <c r="AI17" s="2">
        <v>0</v>
      </c>
      <c r="AJ17" s="2">
        <v>0</v>
      </c>
      <c r="AK17" s="2">
        <v>460</v>
      </c>
      <c r="AL17" s="2">
        <v>0</v>
      </c>
    </row>
    <row r="18" spans="1:38" x14ac:dyDescent="0.25">
      <c r="A18" s="2">
        <v>16378</v>
      </c>
      <c r="B18" s="2" t="s">
        <v>42</v>
      </c>
      <c r="C18" s="2" t="s">
        <v>44</v>
      </c>
      <c r="D18" s="2" t="s">
        <v>44</v>
      </c>
      <c r="E18" s="2" t="s">
        <v>150</v>
      </c>
      <c r="F18" s="2" t="s">
        <v>44</v>
      </c>
      <c r="H18" s="2" t="s">
        <v>161</v>
      </c>
      <c r="I18" s="2" t="s">
        <v>40</v>
      </c>
      <c r="J18" s="2" t="s">
        <v>162</v>
      </c>
      <c r="K18" s="2">
        <v>3641</v>
      </c>
      <c r="L18" s="2">
        <v>3641</v>
      </c>
      <c r="M18" s="2">
        <v>0</v>
      </c>
      <c r="N18" s="2">
        <v>1</v>
      </c>
      <c r="O18" s="2">
        <v>0</v>
      </c>
      <c r="P18" s="2">
        <v>4340.3</v>
      </c>
      <c r="Q18" s="2">
        <v>4611</v>
      </c>
      <c r="R18" s="2">
        <v>2000</v>
      </c>
      <c r="S18" s="2">
        <v>541400</v>
      </c>
      <c r="T18" s="2">
        <v>0</v>
      </c>
      <c r="U18" s="2">
        <v>30196</v>
      </c>
      <c r="V18" s="2">
        <v>511400</v>
      </c>
      <c r="W18" s="2">
        <v>460526.5</v>
      </c>
      <c r="X18" s="2">
        <v>1342.47</v>
      </c>
      <c r="Y18" s="2">
        <v>461868.97</v>
      </c>
      <c r="Z18" s="4">
        <v>9.69</v>
      </c>
      <c r="AA18" s="2">
        <v>4561131.87</v>
      </c>
      <c r="AB18" s="2">
        <v>3910413.3539999998</v>
      </c>
      <c r="AC18" s="2">
        <v>0.90310000000000001</v>
      </c>
      <c r="AD18" s="2">
        <v>0.85729999999999995</v>
      </c>
      <c r="AE18" s="2">
        <v>8.31</v>
      </c>
      <c r="AH18" s="2">
        <v>196</v>
      </c>
      <c r="AI18" s="2">
        <v>0</v>
      </c>
      <c r="AJ18" s="2">
        <v>0</v>
      </c>
      <c r="AK18" s="2">
        <v>10</v>
      </c>
      <c r="AL18" s="2">
        <v>0</v>
      </c>
    </row>
    <row r="19" spans="1:38" x14ac:dyDescent="0.25">
      <c r="A19" s="2">
        <v>16379</v>
      </c>
      <c r="B19" s="2" t="s">
        <v>42</v>
      </c>
      <c r="C19" s="2" t="s">
        <v>44</v>
      </c>
      <c r="D19" s="2" t="s">
        <v>44</v>
      </c>
      <c r="E19" s="2" t="s">
        <v>150</v>
      </c>
      <c r="F19" s="2" t="s">
        <v>44</v>
      </c>
      <c r="H19" s="2" t="s">
        <v>163</v>
      </c>
      <c r="I19" s="2" t="s">
        <v>40</v>
      </c>
      <c r="J19" s="2" t="s">
        <v>164</v>
      </c>
      <c r="K19" s="2">
        <v>703</v>
      </c>
      <c r="L19" s="2">
        <v>703</v>
      </c>
      <c r="M19" s="2">
        <v>0</v>
      </c>
      <c r="N19" s="2">
        <v>0</v>
      </c>
      <c r="O19" s="2">
        <v>0</v>
      </c>
      <c r="P19" s="2">
        <v>4917.3999999999996</v>
      </c>
      <c r="Q19" s="2">
        <v>4986.7</v>
      </c>
      <c r="R19" s="2">
        <v>2000</v>
      </c>
      <c r="S19" s="2">
        <v>138600</v>
      </c>
      <c r="T19" s="2">
        <v>373376.5</v>
      </c>
      <c r="U19" s="2">
        <v>0</v>
      </c>
      <c r="V19" s="2">
        <v>518600</v>
      </c>
      <c r="W19" s="2">
        <v>471035.5</v>
      </c>
      <c r="X19" s="2">
        <v>0</v>
      </c>
      <c r="Y19" s="2">
        <v>471035.5</v>
      </c>
      <c r="Z19" s="4">
        <v>9.17</v>
      </c>
      <c r="AA19" s="2">
        <v>3586868.35</v>
      </c>
      <c r="AB19" s="2">
        <v>3400986.08</v>
      </c>
      <c r="AC19" s="2">
        <v>0.9083</v>
      </c>
      <c r="AD19" s="2">
        <v>0.94820000000000004</v>
      </c>
      <c r="AE19" s="2">
        <v>8.69</v>
      </c>
      <c r="AH19" s="2">
        <v>6623.5</v>
      </c>
      <c r="AI19" s="2">
        <v>0</v>
      </c>
      <c r="AJ19" s="2">
        <v>0</v>
      </c>
      <c r="AK19" s="2">
        <v>0</v>
      </c>
      <c r="AL19" s="2">
        <v>0</v>
      </c>
    </row>
    <row r="20" spans="1:38" x14ac:dyDescent="0.25">
      <c r="A20" s="2">
        <v>16952</v>
      </c>
      <c r="B20" s="2" t="s">
        <v>42</v>
      </c>
      <c r="C20" s="2" t="s">
        <v>44</v>
      </c>
      <c r="D20" s="2" t="s">
        <v>44</v>
      </c>
      <c r="E20" s="2" t="s">
        <v>150</v>
      </c>
      <c r="F20" s="2" t="s">
        <v>44</v>
      </c>
      <c r="H20" s="2" t="s">
        <v>175</v>
      </c>
      <c r="I20" s="2" t="s">
        <v>40</v>
      </c>
      <c r="J20" s="2" t="s">
        <v>176</v>
      </c>
      <c r="K20" s="2">
        <v>15425</v>
      </c>
      <c r="L20" s="2">
        <v>15425</v>
      </c>
      <c r="M20" s="2">
        <v>0</v>
      </c>
      <c r="N20" s="2">
        <v>254</v>
      </c>
      <c r="O20" s="2">
        <v>0</v>
      </c>
      <c r="P20" s="2">
        <v>23996.799999999999</v>
      </c>
      <c r="Q20" s="2">
        <v>24947.200000000001</v>
      </c>
      <c r="R20" s="2">
        <v>2000</v>
      </c>
      <c r="S20" s="2">
        <v>1900800</v>
      </c>
      <c r="T20" s="2">
        <v>0</v>
      </c>
      <c r="U20" s="2">
        <v>50000</v>
      </c>
      <c r="V20" s="2">
        <v>1853903</v>
      </c>
      <c r="W20" s="2">
        <v>1378062.9</v>
      </c>
      <c r="X20" s="2">
        <v>340987.38</v>
      </c>
      <c r="Y20" s="2">
        <v>1719050.28</v>
      </c>
      <c r="Z20" s="4">
        <v>7.27</v>
      </c>
      <c r="AA20" s="2">
        <v>15843212.109999999</v>
      </c>
      <c r="AB20" s="2">
        <v>15007286.653999999</v>
      </c>
      <c r="AC20" s="2">
        <v>0.92730000000000001</v>
      </c>
      <c r="AD20" s="2">
        <v>0.94720000000000004</v>
      </c>
      <c r="AE20" s="2">
        <v>6.89</v>
      </c>
      <c r="AH20" s="2">
        <v>3103</v>
      </c>
      <c r="AI20" s="2">
        <v>0</v>
      </c>
      <c r="AJ20" s="2">
        <v>0</v>
      </c>
      <c r="AK20" s="2">
        <v>2540</v>
      </c>
      <c r="AL20" s="2">
        <v>0</v>
      </c>
    </row>
    <row r="21" spans="1:38" x14ac:dyDescent="0.25">
      <c r="A21" s="2">
        <v>16381</v>
      </c>
      <c r="B21" s="2" t="s">
        <v>42</v>
      </c>
      <c r="C21" s="2" t="s">
        <v>44</v>
      </c>
      <c r="D21" s="2" t="s">
        <v>44</v>
      </c>
      <c r="E21" s="2" t="s">
        <v>150</v>
      </c>
      <c r="F21" s="2" t="s">
        <v>44</v>
      </c>
      <c r="H21" s="2" t="s">
        <v>167</v>
      </c>
      <c r="I21" s="2" t="s">
        <v>40</v>
      </c>
      <c r="J21" s="2" t="s">
        <v>168</v>
      </c>
      <c r="K21" s="2">
        <v>10017</v>
      </c>
      <c r="L21" s="2">
        <v>10017</v>
      </c>
      <c r="M21" s="2">
        <v>0</v>
      </c>
      <c r="N21" s="2">
        <v>225</v>
      </c>
      <c r="O21" s="2">
        <v>0</v>
      </c>
      <c r="P21" s="2">
        <v>28152</v>
      </c>
      <c r="Q21" s="2">
        <v>29118</v>
      </c>
      <c r="R21" s="2">
        <v>2000</v>
      </c>
      <c r="S21" s="2">
        <v>1932000</v>
      </c>
      <c r="T21" s="2">
        <v>0</v>
      </c>
      <c r="U21" s="2">
        <v>350000</v>
      </c>
      <c r="V21" s="2">
        <v>1582648</v>
      </c>
      <c r="W21" s="2">
        <v>1147810</v>
      </c>
      <c r="X21" s="2">
        <v>302055.75</v>
      </c>
      <c r="Y21" s="2">
        <v>1449865.75</v>
      </c>
      <c r="Z21" s="4">
        <v>8.39</v>
      </c>
      <c r="AA21" s="2">
        <v>13494528.710000001</v>
      </c>
      <c r="AB21" s="2">
        <v>11985644.715</v>
      </c>
      <c r="AC21" s="2">
        <v>0.91610000000000003</v>
      </c>
      <c r="AD21" s="2">
        <v>0.88819999999999999</v>
      </c>
      <c r="AE21" s="2">
        <v>7.45</v>
      </c>
      <c r="AH21" s="2">
        <v>648</v>
      </c>
      <c r="AI21" s="2">
        <v>0</v>
      </c>
      <c r="AJ21" s="2">
        <v>0</v>
      </c>
      <c r="AK21" s="2">
        <v>2250</v>
      </c>
      <c r="AL21" s="2">
        <v>0</v>
      </c>
    </row>
    <row r="22" spans="1:38" x14ac:dyDescent="0.25">
      <c r="A22" s="2">
        <v>16382</v>
      </c>
      <c r="B22" s="2" t="s">
        <v>42</v>
      </c>
      <c r="C22" s="2" t="s">
        <v>44</v>
      </c>
      <c r="D22" s="2" t="s">
        <v>44</v>
      </c>
      <c r="E22" s="2" t="s">
        <v>150</v>
      </c>
      <c r="F22" s="2" t="s">
        <v>44</v>
      </c>
      <c r="H22" s="2" t="s">
        <v>169</v>
      </c>
      <c r="I22" s="2" t="s">
        <v>40</v>
      </c>
      <c r="J22" s="2" t="s">
        <v>170</v>
      </c>
      <c r="K22" s="2">
        <v>3835</v>
      </c>
      <c r="L22" s="2">
        <v>3835</v>
      </c>
      <c r="M22" s="2">
        <v>0</v>
      </c>
      <c r="N22" s="2">
        <v>23</v>
      </c>
      <c r="O22" s="2">
        <v>0</v>
      </c>
      <c r="P22" s="2">
        <v>11013.7</v>
      </c>
      <c r="Q22" s="2">
        <v>11215.5</v>
      </c>
      <c r="R22" s="2">
        <v>2000</v>
      </c>
      <c r="S22" s="2">
        <v>403600</v>
      </c>
      <c r="T22" s="2">
        <v>0</v>
      </c>
      <c r="U22" s="2">
        <v>80000</v>
      </c>
      <c r="V22" s="2">
        <v>324842</v>
      </c>
      <c r="W22" s="2">
        <v>273695.2</v>
      </c>
      <c r="X22" s="2">
        <v>30876.81</v>
      </c>
      <c r="Y22" s="2">
        <v>304572.01</v>
      </c>
      <c r="Z22" s="4">
        <v>6.24</v>
      </c>
      <c r="AA22" s="2">
        <v>2859798.46</v>
      </c>
      <c r="AB22" s="2">
        <v>2549759.6239999998</v>
      </c>
      <c r="AC22" s="2">
        <v>0.93759999999999999</v>
      </c>
      <c r="AD22" s="2">
        <v>0.89159999999999995</v>
      </c>
      <c r="AE22" s="2">
        <v>5.56</v>
      </c>
      <c r="AH22" s="2">
        <v>1242</v>
      </c>
      <c r="AI22" s="2">
        <v>0</v>
      </c>
      <c r="AJ22" s="2">
        <v>0</v>
      </c>
      <c r="AK22" s="2">
        <v>230</v>
      </c>
      <c r="AL22" s="2">
        <v>0</v>
      </c>
    </row>
    <row r="23" spans="1:38" x14ac:dyDescent="0.25">
      <c r="A23" s="2">
        <v>16981</v>
      </c>
      <c r="B23" s="2" t="s">
        <v>42</v>
      </c>
      <c r="C23" s="2" t="s">
        <v>44</v>
      </c>
      <c r="D23" s="2" t="s">
        <v>44</v>
      </c>
      <c r="E23" s="2" t="s">
        <v>150</v>
      </c>
      <c r="F23" s="2" t="s">
        <v>44</v>
      </c>
      <c r="H23" s="2" t="s">
        <v>177</v>
      </c>
      <c r="I23" s="2" t="s">
        <v>52</v>
      </c>
      <c r="J23" s="2" t="s">
        <v>178</v>
      </c>
      <c r="K23" s="2">
        <v>3600</v>
      </c>
      <c r="L23" s="2">
        <v>3600</v>
      </c>
      <c r="M23" s="2">
        <v>0</v>
      </c>
      <c r="N23" s="2">
        <v>0</v>
      </c>
      <c r="O23" s="2">
        <v>0</v>
      </c>
      <c r="P23" s="2">
        <v>8189.6</v>
      </c>
      <c r="Q23" s="2">
        <v>8189.6</v>
      </c>
      <c r="R23" s="2">
        <v>2000</v>
      </c>
      <c r="S23" s="2">
        <v>0</v>
      </c>
      <c r="T23" s="2">
        <v>1049996.3</v>
      </c>
      <c r="U23" s="2">
        <v>0</v>
      </c>
      <c r="V23" s="2">
        <v>1050000</v>
      </c>
      <c r="W23" s="2">
        <v>963146.75</v>
      </c>
      <c r="X23" s="2">
        <v>0</v>
      </c>
      <c r="Y23" s="2">
        <v>963146.75</v>
      </c>
      <c r="Z23" s="4">
        <v>8.27</v>
      </c>
      <c r="AA23" s="2">
        <v>8726303.8599999994</v>
      </c>
      <c r="AB23" s="2">
        <v>8201973.7000000002</v>
      </c>
      <c r="AC23" s="2">
        <v>0.9173</v>
      </c>
      <c r="AD23" s="2">
        <v>0.93989999999999996</v>
      </c>
      <c r="AE23" s="2">
        <v>7.77</v>
      </c>
      <c r="AH23" s="2">
        <v>3.7</v>
      </c>
      <c r="AI23" s="2">
        <v>0</v>
      </c>
      <c r="AJ23" s="2">
        <v>0</v>
      </c>
      <c r="AK23" s="2">
        <v>0</v>
      </c>
      <c r="AL23" s="2">
        <v>0</v>
      </c>
    </row>
    <row r="24" spans="1:38" x14ac:dyDescent="0.25">
      <c r="A24" s="2">
        <v>17382</v>
      </c>
      <c r="B24" s="2" t="s">
        <v>42</v>
      </c>
      <c r="C24" s="2" t="s">
        <v>44</v>
      </c>
      <c r="D24" s="2" t="s">
        <v>44</v>
      </c>
      <c r="E24" s="2" t="s">
        <v>150</v>
      </c>
      <c r="F24" s="2" t="s">
        <v>44</v>
      </c>
      <c r="H24" s="2" t="s">
        <v>183</v>
      </c>
      <c r="I24" s="2" t="s">
        <v>43</v>
      </c>
      <c r="J24" s="2" t="s">
        <v>184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6107.1</v>
      </c>
      <c r="Q24" s="2">
        <v>6107.1</v>
      </c>
      <c r="R24" s="2">
        <v>2000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4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</row>
    <row r="25" spans="1:38" x14ac:dyDescent="0.25">
      <c r="A25" s="2">
        <v>17571</v>
      </c>
      <c r="B25" s="2" t="s">
        <v>42</v>
      </c>
      <c r="C25" s="2" t="s">
        <v>44</v>
      </c>
      <c r="D25" s="2" t="s">
        <v>44</v>
      </c>
      <c r="E25" s="2" t="s">
        <v>150</v>
      </c>
      <c r="F25" s="2" t="s">
        <v>44</v>
      </c>
      <c r="H25" s="2" t="s">
        <v>191</v>
      </c>
      <c r="I25" s="2" t="s">
        <v>40</v>
      </c>
      <c r="J25" s="2" t="s">
        <v>192</v>
      </c>
      <c r="K25" s="2">
        <v>2332</v>
      </c>
      <c r="L25" s="2">
        <v>2332</v>
      </c>
      <c r="M25" s="2">
        <v>0</v>
      </c>
      <c r="N25" s="2">
        <v>31</v>
      </c>
      <c r="O25" s="2">
        <v>0</v>
      </c>
      <c r="P25" s="2">
        <v>7474.2</v>
      </c>
      <c r="Q25" s="2">
        <v>7474.2</v>
      </c>
      <c r="R25" s="2">
        <v>2000</v>
      </c>
      <c r="S25" s="2">
        <v>0</v>
      </c>
      <c r="T25" s="2">
        <v>330000</v>
      </c>
      <c r="U25" s="2">
        <v>0</v>
      </c>
      <c r="V25" s="2">
        <v>330000</v>
      </c>
      <c r="W25" s="2">
        <v>280965</v>
      </c>
      <c r="X25" s="2">
        <v>41616.57</v>
      </c>
      <c r="Y25" s="2">
        <v>322581.57</v>
      </c>
      <c r="Z25" s="4">
        <v>2.25</v>
      </c>
      <c r="AA25" s="2">
        <v>3022316.18</v>
      </c>
      <c r="AB25" s="2">
        <v>2603583.2769999998</v>
      </c>
      <c r="AC25" s="2">
        <v>0.97750000000000004</v>
      </c>
      <c r="AD25" s="2">
        <v>0.86150000000000004</v>
      </c>
      <c r="AE25" s="2">
        <v>1.94</v>
      </c>
      <c r="AH25" s="2">
        <v>0</v>
      </c>
      <c r="AI25" s="2">
        <v>0</v>
      </c>
      <c r="AJ25" s="2">
        <v>0</v>
      </c>
      <c r="AK25" s="2">
        <v>310</v>
      </c>
      <c r="AL25" s="2">
        <v>0</v>
      </c>
    </row>
    <row r="26" spans="1:38" x14ac:dyDescent="0.25">
      <c r="A26" s="2">
        <v>9463</v>
      </c>
      <c r="B26" s="2" t="s">
        <v>42</v>
      </c>
      <c r="C26" s="2" t="s">
        <v>44</v>
      </c>
      <c r="D26" s="2" t="s">
        <v>44</v>
      </c>
      <c r="E26" s="2" t="s">
        <v>45</v>
      </c>
      <c r="F26" s="2" t="s">
        <v>44</v>
      </c>
      <c r="H26" s="2" t="s">
        <v>119</v>
      </c>
      <c r="I26" s="2" t="s">
        <v>40</v>
      </c>
      <c r="J26" s="2" t="s">
        <v>120</v>
      </c>
      <c r="K26" s="2">
        <v>1385</v>
      </c>
      <c r="L26" s="2">
        <v>1385</v>
      </c>
      <c r="M26" s="2">
        <v>0</v>
      </c>
      <c r="N26" s="2">
        <v>256</v>
      </c>
      <c r="O26" s="2">
        <v>0</v>
      </c>
      <c r="P26" s="2">
        <v>419.47</v>
      </c>
      <c r="Q26" s="2">
        <v>426.66</v>
      </c>
      <c r="R26" s="2">
        <v>40000</v>
      </c>
      <c r="S26" s="2">
        <v>287600</v>
      </c>
      <c r="T26" s="2">
        <v>280000</v>
      </c>
      <c r="U26" s="2">
        <v>0</v>
      </c>
      <c r="V26" s="2">
        <v>567600</v>
      </c>
      <c r="W26" s="2">
        <v>181020.7</v>
      </c>
      <c r="X26" s="2">
        <v>343672.32000000001</v>
      </c>
      <c r="Y26" s="2">
        <v>524693.02</v>
      </c>
      <c r="Z26" s="4">
        <v>7.56</v>
      </c>
      <c r="AA26" s="2">
        <v>4113814.52</v>
      </c>
      <c r="AB26" s="2">
        <v>4357213.1220000004</v>
      </c>
      <c r="AC26" s="2">
        <v>0.9244</v>
      </c>
      <c r="AD26" s="2">
        <v>1.0591999999999999</v>
      </c>
      <c r="AE26" s="2">
        <v>8.01</v>
      </c>
      <c r="AH26" s="2">
        <v>0</v>
      </c>
      <c r="AI26" s="2">
        <v>0</v>
      </c>
      <c r="AJ26" s="2">
        <v>0</v>
      </c>
      <c r="AK26" s="2">
        <v>2560</v>
      </c>
      <c r="AL26" s="2">
        <v>0</v>
      </c>
    </row>
    <row r="27" spans="1:38" x14ac:dyDescent="0.25">
      <c r="A27" s="2">
        <v>1318</v>
      </c>
      <c r="B27" s="2" t="s">
        <v>42</v>
      </c>
      <c r="C27" s="2" t="s">
        <v>44</v>
      </c>
      <c r="D27" s="2" t="s">
        <v>44</v>
      </c>
      <c r="E27" s="2" t="s">
        <v>45</v>
      </c>
      <c r="F27" s="2" t="s">
        <v>44</v>
      </c>
      <c r="H27" s="2" t="s">
        <v>77</v>
      </c>
      <c r="I27" s="2" t="s">
        <v>40</v>
      </c>
      <c r="J27" s="2" t="s">
        <v>78</v>
      </c>
      <c r="K27" s="2">
        <v>1414</v>
      </c>
      <c r="L27" s="2">
        <v>1414</v>
      </c>
      <c r="M27" s="2">
        <v>0</v>
      </c>
      <c r="N27" s="2">
        <v>39</v>
      </c>
      <c r="O27" s="2">
        <v>0</v>
      </c>
      <c r="P27" s="2">
        <v>1189.6500000000001</v>
      </c>
      <c r="Q27" s="2">
        <v>1206.6400000000001</v>
      </c>
      <c r="R27" s="2">
        <v>40000</v>
      </c>
      <c r="S27" s="2">
        <v>679600</v>
      </c>
      <c r="T27" s="2">
        <v>99523.7</v>
      </c>
      <c r="U27" s="2">
        <v>0</v>
      </c>
      <c r="V27" s="2">
        <v>779600</v>
      </c>
      <c r="W27" s="2">
        <v>685452.2</v>
      </c>
      <c r="X27" s="2">
        <v>52356.33</v>
      </c>
      <c r="Y27" s="2">
        <v>737808.53</v>
      </c>
      <c r="Z27" s="4">
        <v>5.36</v>
      </c>
      <c r="AA27" s="2">
        <v>5420926.1299999999</v>
      </c>
      <c r="AB27" s="2">
        <v>4918012.6830000002</v>
      </c>
      <c r="AC27" s="2">
        <v>0.94640000000000002</v>
      </c>
      <c r="AD27" s="2">
        <v>0.90720000000000001</v>
      </c>
      <c r="AE27" s="2">
        <v>4.8600000000000003</v>
      </c>
      <c r="AH27" s="2">
        <v>476.3</v>
      </c>
      <c r="AI27" s="2">
        <v>0</v>
      </c>
      <c r="AJ27" s="2">
        <v>0</v>
      </c>
      <c r="AK27" s="2">
        <v>390</v>
      </c>
      <c r="AL27" s="2">
        <v>0</v>
      </c>
    </row>
    <row r="28" spans="1:38" x14ac:dyDescent="0.25">
      <c r="A28" s="2">
        <v>9971</v>
      </c>
      <c r="B28" s="2" t="s">
        <v>42</v>
      </c>
      <c r="C28" s="2" t="s">
        <v>44</v>
      </c>
      <c r="D28" s="2" t="s">
        <v>44</v>
      </c>
      <c r="E28" s="2" t="s">
        <v>45</v>
      </c>
      <c r="F28" s="2" t="s">
        <v>44</v>
      </c>
      <c r="H28" s="2" t="s">
        <v>127</v>
      </c>
      <c r="I28" s="2" t="s">
        <v>40</v>
      </c>
      <c r="J28" s="2" t="s">
        <v>128</v>
      </c>
      <c r="K28" s="2">
        <v>1342</v>
      </c>
      <c r="L28" s="2">
        <v>1342</v>
      </c>
      <c r="M28" s="2">
        <v>0</v>
      </c>
      <c r="N28" s="2">
        <v>193</v>
      </c>
      <c r="O28" s="2">
        <v>0</v>
      </c>
      <c r="P28" s="2">
        <v>1600.2840000000001</v>
      </c>
      <c r="Q28" s="2">
        <v>1635.2</v>
      </c>
      <c r="R28" s="2">
        <v>40000</v>
      </c>
      <c r="S28" s="2">
        <v>1396640</v>
      </c>
      <c r="T28" s="2">
        <v>19802.8</v>
      </c>
      <c r="U28" s="2">
        <v>0</v>
      </c>
      <c r="V28" s="2">
        <v>1476640</v>
      </c>
      <c r="W28" s="2">
        <v>1121278.3</v>
      </c>
      <c r="X28" s="2">
        <v>259096.71</v>
      </c>
      <c r="Y28" s="2">
        <v>1380375.01</v>
      </c>
      <c r="Z28" s="4">
        <v>6.52</v>
      </c>
      <c r="AA28" s="2">
        <v>12133251.6</v>
      </c>
      <c r="AB28" s="2">
        <v>12445457.142999999</v>
      </c>
      <c r="AC28" s="2">
        <v>0.93479999999999996</v>
      </c>
      <c r="AD28" s="2">
        <v>1.0257000000000001</v>
      </c>
      <c r="AE28" s="2">
        <v>6.69</v>
      </c>
      <c r="AH28" s="2">
        <v>60197.2</v>
      </c>
      <c r="AI28" s="2">
        <v>0</v>
      </c>
      <c r="AJ28" s="2">
        <v>0</v>
      </c>
      <c r="AK28" s="2">
        <v>1930</v>
      </c>
      <c r="AL28" s="2">
        <v>0</v>
      </c>
    </row>
    <row r="29" spans="1:38" x14ac:dyDescent="0.25">
      <c r="A29" s="2">
        <v>1081</v>
      </c>
      <c r="B29" s="2" t="s">
        <v>42</v>
      </c>
      <c r="C29" s="2" t="s">
        <v>44</v>
      </c>
      <c r="D29" s="2" t="s">
        <v>44</v>
      </c>
      <c r="E29" s="2" t="s">
        <v>45</v>
      </c>
      <c r="F29" s="2" t="s">
        <v>44</v>
      </c>
      <c r="H29" s="2" t="s">
        <v>73</v>
      </c>
      <c r="I29" s="2" t="s">
        <v>40</v>
      </c>
      <c r="J29" s="2" t="s">
        <v>74</v>
      </c>
      <c r="K29" s="2">
        <v>6209</v>
      </c>
      <c r="L29" s="2">
        <v>6209</v>
      </c>
      <c r="M29" s="2">
        <v>0</v>
      </c>
      <c r="N29" s="2">
        <v>44</v>
      </c>
      <c r="O29" s="2">
        <v>0</v>
      </c>
      <c r="P29" s="2">
        <v>805.298</v>
      </c>
      <c r="Q29" s="2">
        <v>818.75</v>
      </c>
      <c r="R29" s="2">
        <v>40000</v>
      </c>
      <c r="S29" s="2">
        <v>538080</v>
      </c>
      <c r="T29" s="2">
        <v>75000</v>
      </c>
      <c r="U29" s="2">
        <v>0</v>
      </c>
      <c r="V29" s="2">
        <v>613230</v>
      </c>
      <c r="W29" s="2">
        <v>508582.8</v>
      </c>
      <c r="X29" s="2">
        <v>59068.68</v>
      </c>
      <c r="Y29" s="2">
        <v>567651.48</v>
      </c>
      <c r="Z29" s="4">
        <v>7.43</v>
      </c>
      <c r="AA29" s="2">
        <v>5480623.8600000003</v>
      </c>
      <c r="AB29" s="2">
        <v>4856396.93</v>
      </c>
      <c r="AC29" s="2">
        <v>0.92569999999999997</v>
      </c>
      <c r="AD29" s="2">
        <v>0.8861</v>
      </c>
      <c r="AE29" s="2">
        <v>6.58</v>
      </c>
      <c r="AH29" s="2">
        <v>150</v>
      </c>
      <c r="AI29" s="2">
        <v>0</v>
      </c>
      <c r="AJ29" s="2">
        <v>0</v>
      </c>
      <c r="AK29" s="2">
        <v>440</v>
      </c>
      <c r="AL29" s="2">
        <v>0</v>
      </c>
    </row>
    <row r="30" spans="1:38" x14ac:dyDescent="0.25">
      <c r="A30" s="2">
        <v>1564</v>
      </c>
      <c r="B30" s="2" t="s">
        <v>42</v>
      </c>
      <c r="C30" s="2" t="s">
        <v>44</v>
      </c>
      <c r="D30" s="2" t="s">
        <v>44</v>
      </c>
      <c r="E30" s="2" t="s">
        <v>45</v>
      </c>
      <c r="F30" s="2" t="s">
        <v>44</v>
      </c>
      <c r="H30" s="2" t="s">
        <v>81</v>
      </c>
      <c r="I30" s="2" t="s">
        <v>40</v>
      </c>
      <c r="J30" s="2" t="s">
        <v>82</v>
      </c>
      <c r="K30" s="2">
        <v>839</v>
      </c>
      <c r="L30" s="2">
        <v>839</v>
      </c>
      <c r="M30" s="2">
        <v>0</v>
      </c>
      <c r="N30" s="2">
        <v>3</v>
      </c>
      <c r="O30" s="2">
        <v>0</v>
      </c>
      <c r="P30" s="2">
        <v>1108.0840000000001</v>
      </c>
      <c r="Q30" s="2">
        <v>1130.78</v>
      </c>
      <c r="R30" s="2">
        <v>40000</v>
      </c>
      <c r="S30" s="2">
        <v>907840</v>
      </c>
      <c r="T30" s="2">
        <v>0</v>
      </c>
      <c r="U30" s="2">
        <v>653670</v>
      </c>
      <c r="V30" s="2">
        <v>277840</v>
      </c>
      <c r="W30" s="2">
        <v>250095.5</v>
      </c>
      <c r="X30" s="2">
        <v>4027.41</v>
      </c>
      <c r="Y30" s="2">
        <v>254122.91</v>
      </c>
      <c r="Z30" s="4">
        <v>8.5399999999999991</v>
      </c>
      <c r="AA30" s="2">
        <v>2782759.3</v>
      </c>
      <c r="AB30" s="2">
        <v>2011183.4110000001</v>
      </c>
      <c r="AC30" s="2">
        <v>0.91459999999999997</v>
      </c>
      <c r="AD30" s="2">
        <v>0.72270000000000001</v>
      </c>
      <c r="AE30" s="2">
        <v>6.17</v>
      </c>
      <c r="AH30" s="2">
        <v>23670</v>
      </c>
      <c r="AI30" s="2">
        <v>0</v>
      </c>
      <c r="AJ30" s="2">
        <v>0</v>
      </c>
      <c r="AK30" s="2">
        <v>30</v>
      </c>
      <c r="AL30" s="2">
        <v>0</v>
      </c>
    </row>
    <row r="31" spans="1:38" x14ac:dyDescent="0.25">
      <c r="A31" s="2">
        <v>545</v>
      </c>
      <c r="B31" s="2" t="s">
        <v>42</v>
      </c>
      <c r="C31" s="2" t="s">
        <v>44</v>
      </c>
      <c r="D31" s="2" t="s">
        <v>44</v>
      </c>
      <c r="E31" s="2" t="s">
        <v>45</v>
      </c>
      <c r="F31" s="2" t="s">
        <v>44</v>
      </c>
      <c r="H31" s="2" t="s">
        <v>55</v>
      </c>
      <c r="I31" s="2" t="s">
        <v>40</v>
      </c>
      <c r="J31" s="2" t="s">
        <v>56</v>
      </c>
      <c r="K31" s="2">
        <v>2884</v>
      </c>
      <c r="L31" s="2">
        <v>2884</v>
      </c>
      <c r="M31" s="2">
        <v>0</v>
      </c>
      <c r="N31" s="2">
        <v>429</v>
      </c>
      <c r="O31" s="2">
        <v>0</v>
      </c>
      <c r="P31" s="2">
        <v>1140.43</v>
      </c>
      <c r="Q31" s="2">
        <v>1165</v>
      </c>
      <c r="R31" s="2">
        <v>40000</v>
      </c>
      <c r="S31" s="2">
        <v>982800</v>
      </c>
      <c r="T31" s="2">
        <v>250000</v>
      </c>
      <c r="U31" s="2">
        <v>0</v>
      </c>
      <c r="V31" s="2">
        <v>1239973.7</v>
      </c>
      <c r="W31" s="2">
        <v>580522.35</v>
      </c>
      <c r="X31" s="2">
        <v>575919.63</v>
      </c>
      <c r="Y31" s="2">
        <v>1156441.98</v>
      </c>
      <c r="Z31" s="4">
        <v>6.74</v>
      </c>
      <c r="AA31" s="2">
        <v>8519859.9199999999</v>
      </c>
      <c r="AB31" s="2">
        <v>10392954.157</v>
      </c>
      <c r="AC31" s="2">
        <v>0.93259999999999998</v>
      </c>
      <c r="AD31" s="2">
        <v>1.2199</v>
      </c>
      <c r="AE31" s="2">
        <v>8.2200000000000006</v>
      </c>
      <c r="AH31" s="2">
        <v>7173.7</v>
      </c>
      <c r="AI31" s="2">
        <v>0</v>
      </c>
      <c r="AJ31" s="2">
        <v>0</v>
      </c>
      <c r="AK31" s="2">
        <v>4290</v>
      </c>
      <c r="AL31" s="2">
        <v>0</v>
      </c>
    </row>
    <row r="32" spans="1:38" x14ac:dyDescent="0.25">
      <c r="A32" s="2">
        <v>1845</v>
      </c>
      <c r="B32" s="2" t="s">
        <v>42</v>
      </c>
      <c r="C32" s="2" t="s">
        <v>44</v>
      </c>
      <c r="D32" s="2" t="s">
        <v>44</v>
      </c>
      <c r="E32" s="2" t="s">
        <v>45</v>
      </c>
      <c r="F32" s="2" t="s">
        <v>44</v>
      </c>
      <c r="H32" s="2" t="s">
        <v>83</v>
      </c>
      <c r="I32" s="2" t="s">
        <v>40</v>
      </c>
      <c r="J32" s="2" t="s">
        <v>84</v>
      </c>
      <c r="K32" s="2">
        <v>6795</v>
      </c>
      <c r="L32" s="2">
        <v>6795</v>
      </c>
      <c r="M32" s="2">
        <v>0</v>
      </c>
      <c r="N32" s="2">
        <v>35</v>
      </c>
      <c r="O32" s="2">
        <v>0</v>
      </c>
      <c r="P32" s="2">
        <v>1334.41</v>
      </c>
      <c r="Q32" s="2">
        <v>1358.76</v>
      </c>
      <c r="R32" s="2">
        <v>40000</v>
      </c>
      <c r="S32" s="2">
        <v>974000</v>
      </c>
      <c r="T32" s="2">
        <v>0</v>
      </c>
      <c r="U32" s="2">
        <v>216790</v>
      </c>
      <c r="V32" s="2">
        <v>764000</v>
      </c>
      <c r="W32" s="2">
        <v>660869.55000000005</v>
      </c>
      <c r="X32" s="2">
        <v>46986.45</v>
      </c>
      <c r="Y32" s="2">
        <v>707856</v>
      </c>
      <c r="Z32" s="4">
        <v>7.35</v>
      </c>
      <c r="AA32" s="2">
        <v>7125901.2199999997</v>
      </c>
      <c r="AB32" s="2">
        <v>5693186.3650000002</v>
      </c>
      <c r="AC32" s="2">
        <v>0.92649999999999999</v>
      </c>
      <c r="AD32" s="2">
        <v>0.79890000000000005</v>
      </c>
      <c r="AE32" s="2">
        <v>5.87</v>
      </c>
      <c r="AH32" s="2">
        <v>6790</v>
      </c>
      <c r="AI32" s="2">
        <v>0</v>
      </c>
      <c r="AJ32" s="2">
        <v>0</v>
      </c>
      <c r="AK32" s="2">
        <v>350</v>
      </c>
      <c r="AL32" s="2">
        <v>0</v>
      </c>
    </row>
    <row r="33" spans="1:38" x14ac:dyDescent="0.25">
      <c r="A33" s="2">
        <v>2223</v>
      </c>
      <c r="B33" s="2" t="s">
        <v>42</v>
      </c>
      <c r="C33" s="2" t="s">
        <v>44</v>
      </c>
      <c r="D33" s="2" t="s">
        <v>44</v>
      </c>
      <c r="E33" s="2" t="s">
        <v>45</v>
      </c>
      <c r="F33" s="2" t="s">
        <v>44</v>
      </c>
      <c r="H33" s="2" t="s">
        <v>93</v>
      </c>
      <c r="I33" s="2" t="s">
        <v>41</v>
      </c>
      <c r="J33" s="2" t="s">
        <v>94</v>
      </c>
      <c r="K33" s="2">
        <v>1221</v>
      </c>
      <c r="L33" s="2">
        <v>1221</v>
      </c>
      <c r="M33" s="2">
        <v>0</v>
      </c>
      <c r="N33" s="2">
        <v>845</v>
      </c>
      <c r="O33" s="2">
        <v>0</v>
      </c>
      <c r="P33" s="2">
        <v>692.59</v>
      </c>
      <c r="Q33" s="2">
        <v>712.55</v>
      </c>
      <c r="R33" s="2">
        <v>40000</v>
      </c>
      <c r="S33" s="2">
        <v>798400</v>
      </c>
      <c r="T33" s="2">
        <v>0</v>
      </c>
      <c r="U33" s="2">
        <v>60769.599999999999</v>
      </c>
      <c r="V33" s="2">
        <v>738400</v>
      </c>
      <c r="W33" s="2">
        <v>68741</v>
      </c>
      <c r="X33" s="2">
        <v>599510.6</v>
      </c>
      <c r="Y33" s="2">
        <v>668251.6</v>
      </c>
      <c r="Z33" s="4">
        <v>9.5</v>
      </c>
      <c r="AA33" s="2">
        <v>4131994.3</v>
      </c>
      <c r="AB33" s="2">
        <v>7257509.4050000003</v>
      </c>
      <c r="AC33" s="2">
        <v>0.90500000000000003</v>
      </c>
      <c r="AD33" s="2">
        <v>1.7564</v>
      </c>
      <c r="AE33" s="2">
        <v>16.690000000000001</v>
      </c>
      <c r="AH33" s="2">
        <v>769.6</v>
      </c>
      <c r="AI33" s="2">
        <v>0</v>
      </c>
      <c r="AJ33" s="2">
        <v>0</v>
      </c>
      <c r="AK33" s="2">
        <v>8450</v>
      </c>
      <c r="AL33" s="2">
        <v>0</v>
      </c>
    </row>
    <row r="34" spans="1:38" x14ac:dyDescent="0.25">
      <c r="A34" s="2">
        <v>945</v>
      </c>
      <c r="B34" s="2" t="s">
        <v>42</v>
      </c>
      <c r="C34" s="2" t="s">
        <v>44</v>
      </c>
      <c r="D34" s="2" t="s">
        <v>44</v>
      </c>
      <c r="E34" s="2" t="s">
        <v>45</v>
      </c>
      <c r="F34" s="2" t="s">
        <v>44</v>
      </c>
      <c r="H34" s="2" t="s">
        <v>71</v>
      </c>
      <c r="I34" s="2" t="s">
        <v>40</v>
      </c>
      <c r="J34" s="2" t="s">
        <v>72</v>
      </c>
      <c r="K34" s="2">
        <v>5583</v>
      </c>
      <c r="L34" s="2">
        <v>5583</v>
      </c>
      <c r="M34" s="2">
        <v>0</v>
      </c>
      <c r="N34" s="2">
        <v>1</v>
      </c>
      <c r="O34" s="2">
        <v>0</v>
      </c>
      <c r="P34" s="2">
        <v>1095.2059999999999</v>
      </c>
      <c r="Q34" s="2">
        <v>1130.54</v>
      </c>
      <c r="R34" s="2">
        <v>40000</v>
      </c>
      <c r="S34" s="2">
        <v>1413360</v>
      </c>
      <c r="T34" s="2">
        <v>0</v>
      </c>
      <c r="U34" s="2">
        <v>532410</v>
      </c>
      <c r="V34" s="2">
        <v>883360</v>
      </c>
      <c r="W34" s="2">
        <v>813158.35</v>
      </c>
      <c r="X34" s="2">
        <v>1342.47</v>
      </c>
      <c r="Y34" s="2">
        <v>814500.82</v>
      </c>
      <c r="Z34" s="4">
        <v>7.8</v>
      </c>
      <c r="AA34" s="2">
        <v>8184985.2599999998</v>
      </c>
      <c r="AB34" s="2">
        <v>6857611.9380000001</v>
      </c>
      <c r="AC34" s="2">
        <v>0.92200000000000004</v>
      </c>
      <c r="AD34" s="2">
        <v>0.83779999999999999</v>
      </c>
      <c r="AE34" s="2">
        <v>6.53</v>
      </c>
      <c r="AH34" s="2">
        <v>2410</v>
      </c>
      <c r="AI34" s="2">
        <v>0</v>
      </c>
      <c r="AJ34" s="2">
        <v>0</v>
      </c>
      <c r="AK34" s="2">
        <v>10</v>
      </c>
      <c r="AL34" s="2">
        <v>0</v>
      </c>
    </row>
    <row r="35" spans="1:38" x14ac:dyDescent="0.25">
      <c r="A35" s="2">
        <v>1944</v>
      </c>
      <c r="B35" s="2" t="s">
        <v>42</v>
      </c>
      <c r="C35" s="2" t="s">
        <v>44</v>
      </c>
      <c r="D35" s="2" t="s">
        <v>44</v>
      </c>
      <c r="E35" s="2" t="s">
        <v>45</v>
      </c>
      <c r="F35" s="2" t="s">
        <v>44</v>
      </c>
      <c r="H35" s="2" t="s">
        <v>85</v>
      </c>
      <c r="I35" s="2" t="s">
        <v>43</v>
      </c>
      <c r="J35" s="2" t="s">
        <v>86</v>
      </c>
      <c r="K35" s="2">
        <v>1</v>
      </c>
      <c r="L35" s="2">
        <v>1</v>
      </c>
      <c r="M35" s="2">
        <v>0</v>
      </c>
      <c r="N35" s="2">
        <v>0</v>
      </c>
      <c r="O35" s="2">
        <v>0</v>
      </c>
      <c r="P35" s="2">
        <v>2232.125</v>
      </c>
      <c r="Q35" s="2">
        <v>2277.35</v>
      </c>
      <c r="R35" s="2">
        <v>40000</v>
      </c>
      <c r="S35" s="2">
        <v>1809000</v>
      </c>
      <c r="T35" s="2">
        <v>0</v>
      </c>
      <c r="U35" s="2">
        <v>0</v>
      </c>
      <c r="V35" s="2">
        <v>1809000</v>
      </c>
      <c r="W35" s="2">
        <v>1787660</v>
      </c>
      <c r="X35" s="2">
        <v>0</v>
      </c>
      <c r="Y35" s="2">
        <v>1787660</v>
      </c>
      <c r="Z35" s="4">
        <v>1.18</v>
      </c>
      <c r="AA35" s="2">
        <v>5794524</v>
      </c>
      <c r="AB35" s="2">
        <v>5788729</v>
      </c>
      <c r="AC35" s="2">
        <v>0.98819999999999997</v>
      </c>
      <c r="AD35" s="2">
        <v>0.999</v>
      </c>
      <c r="AE35" s="2">
        <v>1.18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</row>
    <row r="36" spans="1:38" x14ac:dyDescent="0.25">
      <c r="A36" s="2">
        <v>4097</v>
      </c>
      <c r="B36" s="2" t="s">
        <v>42</v>
      </c>
      <c r="C36" s="2" t="s">
        <v>44</v>
      </c>
      <c r="D36" s="2" t="s">
        <v>44</v>
      </c>
      <c r="E36" s="2" t="s">
        <v>45</v>
      </c>
      <c r="F36" s="2" t="s">
        <v>44</v>
      </c>
      <c r="H36" s="2" t="s">
        <v>105</v>
      </c>
      <c r="I36" s="2" t="s">
        <v>40</v>
      </c>
      <c r="J36" s="2" t="s">
        <v>106</v>
      </c>
      <c r="K36" s="2">
        <v>8917</v>
      </c>
      <c r="L36" s="2">
        <v>8917</v>
      </c>
      <c r="M36" s="2">
        <v>0</v>
      </c>
      <c r="N36" s="2">
        <v>2</v>
      </c>
      <c r="O36" s="2">
        <v>0</v>
      </c>
      <c r="P36" s="2">
        <v>2010.3520000000001</v>
      </c>
      <c r="Q36" s="2">
        <v>2036.82</v>
      </c>
      <c r="R36" s="2">
        <v>40000</v>
      </c>
      <c r="S36" s="2">
        <v>1058720</v>
      </c>
      <c r="T36" s="2">
        <v>0</v>
      </c>
      <c r="U36" s="2">
        <v>2003</v>
      </c>
      <c r="V36" s="2">
        <v>1058720</v>
      </c>
      <c r="W36" s="2">
        <v>965990.3</v>
      </c>
      <c r="X36" s="2">
        <v>2684.94</v>
      </c>
      <c r="Y36" s="2">
        <v>968675.24</v>
      </c>
      <c r="Z36" s="4">
        <v>8.51</v>
      </c>
      <c r="AA36" s="2">
        <v>9737654.8599999994</v>
      </c>
      <c r="AB36" s="2">
        <v>8294744.3439999996</v>
      </c>
      <c r="AC36" s="2">
        <v>0.91490000000000005</v>
      </c>
      <c r="AD36" s="2">
        <v>0.8518</v>
      </c>
      <c r="AE36" s="2">
        <v>7.25</v>
      </c>
      <c r="AH36" s="2">
        <v>2003</v>
      </c>
      <c r="AI36" s="2">
        <v>0</v>
      </c>
      <c r="AJ36" s="2">
        <v>0</v>
      </c>
      <c r="AK36" s="2">
        <v>20</v>
      </c>
      <c r="AL36" s="2">
        <v>0</v>
      </c>
    </row>
    <row r="37" spans="1:38" x14ac:dyDescent="0.25">
      <c r="A37" s="2">
        <v>9467</v>
      </c>
      <c r="B37" s="2" t="s">
        <v>42</v>
      </c>
      <c r="C37" s="2" t="s">
        <v>44</v>
      </c>
      <c r="D37" s="2" t="s">
        <v>44</v>
      </c>
      <c r="E37" s="2" t="s">
        <v>45</v>
      </c>
      <c r="F37" s="2" t="s">
        <v>44</v>
      </c>
      <c r="H37" s="2" t="s">
        <v>123</v>
      </c>
      <c r="I37" s="2" t="s">
        <v>40</v>
      </c>
      <c r="J37" s="2" t="s">
        <v>124</v>
      </c>
      <c r="K37" s="2">
        <v>629</v>
      </c>
      <c r="L37" s="2">
        <v>629</v>
      </c>
      <c r="M37" s="2">
        <v>0</v>
      </c>
      <c r="N37" s="2">
        <v>12</v>
      </c>
      <c r="O37" s="2">
        <v>0</v>
      </c>
      <c r="P37" s="2">
        <v>2082.7199999999998</v>
      </c>
      <c r="Q37" s="2">
        <v>2120.8000000000002</v>
      </c>
      <c r="R37" s="2">
        <v>40000</v>
      </c>
      <c r="S37" s="2">
        <v>1523200</v>
      </c>
      <c r="T37" s="2">
        <v>0</v>
      </c>
      <c r="U37" s="2">
        <v>380313.5</v>
      </c>
      <c r="V37" s="2">
        <v>1153200</v>
      </c>
      <c r="W37" s="2">
        <v>1044089.35</v>
      </c>
      <c r="X37" s="2">
        <v>16109.64</v>
      </c>
      <c r="Y37" s="2">
        <v>1060198.99</v>
      </c>
      <c r="Z37" s="4">
        <v>8.06</v>
      </c>
      <c r="AA37" s="2">
        <v>8147391.5300000003</v>
      </c>
      <c r="AB37" s="2">
        <v>7992337.9720000001</v>
      </c>
      <c r="AC37" s="2">
        <v>0.9194</v>
      </c>
      <c r="AD37" s="2">
        <v>0.98099999999999998</v>
      </c>
      <c r="AE37" s="2">
        <v>7.91</v>
      </c>
      <c r="AH37" s="2">
        <v>10313.5</v>
      </c>
      <c r="AI37" s="2">
        <v>0</v>
      </c>
      <c r="AJ37" s="2">
        <v>0</v>
      </c>
      <c r="AK37" s="2">
        <v>120</v>
      </c>
      <c r="AL37" s="2">
        <v>0</v>
      </c>
    </row>
    <row r="38" spans="1:38" x14ac:dyDescent="0.25">
      <c r="A38" s="2">
        <v>1973</v>
      </c>
      <c r="B38" s="2" t="s">
        <v>42</v>
      </c>
      <c r="C38" s="2" t="s">
        <v>44</v>
      </c>
      <c r="D38" s="2" t="s">
        <v>44</v>
      </c>
      <c r="E38" s="2" t="s">
        <v>45</v>
      </c>
      <c r="F38" s="2" t="s">
        <v>44</v>
      </c>
      <c r="H38" s="2" t="s">
        <v>87</v>
      </c>
      <c r="I38" s="2" t="s">
        <v>40</v>
      </c>
      <c r="J38" s="2" t="s">
        <v>88</v>
      </c>
      <c r="K38" s="2">
        <v>665</v>
      </c>
      <c r="L38" s="2">
        <v>665</v>
      </c>
      <c r="M38" s="2">
        <v>0</v>
      </c>
      <c r="N38" s="2">
        <v>5</v>
      </c>
      <c r="O38" s="2">
        <v>0</v>
      </c>
      <c r="P38" s="2">
        <v>1035.6500000000001</v>
      </c>
      <c r="Q38" s="2">
        <v>1049.6400000000001</v>
      </c>
      <c r="R38" s="2">
        <v>40000</v>
      </c>
      <c r="S38" s="2">
        <v>559600</v>
      </c>
      <c r="T38" s="2">
        <v>0</v>
      </c>
      <c r="U38" s="2">
        <v>41665</v>
      </c>
      <c r="V38" s="2">
        <v>529600</v>
      </c>
      <c r="W38" s="2">
        <v>472608</v>
      </c>
      <c r="X38" s="2">
        <v>6712.35</v>
      </c>
      <c r="Y38" s="2">
        <v>479320.35</v>
      </c>
      <c r="Z38" s="4">
        <v>9.49</v>
      </c>
      <c r="AA38" s="2">
        <v>4376584.49</v>
      </c>
      <c r="AB38" s="2">
        <v>4269331.2350000003</v>
      </c>
      <c r="AC38" s="2">
        <v>0.90510000000000002</v>
      </c>
      <c r="AD38" s="2">
        <v>0.97550000000000003</v>
      </c>
      <c r="AE38" s="2">
        <v>9.26</v>
      </c>
      <c r="AH38" s="2">
        <v>11665</v>
      </c>
      <c r="AI38" s="2">
        <v>0</v>
      </c>
      <c r="AJ38" s="2">
        <v>0</v>
      </c>
      <c r="AK38" s="2">
        <v>50</v>
      </c>
      <c r="AL38" s="2">
        <v>0</v>
      </c>
    </row>
    <row r="39" spans="1:38" x14ac:dyDescent="0.25">
      <c r="A39" s="2">
        <v>2570</v>
      </c>
      <c r="B39" s="2" t="s">
        <v>42</v>
      </c>
      <c r="C39" s="2" t="s">
        <v>44</v>
      </c>
      <c r="D39" s="2" t="s">
        <v>44</v>
      </c>
      <c r="E39" s="2" t="s">
        <v>45</v>
      </c>
      <c r="F39" s="2" t="s">
        <v>44</v>
      </c>
      <c r="H39" s="2" t="s">
        <v>99</v>
      </c>
      <c r="I39" s="2" t="s">
        <v>40</v>
      </c>
      <c r="J39" s="2" t="s">
        <v>100</v>
      </c>
      <c r="K39" s="2">
        <v>3859</v>
      </c>
      <c r="L39" s="2">
        <v>3859</v>
      </c>
      <c r="M39" s="2">
        <v>0</v>
      </c>
      <c r="N39" s="2">
        <v>792</v>
      </c>
      <c r="O39" s="2">
        <v>0</v>
      </c>
      <c r="P39" s="2">
        <v>1976.5219999999999</v>
      </c>
      <c r="Q39" s="2">
        <v>2009.56</v>
      </c>
      <c r="R39" s="2">
        <v>40000</v>
      </c>
      <c r="S39" s="2">
        <v>1321520</v>
      </c>
      <c r="T39" s="2">
        <v>625000</v>
      </c>
      <c r="U39" s="2">
        <v>0</v>
      </c>
      <c r="V39" s="2">
        <v>1949338.75</v>
      </c>
      <c r="W39" s="2">
        <v>709936.3</v>
      </c>
      <c r="X39" s="2">
        <v>1063236.24</v>
      </c>
      <c r="Y39" s="2">
        <v>1773172.54</v>
      </c>
      <c r="Z39" s="4">
        <v>9.0399999999999991</v>
      </c>
      <c r="AA39" s="2">
        <v>10691981.060000001</v>
      </c>
      <c r="AB39" s="2">
        <v>13247260.004000001</v>
      </c>
      <c r="AC39" s="2">
        <v>0.90959999999999996</v>
      </c>
      <c r="AD39" s="2">
        <v>1.2390000000000001</v>
      </c>
      <c r="AE39" s="2">
        <v>11.2</v>
      </c>
      <c r="AH39" s="2">
        <v>2818.75</v>
      </c>
      <c r="AI39" s="2">
        <v>0</v>
      </c>
      <c r="AJ39" s="2">
        <v>0</v>
      </c>
      <c r="AK39" s="2">
        <v>7920</v>
      </c>
      <c r="AL39" s="2">
        <v>0</v>
      </c>
    </row>
    <row r="40" spans="1:38" x14ac:dyDescent="0.25">
      <c r="A40" s="2">
        <v>2035</v>
      </c>
      <c r="B40" s="2" t="s">
        <v>42</v>
      </c>
      <c r="C40" s="2" t="s">
        <v>44</v>
      </c>
      <c r="D40" s="2" t="s">
        <v>44</v>
      </c>
      <c r="E40" s="2" t="s">
        <v>45</v>
      </c>
      <c r="F40" s="2" t="s">
        <v>44</v>
      </c>
      <c r="H40" s="2" t="s">
        <v>91</v>
      </c>
      <c r="I40" s="2" t="s">
        <v>40</v>
      </c>
      <c r="J40" s="2" t="s">
        <v>92</v>
      </c>
      <c r="K40" s="2">
        <v>3229</v>
      </c>
      <c r="L40" s="2">
        <v>3229</v>
      </c>
      <c r="M40" s="2">
        <v>0</v>
      </c>
      <c r="N40" s="2">
        <v>79</v>
      </c>
      <c r="O40" s="2">
        <v>0</v>
      </c>
      <c r="P40" s="2">
        <v>917.78700000000003</v>
      </c>
      <c r="Q40" s="2">
        <v>937.33</v>
      </c>
      <c r="R40" s="2">
        <v>40000</v>
      </c>
      <c r="S40" s="2">
        <v>781720</v>
      </c>
      <c r="T40" s="2">
        <v>0</v>
      </c>
      <c r="U40" s="2">
        <v>207329</v>
      </c>
      <c r="V40" s="2">
        <v>581720</v>
      </c>
      <c r="W40" s="2">
        <v>440727.4</v>
      </c>
      <c r="X40" s="2">
        <v>106055.13</v>
      </c>
      <c r="Y40" s="2">
        <v>546782.53</v>
      </c>
      <c r="Z40" s="4">
        <v>6.01</v>
      </c>
      <c r="AA40" s="2">
        <v>5387441.2699999996</v>
      </c>
      <c r="AB40" s="2">
        <v>4493635.9539999999</v>
      </c>
      <c r="AC40" s="2">
        <v>0.93989999999999996</v>
      </c>
      <c r="AD40" s="2">
        <v>0.83409999999999995</v>
      </c>
      <c r="AE40" s="2">
        <v>5.01</v>
      </c>
      <c r="AH40" s="2">
        <v>7329</v>
      </c>
      <c r="AI40" s="2">
        <v>0</v>
      </c>
      <c r="AJ40" s="2">
        <v>0</v>
      </c>
      <c r="AK40" s="2">
        <v>790</v>
      </c>
      <c r="AL40" s="2">
        <v>0</v>
      </c>
    </row>
    <row r="41" spans="1:38" x14ac:dyDescent="0.25">
      <c r="A41" s="2">
        <v>2495</v>
      </c>
      <c r="B41" s="2" t="s">
        <v>42</v>
      </c>
      <c r="C41" s="2" t="s">
        <v>44</v>
      </c>
      <c r="D41" s="2" t="s">
        <v>44</v>
      </c>
      <c r="E41" s="2" t="s">
        <v>45</v>
      </c>
      <c r="F41" s="2" t="s">
        <v>44</v>
      </c>
      <c r="H41" s="2" t="s">
        <v>97</v>
      </c>
      <c r="I41" s="2" t="s">
        <v>40</v>
      </c>
      <c r="J41" s="2" t="s">
        <v>98</v>
      </c>
      <c r="K41" s="2">
        <v>506</v>
      </c>
      <c r="L41" s="2">
        <v>506</v>
      </c>
      <c r="M41" s="2">
        <v>0</v>
      </c>
      <c r="N41" s="2">
        <v>48</v>
      </c>
      <c r="O41" s="2">
        <v>0</v>
      </c>
      <c r="P41" s="2">
        <v>1171.288</v>
      </c>
      <c r="Q41" s="2">
        <v>1192.75</v>
      </c>
      <c r="R41" s="2">
        <v>40000</v>
      </c>
      <c r="S41" s="2">
        <v>858480</v>
      </c>
      <c r="T41" s="2">
        <v>100000</v>
      </c>
      <c r="U41" s="2">
        <v>0</v>
      </c>
      <c r="V41" s="2">
        <v>958480</v>
      </c>
      <c r="W41" s="2">
        <v>829603.35</v>
      </c>
      <c r="X41" s="2">
        <v>64438.559999999998</v>
      </c>
      <c r="Y41" s="2">
        <v>894041.91</v>
      </c>
      <c r="Z41" s="4">
        <v>6.72</v>
      </c>
      <c r="AA41" s="2">
        <v>8310433.0899999999</v>
      </c>
      <c r="AB41" s="2">
        <v>8561000.5020000003</v>
      </c>
      <c r="AC41" s="2">
        <v>0.93279999999999996</v>
      </c>
      <c r="AD41" s="2">
        <v>1.0302</v>
      </c>
      <c r="AE41" s="2">
        <v>6.92</v>
      </c>
      <c r="AH41" s="2">
        <v>0</v>
      </c>
      <c r="AI41" s="2">
        <v>0</v>
      </c>
      <c r="AJ41" s="2">
        <v>0</v>
      </c>
      <c r="AK41" s="2">
        <v>480</v>
      </c>
      <c r="AL41" s="2">
        <v>0</v>
      </c>
    </row>
    <row r="42" spans="1:38" x14ac:dyDescent="0.25">
      <c r="A42" s="2">
        <v>2280</v>
      </c>
      <c r="B42" s="2" t="s">
        <v>42</v>
      </c>
      <c r="C42" s="2" t="s">
        <v>44</v>
      </c>
      <c r="D42" s="2" t="s">
        <v>44</v>
      </c>
      <c r="E42" s="2" t="s">
        <v>45</v>
      </c>
      <c r="F42" s="2" t="s">
        <v>44</v>
      </c>
      <c r="H42" s="2" t="s">
        <v>95</v>
      </c>
      <c r="I42" s="2" t="s">
        <v>41</v>
      </c>
      <c r="J42" s="2" t="s">
        <v>96</v>
      </c>
      <c r="K42" s="2">
        <v>181</v>
      </c>
      <c r="L42" s="2">
        <v>181</v>
      </c>
      <c r="M42" s="2">
        <v>0</v>
      </c>
      <c r="N42" s="2">
        <v>178</v>
      </c>
      <c r="O42" s="2">
        <v>0</v>
      </c>
      <c r="P42" s="2">
        <v>291.96300000000002</v>
      </c>
      <c r="Q42" s="2">
        <v>301.55</v>
      </c>
      <c r="R42" s="2">
        <v>40000</v>
      </c>
      <c r="S42" s="2">
        <v>383480</v>
      </c>
      <c r="T42" s="2">
        <v>0</v>
      </c>
      <c r="U42" s="2">
        <v>360000</v>
      </c>
      <c r="V42" s="2">
        <v>23480</v>
      </c>
      <c r="W42" s="2">
        <v>266</v>
      </c>
      <c r="X42" s="2">
        <v>20982.639999999999</v>
      </c>
      <c r="Y42" s="2">
        <v>21248.639999999999</v>
      </c>
      <c r="Z42" s="4">
        <v>9.5</v>
      </c>
      <c r="AA42" s="2">
        <v>125903.48</v>
      </c>
      <c r="AB42" s="2">
        <v>249922.36199999999</v>
      </c>
      <c r="AC42" s="2">
        <v>0.90500000000000003</v>
      </c>
      <c r="AD42" s="2">
        <v>1.9850000000000001</v>
      </c>
      <c r="AE42" s="2">
        <v>18.86</v>
      </c>
      <c r="AH42" s="2">
        <v>0</v>
      </c>
      <c r="AI42" s="2">
        <v>0</v>
      </c>
      <c r="AJ42" s="2">
        <v>0</v>
      </c>
      <c r="AK42" s="2">
        <v>1780</v>
      </c>
      <c r="AL42" s="2">
        <v>0</v>
      </c>
    </row>
    <row r="43" spans="1:38" x14ac:dyDescent="0.25">
      <c r="A43" s="2">
        <v>776</v>
      </c>
      <c r="B43" s="2" t="s">
        <v>42</v>
      </c>
      <c r="C43" s="2" t="s">
        <v>44</v>
      </c>
      <c r="D43" s="2" t="s">
        <v>44</v>
      </c>
      <c r="E43" s="2" t="s">
        <v>45</v>
      </c>
      <c r="F43" s="2" t="s">
        <v>44</v>
      </c>
      <c r="H43" s="2" t="s">
        <v>67</v>
      </c>
      <c r="I43" s="2" t="s">
        <v>40</v>
      </c>
      <c r="J43" s="2" t="s">
        <v>68</v>
      </c>
      <c r="K43" s="2">
        <v>870</v>
      </c>
      <c r="L43" s="2">
        <v>870</v>
      </c>
      <c r="M43" s="2">
        <v>0</v>
      </c>
      <c r="N43" s="2">
        <v>421</v>
      </c>
      <c r="O43" s="2">
        <v>0</v>
      </c>
      <c r="P43" s="2">
        <v>1094.184</v>
      </c>
      <c r="Q43" s="2">
        <v>1094.184</v>
      </c>
      <c r="R43" s="2">
        <v>40000</v>
      </c>
      <c r="S43" s="2">
        <v>0</v>
      </c>
      <c r="T43" s="2">
        <v>650000</v>
      </c>
      <c r="U43" s="2">
        <v>0</v>
      </c>
      <c r="V43" s="2">
        <v>650000</v>
      </c>
      <c r="W43" s="2">
        <v>62829.5</v>
      </c>
      <c r="X43" s="2">
        <v>565179.87</v>
      </c>
      <c r="Y43" s="2">
        <v>628009.37</v>
      </c>
      <c r="Z43" s="4">
        <v>3.38</v>
      </c>
      <c r="AA43" s="2">
        <v>4204262.21</v>
      </c>
      <c r="AB43" s="2">
        <v>5629924.0999999996</v>
      </c>
      <c r="AC43" s="2">
        <v>0.96619999999999995</v>
      </c>
      <c r="AD43" s="2">
        <v>1.3391</v>
      </c>
      <c r="AE43" s="2">
        <v>4.53</v>
      </c>
      <c r="AH43" s="2">
        <v>0</v>
      </c>
      <c r="AI43" s="2">
        <v>0</v>
      </c>
      <c r="AJ43" s="2">
        <v>0</v>
      </c>
      <c r="AK43" s="2">
        <v>4210</v>
      </c>
      <c r="AL43" s="2">
        <v>0</v>
      </c>
    </row>
    <row r="44" spans="1:38" x14ac:dyDescent="0.25">
      <c r="A44" s="2">
        <v>66</v>
      </c>
      <c r="B44" s="2" t="s">
        <v>42</v>
      </c>
      <c r="C44" s="2" t="s">
        <v>44</v>
      </c>
      <c r="D44" s="2" t="s">
        <v>44</v>
      </c>
      <c r="E44" s="2" t="s">
        <v>45</v>
      </c>
      <c r="F44" s="2" t="s">
        <v>44</v>
      </c>
      <c r="H44" s="2" t="s">
        <v>46</v>
      </c>
      <c r="I44" s="2" t="s">
        <v>43</v>
      </c>
      <c r="J44" s="2" t="s">
        <v>47</v>
      </c>
      <c r="K44" s="2">
        <v>10</v>
      </c>
      <c r="L44" s="2">
        <v>10</v>
      </c>
      <c r="M44" s="2">
        <v>0</v>
      </c>
      <c r="N44" s="2">
        <v>0</v>
      </c>
      <c r="O44" s="2">
        <v>0</v>
      </c>
      <c r="P44" s="2">
        <v>485.81299999999999</v>
      </c>
      <c r="Q44" s="2">
        <v>494.02</v>
      </c>
      <c r="R44" s="2">
        <v>40000</v>
      </c>
      <c r="S44" s="2">
        <v>328280</v>
      </c>
      <c r="T44" s="2">
        <v>0</v>
      </c>
      <c r="U44" s="2">
        <v>0</v>
      </c>
      <c r="V44" s="2">
        <v>328280</v>
      </c>
      <c r="W44" s="2">
        <v>331236.5</v>
      </c>
      <c r="X44" s="2">
        <v>0</v>
      </c>
      <c r="Y44" s="2">
        <v>331236.5</v>
      </c>
      <c r="Z44" s="4">
        <v>-0.9</v>
      </c>
      <c r="AA44" s="2">
        <v>1587345.8</v>
      </c>
      <c r="AB44" s="2">
        <v>1594378.8</v>
      </c>
      <c r="AC44" s="2">
        <v>1.0089999999999999</v>
      </c>
      <c r="AD44" s="2">
        <v>1.0044</v>
      </c>
      <c r="AE44" s="2">
        <v>-0.9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</row>
    <row r="45" spans="1:38" x14ac:dyDescent="0.25">
      <c r="A45" s="2">
        <v>610</v>
      </c>
      <c r="B45" s="2" t="s">
        <v>42</v>
      </c>
      <c r="C45" s="2" t="s">
        <v>44</v>
      </c>
      <c r="D45" s="2" t="s">
        <v>44</v>
      </c>
      <c r="E45" s="2" t="s">
        <v>45</v>
      </c>
      <c r="F45" s="2" t="s">
        <v>44</v>
      </c>
      <c r="H45" s="2" t="s">
        <v>61</v>
      </c>
      <c r="I45" s="2" t="s">
        <v>43</v>
      </c>
      <c r="J45" s="2" t="s">
        <v>62</v>
      </c>
      <c r="K45" s="2">
        <v>1</v>
      </c>
      <c r="L45" s="2">
        <v>1</v>
      </c>
      <c r="M45" s="2">
        <v>0</v>
      </c>
      <c r="N45" s="2">
        <v>0</v>
      </c>
      <c r="O45" s="2">
        <v>0</v>
      </c>
      <c r="P45" s="2">
        <v>1103.184</v>
      </c>
      <c r="Q45" s="2">
        <v>1126.78</v>
      </c>
      <c r="R45" s="2">
        <v>40000</v>
      </c>
      <c r="S45" s="2">
        <v>943840</v>
      </c>
      <c r="T45" s="2">
        <v>0</v>
      </c>
      <c r="U45" s="2">
        <v>1875</v>
      </c>
      <c r="V45" s="2">
        <v>943840</v>
      </c>
      <c r="W45" s="2">
        <v>944125</v>
      </c>
      <c r="X45" s="2">
        <v>0</v>
      </c>
      <c r="Y45" s="2">
        <v>944125</v>
      </c>
      <c r="Z45" s="4">
        <v>-0.03</v>
      </c>
      <c r="AA45" s="2">
        <v>6251271</v>
      </c>
      <c r="AB45" s="2">
        <v>6251271</v>
      </c>
      <c r="AC45" s="2">
        <v>1.0003</v>
      </c>
      <c r="AD45" s="2">
        <v>1</v>
      </c>
      <c r="AE45" s="2">
        <v>-0.03</v>
      </c>
      <c r="AH45" s="2">
        <v>1875</v>
      </c>
      <c r="AI45" s="2">
        <v>0</v>
      </c>
      <c r="AJ45" s="2">
        <v>0</v>
      </c>
      <c r="AK45" s="2">
        <v>0</v>
      </c>
      <c r="AL45" s="2">
        <v>0</v>
      </c>
    </row>
    <row r="46" spans="1:38" x14ac:dyDescent="0.25">
      <c r="A46" s="2">
        <v>16228</v>
      </c>
      <c r="B46" s="2" t="s">
        <v>42</v>
      </c>
      <c r="C46" s="2" t="s">
        <v>44</v>
      </c>
      <c r="D46" s="2" t="s">
        <v>44</v>
      </c>
      <c r="E46" s="2" t="s">
        <v>45</v>
      </c>
      <c r="F46" s="2" t="s">
        <v>44</v>
      </c>
      <c r="H46" s="2" t="s">
        <v>148</v>
      </c>
      <c r="I46" s="2" t="s">
        <v>40</v>
      </c>
      <c r="J46" s="2" t="s">
        <v>149</v>
      </c>
      <c r="K46" s="2">
        <v>8269</v>
      </c>
      <c r="L46" s="2">
        <v>8269</v>
      </c>
      <c r="M46" s="2">
        <v>0</v>
      </c>
      <c r="N46" s="2">
        <v>140</v>
      </c>
      <c r="O46" s="2">
        <v>0</v>
      </c>
      <c r="P46" s="2">
        <v>1464.2909999999999</v>
      </c>
      <c r="Q46" s="2">
        <v>1489.57</v>
      </c>
      <c r="R46" s="2">
        <v>40000</v>
      </c>
      <c r="S46" s="2">
        <v>1011160</v>
      </c>
      <c r="T46" s="2">
        <v>100000</v>
      </c>
      <c r="U46" s="2">
        <v>0</v>
      </c>
      <c r="V46" s="2">
        <v>1111914</v>
      </c>
      <c r="W46" s="2">
        <v>831782.35</v>
      </c>
      <c r="X46" s="2">
        <v>187945.8</v>
      </c>
      <c r="Y46" s="2">
        <v>1019728.15</v>
      </c>
      <c r="Z46" s="4">
        <v>8.2899999999999991</v>
      </c>
      <c r="AA46" s="2">
        <v>9330973.1099999994</v>
      </c>
      <c r="AB46" s="2">
        <v>9690466.2799999993</v>
      </c>
      <c r="AC46" s="2">
        <v>0.91710000000000003</v>
      </c>
      <c r="AD46" s="2">
        <v>1.0385</v>
      </c>
      <c r="AE46" s="2">
        <v>8.61</v>
      </c>
      <c r="AH46" s="2">
        <v>754</v>
      </c>
      <c r="AI46" s="2">
        <v>0</v>
      </c>
      <c r="AJ46" s="2">
        <v>0</v>
      </c>
      <c r="AK46" s="2">
        <v>1400</v>
      </c>
      <c r="AL46" s="2">
        <v>0</v>
      </c>
    </row>
    <row r="47" spans="1:38" x14ac:dyDescent="0.25">
      <c r="A47" s="2">
        <v>9466</v>
      </c>
      <c r="B47" s="2" t="s">
        <v>42</v>
      </c>
      <c r="C47" s="2" t="s">
        <v>44</v>
      </c>
      <c r="D47" s="2" t="s">
        <v>44</v>
      </c>
      <c r="E47" s="2" t="s">
        <v>45</v>
      </c>
      <c r="F47" s="2" t="s">
        <v>44</v>
      </c>
      <c r="H47" s="2" t="s">
        <v>121</v>
      </c>
      <c r="I47" s="2" t="s">
        <v>38</v>
      </c>
      <c r="J47" s="2" t="s">
        <v>122</v>
      </c>
      <c r="K47" s="2">
        <v>3993</v>
      </c>
      <c r="L47" s="2">
        <v>3993</v>
      </c>
      <c r="M47" s="2">
        <v>0</v>
      </c>
      <c r="N47" s="2">
        <v>0</v>
      </c>
      <c r="O47" s="2">
        <v>0</v>
      </c>
      <c r="P47" s="2">
        <v>2057.1329999999998</v>
      </c>
      <c r="Q47" s="2">
        <v>2095.1999999999998</v>
      </c>
      <c r="R47" s="2">
        <v>20000</v>
      </c>
      <c r="S47" s="2">
        <v>761340</v>
      </c>
      <c r="T47" s="2">
        <v>0</v>
      </c>
      <c r="U47" s="2">
        <v>255639.4</v>
      </c>
      <c r="V47" s="2">
        <v>521340</v>
      </c>
      <c r="W47" s="2">
        <v>489864.65</v>
      </c>
      <c r="X47" s="2">
        <v>0</v>
      </c>
      <c r="Y47" s="2">
        <v>489864.65</v>
      </c>
      <c r="Z47" s="4">
        <v>6.04</v>
      </c>
      <c r="AA47" s="2">
        <v>5247049.34</v>
      </c>
      <c r="AB47" s="2">
        <v>3756222.57</v>
      </c>
      <c r="AC47" s="2">
        <v>0.93959999999999999</v>
      </c>
      <c r="AD47" s="2">
        <v>0.71589999999999998</v>
      </c>
      <c r="AE47" s="2">
        <v>4.32</v>
      </c>
      <c r="AH47" s="2">
        <v>15639.4</v>
      </c>
      <c r="AI47" s="2">
        <v>0</v>
      </c>
      <c r="AJ47" s="2">
        <v>0</v>
      </c>
      <c r="AK47" s="2">
        <v>0</v>
      </c>
      <c r="AL47" s="2">
        <v>0</v>
      </c>
    </row>
    <row r="48" spans="1:38" x14ac:dyDescent="0.25">
      <c r="A48" s="2">
        <v>3580</v>
      </c>
      <c r="B48" s="2" t="s">
        <v>42</v>
      </c>
      <c r="C48" s="2" t="s">
        <v>44</v>
      </c>
      <c r="D48" s="2" t="s">
        <v>44</v>
      </c>
      <c r="E48" s="2" t="s">
        <v>45</v>
      </c>
      <c r="F48" s="2" t="s">
        <v>44</v>
      </c>
      <c r="H48" s="2" t="s">
        <v>103</v>
      </c>
      <c r="I48" s="2" t="s">
        <v>38</v>
      </c>
      <c r="J48" s="2" t="s">
        <v>104</v>
      </c>
      <c r="K48" s="2">
        <v>1119</v>
      </c>
      <c r="L48" s="2">
        <v>1119</v>
      </c>
      <c r="M48" s="2">
        <v>0</v>
      </c>
      <c r="N48" s="2">
        <v>0</v>
      </c>
      <c r="O48" s="2">
        <v>0</v>
      </c>
      <c r="P48" s="2">
        <v>315.745</v>
      </c>
      <c r="Q48" s="2">
        <v>322.32</v>
      </c>
      <c r="R48" s="2">
        <v>20000</v>
      </c>
      <c r="S48" s="2">
        <v>131500</v>
      </c>
      <c r="T48" s="2">
        <v>0</v>
      </c>
      <c r="U48" s="2">
        <v>36000</v>
      </c>
      <c r="V48" s="2">
        <v>95500</v>
      </c>
      <c r="W48" s="2">
        <v>86167.1</v>
      </c>
      <c r="X48" s="2">
        <v>0</v>
      </c>
      <c r="Y48" s="2">
        <v>86167.1</v>
      </c>
      <c r="Z48" s="4">
        <v>9.77</v>
      </c>
      <c r="AA48" s="2">
        <v>946369.25</v>
      </c>
      <c r="AB48" s="2">
        <v>700386.54</v>
      </c>
      <c r="AC48" s="2">
        <v>0.90229999999999999</v>
      </c>
      <c r="AD48" s="2">
        <v>0.74009999999999998</v>
      </c>
      <c r="AE48" s="2">
        <v>7.23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</row>
    <row r="49" spans="1:38" x14ac:dyDescent="0.25">
      <c r="A49" s="2">
        <v>15621</v>
      </c>
      <c r="B49" s="2" t="s">
        <v>42</v>
      </c>
      <c r="C49" s="2" t="s">
        <v>44</v>
      </c>
      <c r="D49" s="2" t="s">
        <v>44</v>
      </c>
      <c r="E49" s="2" t="s">
        <v>45</v>
      </c>
      <c r="F49" s="2" t="s">
        <v>44</v>
      </c>
      <c r="H49" s="2" t="s">
        <v>131</v>
      </c>
      <c r="I49" s="2" t="s">
        <v>40</v>
      </c>
      <c r="J49" s="2" t="s">
        <v>132</v>
      </c>
      <c r="K49" s="2">
        <v>3068</v>
      </c>
      <c r="L49" s="2">
        <v>3068</v>
      </c>
      <c r="M49" s="2">
        <v>0</v>
      </c>
      <c r="N49" s="2">
        <v>3</v>
      </c>
      <c r="O49" s="2">
        <v>0</v>
      </c>
      <c r="P49" s="2">
        <v>1000.35</v>
      </c>
      <c r="Q49" s="2">
        <v>1024.43</v>
      </c>
      <c r="R49" s="2">
        <v>40000</v>
      </c>
      <c r="S49" s="2">
        <v>963200</v>
      </c>
      <c r="T49" s="2">
        <v>0</v>
      </c>
      <c r="U49" s="2">
        <v>217992</v>
      </c>
      <c r="V49" s="2">
        <v>753200</v>
      </c>
      <c r="W49" s="2">
        <v>681221.2</v>
      </c>
      <c r="X49" s="2">
        <v>4027.41</v>
      </c>
      <c r="Y49" s="2">
        <v>685248.61</v>
      </c>
      <c r="Z49" s="4">
        <v>9.02</v>
      </c>
      <c r="AA49" s="2">
        <v>6340955.0999999996</v>
      </c>
      <c r="AB49" s="2">
        <v>5582280.0209999997</v>
      </c>
      <c r="AC49" s="2">
        <v>0.90980000000000005</v>
      </c>
      <c r="AD49" s="2">
        <v>0.88039999999999996</v>
      </c>
      <c r="AE49" s="2">
        <v>7.94</v>
      </c>
      <c r="AH49" s="2">
        <v>7992</v>
      </c>
      <c r="AI49" s="2">
        <v>0</v>
      </c>
      <c r="AJ49" s="2">
        <v>0</v>
      </c>
      <c r="AK49" s="2">
        <v>30</v>
      </c>
      <c r="AL49" s="2">
        <v>0</v>
      </c>
    </row>
    <row r="50" spans="1:38" x14ac:dyDescent="0.25">
      <c r="A50" s="2">
        <v>16020</v>
      </c>
      <c r="B50" s="2" t="s">
        <v>42</v>
      </c>
      <c r="C50" s="2" t="s">
        <v>44</v>
      </c>
      <c r="D50" s="2" t="s">
        <v>44</v>
      </c>
      <c r="E50" s="2" t="s">
        <v>45</v>
      </c>
      <c r="F50" s="2" t="s">
        <v>44</v>
      </c>
      <c r="H50" s="2" t="s">
        <v>144</v>
      </c>
      <c r="I50" s="2" t="s">
        <v>40</v>
      </c>
      <c r="J50" s="2" t="s">
        <v>145</v>
      </c>
      <c r="K50" s="2">
        <v>1975</v>
      </c>
      <c r="L50" s="2">
        <v>1975</v>
      </c>
      <c r="M50" s="2">
        <v>0</v>
      </c>
      <c r="N50" s="2">
        <v>307</v>
      </c>
      <c r="O50" s="2">
        <v>0</v>
      </c>
      <c r="P50" s="2">
        <v>8227.5</v>
      </c>
      <c r="Q50" s="2">
        <v>9617.9</v>
      </c>
      <c r="R50" s="2">
        <v>1000</v>
      </c>
      <c r="S50" s="2">
        <v>1390400</v>
      </c>
      <c r="T50" s="2">
        <v>0</v>
      </c>
      <c r="U50" s="2">
        <v>625000</v>
      </c>
      <c r="V50" s="2">
        <v>766003</v>
      </c>
      <c r="W50" s="2">
        <v>292177</v>
      </c>
      <c r="X50" s="2">
        <v>412138.29</v>
      </c>
      <c r="Y50" s="2">
        <v>704315.29</v>
      </c>
      <c r="Z50" s="4">
        <v>8.0500000000000007</v>
      </c>
      <c r="AA50" s="2">
        <v>5181037.57</v>
      </c>
      <c r="AB50" s="2">
        <v>8741239.0409999993</v>
      </c>
      <c r="AC50" s="2">
        <v>0.91949999999999998</v>
      </c>
      <c r="AD50" s="2">
        <v>1.6872</v>
      </c>
      <c r="AE50" s="2">
        <v>13.58</v>
      </c>
      <c r="AH50" s="2">
        <v>603</v>
      </c>
      <c r="AI50" s="2">
        <v>0</v>
      </c>
      <c r="AJ50" s="2">
        <v>0</v>
      </c>
      <c r="AK50" s="2">
        <v>3070</v>
      </c>
      <c r="AL50" s="2">
        <v>0</v>
      </c>
    </row>
    <row r="51" spans="1:38" x14ac:dyDescent="0.25">
      <c r="A51" s="2">
        <v>16176</v>
      </c>
      <c r="B51" s="2" t="s">
        <v>42</v>
      </c>
      <c r="C51" s="2" t="s">
        <v>44</v>
      </c>
      <c r="D51" s="2" t="s">
        <v>44</v>
      </c>
      <c r="E51" s="2" t="s">
        <v>45</v>
      </c>
      <c r="F51" s="2" t="s">
        <v>44</v>
      </c>
      <c r="H51" s="2" t="s">
        <v>146</v>
      </c>
      <c r="I51" s="2" t="s">
        <v>38</v>
      </c>
      <c r="J51" s="2" t="s">
        <v>147</v>
      </c>
      <c r="K51" s="2">
        <v>2538</v>
      </c>
      <c r="L51" s="2">
        <v>2538</v>
      </c>
      <c r="M51" s="2">
        <v>0</v>
      </c>
      <c r="N51" s="2">
        <v>1</v>
      </c>
      <c r="O51" s="2">
        <v>0</v>
      </c>
      <c r="P51" s="2">
        <v>40875.9</v>
      </c>
      <c r="Q51" s="2">
        <v>41288.400000000001</v>
      </c>
      <c r="R51" s="2">
        <v>1000</v>
      </c>
      <c r="S51" s="2">
        <v>412500</v>
      </c>
      <c r="T51" s="2">
        <v>373170</v>
      </c>
      <c r="U51" s="2">
        <v>0</v>
      </c>
      <c r="V51" s="2">
        <v>862500</v>
      </c>
      <c r="W51" s="2">
        <v>807554.9</v>
      </c>
      <c r="X51" s="2">
        <v>1342.47</v>
      </c>
      <c r="Y51" s="2">
        <v>808897.37</v>
      </c>
      <c r="Z51" s="4">
        <v>6.21</v>
      </c>
      <c r="AA51" s="2">
        <v>8596596.8399999999</v>
      </c>
      <c r="AB51" s="2">
        <v>7939262.5499999998</v>
      </c>
      <c r="AC51" s="2">
        <v>0.93789999999999996</v>
      </c>
      <c r="AD51" s="2">
        <v>0.92349999999999999</v>
      </c>
      <c r="AE51" s="2">
        <v>5.73</v>
      </c>
      <c r="AH51" s="2">
        <v>76830</v>
      </c>
      <c r="AI51" s="2">
        <v>0</v>
      </c>
      <c r="AJ51" s="2">
        <v>0</v>
      </c>
      <c r="AK51" s="2">
        <v>10</v>
      </c>
      <c r="AL51" s="2">
        <v>0</v>
      </c>
    </row>
    <row r="52" spans="1:38" x14ac:dyDescent="0.25">
      <c r="A52" s="2">
        <v>1086</v>
      </c>
      <c r="B52" s="2" t="s">
        <v>42</v>
      </c>
      <c r="C52" s="2" t="s">
        <v>44</v>
      </c>
      <c r="D52" s="2" t="s">
        <v>44</v>
      </c>
      <c r="E52" s="2" t="s">
        <v>48</v>
      </c>
      <c r="F52" s="2" t="s">
        <v>44</v>
      </c>
      <c r="H52" s="2" t="s">
        <v>75</v>
      </c>
      <c r="I52" s="2" t="s">
        <v>40</v>
      </c>
      <c r="J52" s="2" t="s">
        <v>76</v>
      </c>
      <c r="K52" s="2">
        <v>707</v>
      </c>
      <c r="L52" s="2">
        <v>707</v>
      </c>
      <c r="M52" s="2">
        <v>0</v>
      </c>
      <c r="N52" s="2">
        <v>19</v>
      </c>
      <c r="O52" s="2">
        <v>0</v>
      </c>
      <c r="P52" s="2">
        <v>305.2</v>
      </c>
      <c r="Q52" s="2">
        <v>953.8</v>
      </c>
      <c r="R52" s="2">
        <v>2000</v>
      </c>
      <c r="S52" s="2">
        <v>1297200</v>
      </c>
      <c r="T52" s="2">
        <v>0</v>
      </c>
      <c r="U52" s="2">
        <v>650000</v>
      </c>
      <c r="V52" s="2">
        <v>647200</v>
      </c>
      <c r="W52" s="2">
        <v>573406.1</v>
      </c>
      <c r="X52" s="2">
        <v>25506.93</v>
      </c>
      <c r="Y52" s="2">
        <v>598913.03</v>
      </c>
      <c r="Z52" s="4">
        <v>7.46</v>
      </c>
      <c r="AA52" s="2">
        <v>5113663.16</v>
      </c>
      <c r="AB52" s="2">
        <v>5168947.7180000003</v>
      </c>
      <c r="AC52" s="2">
        <v>0.9254</v>
      </c>
      <c r="AD52" s="2">
        <v>1.0107999999999999</v>
      </c>
      <c r="AE52" s="2">
        <v>7.54</v>
      </c>
      <c r="AH52" s="2">
        <v>0</v>
      </c>
      <c r="AI52" s="2">
        <v>0</v>
      </c>
      <c r="AJ52" s="2">
        <v>0</v>
      </c>
      <c r="AK52" s="2">
        <v>190</v>
      </c>
      <c r="AL52" s="2">
        <v>0</v>
      </c>
    </row>
    <row r="53" spans="1:38" x14ac:dyDescent="0.25">
      <c r="A53" s="2">
        <v>1974</v>
      </c>
      <c r="B53" s="2" t="s">
        <v>42</v>
      </c>
      <c r="C53" s="2" t="s">
        <v>44</v>
      </c>
      <c r="D53" s="2" t="s">
        <v>44</v>
      </c>
      <c r="E53" s="2" t="s">
        <v>48</v>
      </c>
      <c r="F53" s="2" t="s">
        <v>44</v>
      </c>
      <c r="H53" s="2" t="s">
        <v>89</v>
      </c>
      <c r="I53" s="2" t="s">
        <v>43</v>
      </c>
      <c r="J53" s="2" t="s">
        <v>90</v>
      </c>
      <c r="K53" s="2">
        <v>3</v>
      </c>
      <c r="L53" s="2">
        <v>3</v>
      </c>
      <c r="M53" s="2">
        <v>0</v>
      </c>
      <c r="N53" s="2">
        <v>0</v>
      </c>
      <c r="O53" s="2">
        <v>0</v>
      </c>
      <c r="P53" s="2">
        <v>257.7</v>
      </c>
      <c r="Q53" s="2">
        <v>968.8</v>
      </c>
      <c r="R53" s="2">
        <v>2000</v>
      </c>
      <c r="S53" s="2">
        <v>1422200</v>
      </c>
      <c r="T53" s="2">
        <v>0</v>
      </c>
      <c r="U53" s="2">
        <v>0</v>
      </c>
      <c r="V53" s="2">
        <v>1422200</v>
      </c>
      <c r="W53" s="2">
        <v>1458838</v>
      </c>
      <c r="X53" s="2">
        <v>0</v>
      </c>
      <c r="Y53" s="2">
        <v>1458838</v>
      </c>
      <c r="Z53" s="4">
        <v>-2.58</v>
      </c>
      <c r="AA53" s="2">
        <v>9829717</v>
      </c>
      <c r="AB53" s="2">
        <v>9820425</v>
      </c>
      <c r="AC53" s="2">
        <v>1.0258</v>
      </c>
      <c r="AD53" s="2">
        <v>0.99909999999999999</v>
      </c>
      <c r="AE53" s="2">
        <v>-2.58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</row>
    <row r="54" spans="1:38" x14ac:dyDescent="0.25">
      <c r="A54" s="2">
        <v>9972</v>
      </c>
      <c r="B54" s="2" t="s">
        <v>42</v>
      </c>
      <c r="C54" s="2" t="s">
        <v>44</v>
      </c>
      <c r="D54" s="2" t="s">
        <v>44</v>
      </c>
      <c r="E54" s="2" t="s">
        <v>48</v>
      </c>
      <c r="F54" s="2" t="s">
        <v>44</v>
      </c>
      <c r="H54" s="2" t="s">
        <v>129</v>
      </c>
      <c r="I54" s="2" t="s">
        <v>40</v>
      </c>
      <c r="J54" s="2" t="s">
        <v>130</v>
      </c>
      <c r="K54" s="2">
        <v>1695</v>
      </c>
      <c r="L54" s="2">
        <v>1695</v>
      </c>
      <c r="M54" s="2">
        <v>0</v>
      </c>
      <c r="N54" s="2">
        <v>83</v>
      </c>
      <c r="O54" s="2">
        <v>0</v>
      </c>
      <c r="P54" s="2">
        <v>549.20000000000005</v>
      </c>
      <c r="Q54" s="2">
        <v>1677.4</v>
      </c>
      <c r="R54" s="2">
        <v>2000</v>
      </c>
      <c r="S54" s="2">
        <v>2256400</v>
      </c>
      <c r="T54" s="2">
        <v>300000</v>
      </c>
      <c r="U54" s="2">
        <v>0</v>
      </c>
      <c r="V54" s="2">
        <v>2558336</v>
      </c>
      <c r="W54" s="2">
        <v>2217748.85</v>
      </c>
      <c r="X54" s="2">
        <v>111425.01</v>
      </c>
      <c r="Y54" s="2">
        <v>2329173.86</v>
      </c>
      <c r="Z54" s="4">
        <v>8.9600000000000009</v>
      </c>
      <c r="AA54" s="2">
        <v>10515430.9</v>
      </c>
      <c r="AB54" s="2">
        <v>11101961.401000001</v>
      </c>
      <c r="AC54" s="2">
        <v>0.91039999999999999</v>
      </c>
      <c r="AD54" s="2">
        <v>1.0558000000000001</v>
      </c>
      <c r="AE54" s="2">
        <v>9.4600000000000009</v>
      </c>
      <c r="AH54" s="2">
        <v>1936</v>
      </c>
      <c r="AI54" s="2">
        <v>0</v>
      </c>
      <c r="AJ54" s="2">
        <v>0</v>
      </c>
      <c r="AK54" s="2">
        <v>830</v>
      </c>
      <c r="AL54" s="2">
        <v>0</v>
      </c>
    </row>
    <row r="55" spans="1:38" x14ac:dyDescent="0.25">
      <c r="A55" s="2">
        <v>73</v>
      </c>
      <c r="B55" s="2" t="s">
        <v>42</v>
      </c>
      <c r="C55" s="2" t="s">
        <v>44</v>
      </c>
      <c r="D55" s="2" t="s">
        <v>44</v>
      </c>
      <c r="E55" s="2" t="s">
        <v>48</v>
      </c>
      <c r="F55" s="2" t="s">
        <v>44</v>
      </c>
      <c r="H55" s="2" t="s">
        <v>49</v>
      </c>
      <c r="I55" s="2" t="s">
        <v>43</v>
      </c>
      <c r="J55" s="2" t="s">
        <v>50</v>
      </c>
      <c r="K55" s="2">
        <v>2</v>
      </c>
      <c r="L55" s="2">
        <v>2</v>
      </c>
      <c r="M55" s="2">
        <v>0</v>
      </c>
      <c r="N55" s="2">
        <v>0</v>
      </c>
      <c r="O55" s="2">
        <v>0</v>
      </c>
      <c r="P55" s="2">
        <v>224.5</v>
      </c>
      <c r="Q55" s="2">
        <v>649.20000000000005</v>
      </c>
      <c r="R55" s="2">
        <v>2000</v>
      </c>
      <c r="S55" s="2">
        <v>849400</v>
      </c>
      <c r="T55" s="2">
        <v>0</v>
      </c>
      <c r="U55" s="2">
        <v>0</v>
      </c>
      <c r="V55" s="2">
        <v>849400</v>
      </c>
      <c r="W55" s="2">
        <v>831620</v>
      </c>
      <c r="X55" s="2">
        <v>0</v>
      </c>
      <c r="Y55" s="2">
        <v>831620</v>
      </c>
      <c r="Z55" s="4">
        <v>2.09</v>
      </c>
      <c r="AA55" s="2">
        <v>7728113.6399999997</v>
      </c>
      <c r="AB55" s="2">
        <v>7728113.6399999997</v>
      </c>
      <c r="AC55" s="2">
        <v>0.97909999999999997</v>
      </c>
      <c r="AD55" s="2">
        <v>1</v>
      </c>
      <c r="AE55" s="2">
        <v>2.09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</row>
    <row r="56" spans="1:38" x14ac:dyDescent="0.25">
      <c r="A56" s="2">
        <v>1361</v>
      </c>
      <c r="B56" s="2" t="s">
        <v>42</v>
      </c>
      <c r="C56" s="2" t="s">
        <v>44</v>
      </c>
      <c r="D56" s="2" t="s">
        <v>44</v>
      </c>
      <c r="E56" s="2" t="s">
        <v>48</v>
      </c>
      <c r="F56" s="2" t="s">
        <v>44</v>
      </c>
      <c r="H56" s="2" t="s">
        <v>79</v>
      </c>
      <c r="I56" s="2" t="s">
        <v>40</v>
      </c>
      <c r="J56" s="2" t="s">
        <v>80</v>
      </c>
      <c r="K56" s="2">
        <v>1498</v>
      </c>
      <c r="L56" s="2">
        <v>1498</v>
      </c>
      <c r="M56" s="2">
        <v>0</v>
      </c>
      <c r="N56" s="2">
        <v>30</v>
      </c>
      <c r="O56" s="2">
        <v>0</v>
      </c>
      <c r="P56" s="2">
        <v>693.8</v>
      </c>
      <c r="Q56" s="2">
        <v>1269.9000000000001</v>
      </c>
      <c r="R56" s="2">
        <v>2000</v>
      </c>
      <c r="S56" s="2">
        <v>1152200</v>
      </c>
      <c r="T56" s="2">
        <v>0</v>
      </c>
      <c r="U56" s="2">
        <v>39872.199999999997</v>
      </c>
      <c r="V56" s="2">
        <v>1152200</v>
      </c>
      <c r="W56" s="2">
        <v>1042611.7</v>
      </c>
      <c r="X56" s="2">
        <v>40274.1</v>
      </c>
      <c r="Y56" s="2">
        <v>1082885.8</v>
      </c>
      <c r="Z56" s="4">
        <v>6.02</v>
      </c>
      <c r="AA56" s="2">
        <v>11285417.310000001</v>
      </c>
      <c r="AB56" s="2">
        <v>10963604.48</v>
      </c>
      <c r="AC56" s="2">
        <v>0.93979999999999997</v>
      </c>
      <c r="AD56" s="2">
        <v>0.97150000000000003</v>
      </c>
      <c r="AE56" s="2">
        <v>5.85</v>
      </c>
      <c r="AH56" s="2">
        <v>39872.199999999997</v>
      </c>
      <c r="AI56" s="2">
        <v>0</v>
      </c>
      <c r="AJ56" s="2">
        <v>0</v>
      </c>
      <c r="AK56" s="2">
        <v>300</v>
      </c>
      <c r="AL56" s="2">
        <v>0</v>
      </c>
    </row>
    <row r="57" spans="1:38" x14ac:dyDescent="0.25">
      <c r="A57" s="2">
        <v>913</v>
      </c>
      <c r="B57" s="2" t="s">
        <v>42</v>
      </c>
      <c r="C57" s="2" t="s">
        <v>44</v>
      </c>
      <c r="D57" s="2" t="s">
        <v>44</v>
      </c>
      <c r="E57" s="2" t="s">
        <v>48</v>
      </c>
      <c r="F57" s="2" t="s">
        <v>44</v>
      </c>
      <c r="H57" s="2" t="s">
        <v>69</v>
      </c>
      <c r="I57" s="2" t="s">
        <v>41</v>
      </c>
      <c r="J57" s="2" t="s">
        <v>70</v>
      </c>
      <c r="K57" s="2">
        <v>502</v>
      </c>
      <c r="L57" s="2">
        <v>502</v>
      </c>
      <c r="M57" s="2">
        <v>0</v>
      </c>
      <c r="N57" s="2">
        <v>483</v>
      </c>
      <c r="O57" s="2">
        <v>0</v>
      </c>
      <c r="P57" s="2">
        <v>152.80000000000001</v>
      </c>
      <c r="Q57" s="2">
        <v>422.1</v>
      </c>
      <c r="R57" s="2">
        <v>2000</v>
      </c>
      <c r="S57" s="2">
        <v>538600</v>
      </c>
      <c r="T57" s="2">
        <v>500000</v>
      </c>
      <c r="U57" s="2">
        <v>0</v>
      </c>
      <c r="V57" s="2">
        <v>1038600</v>
      </c>
      <c r="W57" s="2">
        <v>7616</v>
      </c>
      <c r="X57" s="2">
        <v>932315.58</v>
      </c>
      <c r="Y57" s="2">
        <v>939931.58</v>
      </c>
      <c r="Z57" s="4">
        <v>9.5</v>
      </c>
      <c r="AA57" s="2">
        <v>5488203.2699999996</v>
      </c>
      <c r="AB57" s="2">
        <v>8287375.0599999996</v>
      </c>
      <c r="AC57" s="2">
        <v>0.90500000000000003</v>
      </c>
      <c r="AD57" s="2">
        <v>1.51</v>
      </c>
      <c r="AE57" s="2">
        <v>14.35</v>
      </c>
      <c r="AH57" s="2">
        <v>0</v>
      </c>
      <c r="AI57" s="2">
        <v>0</v>
      </c>
      <c r="AJ57" s="2">
        <v>0</v>
      </c>
      <c r="AK57" s="2">
        <v>4830</v>
      </c>
      <c r="AL57" s="2">
        <v>0</v>
      </c>
    </row>
    <row r="58" spans="1:38" x14ac:dyDescent="0.25">
      <c r="A58" s="2">
        <v>702</v>
      </c>
      <c r="B58" s="2" t="s">
        <v>42</v>
      </c>
      <c r="C58" s="2" t="s">
        <v>44</v>
      </c>
      <c r="D58" s="2" t="s">
        <v>44</v>
      </c>
      <c r="E58" s="2" t="s">
        <v>48</v>
      </c>
      <c r="F58" s="2" t="s">
        <v>44</v>
      </c>
      <c r="H58" s="2" t="s">
        <v>63</v>
      </c>
      <c r="I58" s="2" t="s">
        <v>40</v>
      </c>
      <c r="J58" s="2" t="s">
        <v>64</v>
      </c>
      <c r="K58" s="2">
        <v>1498</v>
      </c>
      <c r="L58" s="2">
        <v>1498</v>
      </c>
      <c r="M58" s="2">
        <v>0</v>
      </c>
      <c r="N58" s="2">
        <v>11</v>
      </c>
      <c r="O58" s="2">
        <v>0</v>
      </c>
      <c r="P58" s="2">
        <v>408.3</v>
      </c>
      <c r="Q58" s="2">
        <v>736.3</v>
      </c>
      <c r="R58" s="2">
        <v>2000</v>
      </c>
      <c r="S58" s="2">
        <v>656000</v>
      </c>
      <c r="T58" s="2">
        <v>0</v>
      </c>
      <c r="U58" s="2">
        <v>110847</v>
      </c>
      <c r="V58" s="2">
        <v>586000</v>
      </c>
      <c r="W58" s="2">
        <v>529958.94999999995</v>
      </c>
      <c r="X58" s="2">
        <v>14767.17</v>
      </c>
      <c r="Y58" s="2">
        <v>544726.12</v>
      </c>
      <c r="Z58" s="4">
        <v>7.04</v>
      </c>
      <c r="AA58" s="2">
        <v>6178856.8799999999</v>
      </c>
      <c r="AB58" s="2">
        <v>3361044.0520000001</v>
      </c>
      <c r="AC58" s="2">
        <v>0.92959999999999998</v>
      </c>
      <c r="AD58" s="2">
        <v>0.54400000000000004</v>
      </c>
      <c r="AE58" s="2">
        <v>3.83</v>
      </c>
      <c r="AH58" s="2">
        <v>40847</v>
      </c>
      <c r="AI58" s="2">
        <v>0</v>
      </c>
      <c r="AJ58" s="2">
        <v>0</v>
      </c>
      <c r="AK58" s="2">
        <v>110</v>
      </c>
      <c r="AL58" s="2">
        <v>0</v>
      </c>
    </row>
    <row r="59" spans="1:38" x14ac:dyDescent="0.25">
      <c r="A59" s="2">
        <v>289</v>
      </c>
      <c r="B59" s="2" t="s">
        <v>42</v>
      </c>
      <c r="C59" s="2" t="s">
        <v>44</v>
      </c>
      <c r="D59" s="2" t="s">
        <v>44</v>
      </c>
      <c r="E59" s="2" t="s">
        <v>48</v>
      </c>
      <c r="F59" s="2" t="s">
        <v>44</v>
      </c>
      <c r="H59" s="2" t="s">
        <v>53</v>
      </c>
      <c r="I59" s="2" t="s">
        <v>41</v>
      </c>
      <c r="J59" s="2" t="s">
        <v>54</v>
      </c>
      <c r="K59" s="2">
        <v>167</v>
      </c>
      <c r="L59" s="2">
        <v>167</v>
      </c>
      <c r="M59" s="2">
        <v>0</v>
      </c>
      <c r="N59" s="2">
        <v>135</v>
      </c>
      <c r="O59" s="2">
        <v>0</v>
      </c>
      <c r="P59" s="2">
        <v>195.5</v>
      </c>
      <c r="Q59" s="2">
        <v>504.7</v>
      </c>
      <c r="R59" s="2">
        <v>2000</v>
      </c>
      <c r="S59" s="2">
        <v>618400</v>
      </c>
      <c r="T59" s="2">
        <v>0</v>
      </c>
      <c r="U59" s="2">
        <v>320000</v>
      </c>
      <c r="V59" s="2">
        <v>298400</v>
      </c>
      <c r="W59" s="2">
        <v>1612</v>
      </c>
      <c r="X59" s="2">
        <v>268439.40000000002</v>
      </c>
      <c r="Y59" s="2">
        <v>270051.40000000002</v>
      </c>
      <c r="Z59" s="4">
        <v>9.5</v>
      </c>
      <c r="AA59" s="2">
        <v>1579862.75</v>
      </c>
      <c r="AB59" s="2">
        <v>1790114.825</v>
      </c>
      <c r="AC59" s="2">
        <v>0.90500000000000003</v>
      </c>
      <c r="AD59" s="2">
        <v>1.1331</v>
      </c>
      <c r="AE59" s="2">
        <v>10.76</v>
      </c>
      <c r="AH59" s="2">
        <v>0</v>
      </c>
      <c r="AI59" s="2">
        <v>0</v>
      </c>
      <c r="AJ59" s="2">
        <v>0</v>
      </c>
      <c r="AK59" s="2">
        <v>1350</v>
      </c>
      <c r="AL59" s="2">
        <v>0</v>
      </c>
    </row>
    <row r="60" spans="1:38" x14ac:dyDescent="0.25">
      <c r="A60" s="2">
        <v>763</v>
      </c>
      <c r="B60" s="2" t="s">
        <v>42</v>
      </c>
      <c r="C60" s="2" t="s">
        <v>44</v>
      </c>
      <c r="D60" s="2" t="s">
        <v>44</v>
      </c>
      <c r="E60" s="2" t="s">
        <v>48</v>
      </c>
      <c r="F60" s="2" t="s">
        <v>44</v>
      </c>
      <c r="H60" s="2" t="s">
        <v>65</v>
      </c>
      <c r="I60" s="2" t="s">
        <v>41</v>
      </c>
      <c r="J60" s="2" t="s">
        <v>66</v>
      </c>
      <c r="K60" s="2">
        <v>281</v>
      </c>
      <c r="L60" s="2">
        <v>281</v>
      </c>
      <c r="M60" s="2">
        <v>0</v>
      </c>
      <c r="N60" s="2">
        <v>278</v>
      </c>
      <c r="O60" s="2">
        <v>0</v>
      </c>
      <c r="P60" s="2">
        <v>71.599999999999994</v>
      </c>
      <c r="Q60" s="2">
        <v>163.9</v>
      </c>
      <c r="R60" s="2">
        <v>2000</v>
      </c>
      <c r="S60" s="2">
        <v>184600</v>
      </c>
      <c r="T60" s="2">
        <v>420000</v>
      </c>
      <c r="U60" s="2">
        <v>0</v>
      </c>
      <c r="V60" s="2">
        <v>604600</v>
      </c>
      <c r="W60" s="2">
        <v>541</v>
      </c>
      <c r="X60" s="2">
        <v>546623.06000000006</v>
      </c>
      <c r="Y60" s="2">
        <v>547164.06000000006</v>
      </c>
      <c r="Z60" s="4">
        <v>9.5</v>
      </c>
      <c r="AA60" s="2">
        <v>3186207.8</v>
      </c>
      <c r="AB60" s="2">
        <v>4178321.318</v>
      </c>
      <c r="AC60" s="2">
        <v>0.90500000000000003</v>
      </c>
      <c r="AD60" s="2">
        <v>1.3113999999999999</v>
      </c>
      <c r="AE60" s="2">
        <v>12.46</v>
      </c>
      <c r="AH60" s="2">
        <v>0</v>
      </c>
      <c r="AI60" s="2">
        <v>0</v>
      </c>
      <c r="AJ60" s="2">
        <v>0</v>
      </c>
      <c r="AK60" s="2">
        <v>2780</v>
      </c>
      <c r="AL60" s="2">
        <v>0</v>
      </c>
    </row>
    <row r="61" spans="1:38" x14ac:dyDescent="0.25">
      <c r="A61" s="2">
        <v>16383</v>
      </c>
      <c r="B61" s="2" t="s">
        <v>42</v>
      </c>
      <c r="C61" s="2" t="s">
        <v>44</v>
      </c>
      <c r="D61" s="2" t="s">
        <v>44</v>
      </c>
      <c r="E61" s="2" t="s">
        <v>48</v>
      </c>
      <c r="F61" s="2" t="s">
        <v>44</v>
      </c>
      <c r="H61" s="2" t="s">
        <v>171</v>
      </c>
      <c r="I61" s="2" t="s">
        <v>43</v>
      </c>
      <c r="J61" s="2" t="s">
        <v>172</v>
      </c>
      <c r="K61" s="2">
        <v>1</v>
      </c>
      <c r="L61" s="2">
        <v>1</v>
      </c>
      <c r="M61" s="2">
        <v>0</v>
      </c>
      <c r="N61" s="2">
        <v>0</v>
      </c>
      <c r="O61" s="2">
        <v>0</v>
      </c>
      <c r="P61" s="2">
        <v>869.36199999999997</v>
      </c>
      <c r="Q61" s="2">
        <v>887.49400000000003</v>
      </c>
      <c r="R61" s="2">
        <v>40000</v>
      </c>
      <c r="S61" s="2">
        <v>725280</v>
      </c>
      <c r="T61" s="2">
        <v>0</v>
      </c>
      <c r="U61" s="2">
        <v>0</v>
      </c>
      <c r="V61" s="2">
        <v>725280</v>
      </c>
      <c r="W61" s="2">
        <v>725080</v>
      </c>
      <c r="X61" s="2">
        <v>0</v>
      </c>
      <c r="Y61" s="2">
        <v>725080</v>
      </c>
      <c r="Z61" s="4">
        <v>0.03</v>
      </c>
      <c r="AA61" s="2">
        <v>2570477</v>
      </c>
      <c r="AB61" s="2">
        <v>2570477</v>
      </c>
      <c r="AC61" s="2">
        <v>0.99970000000000003</v>
      </c>
      <c r="AD61" s="2">
        <v>1</v>
      </c>
      <c r="AE61" s="2">
        <v>0.03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</row>
    <row r="62" spans="1:38" x14ac:dyDescent="0.25">
      <c r="A62" s="2">
        <v>3579</v>
      </c>
      <c r="B62" s="2" t="s">
        <v>42</v>
      </c>
      <c r="C62" s="2" t="s">
        <v>44</v>
      </c>
      <c r="D62" s="2" t="s">
        <v>44</v>
      </c>
      <c r="E62" s="2" t="s">
        <v>48</v>
      </c>
      <c r="F62" s="2" t="s">
        <v>44</v>
      </c>
      <c r="H62" s="2" t="s">
        <v>101</v>
      </c>
      <c r="I62" s="2" t="s">
        <v>38</v>
      </c>
      <c r="J62" s="2" t="s">
        <v>102</v>
      </c>
      <c r="K62" s="2">
        <v>2165</v>
      </c>
      <c r="L62" s="2">
        <v>2165</v>
      </c>
      <c r="M62" s="2">
        <v>0</v>
      </c>
      <c r="N62" s="2">
        <v>0</v>
      </c>
      <c r="O62" s="2">
        <v>0</v>
      </c>
      <c r="P62" s="2">
        <v>1221.0730000000001</v>
      </c>
      <c r="Q62" s="2">
        <v>1253.3040000000001</v>
      </c>
      <c r="R62" s="2">
        <v>20000</v>
      </c>
      <c r="S62" s="2">
        <v>644620</v>
      </c>
      <c r="T62" s="2">
        <v>0</v>
      </c>
      <c r="U62" s="2">
        <v>226670.5</v>
      </c>
      <c r="V62" s="2">
        <v>439620</v>
      </c>
      <c r="W62" s="2">
        <v>400488.8</v>
      </c>
      <c r="X62" s="2">
        <v>0</v>
      </c>
      <c r="Y62" s="2">
        <v>400488.8</v>
      </c>
      <c r="Z62" s="4">
        <v>8.9</v>
      </c>
      <c r="AA62" s="2">
        <v>3862091.3</v>
      </c>
      <c r="AB62" s="2">
        <v>3326445.3</v>
      </c>
      <c r="AC62" s="2">
        <v>0.91100000000000003</v>
      </c>
      <c r="AD62" s="2">
        <v>0.86129999999999995</v>
      </c>
      <c r="AE62" s="2">
        <v>7.67</v>
      </c>
      <c r="AH62" s="2">
        <v>21670.5</v>
      </c>
      <c r="AI62" s="2">
        <v>0</v>
      </c>
      <c r="AJ62" s="2">
        <v>0</v>
      </c>
      <c r="AK62" s="2">
        <v>0</v>
      </c>
      <c r="AL62" s="2">
        <v>0</v>
      </c>
    </row>
    <row r="63" spans="1:38" x14ac:dyDescent="0.25">
      <c r="A63" s="2">
        <v>16710</v>
      </c>
      <c r="B63" s="2" t="s">
        <v>42</v>
      </c>
      <c r="C63" s="2" t="s">
        <v>44</v>
      </c>
      <c r="D63" s="2" t="s">
        <v>44</v>
      </c>
      <c r="E63" s="2" t="s">
        <v>48</v>
      </c>
      <c r="F63" s="2" t="s">
        <v>44</v>
      </c>
      <c r="H63" s="2" t="s">
        <v>173</v>
      </c>
      <c r="I63" s="2" t="s">
        <v>40</v>
      </c>
      <c r="J63" s="2" t="s">
        <v>174</v>
      </c>
      <c r="K63" s="2">
        <v>2038</v>
      </c>
      <c r="L63" s="2">
        <v>2038</v>
      </c>
      <c r="M63" s="2">
        <v>0</v>
      </c>
      <c r="N63" s="2">
        <v>112</v>
      </c>
      <c r="O63" s="2">
        <v>0</v>
      </c>
      <c r="P63" s="2">
        <v>16647.5</v>
      </c>
      <c r="Q63" s="2">
        <v>17219.599999999999</v>
      </c>
      <c r="R63" s="2">
        <v>2000</v>
      </c>
      <c r="S63" s="2">
        <v>1144200</v>
      </c>
      <c r="T63" s="2">
        <v>0</v>
      </c>
      <c r="U63" s="2">
        <v>318223.5</v>
      </c>
      <c r="V63" s="2">
        <v>1044200</v>
      </c>
      <c r="W63" s="2">
        <v>821125.95</v>
      </c>
      <c r="X63" s="2">
        <v>150356.64000000001</v>
      </c>
      <c r="Y63" s="2">
        <v>971482.59</v>
      </c>
      <c r="Z63" s="4">
        <v>6.96</v>
      </c>
      <c r="AA63" s="2">
        <v>9603113.1899999995</v>
      </c>
      <c r="AB63" s="2">
        <v>8984768.7239999995</v>
      </c>
      <c r="AC63" s="2">
        <v>0.9304</v>
      </c>
      <c r="AD63" s="2">
        <v>0.93559999999999999</v>
      </c>
      <c r="AE63" s="2">
        <v>6.51</v>
      </c>
      <c r="AH63" s="2">
        <v>218223.5</v>
      </c>
      <c r="AI63" s="2">
        <v>0</v>
      </c>
      <c r="AJ63" s="2">
        <v>0</v>
      </c>
      <c r="AK63" s="2">
        <v>1120</v>
      </c>
      <c r="AL63" s="2">
        <v>0</v>
      </c>
    </row>
    <row r="64" spans="1:38" x14ac:dyDescent="0.25">
      <c r="A64" s="2">
        <v>17029</v>
      </c>
      <c r="B64" s="2" t="s">
        <v>42</v>
      </c>
      <c r="C64" s="2" t="s">
        <v>44</v>
      </c>
      <c r="D64" s="2" t="s">
        <v>44</v>
      </c>
      <c r="E64" s="2" t="s">
        <v>48</v>
      </c>
      <c r="F64" s="2" t="s">
        <v>44</v>
      </c>
      <c r="H64" s="2" t="s">
        <v>181</v>
      </c>
      <c r="I64" s="2" t="s">
        <v>43</v>
      </c>
      <c r="J64" s="2" t="s">
        <v>182</v>
      </c>
      <c r="K64" s="2">
        <v>2</v>
      </c>
      <c r="L64" s="2">
        <v>2</v>
      </c>
      <c r="M64" s="2">
        <v>0</v>
      </c>
      <c r="N64" s="2">
        <v>0</v>
      </c>
      <c r="O64" s="2">
        <v>0</v>
      </c>
      <c r="P64" s="2">
        <v>42088.4</v>
      </c>
      <c r="Q64" s="2">
        <v>43462.9</v>
      </c>
      <c r="R64" s="2">
        <v>2000</v>
      </c>
      <c r="S64" s="2">
        <v>2749000</v>
      </c>
      <c r="T64" s="2">
        <v>0</v>
      </c>
      <c r="U64" s="2">
        <v>14565</v>
      </c>
      <c r="V64" s="2">
        <v>2749000</v>
      </c>
      <c r="W64" s="2">
        <v>2733552.5</v>
      </c>
      <c r="X64" s="2">
        <v>0</v>
      </c>
      <c r="Y64" s="2">
        <v>2733552.5</v>
      </c>
      <c r="Z64" s="4">
        <v>0.56000000000000005</v>
      </c>
      <c r="AA64" s="2">
        <v>9531419</v>
      </c>
      <c r="AB64" s="2">
        <v>9343650</v>
      </c>
      <c r="AC64" s="2">
        <v>0.99439999999999995</v>
      </c>
      <c r="AD64" s="2">
        <v>0.98029999999999995</v>
      </c>
      <c r="AE64" s="2">
        <v>0.55000000000000004</v>
      </c>
      <c r="AH64" s="2">
        <v>14565</v>
      </c>
      <c r="AI64" s="2">
        <v>0</v>
      </c>
      <c r="AJ64" s="2">
        <v>0</v>
      </c>
      <c r="AK64" s="2">
        <v>0</v>
      </c>
      <c r="AL64" s="2">
        <v>0</v>
      </c>
    </row>
    <row r="65" spans="1:38" s="5" customFormat="1" x14ac:dyDescent="0.25">
      <c r="A65" s="4">
        <v>607</v>
      </c>
      <c r="B65" s="4" t="s">
        <v>39</v>
      </c>
      <c r="C65" s="4" t="s">
        <v>51</v>
      </c>
      <c r="D65" s="4" t="s">
        <v>57</v>
      </c>
      <c r="E65" s="4" t="s">
        <v>58</v>
      </c>
      <c r="F65" s="4" t="s">
        <v>57</v>
      </c>
      <c r="G65" s="4"/>
      <c r="H65" s="4" t="s">
        <v>59</v>
      </c>
      <c r="I65" s="4" t="s">
        <v>40</v>
      </c>
      <c r="J65" s="4" t="s">
        <v>60</v>
      </c>
      <c r="K65" s="4">
        <v>6385</v>
      </c>
      <c r="L65" s="4">
        <v>6385</v>
      </c>
      <c r="M65" s="4">
        <v>0</v>
      </c>
      <c r="N65" s="4">
        <v>320</v>
      </c>
      <c r="O65" s="4">
        <v>0</v>
      </c>
      <c r="P65" s="4">
        <v>17.100000000000001</v>
      </c>
      <c r="Q65" s="4">
        <v>573.20000000000005</v>
      </c>
      <c r="R65" s="4">
        <v>2000</v>
      </c>
      <c r="S65" s="4">
        <v>1112200</v>
      </c>
      <c r="T65" s="4">
        <v>0</v>
      </c>
      <c r="U65" s="4">
        <v>200000</v>
      </c>
      <c r="V65" s="4">
        <v>912200</v>
      </c>
      <c r="W65" s="4">
        <v>516018.75</v>
      </c>
      <c r="X65" s="4">
        <v>340579.2</v>
      </c>
      <c r="Y65" s="4">
        <v>856597.95</v>
      </c>
      <c r="Z65" s="4">
        <v>6.1</v>
      </c>
      <c r="AA65" s="4">
        <v>7121616.4699999997</v>
      </c>
      <c r="AB65" s="4">
        <v>9532109.0399999991</v>
      </c>
      <c r="AC65" s="4">
        <v>0.93899999999999995</v>
      </c>
      <c r="AD65" s="4">
        <v>1.3385</v>
      </c>
      <c r="AE65" s="4">
        <v>8.16</v>
      </c>
      <c r="AF65" s="4"/>
      <c r="AG65" s="4"/>
      <c r="AH65" s="4">
        <v>0</v>
      </c>
      <c r="AI65" s="4">
        <v>0</v>
      </c>
      <c r="AJ65" s="4">
        <v>0</v>
      </c>
      <c r="AK65" s="4">
        <v>3200</v>
      </c>
      <c r="AL65" s="4">
        <v>0</v>
      </c>
    </row>
    <row r="66" spans="1:38" s="5" customFormat="1" x14ac:dyDescent="0.25">
      <c r="A66" s="4">
        <v>9162</v>
      </c>
      <c r="B66" s="4" t="s">
        <v>39</v>
      </c>
      <c r="C66" s="4" t="s">
        <v>51</v>
      </c>
      <c r="D66" s="4" t="s">
        <v>57</v>
      </c>
      <c r="E66" s="4" t="s">
        <v>58</v>
      </c>
      <c r="F66" s="4" t="s">
        <v>57</v>
      </c>
      <c r="G66" s="4"/>
      <c r="H66" s="4" t="s">
        <v>117</v>
      </c>
      <c r="I66" s="4" t="s">
        <v>41</v>
      </c>
      <c r="J66" s="4" t="s">
        <v>118</v>
      </c>
      <c r="K66" s="4">
        <v>713</v>
      </c>
      <c r="L66" s="4">
        <v>713</v>
      </c>
      <c r="M66" s="4">
        <v>0</v>
      </c>
      <c r="N66" s="4">
        <v>398</v>
      </c>
      <c r="O66" s="4">
        <v>0</v>
      </c>
      <c r="P66" s="4">
        <v>0</v>
      </c>
      <c r="Q66" s="4">
        <v>337.2</v>
      </c>
      <c r="R66" s="4">
        <v>2000</v>
      </c>
      <c r="S66" s="4">
        <v>674400</v>
      </c>
      <c r="T66" s="4">
        <v>0</v>
      </c>
      <c r="U66" s="4">
        <v>0</v>
      </c>
      <c r="V66" s="4">
        <v>674400</v>
      </c>
      <c r="W66" s="4">
        <v>14519.6</v>
      </c>
      <c r="X66" s="4">
        <v>595813.96</v>
      </c>
      <c r="Y66" s="4">
        <v>610333.56000000006</v>
      </c>
      <c r="Z66" s="4">
        <v>9.5</v>
      </c>
      <c r="AA66" s="4">
        <v>3660844.64</v>
      </c>
      <c r="AB66" s="4">
        <v>8249947.8300000001</v>
      </c>
      <c r="AC66" s="4">
        <v>0.90500000000000003</v>
      </c>
      <c r="AD66" s="4">
        <v>2.2536</v>
      </c>
      <c r="AE66" s="4">
        <v>21.41</v>
      </c>
      <c r="AF66" s="4"/>
      <c r="AG66" s="4"/>
      <c r="AH66" s="4">
        <v>0</v>
      </c>
      <c r="AI66" s="4">
        <v>0</v>
      </c>
      <c r="AJ66" s="4">
        <v>0</v>
      </c>
      <c r="AK66" s="4">
        <v>3980</v>
      </c>
      <c r="AL66" s="4">
        <v>0</v>
      </c>
    </row>
    <row r="67" spans="1:38" s="5" customFormat="1" x14ac:dyDescent="0.25">
      <c r="A67" s="4">
        <v>9471</v>
      </c>
      <c r="B67" s="4" t="s">
        <v>39</v>
      </c>
      <c r="C67" s="4" t="s">
        <v>51</v>
      </c>
      <c r="D67" s="4" t="s">
        <v>57</v>
      </c>
      <c r="E67" s="4" t="s">
        <v>58</v>
      </c>
      <c r="F67" s="4" t="s">
        <v>57</v>
      </c>
      <c r="G67" s="4"/>
      <c r="H67" s="4" t="s">
        <v>125</v>
      </c>
      <c r="I67" s="4" t="s">
        <v>40</v>
      </c>
      <c r="J67" s="4" t="s">
        <v>126</v>
      </c>
      <c r="K67" s="4">
        <v>3330</v>
      </c>
      <c r="L67" s="4">
        <v>3330</v>
      </c>
      <c r="M67" s="4">
        <v>0</v>
      </c>
      <c r="N67" s="4">
        <v>40</v>
      </c>
      <c r="O67" s="4">
        <v>0</v>
      </c>
      <c r="P67" s="4">
        <v>0</v>
      </c>
      <c r="Q67" s="4">
        <v>1.1000000000000001</v>
      </c>
      <c r="R67" s="4">
        <v>2000</v>
      </c>
      <c r="S67" s="4">
        <v>2200</v>
      </c>
      <c r="T67" s="4">
        <v>0</v>
      </c>
      <c r="U67" s="4">
        <v>0</v>
      </c>
      <c r="V67" s="4">
        <v>2200</v>
      </c>
      <c r="W67" s="4">
        <v>207598.8</v>
      </c>
      <c r="X67" s="4">
        <v>42572.4</v>
      </c>
      <c r="Y67" s="4">
        <v>250171.2</v>
      </c>
      <c r="Z67" s="4">
        <v>-11271.42</v>
      </c>
      <c r="AA67" s="4">
        <v>2509793.7200000002</v>
      </c>
      <c r="AB67" s="4">
        <v>2172944.36</v>
      </c>
      <c r="AC67" s="4">
        <v>113.71420000000001</v>
      </c>
      <c r="AD67" s="4">
        <v>0.86580000000000001</v>
      </c>
      <c r="AE67" s="4">
        <v>-9758.7999999999993</v>
      </c>
      <c r="AF67" s="4"/>
      <c r="AG67" s="4"/>
      <c r="AH67" s="4">
        <v>0</v>
      </c>
      <c r="AI67" s="4">
        <v>0</v>
      </c>
      <c r="AJ67" s="4">
        <v>0</v>
      </c>
      <c r="AK67" s="4">
        <v>400</v>
      </c>
      <c r="AL67" s="4">
        <v>0</v>
      </c>
    </row>
    <row r="68" spans="1:38" s="1" customFormat="1" x14ac:dyDescent="0.25">
      <c r="A68" s="3">
        <v>4871</v>
      </c>
      <c r="B68" s="3" t="s">
        <v>107</v>
      </c>
      <c r="C68" s="3" t="s">
        <v>108</v>
      </c>
      <c r="D68" s="3" t="s">
        <v>109</v>
      </c>
      <c r="E68" s="3" t="s">
        <v>110</v>
      </c>
      <c r="F68" s="3" t="s">
        <v>109</v>
      </c>
      <c r="G68" s="3"/>
      <c r="H68" s="3" t="s">
        <v>111</v>
      </c>
      <c r="I68" s="3" t="s">
        <v>40</v>
      </c>
      <c r="J68" s="3" t="s">
        <v>112</v>
      </c>
      <c r="K68" s="3">
        <v>3861</v>
      </c>
      <c r="L68" s="3">
        <v>3861</v>
      </c>
      <c r="M68" s="3">
        <v>0</v>
      </c>
      <c r="N68" s="3">
        <v>22</v>
      </c>
      <c r="O68" s="3">
        <v>0</v>
      </c>
      <c r="P68" s="3">
        <v>8175.9</v>
      </c>
      <c r="Q68" s="3">
        <v>8399.5</v>
      </c>
      <c r="R68" s="3">
        <v>2000</v>
      </c>
      <c r="S68" s="3">
        <v>447200</v>
      </c>
      <c r="T68" s="6">
        <v>100000</v>
      </c>
      <c r="U68" s="3">
        <v>0</v>
      </c>
      <c r="V68" s="3">
        <f>S68+T68-U68+V74</f>
        <v>553388</v>
      </c>
      <c r="W68" s="3">
        <v>489098</v>
      </c>
      <c r="X68" s="3">
        <v>33000</v>
      </c>
      <c r="Y68" s="3">
        <v>522098</v>
      </c>
      <c r="Z68" s="3">
        <f>((V68-Y68)/V68)*100</f>
        <v>5.6542606634043384</v>
      </c>
      <c r="AA68" s="3">
        <v>4984081.62</v>
      </c>
      <c r="AB68" s="3">
        <v>4632593.3490000004</v>
      </c>
      <c r="AC68" s="3">
        <v>0.99980000000000002</v>
      </c>
      <c r="AD68" s="3">
        <v>0.92949999999999999</v>
      </c>
      <c r="AE68" s="3">
        <v>0.02</v>
      </c>
      <c r="AF68" s="3"/>
      <c r="AG68" s="3"/>
      <c r="AH68" s="3">
        <v>6188</v>
      </c>
      <c r="AI68" s="3">
        <v>0</v>
      </c>
      <c r="AJ68" s="3">
        <v>0</v>
      </c>
      <c r="AK68" s="3">
        <v>220</v>
      </c>
      <c r="AL68" s="3">
        <v>0</v>
      </c>
    </row>
    <row r="69" spans="1:38" customFormat="1" x14ac:dyDescent="0.25">
      <c r="A69" s="2">
        <v>5154</v>
      </c>
      <c r="B69" s="2" t="s">
        <v>107</v>
      </c>
      <c r="C69" s="2" t="s">
        <v>108</v>
      </c>
      <c r="D69" s="2" t="s">
        <v>109</v>
      </c>
      <c r="E69" s="2" t="s">
        <v>110</v>
      </c>
      <c r="F69" s="2" t="s">
        <v>109</v>
      </c>
      <c r="G69" s="2"/>
      <c r="H69" s="2" t="s">
        <v>113</v>
      </c>
      <c r="I69" s="2" t="s">
        <v>43</v>
      </c>
      <c r="J69" s="2" t="s">
        <v>114</v>
      </c>
      <c r="K69" s="2">
        <v>89</v>
      </c>
      <c r="L69" s="2">
        <v>89</v>
      </c>
      <c r="M69" s="2">
        <v>0</v>
      </c>
      <c r="N69" s="2">
        <v>0</v>
      </c>
      <c r="O69" s="2">
        <v>0</v>
      </c>
      <c r="P69" s="2">
        <v>37101.9</v>
      </c>
      <c r="Q69" s="2">
        <v>38143.199999999997</v>
      </c>
      <c r="R69" s="2">
        <v>2000</v>
      </c>
      <c r="S69" s="2">
        <v>2082600</v>
      </c>
      <c r="T69" s="2">
        <v>0</v>
      </c>
      <c r="U69" s="2">
        <v>0</v>
      </c>
      <c r="V69" s="2">
        <v>2082600</v>
      </c>
      <c r="W69" s="2">
        <v>2159077.75</v>
      </c>
      <c r="X69" s="2">
        <v>0</v>
      </c>
      <c r="Y69" s="2">
        <v>2159077.75</v>
      </c>
      <c r="Z69" s="4">
        <v>-3.67</v>
      </c>
      <c r="AA69" s="2">
        <v>7279251.7400000002</v>
      </c>
      <c r="AB69" s="2">
        <v>7270452.7400000002</v>
      </c>
      <c r="AC69" s="2">
        <v>1.0367</v>
      </c>
      <c r="AD69" s="2">
        <v>0.99880000000000002</v>
      </c>
      <c r="AE69" s="2">
        <v>-3.67</v>
      </c>
      <c r="AF69" s="2"/>
      <c r="AG69" s="2"/>
      <c r="AH69" s="2">
        <v>0</v>
      </c>
      <c r="AI69" s="2">
        <v>0</v>
      </c>
      <c r="AJ69" s="2">
        <v>0</v>
      </c>
      <c r="AK69" s="2">
        <v>0</v>
      </c>
      <c r="AL69" s="2">
        <v>0</v>
      </c>
    </row>
    <row r="70" spans="1:38" customFormat="1" x14ac:dyDescent="0.25">
      <c r="A70" s="2">
        <v>5156</v>
      </c>
      <c r="B70" s="2" t="s">
        <v>107</v>
      </c>
      <c r="C70" s="2" t="s">
        <v>108</v>
      </c>
      <c r="D70" s="2" t="s">
        <v>109</v>
      </c>
      <c r="E70" s="2" t="s">
        <v>110</v>
      </c>
      <c r="F70" s="2" t="s">
        <v>109</v>
      </c>
      <c r="G70" s="2"/>
      <c r="H70" s="2" t="s">
        <v>115</v>
      </c>
      <c r="I70" s="2" t="s">
        <v>40</v>
      </c>
      <c r="J70" s="2" t="s">
        <v>116</v>
      </c>
      <c r="K70" s="2">
        <v>91</v>
      </c>
      <c r="L70" s="2">
        <v>91</v>
      </c>
      <c r="M70" s="2">
        <v>0</v>
      </c>
      <c r="N70" s="2">
        <v>0</v>
      </c>
      <c r="O70" s="2">
        <v>0</v>
      </c>
      <c r="P70" s="2">
        <v>5314.3</v>
      </c>
      <c r="Q70" s="2">
        <v>5314.4</v>
      </c>
      <c r="R70" s="2">
        <v>2000</v>
      </c>
      <c r="S70" s="2">
        <v>200</v>
      </c>
      <c r="T70" s="2">
        <v>7000</v>
      </c>
      <c r="U70" s="2">
        <v>0</v>
      </c>
      <c r="V70" s="2">
        <v>7200</v>
      </c>
      <c r="W70" s="2">
        <v>6682</v>
      </c>
      <c r="X70" s="2">
        <v>0</v>
      </c>
      <c r="Y70" s="2">
        <v>6682</v>
      </c>
      <c r="Z70" s="4">
        <v>7.19</v>
      </c>
      <c r="AA70" s="2">
        <v>72886.100000000006</v>
      </c>
      <c r="AB70" s="2">
        <v>52534.21</v>
      </c>
      <c r="AC70" s="2">
        <v>0.92810000000000004</v>
      </c>
      <c r="AD70" s="2">
        <v>0.7208</v>
      </c>
      <c r="AE70" s="2">
        <v>5.18</v>
      </c>
      <c r="AF70" s="2"/>
      <c r="AG70" s="2"/>
      <c r="AH70" s="2">
        <v>0</v>
      </c>
      <c r="AI70" s="2">
        <v>0</v>
      </c>
      <c r="AJ70" s="2">
        <v>0</v>
      </c>
      <c r="AK70" s="2">
        <v>0</v>
      </c>
      <c r="AL70" s="2">
        <v>0</v>
      </c>
    </row>
    <row r="72" spans="1:38" x14ac:dyDescent="0.25">
      <c r="U72" s="2">
        <v>522200</v>
      </c>
    </row>
    <row r="73" spans="1:38" x14ac:dyDescent="0.25">
      <c r="U73" s="2">
        <f>T68+S68</f>
        <v>547200</v>
      </c>
      <c r="V73" s="2">
        <f>U72-U73</f>
        <v>-25000</v>
      </c>
    </row>
    <row r="74" spans="1:38" x14ac:dyDescent="0.25">
      <c r="V74" s="2">
        <v>6188</v>
      </c>
    </row>
  </sheetData>
  <autoFilter ref="A1:AL64"/>
  <sortState ref="A2:AL69">
    <sortCondition ref="E2:E69"/>
    <sortCondition ref="H2:H6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topLeftCell="K40" workbookViewId="0">
      <selection activeCell="T38" sqref="T38"/>
    </sheetView>
  </sheetViews>
  <sheetFormatPr defaultRowHeight="15" x14ac:dyDescent="0.25"/>
  <cols>
    <col min="1" max="1" width="9.140625" style="2"/>
    <col min="2" max="2" width="18.140625" style="2" customWidth="1"/>
    <col min="3" max="3" width="15.28515625" style="2" customWidth="1"/>
    <col min="4" max="4" width="20.5703125" style="2" customWidth="1"/>
    <col min="5" max="5" width="19.28515625" style="2" customWidth="1"/>
    <col min="6" max="6" width="16.85546875" style="2" customWidth="1"/>
    <col min="7" max="7" width="17.42578125" style="2" hidden="1" customWidth="1"/>
    <col min="8" max="8" width="27.7109375" style="2" customWidth="1"/>
    <col min="9" max="9" width="18.5703125" style="2" customWidth="1"/>
    <col min="10" max="18" width="9.140625" style="2" customWidth="1"/>
    <col min="19" max="19" width="15.42578125" style="2" customWidth="1"/>
    <col min="20" max="20" width="20.140625" style="9" customWidth="1"/>
    <col min="21" max="21" width="18.42578125" style="9" customWidth="1"/>
    <col min="22" max="22" width="15.28515625" style="2" customWidth="1"/>
    <col min="23" max="23" width="14.28515625" style="2" customWidth="1"/>
    <col min="24" max="24" width="12.5703125" style="2" customWidth="1"/>
    <col min="25" max="25" width="13.7109375" style="2" customWidth="1"/>
    <col min="26" max="26" width="13.5703125" style="2" customWidth="1"/>
    <col min="27" max="27" width="15.140625" style="2" customWidth="1"/>
    <col min="28" max="16384" width="9.140625" style="2"/>
  </cols>
  <sheetData>
    <row r="1" spans="1:39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9" t="s">
        <v>19</v>
      </c>
      <c r="U1" s="9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195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  <c r="AJ1" s="7" t="s">
        <v>34</v>
      </c>
      <c r="AK1" s="7" t="s">
        <v>35</v>
      </c>
      <c r="AL1" s="7" t="s">
        <v>36</v>
      </c>
      <c r="AM1" s="7" t="s">
        <v>37</v>
      </c>
    </row>
    <row r="2" spans="1:39" x14ac:dyDescent="0.25">
      <c r="A2" s="2">
        <v>17529</v>
      </c>
      <c r="B2" s="2" t="s">
        <v>42</v>
      </c>
      <c r="C2" s="2" t="s">
        <v>44</v>
      </c>
      <c r="D2" s="2" t="s">
        <v>44</v>
      </c>
      <c r="E2" s="2" t="s">
        <v>133</v>
      </c>
      <c r="F2" s="2" t="s">
        <v>44</v>
      </c>
      <c r="H2" s="2" t="s">
        <v>185</v>
      </c>
      <c r="I2" s="2" t="s">
        <v>40</v>
      </c>
      <c r="J2" s="2" t="s">
        <v>186</v>
      </c>
      <c r="K2" s="2">
        <v>8227</v>
      </c>
      <c r="L2" s="2">
        <v>8227</v>
      </c>
      <c r="M2" s="2">
        <v>0</v>
      </c>
      <c r="N2" s="2">
        <v>112</v>
      </c>
      <c r="O2" s="2">
        <v>0</v>
      </c>
      <c r="P2" s="2">
        <v>9824.2000000000007</v>
      </c>
      <c r="Q2" s="2">
        <v>10319.6</v>
      </c>
      <c r="R2" s="2">
        <v>2000</v>
      </c>
      <c r="S2" s="2">
        <v>990800</v>
      </c>
      <c r="T2" s="9">
        <v>100000</v>
      </c>
      <c r="U2" s="9">
        <v>0</v>
      </c>
      <c r="V2" s="2">
        <f t="shared" ref="V2:V33" si="0">S2+T2-U2</f>
        <v>1090800</v>
      </c>
      <c r="W2" s="2">
        <v>823852.95</v>
      </c>
      <c r="X2" s="2">
        <v>196837.76000000001</v>
      </c>
      <c r="Y2" s="2">
        <v>1020690.71</v>
      </c>
      <c r="Z2" s="2">
        <f t="shared" ref="Z2:Z33" si="1">V2-Y2</f>
        <v>70109.290000000037</v>
      </c>
      <c r="AA2" s="8">
        <f t="shared" ref="AA2:AA33" si="2">Z2/V2*100</f>
        <v>6.4273276494316134</v>
      </c>
      <c r="AB2" s="2">
        <v>9610860.1099999994</v>
      </c>
      <c r="AC2" s="2">
        <v>9918745.1699999999</v>
      </c>
      <c r="AD2" s="2">
        <v>1.0302</v>
      </c>
      <c r="AE2" s="2">
        <v>1.032</v>
      </c>
      <c r="AF2" s="2">
        <v>-3.12</v>
      </c>
      <c r="AI2" s="2">
        <v>0</v>
      </c>
      <c r="AJ2" s="2">
        <v>0</v>
      </c>
      <c r="AK2" s="2">
        <v>0</v>
      </c>
      <c r="AL2" s="2">
        <v>1120</v>
      </c>
      <c r="AM2" s="2">
        <v>0</v>
      </c>
    </row>
    <row r="3" spans="1:39" x14ac:dyDescent="0.25">
      <c r="A3" s="2">
        <v>17530</v>
      </c>
      <c r="B3" s="2" t="s">
        <v>42</v>
      </c>
      <c r="C3" s="2" t="s">
        <v>44</v>
      </c>
      <c r="D3" s="2" t="s">
        <v>44</v>
      </c>
      <c r="E3" s="2" t="s">
        <v>133</v>
      </c>
      <c r="F3" s="2" t="s">
        <v>44</v>
      </c>
      <c r="H3" s="2" t="s">
        <v>187</v>
      </c>
      <c r="I3" s="2" t="s">
        <v>40</v>
      </c>
      <c r="J3" s="2" t="s">
        <v>188</v>
      </c>
      <c r="K3" s="2">
        <v>2867</v>
      </c>
      <c r="L3" s="2">
        <v>2867</v>
      </c>
      <c r="M3" s="2">
        <v>0</v>
      </c>
      <c r="N3" s="2">
        <v>71</v>
      </c>
      <c r="O3" s="2">
        <v>0</v>
      </c>
      <c r="P3" s="2">
        <v>6271.1</v>
      </c>
      <c r="Q3" s="2">
        <v>6409.7</v>
      </c>
      <c r="R3" s="2">
        <v>2000</v>
      </c>
      <c r="S3" s="2">
        <v>277200</v>
      </c>
      <c r="T3" s="9">
        <v>450000</v>
      </c>
      <c r="U3" s="9">
        <v>0</v>
      </c>
      <c r="V3" s="2">
        <f t="shared" si="0"/>
        <v>727200</v>
      </c>
      <c r="W3" s="2">
        <v>537506.65</v>
      </c>
      <c r="X3" s="2">
        <v>124781.08</v>
      </c>
      <c r="Y3" s="2">
        <v>662287.73</v>
      </c>
      <c r="Z3" s="2">
        <f t="shared" si="1"/>
        <v>64912.270000000019</v>
      </c>
      <c r="AA3" s="8">
        <f t="shared" si="2"/>
        <v>8.9263297579758003</v>
      </c>
      <c r="AB3" s="2">
        <v>5942166.1699999999</v>
      </c>
      <c r="AC3" s="2">
        <v>6094486.5300000003</v>
      </c>
      <c r="AD3" s="2">
        <v>2.3892000000000002</v>
      </c>
      <c r="AE3" s="2">
        <v>1.0256000000000001</v>
      </c>
      <c r="AF3" s="2">
        <v>-142.47999999999999</v>
      </c>
      <c r="AI3" s="2">
        <v>0</v>
      </c>
      <c r="AJ3" s="2">
        <v>0</v>
      </c>
      <c r="AK3" s="2">
        <v>0</v>
      </c>
      <c r="AL3" s="2">
        <v>710</v>
      </c>
      <c r="AM3" s="2">
        <v>0</v>
      </c>
    </row>
    <row r="4" spans="1:39" x14ac:dyDescent="0.25">
      <c r="A4" s="2">
        <v>16302</v>
      </c>
      <c r="B4" s="2" t="s">
        <v>42</v>
      </c>
      <c r="C4" s="2" t="s">
        <v>44</v>
      </c>
      <c r="D4" s="2" t="s">
        <v>44</v>
      </c>
      <c r="E4" s="2" t="s">
        <v>133</v>
      </c>
      <c r="F4" s="2" t="s">
        <v>44</v>
      </c>
      <c r="H4" s="2" t="s">
        <v>157</v>
      </c>
      <c r="I4" s="2" t="s">
        <v>40</v>
      </c>
      <c r="J4" s="2" t="s">
        <v>158</v>
      </c>
      <c r="K4" s="2">
        <v>7092</v>
      </c>
      <c r="L4" s="2">
        <v>7092</v>
      </c>
      <c r="M4" s="2">
        <v>0</v>
      </c>
      <c r="N4" s="2">
        <v>108</v>
      </c>
      <c r="O4" s="2">
        <v>0</v>
      </c>
      <c r="P4" s="2">
        <v>20911.599999999999</v>
      </c>
      <c r="Q4" s="2">
        <v>21203.7</v>
      </c>
      <c r="R4" s="2">
        <v>2000</v>
      </c>
      <c r="S4" s="2">
        <v>584200</v>
      </c>
      <c r="T4" s="9">
        <v>300000</v>
      </c>
      <c r="U4" s="9">
        <v>0</v>
      </c>
      <c r="V4" s="2">
        <f t="shared" si="0"/>
        <v>884200</v>
      </c>
      <c r="W4" s="2">
        <v>626458.75</v>
      </c>
      <c r="X4" s="2">
        <v>189807.84</v>
      </c>
      <c r="Y4" s="2">
        <v>816266.59</v>
      </c>
      <c r="Z4" s="2">
        <f t="shared" si="1"/>
        <v>67933.410000000033</v>
      </c>
      <c r="AA4" s="8">
        <f t="shared" si="2"/>
        <v>7.6830366432933754</v>
      </c>
      <c r="AB4" s="2">
        <v>7583775.2300000004</v>
      </c>
      <c r="AC4" s="2">
        <v>7546143.8700000001</v>
      </c>
      <c r="AD4" s="2">
        <v>1.3972</v>
      </c>
      <c r="AE4" s="2">
        <v>0.995</v>
      </c>
      <c r="AF4" s="2">
        <v>-39.520000000000003</v>
      </c>
      <c r="AI4" s="2">
        <v>0</v>
      </c>
      <c r="AJ4" s="2">
        <v>0</v>
      </c>
      <c r="AK4" s="2">
        <v>0</v>
      </c>
      <c r="AL4" s="2">
        <v>1080</v>
      </c>
      <c r="AM4" s="2">
        <v>0</v>
      </c>
    </row>
    <row r="5" spans="1:39" x14ac:dyDescent="0.25">
      <c r="A5" s="2">
        <v>15805</v>
      </c>
      <c r="B5" s="2" t="s">
        <v>42</v>
      </c>
      <c r="C5" s="2" t="s">
        <v>44</v>
      </c>
      <c r="D5" s="2" t="s">
        <v>44</v>
      </c>
      <c r="E5" s="2" t="s">
        <v>133</v>
      </c>
      <c r="F5" s="2" t="s">
        <v>44</v>
      </c>
      <c r="H5" s="2" t="s">
        <v>140</v>
      </c>
      <c r="I5" s="2" t="s">
        <v>40</v>
      </c>
      <c r="J5" s="2" t="s">
        <v>141</v>
      </c>
      <c r="K5" s="2">
        <v>3493</v>
      </c>
      <c r="L5" s="2">
        <v>3493</v>
      </c>
      <c r="M5" s="2">
        <v>0</v>
      </c>
      <c r="N5" s="2">
        <v>726</v>
      </c>
      <c r="O5" s="2">
        <v>0</v>
      </c>
      <c r="P5" s="2">
        <v>39781.300000000003</v>
      </c>
      <c r="Q5" s="2">
        <v>40315.199999999997</v>
      </c>
      <c r="R5" s="2">
        <v>2000</v>
      </c>
      <c r="S5" s="2">
        <v>1067800</v>
      </c>
      <c r="T5" s="9">
        <v>1350000</v>
      </c>
      <c r="U5" s="9">
        <v>0</v>
      </c>
      <c r="V5" s="2">
        <f t="shared" si="0"/>
        <v>2417800</v>
      </c>
      <c r="W5" s="2">
        <v>998835.45</v>
      </c>
      <c r="X5" s="2">
        <v>1275930.48</v>
      </c>
      <c r="Y5" s="2">
        <v>2274765.9300000002</v>
      </c>
      <c r="Z5" s="2">
        <f t="shared" si="1"/>
        <v>143034.06999999983</v>
      </c>
      <c r="AA5" s="8">
        <f t="shared" si="2"/>
        <v>5.9158768301761864</v>
      </c>
      <c r="AB5" s="2">
        <v>18431112.82</v>
      </c>
      <c r="AC5" s="2">
        <v>18932175.609999999</v>
      </c>
      <c r="AD5" s="2">
        <v>2.1303000000000001</v>
      </c>
      <c r="AE5" s="2">
        <v>1.0271999999999999</v>
      </c>
      <c r="AF5" s="2">
        <v>-116.1</v>
      </c>
      <c r="AI5" s="2">
        <v>0</v>
      </c>
      <c r="AJ5" s="2">
        <v>0</v>
      </c>
      <c r="AK5" s="2">
        <v>0</v>
      </c>
      <c r="AL5" s="2">
        <v>7260</v>
      </c>
      <c r="AM5" s="2">
        <v>0</v>
      </c>
    </row>
    <row r="6" spans="1:39" x14ac:dyDescent="0.25">
      <c r="A6" s="2">
        <v>15804</v>
      </c>
      <c r="B6" s="2" t="s">
        <v>42</v>
      </c>
      <c r="C6" s="2" t="s">
        <v>44</v>
      </c>
      <c r="D6" s="2" t="s">
        <v>44</v>
      </c>
      <c r="E6" s="2" t="s">
        <v>133</v>
      </c>
      <c r="F6" s="2" t="s">
        <v>44</v>
      </c>
      <c r="H6" s="2" t="s">
        <v>138</v>
      </c>
      <c r="I6" s="2" t="s">
        <v>40</v>
      </c>
      <c r="J6" s="2" t="s">
        <v>139</v>
      </c>
      <c r="K6" s="2">
        <v>4448</v>
      </c>
      <c r="L6" s="2">
        <v>4448</v>
      </c>
      <c r="M6" s="2">
        <v>0</v>
      </c>
      <c r="N6" s="2">
        <v>35</v>
      </c>
      <c r="O6" s="2">
        <v>0</v>
      </c>
      <c r="P6" s="2">
        <v>42085.1</v>
      </c>
      <c r="Q6" s="2">
        <v>42582.3</v>
      </c>
      <c r="R6" s="2">
        <v>2000</v>
      </c>
      <c r="S6" s="2">
        <v>994400</v>
      </c>
      <c r="T6" s="9">
        <v>0</v>
      </c>
      <c r="U6" s="9">
        <v>100000</v>
      </c>
      <c r="V6" s="2">
        <f t="shared" si="0"/>
        <v>894400</v>
      </c>
      <c r="W6" s="2">
        <v>754201.25</v>
      </c>
      <c r="X6" s="2">
        <v>61511.8</v>
      </c>
      <c r="Y6" s="2">
        <v>815713.05</v>
      </c>
      <c r="Z6" s="2">
        <f t="shared" si="1"/>
        <v>78686.949999999953</v>
      </c>
      <c r="AA6" s="8">
        <f t="shared" si="2"/>
        <v>8.797735912343466</v>
      </c>
      <c r="AB6" s="2">
        <v>8365180.8899999997</v>
      </c>
      <c r="AC6" s="2">
        <v>8487151.6400000006</v>
      </c>
      <c r="AD6" s="2">
        <v>0.82030000000000003</v>
      </c>
      <c r="AE6" s="2">
        <v>1.0145999999999999</v>
      </c>
      <c r="AF6" s="2">
        <v>18.23</v>
      </c>
      <c r="AI6" s="2">
        <v>0</v>
      </c>
      <c r="AJ6" s="2">
        <v>0</v>
      </c>
      <c r="AK6" s="2">
        <v>0</v>
      </c>
      <c r="AL6" s="2">
        <v>350</v>
      </c>
      <c r="AM6" s="2">
        <v>0</v>
      </c>
    </row>
    <row r="7" spans="1:39" x14ac:dyDescent="0.25">
      <c r="A7" s="2">
        <v>15795</v>
      </c>
      <c r="B7" s="2" t="s">
        <v>42</v>
      </c>
      <c r="C7" s="2" t="s">
        <v>44</v>
      </c>
      <c r="D7" s="2" t="s">
        <v>44</v>
      </c>
      <c r="E7" s="2" t="s">
        <v>133</v>
      </c>
      <c r="F7" s="2" t="s">
        <v>44</v>
      </c>
      <c r="H7" s="2" t="s">
        <v>134</v>
      </c>
      <c r="I7" s="2" t="s">
        <v>40</v>
      </c>
      <c r="J7" s="2" t="s">
        <v>135</v>
      </c>
      <c r="K7" s="2">
        <v>3119</v>
      </c>
      <c r="L7" s="2">
        <v>3119</v>
      </c>
      <c r="M7" s="2">
        <v>0</v>
      </c>
      <c r="N7" s="2">
        <v>1</v>
      </c>
      <c r="O7" s="2">
        <v>0</v>
      </c>
      <c r="P7" s="2">
        <v>52008.5</v>
      </c>
      <c r="Q7" s="2">
        <v>52439.6</v>
      </c>
      <c r="R7" s="2">
        <v>2000</v>
      </c>
      <c r="S7" s="2">
        <v>862200</v>
      </c>
      <c r="T7" s="9">
        <v>50000</v>
      </c>
      <c r="U7" s="9">
        <v>0</v>
      </c>
      <c r="V7" s="2">
        <f t="shared" si="0"/>
        <v>912200</v>
      </c>
      <c r="W7" s="2">
        <v>861136.65</v>
      </c>
      <c r="X7" s="2">
        <v>1757.48</v>
      </c>
      <c r="Y7" s="2">
        <v>862894.13</v>
      </c>
      <c r="Z7" s="2">
        <f t="shared" si="1"/>
        <v>49305.869999999995</v>
      </c>
      <c r="AA7" s="8">
        <f t="shared" si="2"/>
        <v>5.4051600526200385</v>
      </c>
      <c r="AB7" s="2">
        <v>9956722.5500000007</v>
      </c>
      <c r="AC7" s="2">
        <v>10799179.869999999</v>
      </c>
      <c r="AD7" s="2">
        <v>1.0007999999999999</v>
      </c>
      <c r="AE7" s="2">
        <v>1.0846</v>
      </c>
      <c r="AF7" s="2">
        <v>-0.09</v>
      </c>
      <c r="AI7" s="2">
        <v>0</v>
      </c>
      <c r="AJ7" s="2">
        <v>0</v>
      </c>
      <c r="AK7" s="2">
        <v>0</v>
      </c>
      <c r="AL7" s="2">
        <v>10</v>
      </c>
      <c r="AM7" s="2">
        <v>0</v>
      </c>
    </row>
    <row r="8" spans="1:39" x14ac:dyDescent="0.25">
      <c r="A8" s="2">
        <v>15796</v>
      </c>
      <c r="B8" s="2" t="s">
        <v>42</v>
      </c>
      <c r="C8" s="2" t="s">
        <v>44</v>
      </c>
      <c r="D8" s="2" t="s">
        <v>44</v>
      </c>
      <c r="E8" s="2" t="s">
        <v>133</v>
      </c>
      <c r="F8" s="2" t="s">
        <v>44</v>
      </c>
      <c r="H8" s="2" t="s">
        <v>136</v>
      </c>
      <c r="I8" s="2" t="s">
        <v>40</v>
      </c>
      <c r="J8" s="2" t="s">
        <v>137</v>
      </c>
      <c r="K8" s="2">
        <v>5423</v>
      </c>
      <c r="L8" s="2">
        <v>5423</v>
      </c>
      <c r="M8" s="2">
        <v>0</v>
      </c>
      <c r="N8" s="2">
        <v>175</v>
      </c>
      <c r="O8" s="2">
        <v>0</v>
      </c>
      <c r="P8" s="2">
        <v>47953</v>
      </c>
      <c r="Q8" s="2">
        <v>48398</v>
      </c>
      <c r="R8" s="2">
        <v>2000</v>
      </c>
      <c r="S8" s="2">
        <v>890000</v>
      </c>
      <c r="T8" s="9">
        <v>500000</v>
      </c>
      <c r="U8" s="9">
        <v>0</v>
      </c>
      <c r="V8" s="2">
        <f t="shared" si="0"/>
        <v>1390000</v>
      </c>
      <c r="W8" s="2">
        <v>966170.8</v>
      </c>
      <c r="X8" s="2">
        <v>307559</v>
      </c>
      <c r="Y8" s="2">
        <v>1273729.8</v>
      </c>
      <c r="Z8" s="2">
        <f t="shared" si="1"/>
        <v>116270.19999999995</v>
      </c>
      <c r="AA8" s="8">
        <f t="shared" si="2"/>
        <v>8.3647625899280538</v>
      </c>
      <c r="AB8" s="2">
        <v>11446436.76</v>
      </c>
      <c r="AC8" s="2">
        <v>11432323.98</v>
      </c>
      <c r="AD8" s="2">
        <v>1.4312</v>
      </c>
      <c r="AE8" s="2">
        <v>0.99880000000000002</v>
      </c>
      <c r="AF8" s="2">
        <v>-43.07</v>
      </c>
      <c r="AI8" s="2">
        <v>0</v>
      </c>
      <c r="AJ8" s="2">
        <v>0</v>
      </c>
      <c r="AK8" s="2">
        <v>0</v>
      </c>
      <c r="AL8" s="2">
        <v>1750</v>
      </c>
      <c r="AM8" s="2">
        <v>0</v>
      </c>
    </row>
    <row r="9" spans="1:39" x14ac:dyDescent="0.25">
      <c r="A9" s="2">
        <v>16303</v>
      </c>
      <c r="B9" s="2" t="s">
        <v>42</v>
      </c>
      <c r="C9" s="2" t="s">
        <v>44</v>
      </c>
      <c r="D9" s="2" t="s">
        <v>44</v>
      </c>
      <c r="E9" s="2" t="s">
        <v>133</v>
      </c>
      <c r="F9" s="2" t="s">
        <v>44</v>
      </c>
      <c r="H9" s="2" t="s">
        <v>159</v>
      </c>
      <c r="I9" s="2" t="s">
        <v>40</v>
      </c>
      <c r="J9" s="2" t="s">
        <v>160</v>
      </c>
      <c r="K9" s="2">
        <v>1188</v>
      </c>
      <c r="L9" s="2">
        <v>1188</v>
      </c>
      <c r="M9" s="2">
        <v>0</v>
      </c>
      <c r="N9" s="2">
        <v>120</v>
      </c>
      <c r="O9" s="2">
        <v>0</v>
      </c>
      <c r="P9" s="2">
        <v>12731.6</v>
      </c>
      <c r="Q9" s="2">
        <v>13075.7</v>
      </c>
      <c r="R9" s="2">
        <v>2000</v>
      </c>
      <c r="S9" s="2">
        <v>688200</v>
      </c>
      <c r="T9" s="9">
        <v>0</v>
      </c>
      <c r="U9" s="9">
        <v>150000</v>
      </c>
      <c r="V9" s="2">
        <f t="shared" si="0"/>
        <v>538200</v>
      </c>
      <c r="W9" s="2">
        <v>278034.90000000002</v>
      </c>
      <c r="X9" s="2">
        <v>210897.6</v>
      </c>
      <c r="Y9" s="2">
        <v>488932.5</v>
      </c>
      <c r="Z9" s="2">
        <f t="shared" si="1"/>
        <v>49267.5</v>
      </c>
      <c r="AA9" s="8">
        <f t="shared" si="2"/>
        <v>9.1541248606465988</v>
      </c>
      <c r="AB9" s="2">
        <v>4469435.45</v>
      </c>
      <c r="AC9" s="2">
        <v>7135259.7599999998</v>
      </c>
      <c r="AD9" s="2">
        <v>0.71050000000000002</v>
      </c>
      <c r="AE9" s="2">
        <v>1.5965</v>
      </c>
      <c r="AF9" s="2">
        <v>46.22</v>
      </c>
      <c r="AI9" s="2">
        <v>0</v>
      </c>
      <c r="AJ9" s="2">
        <v>0</v>
      </c>
      <c r="AK9" s="2">
        <v>0</v>
      </c>
      <c r="AL9" s="2">
        <v>1200</v>
      </c>
      <c r="AM9" s="2">
        <v>0</v>
      </c>
    </row>
    <row r="10" spans="1:39" x14ac:dyDescent="0.25">
      <c r="A10" s="2">
        <v>16982</v>
      </c>
      <c r="B10" s="2" t="s">
        <v>42</v>
      </c>
      <c r="C10" s="2" t="s">
        <v>44</v>
      </c>
      <c r="D10" s="2" t="s">
        <v>44</v>
      </c>
      <c r="E10" s="2" t="s">
        <v>133</v>
      </c>
      <c r="F10" s="2" t="s">
        <v>44</v>
      </c>
      <c r="H10" s="2" t="s">
        <v>179</v>
      </c>
      <c r="I10" s="2" t="s">
        <v>40</v>
      </c>
      <c r="J10" s="2" t="s">
        <v>180</v>
      </c>
      <c r="K10" s="2">
        <v>860</v>
      </c>
      <c r="L10" s="2">
        <v>860</v>
      </c>
      <c r="M10" s="2">
        <v>0</v>
      </c>
      <c r="N10" s="2">
        <v>15</v>
      </c>
      <c r="O10" s="2">
        <v>0</v>
      </c>
      <c r="P10" s="2">
        <v>7626.3</v>
      </c>
      <c r="Q10" s="2">
        <v>7877.1</v>
      </c>
      <c r="R10" s="2">
        <v>2000</v>
      </c>
      <c r="S10" s="2">
        <v>501600</v>
      </c>
      <c r="T10" s="9">
        <v>0</v>
      </c>
      <c r="U10" s="9">
        <v>385000</v>
      </c>
      <c r="V10" s="2">
        <f t="shared" si="0"/>
        <v>116600</v>
      </c>
      <c r="W10" s="2">
        <v>83739</v>
      </c>
      <c r="X10" s="2">
        <v>26362.2</v>
      </c>
      <c r="Y10" s="2">
        <v>110101.2</v>
      </c>
      <c r="Z10" s="2">
        <f t="shared" si="1"/>
        <v>6498.8000000000029</v>
      </c>
      <c r="AA10" s="8">
        <f t="shared" si="2"/>
        <v>5.5735849056603799</v>
      </c>
      <c r="AB10" s="2">
        <v>1191737.25</v>
      </c>
      <c r="AC10" s="2">
        <v>1340825.8600000001</v>
      </c>
      <c r="AD10" s="2">
        <v>0.2195</v>
      </c>
      <c r="AE10" s="2">
        <v>1.1251</v>
      </c>
      <c r="AF10" s="2">
        <v>87.81</v>
      </c>
      <c r="AI10" s="2">
        <v>0</v>
      </c>
      <c r="AJ10" s="2">
        <v>0</v>
      </c>
      <c r="AK10" s="2">
        <v>0</v>
      </c>
      <c r="AL10" s="2">
        <v>150</v>
      </c>
      <c r="AM10" s="2">
        <v>0</v>
      </c>
    </row>
    <row r="11" spans="1:39" x14ac:dyDescent="0.25">
      <c r="A11" s="2">
        <v>17572</v>
      </c>
      <c r="B11" s="2" t="s">
        <v>42</v>
      </c>
      <c r="C11" s="2" t="s">
        <v>44</v>
      </c>
      <c r="D11" s="2" t="s">
        <v>44</v>
      </c>
      <c r="E11" s="2" t="s">
        <v>133</v>
      </c>
      <c r="F11" s="2" t="s">
        <v>44</v>
      </c>
      <c r="H11" s="2" t="s">
        <v>193</v>
      </c>
      <c r="I11" s="2" t="s">
        <v>40</v>
      </c>
      <c r="J11" s="2" t="s">
        <v>194</v>
      </c>
      <c r="K11" s="2">
        <v>5712</v>
      </c>
      <c r="L11" s="2">
        <v>5712</v>
      </c>
      <c r="M11" s="2">
        <v>0</v>
      </c>
      <c r="N11" s="2">
        <v>122</v>
      </c>
      <c r="O11" s="2">
        <v>0</v>
      </c>
      <c r="P11" s="2">
        <v>640.70899999999995</v>
      </c>
      <c r="Q11" s="2">
        <v>640.70899999999995</v>
      </c>
      <c r="R11" s="2">
        <v>20000</v>
      </c>
      <c r="S11" s="2">
        <v>0</v>
      </c>
      <c r="T11" s="9">
        <v>875000</v>
      </c>
      <c r="U11" s="9">
        <v>0</v>
      </c>
      <c r="V11" s="2">
        <f t="shared" si="0"/>
        <v>875000</v>
      </c>
      <c r="W11" s="2">
        <v>579686.75</v>
      </c>
      <c r="X11" s="2">
        <v>214412.56</v>
      </c>
      <c r="Y11" s="2">
        <v>794099.31</v>
      </c>
      <c r="Z11" s="2">
        <f t="shared" si="1"/>
        <v>80900.689999999944</v>
      </c>
      <c r="AA11" s="8">
        <f t="shared" si="2"/>
        <v>9.2457931428571367</v>
      </c>
      <c r="AB11" s="2">
        <v>7662654.46</v>
      </c>
      <c r="AC11" s="2">
        <v>7458324.2400000002</v>
      </c>
      <c r="AD11" s="2">
        <v>0</v>
      </c>
      <c r="AE11" s="2">
        <v>0.97330000000000005</v>
      </c>
      <c r="AF11" s="2">
        <v>97.33</v>
      </c>
      <c r="AI11" s="2">
        <v>0</v>
      </c>
      <c r="AJ11" s="2">
        <v>0</v>
      </c>
      <c r="AK11" s="2">
        <v>0</v>
      </c>
      <c r="AL11" s="2">
        <v>1220</v>
      </c>
      <c r="AM11" s="2">
        <v>0</v>
      </c>
    </row>
    <row r="12" spans="1:39" x14ac:dyDescent="0.25">
      <c r="A12" s="2">
        <v>17534</v>
      </c>
      <c r="B12" s="2" t="s">
        <v>42</v>
      </c>
      <c r="C12" s="2" t="s">
        <v>44</v>
      </c>
      <c r="D12" s="2" t="s">
        <v>44</v>
      </c>
      <c r="E12" s="2" t="s">
        <v>133</v>
      </c>
      <c r="F12" s="2" t="s">
        <v>44</v>
      </c>
      <c r="H12" s="2" t="s">
        <v>189</v>
      </c>
      <c r="I12" s="2" t="s">
        <v>40</v>
      </c>
      <c r="J12" s="2" t="s">
        <v>190</v>
      </c>
      <c r="K12" s="2">
        <v>1048</v>
      </c>
      <c r="L12" s="2">
        <v>1048</v>
      </c>
      <c r="M12" s="2">
        <v>0</v>
      </c>
      <c r="N12" s="2">
        <v>159</v>
      </c>
      <c r="O12" s="2">
        <v>0</v>
      </c>
      <c r="P12" s="2">
        <v>8184.4</v>
      </c>
      <c r="Q12" s="2">
        <v>8673.6</v>
      </c>
      <c r="R12" s="2">
        <v>1000</v>
      </c>
      <c r="S12" s="2">
        <v>489200</v>
      </c>
      <c r="T12" s="9">
        <v>0</v>
      </c>
      <c r="U12" s="9">
        <v>100000</v>
      </c>
      <c r="V12" s="2">
        <f t="shared" si="0"/>
        <v>389200</v>
      </c>
      <c r="W12" s="2">
        <v>82272.350000000006</v>
      </c>
      <c r="X12" s="2">
        <v>279439.32</v>
      </c>
      <c r="Y12" s="2">
        <v>361711.67</v>
      </c>
      <c r="Z12" s="2">
        <f t="shared" si="1"/>
        <v>27488.330000000016</v>
      </c>
      <c r="AA12" s="8">
        <f t="shared" si="2"/>
        <v>7.0627774922918842</v>
      </c>
      <c r="AB12" s="2">
        <v>2601432.13</v>
      </c>
      <c r="AC12" s="2">
        <v>2742230.31</v>
      </c>
      <c r="AD12" s="2">
        <v>0.73939999999999995</v>
      </c>
      <c r="AE12" s="2">
        <v>1.0541</v>
      </c>
      <c r="AF12" s="2">
        <v>27.47</v>
      </c>
      <c r="AI12" s="2">
        <v>0</v>
      </c>
      <c r="AJ12" s="2">
        <v>0</v>
      </c>
      <c r="AK12" s="2">
        <v>0</v>
      </c>
      <c r="AL12" s="2">
        <v>1590</v>
      </c>
      <c r="AM12" s="2">
        <v>0</v>
      </c>
    </row>
    <row r="13" spans="1:39" x14ac:dyDescent="0.25">
      <c r="A13" s="2">
        <v>15812</v>
      </c>
      <c r="B13" s="2" t="s">
        <v>42</v>
      </c>
      <c r="C13" s="2" t="s">
        <v>44</v>
      </c>
      <c r="D13" s="2" t="s">
        <v>44</v>
      </c>
      <c r="E13" s="2" t="s">
        <v>133</v>
      </c>
      <c r="F13" s="2" t="s">
        <v>44</v>
      </c>
      <c r="H13" s="2" t="s">
        <v>142</v>
      </c>
      <c r="I13" s="2" t="s">
        <v>43</v>
      </c>
      <c r="J13" s="2" t="s">
        <v>143</v>
      </c>
      <c r="K13" s="2">
        <v>3</v>
      </c>
      <c r="L13" s="2">
        <v>3</v>
      </c>
      <c r="M13" s="2">
        <v>0</v>
      </c>
      <c r="N13" s="2">
        <v>0</v>
      </c>
      <c r="O13" s="2">
        <v>0</v>
      </c>
      <c r="P13" s="2">
        <v>19538.2</v>
      </c>
      <c r="Q13" s="2">
        <v>19715.5</v>
      </c>
      <c r="R13" s="2">
        <v>4000</v>
      </c>
      <c r="S13" s="2">
        <v>709200</v>
      </c>
      <c r="T13" s="9">
        <v>0</v>
      </c>
      <c r="U13" s="9">
        <v>0</v>
      </c>
      <c r="V13" s="2">
        <f t="shared" si="0"/>
        <v>709200</v>
      </c>
      <c r="W13" s="2">
        <v>674373</v>
      </c>
      <c r="X13" s="2">
        <v>0</v>
      </c>
      <c r="Y13" s="2">
        <v>674373</v>
      </c>
      <c r="Z13" s="2">
        <f t="shared" si="1"/>
        <v>34827</v>
      </c>
      <c r="AA13" s="8">
        <f t="shared" si="2"/>
        <v>4.9107445008460235</v>
      </c>
      <c r="AB13" s="2">
        <v>1089968</v>
      </c>
      <c r="AC13" s="2">
        <v>1091271</v>
      </c>
      <c r="AD13" s="2">
        <v>0.95089999999999997</v>
      </c>
      <c r="AE13" s="2">
        <v>1.0012000000000001</v>
      </c>
      <c r="AF13" s="2">
        <v>4.92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</row>
    <row r="14" spans="1:39" x14ac:dyDescent="0.25">
      <c r="A14" s="2">
        <v>16229</v>
      </c>
      <c r="B14" s="2" t="s">
        <v>42</v>
      </c>
      <c r="C14" s="2" t="s">
        <v>44</v>
      </c>
      <c r="D14" s="2" t="s">
        <v>44</v>
      </c>
      <c r="E14" s="2" t="s">
        <v>150</v>
      </c>
      <c r="F14" s="2" t="s">
        <v>44</v>
      </c>
      <c r="H14" s="2" t="s">
        <v>151</v>
      </c>
      <c r="I14" s="2" t="s">
        <v>43</v>
      </c>
      <c r="J14" s="2" t="s">
        <v>152</v>
      </c>
      <c r="K14" s="2">
        <v>3</v>
      </c>
      <c r="L14" s="2">
        <v>3</v>
      </c>
      <c r="M14" s="2">
        <v>0</v>
      </c>
      <c r="N14" s="2">
        <v>0</v>
      </c>
      <c r="O14" s="2">
        <v>0</v>
      </c>
      <c r="P14" s="2">
        <v>5744</v>
      </c>
      <c r="Q14" s="2">
        <v>5884.1</v>
      </c>
      <c r="R14" s="2">
        <v>2000</v>
      </c>
      <c r="S14" s="2">
        <v>280200</v>
      </c>
      <c r="T14" s="9">
        <v>0</v>
      </c>
      <c r="U14" s="9">
        <v>0</v>
      </c>
      <c r="V14" s="2">
        <f t="shared" si="0"/>
        <v>280200</v>
      </c>
      <c r="W14" s="2">
        <v>281166</v>
      </c>
      <c r="X14" s="2">
        <v>0</v>
      </c>
      <c r="Y14" s="2">
        <v>281166</v>
      </c>
      <c r="Z14" s="2">
        <f t="shared" si="1"/>
        <v>-966</v>
      </c>
      <c r="AA14" s="8">
        <f t="shared" si="2"/>
        <v>-0.34475374732334046</v>
      </c>
      <c r="AB14" s="2">
        <v>3243226</v>
      </c>
      <c r="AC14" s="2">
        <v>3243226</v>
      </c>
      <c r="AD14" s="2">
        <v>1.0034000000000001</v>
      </c>
      <c r="AE14" s="2">
        <v>1</v>
      </c>
      <c r="AF14" s="2">
        <v>-0.34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</row>
    <row r="15" spans="1:39" x14ac:dyDescent="0.25">
      <c r="A15" s="2">
        <v>16232</v>
      </c>
      <c r="B15" s="2" t="s">
        <v>42</v>
      </c>
      <c r="C15" s="2" t="s">
        <v>44</v>
      </c>
      <c r="D15" s="2" t="s">
        <v>44</v>
      </c>
      <c r="E15" s="2" t="s">
        <v>150</v>
      </c>
      <c r="F15" s="2" t="s">
        <v>44</v>
      </c>
      <c r="H15" s="2" t="s">
        <v>155</v>
      </c>
      <c r="I15" s="2" t="s">
        <v>40</v>
      </c>
      <c r="J15" s="2" t="s">
        <v>156</v>
      </c>
      <c r="K15" s="2">
        <v>6432</v>
      </c>
      <c r="L15" s="2">
        <v>6432</v>
      </c>
      <c r="M15" s="2">
        <v>0</v>
      </c>
      <c r="N15" s="2">
        <v>75</v>
      </c>
      <c r="O15" s="2">
        <v>0</v>
      </c>
      <c r="P15" s="2">
        <v>27194.1</v>
      </c>
      <c r="Q15" s="2">
        <v>27651.200000000001</v>
      </c>
      <c r="R15" s="2">
        <v>2000</v>
      </c>
      <c r="S15" s="2">
        <v>914200</v>
      </c>
      <c r="T15" s="9">
        <v>0</v>
      </c>
      <c r="U15" s="9">
        <v>0</v>
      </c>
      <c r="V15" s="2">
        <f t="shared" si="0"/>
        <v>914200</v>
      </c>
      <c r="W15" s="2">
        <v>741552</v>
      </c>
      <c r="X15" s="2">
        <v>131811</v>
      </c>
      <c r="Y15" s="2">
        <v>873363</v>
      </c>
      <c r="Z15" s="2">
        <f t="shared" si="1"/>
        <v>40837</v>
      </c>
      <c r="AA15" s="8">
        <f t="shared" si="2"/>
        <v>4.4669656530299715</v>
      </c>
      <c r="AB15" s="2">
        <v>8453755.4900000002</v>
      </c>
      <c r="AC15" s="2">
        <v>7941490.5599999996</v>
      </c>
      <c r="AD15" s="2">
        <v>0.95530000000000004</v>
      </c>
      <c r="AE15" s="2">
        <v>0.93940000000000001</v>
      </c>
      <c r="AF15" s="2">
        <v>4.2</v>
      </c>
      <c r="AI15" s="2">
        <v>0</v>
      </c>
      <c r="AJ15" s="2">
        <v>0</v>
      </c>
      <c r="AK15" s="2">
        <v>0</v>
      </c>
      <c r="AL15" s="2">
        <v>750</v>
      </c>
      <c r="AM15" s="2">
        <v>0</v>
      </c>
    </row>
    <row r="16" spans="1:39" x14ac:dyDescent="0.25">
      <c r="A16" s="2">
        <v>16230</v>
      </c>
      <c r="B16" s="2" t="s">
        <v>42</v>
      </c>
      <c r="C16" s="2" t="s">
        <v>44</v>
      </c>
      <c r="D16" s="2" t="s">
        <v>44</v>
      </c>
      <c r="E16" s="2" t="s">
        <v>150</v>
      </c>
      <c r="F16" s="2" t="s">
        <v>44</v>
      </c>
      <c r="H16" s="2" t="s">
        <v>153</v>
      </c>
      <c r="I16" s="2" t="s">
        <v>40</v>
      </c>
      <c r="J16" s="2" t="s">
        <v>154</v>
      </c>
      <c r="K16" s="2">
        <v>7913</v>
      </c>
      <c r="L16" s="2">
        <v>7913</v>
      </c>
      <c r="M16" s="2">
        <v>0</v>
      </c>
      <c r="N16" s="2">
        <v>152</v>
      </c>
      <c r="O16" s="2">
        <v>0</v>
      </c>
      <c r="P16" s="2">
        <v>21529.599999999999</v>
      </c>
      <c r="Q16" s="2">
        <v>21919.599999999999</v>
      </c>
      <c r="R16" s="2">
        <v>2000</v>
      </c>
      <c r="S16" s="2">
        <v>780000</v>
      </c>
      <c r="T16" s="9">
        <v>150000</v>
      </c>
      <c r="U16" s="9">
        <v>0</v>
      </c>
      <c r="V16" s="2">
        <f t="shared" si="0"/>
        <v>930000</v>
      </c>
      <c r="W16" s="2">
        <v>617269.4</v>
      </c>
      <c r="X16" s="2">
        <v>267136.96000000002</v>
      </c>
      <c r="Y16" s="2">
        <v>884406.36</v>
      </c>
      <c r="Z16" s="2">
        <f t="shared" si="1"/>
        <v>45593.640000000014</v>
      </c>
      <c r="AA16" s="8">
        <f t="shared" si="2"/>
        <v>4.902541935483872</v>
      </c>
      <c r="AB16" s="2">
        <v>7811528.8499999996</v>
      </c>
      <c r="AC16" s="2">
        <v>8379438.8399999999</v>
      </c>
      <c r="AD16" s="2">
        <v>1.1338999999999999</v>
      </c>
      <c r="AE16" s="2">
        <v>1.0727</v>
      </c>
      <c r="AF16" s="2">
        <v>-14.36</v>
      </c>
      <c r="AI16" s="2">
        <v>0</v>
      </c>
      <c r="AJ16" s="2">
        <v>0</v>
      </c>
      <c r="AK16" s="2">
        <v>0</v>
      </c>
      <c r="AL16" s="2">
        <v>1520</v>
      </c>
      <c r="AM16" s="2">
        <v>0</v>
      </c>
    </row>
    <row r="17" spans="1:39" x14ac:dyDescent="0.25">
      <c r="A17" s="2">
        <v>16380</v>
      </c>
      <c r="B17" s="2" t="s">
        <v>42</v>
      </c>
      <c r="C17" s="2" t="s">
        <v>44</v>
      </c>
      <c r="D17" s="2" t="s">
        <v>44</v>
      </c>
      <c r="E17" s="2" t="s">
        <v>150</v>
      </c>
      <c r="F17" s="2" t="s">
        <v>44</v>
      </c>
      <c r="H17" s="2" t="s">
        <v>165</v>
      </c>
      <c r="I17" s="2" t="s">
        <v>40</v>
      </c>
      <c r="J17" s="2" t="s">
        <v>166</v>
      </c>
      <c r="K17" s="2">
        <v>3379</v>
      </c>
      <c r="L17" s="2">
        <v>3379</v>
      </c>
      <c r="M17" s="2">
        <v>0</v>
      </c>
      <c r="N17" s="2">
        <v>46</v>
      </c>
      <c r="O17" s="2">
        <v>0</v>
      </c>
      <c r="P17" s="2">
        <v>7637.8</v>
      </c>
      <c r="Q17" s="2">
        <v>7844.2</v>
      </c>
      <c r="R17" s="2">
        <v>2000</v>
      </c>
      <c r="S17" s="2">
        <v>412800</v>
      </c>
      <c r="T17" s="9">
        <v>0</v>
      </c>
      <c r="U17" s="9">
        <v>0</v>
      </c>
      <c r="V17" s="2">
        <f t="shared" si="0"/>
        <v>412800</v>
      </c>
      <c r="W17" s="2">
        <v>308670</v>
      </c>
      <c r="X17" s="2">
        <v>80844.08</v>
      </c>
      <c r="Y17" s="2">
        <v>389514.08</v>
      </c>
      <c r="Z17" s="2">
        <f t="shared" si="1"/>
        <v>23285.919999999984</v>
      </c>
      <c r="AA17" s="8">
        <f t="shared" si="2"/>
        <v>5.6409689922480588</v>
      </c>
      <c r="AB17" s="2">
        <v>3654900.85</v>
      </c>
      <c r="AC17" s="2">
        <v>3952760.74</v>
      </c>
      <c r="AD17" s="2">
        <v>0.94359999999999999</v>
      </c>
      <c r="AE17" s="2">
        <v>1.0814999999999999</v>
      </c>
      <c r="AF17" s="2">
        <v>6.1</v>
      </c>
      <c r="AI17" s="2">
        <v>0</v>
      </c>
      <c r="AJ17" s="2">
        <v>0</v>
      </c>
      <c r="AK17" s="2">
        <v>0</v>
      </c>
      <c r="AL17" s="2">
        <v>460</v>
      </c>
      <c r="AM17" s="2">
        <v>0</v>
      </c>
    </row>
    <row r="18" spans="1:39" x14ac:dyDescent="0.25">
      <c r="A18" s="2">
        <v>16378</v>
      </c>
      <c r="B18" s="2" t="s">
        <v>42</v>
      </c>
      <c r="C18" s="2" t="s">
        <v>44</v>
      </c>
      <c r="D18" s="2" t="s">
        <v>44</v>
      </c>
      <c r="E18" s="2" t="s">
        <v>150</v>
      </c>
      <c r="F18" s="2" t="s">
        <v>44</v>
      </c>
      <c r="H18" s="2" t="s">
        <v>161</v>
      </c>
      <c r="I18" s="2" t="s">
        <v>40</v>
      </c>
      <c r="J18" s="2" t="s">
        <v>162</v>
      </c>
      <c r="K18" s="2">
        <v>3646</v>
      </c>
      <c r="L18" s="2">
        <v>3646</v>
      </c>
      <c r="M18" s="2">
        <v>0</v>
      </c>
      <c r="N18" s="2">
        <v>1</v>
      </c>
      <c r="O18" s="2">
        <v>0</v>
      </c>
      <c r="P18" s="2">
        <v>4611</v>
      </c>
      <c r="Q18" s="2">
        <v>4630.3</v>
      </c>
      <c r="R18" s="2">
        <v>2000</v>
      </c>
      <c r="S18" s="2">
        <v>38600</v>
      </c>
      <c r="T18" s="9">
        <v>370000</v>
      </c>
      <c r="U18" s="9">
        <v>0</v>
      </c>
      <c r="V18" s="2">
        <f t="shared" si="0"/>
        <v>408600</v>
      </c>
      <c r="W18" s="2">
        <v>372823.5</v>
      </c>
      <c r="X18" s="2">
        <v>1757.48</v>
      </c>
      <c r="Y18" s="2">
        <v>374580.98</v>
      </c>
      <c r="Z18" s="2">
        <f t="shared" si="1"/>
        <v>34019.020000000019</v>
      </c>
      <c r="AA18" s="8">
        <f t="shared" si="2"/>
        <v>8.3257513460597199</v>
      </c>
      <c r="AB18" s="2">
        <v>3867493.43</v>
      </c>
      <c r="AC18" s="2">
        <v>4113337.07</v>
      </c>
      <c r="AD18" s="2">
        <v>9.7042000000000002</v>
      </c>
      <c r="AE18" s="2">
        <v>1.0636000000000001</v>
      </c>
      <c r="AF18" s="2">
        <v>-925.78</v>
      </c>
      <c r="AI18" s="2">
        <v>0</v>
      </c>
      <c r="AJ18" s="2">
        <v>0</v>
      </c>
      <c r="AK18" s="2">
        <v>0</v>
      </c>
      <c r="AL18" s="2">
        <v>10</v>
      </c>
      <c r="AM18" s="2">
        <v>0</v>
      </c>
    </row>
    <row r="19" spans="1:39" x14ac:dyDescent="0.25">
      <c r="A19" s="2">
        <v>16379</v>
      </c>
      <c r="B19" s="2" t="s">
        <v>42</v>
      </c>
      <c r="C19" s="2" t="s">
        <v>44</v>
      </c>
      <c r="D19" s="2" t="s">
        <v>44</v>
      </c>
      <c r="E19" s="2" t="s">
        <v>150</v>
      </c>
      <c r="F19" s="2" t="s">
        <v>44</v>
      </c>
      <c r="H19" s="2" t="s">
        <v>163</v>
      </c>
      <c r="I19" s="2" t="s">
        <v>40</v>
      </c>
      <c r="J19" s="2" t="s">
        <v>164</v>
      </c>
      <c r="K19" s="2">
        <v>704</v>
      </c>
      <c r="L19" s="2">
        <v>704</v>
      </c>
      <c r="M19" s="2">
        <v>0</v>
      </c>
      <c r="N19" s="2">
        <v>0</v>
      </c>
      <c r="O19" s="2">
        <v>0</v>
      </c>
      <c r="P19" s="2">
        <v>4986.7</v>
      </c>
      <c r="Q19" s="2">
        <v>5172.3999999999996</v>
      </c>
      <c r="R19" s="2">
        <v>2000</v>
      </c>
      <c r="S19" s="2">
        <v>371400</v>
      </c>
      <c r="T19" s="9">
        <v>100000</v>
      </c>
      <c r="U19" s="9">
        <v>0</v>
      </c>
      <c r="V19" s="2">
        <f t="shared" si="0"/>
        <v>471400</v>
      </c>
      <c r="W19" s="2">
        <v>451812</v>
      </c>
      <c r="X19" s="2">
        <v>0</v>
      </c>
      <c r="Y19" s="2">
        <v>451812</v>
      </c>
      <c r="Z19" s="2">
        <f t="shared" si="1"/>
        <v>19588</v>
      </c>
      <c r="AA19" s="8">
        <f t="shared" si="2"/>
        <v>4.1552821383114127</v>
      </c>
      <c r="AB19" s="2">
        <v>3427988.52</v>
      </c>
      <c r="AC19" s="2">
        <v>3508310.79</v>
      </c>
      <c r="AD19" s="2">
        <v>1.2164999999999999</v>
      </c>
      <c r="AE19" s="2">
        <v>1.0234000000000001</v>
      </c>
      <c r="AF19" s="2">
        <v>-22.16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</row>
    <row r="20" spans="1:39" x14ac:dyDescent="0.25">
      <c r="A20" s="2">
        <v>16952</v>
      </c>
      <c r="B20" s="2" t="s">
        <v>42</v>
      </c>
      <c r="C20" s="2" t="s">
        <v>44</v>
      </c>
      <c r="D20" s="2" t="s">
        <v>44</v>
      </c>
      <c r="E20" s="2" t="s">
        <v>150</v>
      </c>
      <c r="F20" s="2" t="s">
        <v>44</v>
      </c>
      <c r="H20" s="2" t="s">
        <v>175</v>
      </c>
      <c r="I20" s="2" t="s">
        <v>40</v>
      </c>
      <c r="J20" s="2" t="s">
        <v>176</v>
      </c>
      <c r="K20" s="2">
        <v>15445</v>
      </c>
      <c r="L20" s="2">
        <v>15445</v>
      </c>
      <c r="M20" s="2">
        <v>0</v>
      </c>
      <c r="N20" s="2">
        <v>254</v>
      </c>
      <c r="O20" s="2">
        <v>0</v>
      </c>
      <c r="P20" s="2">
        <v>24947.200000000001</v>
      </c>
      <c r="Q20" s="2">
        <v>25733.1</v>
      </c>
      <c r="R20" s="2">
        <v>2000</v>
      </c>
      <c r="S20" s="2">
        <v>1571800</v>
      </c>
      <c r="T20" s="9">
        <v>250000</v>
      </c>
      <c r="U20" s="9">
        <v>0</v>
      </c>
      <c r="V20" s="2">
        <f t="shared" si="0"/>
        <v>1821800</v>
      </c>
      <c r="W20" s="2">
        <v>1287038.5</v>
      </c>
      <c r="X20" s="2">
        <v>446399.92</v>
      </c>
      <c r="Y20" s="2">
        <v>1733438.42</v>
      </c>
      <c r="Z20" s="2">
        <f t="shared" si="1"/>
        <v>88361.580000000075</v>
      </c>
      <c r="AA20" s="8">
        <f t="shared" si="2"/>
        <v>4.8502349324843603</v>
      </c>
      <c r="AB20" s="2">
        <v>15627508.92</v>
      </c>
      <c r="AC20" s="2">
        <v>17249365.699999999</v>
      </c>
      <c r="AD20" s="2">
        <v>1.1028</v>
      </c>
      <c r="AE20" s="2">
        <v>1.1037999999999999</v>
      </c>
      <c r="AF20" s="2">
        <v>-11.35</v>
      </c>
      <c r="AI20" s="2">
        <v>0</v>
      </c>
      <c r="AJ20" s="2">
        <v>0</v>
      </c>
      <c r="AK20" s="2">
        <v>0</v>
      </c>
      <c r="AL20" s="2">
        <v>2540</v>
      </c>
      <c r="AM20" s="2">
        <v>0</v>
      </c>
    </row>
    <row r="21" spans="1:39" x14ac:dyDescent="0.25">
      <c r="A21" s="2">
        <v>16381</v>
      </c>
      <c r="B21" s="2" t="s">
        <v>42</v>
      </c>
      <c r="C21" s="2" t="s">
        <v>44</v>
      </c>
      <c r="D21" s="2" t="s">
        <v>44</v>
      </c>
      <c r="E21" s="2" t="s">
        <v>150</v>
      </c>
      <c r="F21" s="2" t="s">
        <v>44</v>
      </c>
      <c r="H21" s="2" t="s">
        <v>167</v>
      </c>
      <c r="I21" s="2" t="s">
        <v>40</v>
      </c>
      <c r="J21" s="2" t="s">
        <v>168</v>
      </c>
      <c r="K21" s="2">
        <v>10040</v>
      </c>
      <c r="L21" s="2">
        <v>10040</v>
      </c>
      <c r="M21" s="2">
        <v>0</v>
      </c>
      <c r="N21" s="2">
        <v>225</v>
      </c>
      <c r="O21" s="2">
        <v>0</v>
      </c>
      <c r="P21" s="2">
        <v>29118</v>
      </c>
      <c r="Q21" s="2">
        <v>29950.799999999999</v>
      </c>
      <c r="R21" s="2">
        <v>2000</v>
      </c>
      <c r="S21" s="2">
        <v>1665600</v>
      </c>
      <c r="T21" s="9">
        <v>0</v>
      </c>
      <c r="U21" s="9">
        <v>100000</v>
      </c>
      <c r="V21" s="2">
        <f t="shared" si="0"/>
        <v>1565600</v>
      </c>
      <c r="W21" s="2">
        <v>1055947.71</v>
      </c>
      <c r="X21" s="2">
        <v>395433</v>
      </c>
      <c r="Y21" s="2">
        <v>1451380.71</v>
      </c>
      <c r="Z21" s="2">
        <f t="shared" si="1"/>
        <v>114219.29000000004</v>
      </c>
      <c r="AA21" s="8">
        <f t="shared" si="2"/>
        <v>7.2955601686254496</v>
      </c>
      <c r="AB21" s="2">
        <v>13008887.380000001</v>
      </c>
      <c r="AC21" s="2">
        <v>14607227.880000001</v>
      </c>
      <c r="AD21" s="2">
        <v>0.87139999999999995</v>
      </c>
      <c r="AE21" s="2">
        <v>1.1229</v>
      </c>
      <c r="AF21" s="2">
        <v>14.44</v>
      </c>
      <c r="AI21" s="2">
        <v>0</v>
      </c>
      <c r="AJ21" s="2">
        <v>0</v>
      </c>
      <c r="AK21" s="2">
        <v>0</v>
      </c>
      <c r="AL21" s="2">
        <v>2250</v>
      </c>
      <c r="AM21" s="2">
        <v>0</v>
      </c>
    </row>
    <row r="22" spans="1:39" x14ac:dyDescent="0.25">
      <c r="A22" s="2">
        <v>16382</v>
      </c>
      <c r="B22" s="2" t="s">
        <v>42</v>
      </c>
      <c r="C22" s="2" t="s">
        <v>44</v>
      </c>
      <c r="D22" s="2" t="s">
        <v>44</v>
      </c>
      <c r="E22" s="2" t="s">
        <v>150</v>
      </c>
      <c r="F22" s="2" t="s">
        <v>44</v>
      </c>
      <c r="H22" s="2" t="s">
        <v>169</v>
      </c>
      <c r="I22" s="2" t="s">
        <v>40</v>
      </c>
      <c r="J22" s="2" t="s">
        <v>170</v>
      </c>
      <c r="K22" s="2">
        <v>3837</v>
      </c>
      <c r="L22" s="2">
        <v>3837</v>
      </c>
      <c r="M22" s="2">
        <v>0</v>
      </c>
      <c r="N22" s="2">
        <v>23</v>
      </c>
      <c r="O22" s="2">
        <v>0</v>
      </c>
      <c r="P22" s="2">
        <v>11215.5</v>
      </c>
      <c r="Q22" s="2">
        <v>11405</v>
      </c>
      <c r="R22" s="2">
        <v>2000</v>
      </c>
      <c r="S22" s="2">
        <v>379000</v>
      </c>
      <c r="T22" s="9">
        <v>0</v>
      </c>
      <c r="U22" s="9">
        <v>70000</v>
      </c>
      <c r="V22" s="2">
        <f t="shared" si="0"/>
        <v>309000</v>
      </c>
      <c r="W22" s="2">
        <v>252773.4</v>
      </c>
      <c r="X22" s="2">
        <v>40422.04</v>
      </c>
      <c r="Y22" s="2">
        <v>293195.44</v>
      </c>
      <c r="Z22" s="2">
        <f t="shared" si="1"/>
        <v>15804.559999999998</v>
      </c>
      <c r="AA22" s="8">
        <f t="shared" si="2"/>
        <v>5.1147443365695784</v>
      </c>
      <c r="AB22" s="2">
        <v>2781591.13</v>
      </c>
      <c r="AC22" s="2">
        <v>2830239.65</v>
      </c>
      <c r="AD22" s="2">
        <v>0.77359999999999995</v>
      </c>
      <c r="AE22" s="2">
        <v>1.0175000000000001</v>
      </c>
      <c r="AF22" s="2">
        <v>23.04</v>
      </c>
      <c r="AI22" s="2">
        <v>0</v>
      </c>
      <c r="AJ22" s="2">
        <v>0</v>
      </c>
      <c r="AK22" s="2">
        <v>0</v>
      </c>
      <c r="AL22" s="2">
        <v>230</v>
      </c>
      <c r="AM22" s="2">
        <v>0</v>
      </c>
    </row>
    <row r="23" spans="1:39" x14ac:dyDescent="0.25">
      <c r="A23" s="2">
        <v>16981</v>
      </c>
      <c r="B23" s="2" t="s">
        <v>42</v>
      </c>
      <c r="C23" s="2" t="s">
        <v>44</v>
      </c>
      <c r="D23" s="2" t="s">
        <v>44</v>
      </c>
      <c r="E23" s="2" t="s">
        <v>150</v>
      </c>
      <c r="F23" s="2" t="s">
        <v>44</v>
      </c>
      <c r="H23" s="2" t="s">
        <v>177</v>
      </c>
      <c r="I23" s="2" t="s">
        <v>52</v>
      </c>
      <c r="J23" s="2" t="s">
        <v>178</v>
      </c>
      <c r="K23" s="2">
        <v>3600</v>
      </c>
      <c r="L23" s="2">
        <v>3600</v>
      </c>
      <c r="M23" s="2">
        <v>0</v>
      </c>
      <c r="N23" s="2">
        <v>0</v>
      </c>
      <c r="O23" s="2">
        <v>0</v>
      </c>
      <c r="P23" s="2">
        <v>8189.6</v>
      </c>
      <c r="Q23" s="2">
        <v>8281.6</v>
      </c>
      <c r="R23" s="2">
        <v>2000</v>
      </c>
      <c r="S23" s="2">
        <v>184000</v>
      </c>
      <c r="T23" s="9">
        <v>700000</v>
      </c>
      <c r="U23" s="9">
        <v>0</v>
      </c>
      <c r="V23" s="2">
        <f t="shared" si="0"/>
        <v>884000</v>
      </c>
      <c r="W23" s="2">
        <v>815332.55</v>
      </c>
      <c r="X23" s="2">
        <v>0</v>
      </c>
      <c r="Y23" s="2">
        <v>815332.55</v>
      </c>
      <c r="Z23" s="2">
        <f t="shared" si="1"/>
        <v>68667.449999999953</v>
      </c>
      <c r="AA23" s="8">
        <f t="shared" si="2"/>
        <v>7.7678110859728449</v>
      </c>
      <c r="AB23" s="2">
        <v>7634951.0199999996</v>
      </c>
      <c r="AC23" s="2">
        <v>7981471.1799999997</v>
      </c>
      <c r="AD23" s="2">
        <v>4.4311999999999996</v>
      </c>
      <c r="AE23" s="2">
        <v>1.0454000000000001</v>
      </c>
      <c r="AF23" s="2">
        <v>-358.7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</row>
    <row r="24" spans="1:39" x14ac:dyDescent="0.25">
      <c r="A24" s="2">
        <v>17382</v>
      </c>
      <c r="B24" s="2" t="s">
        <v>42</v>
      </c>
      <c r="C24" s="2" t="s">
        <v>44</v>
      </c>
      <c r="D24" s="2" t="s">
        <v>44</v>
      </c>
      <c r="E24" s="2" t="s">
        <v>150</v>
      </c>
      <c r="F24" s="2" t="s">
        <v>44</v>
      </c>
      <c r="H24" s="2" t="s">
        <v>183</v>
      </c>
      <c r="I24" s="2" t="s">
        <v>43</v>
      </c>
      <c r="J24" s="2" t="s">
        <v>184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6107.1</v>
      </c>
      <c r="Q24" s="2">
        <v>6107.1</v>
      </c>
      <c r="R24" s="2">
        <v>2000</v>
      </c>
      <c r="S24" s="2">
        <v>0</v>
      </c>
      <c r="T24" s="9">
        <v>0</v>
      </c>
      <c r="U24" s="9">
        <v>0</v>
      </c>
      <c r="V24" s="2">
        <f t="shared" si="0"/>
        <v>0</v>
      </c>
      <c r="W24" s="2">
        <v>0</v>
      </c>
      <c r="X24" s="2">
        <v>0</v>
      </c>
      <c r="Y24" s="2">
        <v>0</v>
      </c>
      <c r="Z24" s="2">
        <f t="shared" si="1"/>
        <v>0</v>
      </c>
      <c r="AA24" s="8" t="e">
        <f t="shared" si="2"/>
        <v>#DIV/0!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</row>
    <row r="25" spans="1:39" x14ac:dyDescent="0.25">
      <c r="A25" s="2">
        <v>17571</v>
      </c>
      <c r="B25" s="2" t="s">
        <v>42</v>
      </c>
      <c r="C25" s="2" t="s">
        <v>44</v>
      </c>
      <c r="D25" s="2" t="s">
        <v>44</v>
      </c>
      <c r="E25" s="2" t="s">
        <v>150</v>
      </c>
      <c r="F25" s="2" t="s">
        <v>44</v>
      </c>
      <c r="H25" s="2" t="s">
        <v>191</v>
      </c>
      <c r="I25" s="2" t="s">
        <v>40</v>
      </c>
      <c r="J25" s="2" t="s">
        <v>192</v>
      </c>
      <c r="K25" s="2">
        <v>2338</v>
      </c>
      <c r="L25" s="2">
        <v>2338</v>
      </c>
      <c r="M25" s="2">
        <v>0</v>
      </c>
      <c r="N25" s="2">
        <v>31</v>
      </c>
      <c r="O25" s="2">
        <v>0</v>
      </c>
      <c r="P25" s="2">
        <v>7474.2</v>
      </c>
      <c r="Q25" s="2">
        <v>7474.2</v>
      </c>
      <c r="R25" s="2">
        <v>2000</v>
      </c>
      <c r="S25" s="2">
        <v>0</v>
      </c>
      <c r="T25" s="9">
        <v>340000</v>
      </c>
      <c r="U25" s="9">
        <v>0</v>
      </c>
      <c r="V25" s="2">
        <f t="shared" si="0"/>
        <v>340000</v>
      </c>
      <c r="W25" s="2">
        <v>258745.77</v>
      </c>
      <c r="X25" s="2">
        <v>54481.88</v>
      </c>
      <c r="Y25" s="2">
        <v>313227.65000000002</v>
      </c>
      <c r="Z25" s="2">
        <f t="shared" si="1"/>
        <v>26772.349999999977</v>
      </c>
      <c r="AA25" s="8">
        <f t="shared" si="2"/>
        <v>7.8742205882352865</v>
      </c>
      <c r="AB25" s="2">
        <v>2885628.22</v>
      </c>
      <c r="AC25" s="2">
        <v>3170760.7</v>
      </c>
      <c r="AD25" s="2">
        <v>0</v>
      </c>
      <c r="AE25" s="2">
        <v>1.0988</v>
      </c>
      <c r="AF25" s="2">
        <v>109.88</v>
      </c>
      <c r="AI25" s="2">
        <v>0</v>
      </c>
      <c r="AJ25" s="2">
        <v>0</v>
      </c>
      <c r="AK25" s="2">
        <v>0</v>
      </c>
      <c r="AL25" s="2">
        <v>310</v>
      </c>
      <c r="AM25" s="2">
        <v>0</v>
      </c>
    </row>
    <row r="26" spans="1:39" x14ac:dyDescent="0.25">
      <c r="A26" s="2">
        <v>9463</v>
      </c>
      <c r="B26" s="2" t="s">
        <v>42</v>
      </c>
      <c r="C26" s="2" t="s">
        <v>44</v>
      </c>
      <c r="D26" s="2" t="s">
        <v>44</v>
      </c>
      <c r="E26" s="2" t="s">
        <v>45</v>
      </c>
      <c r="F26" s="2" t="s">
        <v>44</v>
      </c>
      <c r="H26" s="2" t="s">
        <v>119</v>
      </c>
      <c r="I26" s="2" t="s">
        <v>40</v>
      </c>
      <c r="J26" s="2" t="s">
        <v>120</v>
      </c>
      <c r="K26" s="2">
        <v>1386</v>
      </c>
      <c r="L26" s="2">
        <v>1386</v>
      </c>
      <c r="M26" s="2">
        <v>0</v>
      </c>
      <c r="N26" s="2">
        <v>256</v>
      </c>
      <c r="O26" s="2">
        <v>0</v>
      </c>
      <c r="P26" s="2">
        <v>426.66</v>
      </c>
      <c r="Q26" s="2">
        <v>437.12799999999999</v>
      </c>
      <c r="R26" s="2">
        <v>40000</v>
      </c>
      <c r="S26" s="2">
        <v>418720</v>
      </c>
      <c r="T26" s="9">
        <v>220000</v>
      </c>
      <c r="U26" s="9">
        <v>0</v>
      </c>
      <c r="V26" s="2">
        <f t="shared" si="0"/>
        <v>638720</v>
      </c>
      <c r="W26" s="2">
        <v>149707.29999999999</v>
      </c>
      <c r="X26" s="2">
        <v>449914.88</v>
      </c>
      <c r="Y26" s="2">
        <v>599622.18000000005</v>
      </c>
      <c r="Z26" s="2">
        <f t="shared" si="1"/>
        <v>39097.819999999949</v>
      </c>
      <c r="AA26" s="8">
        <f t="shared" si="2"/>
        <v>6.1212769288577071</v>
      </c>
      <c r="AB26" s="2">
        <v>4451971.34</v>
      </c>
      <c r="AC26" s="2">
        <v>4467172.7699999996</v>
      </c>
      <c r="AD26" s="2">
        <v>1.4319999999999999</v>
      </c>
      <c r="AE26" s="2">
        <v>1.0034000000000001</v>
      </c>
      <c r="AF26" s="2">
        <v>-43.35</v>
      </c>
      <c r="AI26" s="2">
        <v>0</v>
      </c>
      <c r="AJ26" s="2">
        <v>0</v>
      </c>
      <c r="AK26" s="2">
        <v>0</v>
      </c>
      <c r="AL26" s="2">
        <v>2560</v>
      </c>
      <c r="AM26" s="2">
        <v>0</v>
      </c>
    </row>
    <row r="27" spans="1:39" x14ac:dyDescent="0.25">
      <c r="A27" s="2">
        <v>1318</v>
      </c>
      <c r="B27" s="2" t="s">
        <v>42</v>
      </c>
      <c r="C27" s="2" t="s">
        <v>44</v>
      </c>
      <c r="D27" s="2" t="s">
        <v>44</v>
      </c>
      <c r="E27" s="2" t="s">
        <v>45</v>
      </c>
      <c r="F27" s="2" t="s">
        <v>44</v>
      </c>
      <c r="H27" s="2" t="s">
        <v>77</v>
      </c>
      <c r="I27" s="2" t="s">
        <v>40</v>
      </c>
      <c r="J27" s="2" t="s">
        <v>78</v>
      </c>
      <c r="K27" s="2">
        <v>1414</v>
      </c>
      <c r="L27" s="2">
        <v>1414</v>
      </c>
      <c r="M27" s="2">
        <v>0</v>
      </c>
      <c r="N27" s="2">
        <v>39</v>
      </c>
      <c r="O27" s="2">
        <v>0</v>
      </c>
      <c r="P27" s="2">
        <v>1206.6400000000001</v>
      </c>
      <c r="Q27" s="2">
        <v>1222.33</v>
      </c>
      <c r="R27" s="2">
        <v>40000</v>
      </c>
      <c r="S27" s="2">
        <v>627600</v>
      </c>
      <c r="T27" s="9">
        <v>350000</v>
      </c>
      <c r="U27" s="9">
        <v>0</v>
      </c>
      <c r="V27" s="2">
        <f t="shared" si="0"/>
        <v>977600</v>
      </c>
      <c r="W27" s="2">
        <v>841956.65</v>
      </c>
      <c r="X27" s="2">
        <v>68541.72</v>
      </c>
      <c r="Y27" s="2">
        <v>910498.37</v>
      </c>
      <c r="Z27" s="2">
        <f t="shared" si="1"/>
        <v>67101.63</v>
      </c>
      <c r="AA27" s="8">
        <f t="shared" si="2"/>
        <v>6.8639146890343703</v>
      </c>
      <c r="AB27" s="2">
        <v>6060413.9699999997</v>
      </c>
      <c r="AC27" s="2">
        <v>6581207.0700000003</v>
      </c>
      <c r="AD27" s="2">
        <v>1.4508000000000001</v>
      </c>
      <c r="AE27" s="2">
        <v>1.0859000000000001</v>
      </c>
      <c r="AF27" s="2">
        <v>-48.95</v>
      </c>
      <c r="AI27" s="2">
        <v>0</v>
      </c>
      <c r="AJ27" s="2">
        <v>0</v>
      </c>
      <c r="AK27" s="2">
        <v>0</v>
      </c>
      <c r="AL27" s="2">
        <v>390</v>
      </c>
      <c r="AM27" s="2">
        <v>0</v>
      </c>
    </row>
    <row r="28" spans="1:39" x14ac:dyDescent="0.25">
      <c r="A28" s="2">
        <v>9971</v>
      </c>
      <c r="B28" s="2" t="s">
        <v>42</v>
      </c>
      <c r="C28" s="2" t="s">
        <v>44</v>
      </c>
      <c r="D28" s="2" t="s">
        <v>44</v>
      </c>
      <c r="E28" s="2" t="s">
        <v>45</v>
      </c>
      <c r="F28" s="2" t="s">
        <v>44</v>
      </c>
      <c r="H28" s="2" t="s">
        <v>127</v>
      </c>
      <c r="I28" s="2" t="s">
        <v>40</v>
      </c>
      <c r="J28" s="2" t="s">
        <v>128</v>
      </c>
      <c r="K28" s="2">
        <v>1342</v>
      </c>
      <c r="L28" s="2">
        <v>1342</v>
      </c>
      <c r="M28" s="2">
        <v>0</v>
      </c>
      <c r="N28" s="2">
        <v>193</v>
      </c>
      <c r="O28" s="2">
        <v>0</v>
      </c>
      <c r="P28" s="2">
        <v>1635.2</v>
      </c>
      <c r="Q28" s="2">
        <v>1674.4</v>
      </c>
      <c r="R28" s="2">
        <v>40000</v>
      </c>
      <c r="S28" s="2">
        <v>1568000</v>
      </c>
      <c r="T28" s="9">
        <v>0</v>
      </c>
      <c r="U28" s="9">
        <v>50000</v>
      </c>
      <c r="V28" s="2">
        <f t="shared" si="0"/>
        <v>1518000</v>
      </c>
      <c r="W28" s="2">
        <v>1056672.1499999999</v>
      </c>
      <c r="X28" s="2">
        <v>339193.64</v>
      </c>
      <c r="Y28" s="2">
        <v>1395865.79</v>
      </c>
      <c r="Z28" s="2">
        <f t="shared" si="1"/>
        <v>122134.20999999996</v>
      </c>
      <c r="AA28" s="8">
        <f t="shared" si="2"/>
        <v>8.0457318840579681</v>
      </c>
      <c r="AB28" s="2">
        <v>12342812.18</v>
      </c>
      <c r="AC28" s="2">
        <v>12555305</v>
      </c>
      <c r="AD28" s="2">
        <v>0.89019999999999999</v>
      </c>
      <c r="AE28" s="2">
        <v>1.0172000000000001</v>
      </c>
      <c r="AF28" s="2">
        <v>11.17</v>
      </c>
      <c r="AI28" s="2">
        <v>0</v>
      </c>
      <c r="AJ28" s="2">
        <v>0</v>
      </c>
      <c r="AK28" s="2">
        <v>0</v>
      </c>
      <c r="AL28" s="2">
        <v>1930</v>
      </c>
      <c r="AM28" s="2">
        <v>0</v>
      </c>
    </row>
    <row r="29" spans="1:39" x14ac:dyDescent="0.25">
      <c r="A29" s="2">
        <v>1081</v>
      </c>
      <c r="B29" s="2" t="s">
        <v>42</v>
      </c>
      <c r="C29" s="2" t="s">
        <v>44</v>
      </c>
      <c r="D29" s="2" t="s">
        <v>44</v>
      </c>
      <c r="E29" s="2" t="s">
        <v>45</v>
      </c>
      <c r="F29" s="2" t="s">
        <v>44</v>
      </c>
      <c r="H29" s="2" t="s">
        <v>73</v>
      </c>
      <c r="I29" s="2" t="s">
        <v>40</v>
      </c>
      <c r="J29" s="2" t="s">
        <v>74</v>
      </c>
      <c r="K29" s="2">
        <v>6212</v>
      </c>
      <c r="L29" s="2">
        <v>6212</v>
      </c>
      <c r="M29" s="2">
        <v>0</v>
      </c>
      <c r="N29" s="2">
        <v>44</v>
      </c>
      <c r="O29" s="2">
        <v>0</v>
      </c>
      <c r="P29" s="2">
        <v>818.75</v>
      </c>
      <c r="Q29" s="2">
        <v>831.96199999999999</v>
      </c>
      <c r="R29" s="2">
        <v>40000</v>
      </c>
      <c r="S29" s="2">
        <v>528480</v>
      </c>
      <c r="T29" s="9">
        <v>40000</v>
      </c>
      <c r="U29" s="9">
        <v>0</v>
      </c>
      <c r="V29" s="2">
        <f t="shared" si="0"/>
        <v>568480</v>
      </c>
      <c r="W29" s="2">
        <v>447151.7</v>
      </c>
      <c r="X29" s="2">
        <v>77329.119999999995</v>
      </c>
      <c r="Y29" s="2">
        <v>524480.81999999995</v>
      </c>
      <c r="Z29" s="2">
        <f t="shared" si="1"/>
        <v>43999.180000000051</v>
      </c>
      <c r="AA29" s="8">
        <f t="shared" si="2"/>
        <v>7.7397938361947736</v>
      </c>
      <c r="AB29" s="2">
        <v>5068413.8600000003</v>
      </c>
      <c r="AC29" s="2">
        <v>5023751.22</v>
      </c>
      <c r="AD29" s="2">
        <v>0.99239999999999995</v>
      </c>
      <c r="AE29" s="2">
        <v>0.99119999999999997</v>
      </c>
      <c r="AF29" s="2">
        <v>0.75</v>
      </c>
      <c r="AI29" s="2">
        <v>0</v>
      </c>
      <c r="AJ29" s="2">
        <v>0</v>
      </c>
      <c r="AK29" s="2">
        <v>0</v>
      </c>
      <c r="AL29" s="2">
        <v>440</v>
      </c>
      <c r="AM29" s="2">
        <v>0</v>
      </c>
    </row>
    <row r="30" spans="1:39" x14ac:dyDescent="0.25">
      <c r="A30" s="2">
        <v>1564</v>
      </c>
      <c r="B30" s="2" t="s">
        <v>42</v>
      </c>
      <c r="C30" s="2" t="s">
        <v>44</v>
      </c>
      <c r="D30" s="2" t="s">
        <v>44</v>
      </c>
      <c r="E30" s="2" t="s">
        <v>45</v>
      </c>
      <c r="F30" s="2" t="s">
        <v>44</v>
      </c>
      <c r="H30" s="2" t="s">
        <v>81</v>
      </c>
      <c r="I30" s="2" t="s">
        <v>40</v>
      </c>
      <c r="J30" s="2" t="s">
        <v>82</v>
      </c>
      <c r="K30" s="2">
        <v>839</v>
      </c>
      <c r="L30" s="2">
        <v>839</v>
      </c>
      <c r="M30" s="2">
        <v>0</v>
      </c>
      <c r="N30" s="2">
        <v>3</v>
      </c>
      <c r="O30" s="2">
        <v>0</v>
      </c>
      <c r="P30" s="2">
        <v>1130.78</v>
      </c>
      <c r="Q30" s="2">
        <v>1152.3499999999999</v>
      </c>
      <c r="R30" s="2">
        <v>40000</v>
      </c>
      <c r="S30" s="2">
        <v>862800</v>
      </c>
      <c r="T30" s="9">
        <v>0</v>
      </c>
      <c r="U30" s="9">
        <v>580000</v>
      </c>
      <c r="V30" s="2">
        <f t="shared" si="0"/>
        <v>282800</v>
      </c>
      <c r="W30" s="2">
        <v>252012</v>
      </c>
      <c r="X30" s="2">
        <v>5272.44</v>
      </c>
      <c r="Y30" s="2">
        <v>257284.44</v>
      </c>
      <c r="Z30" s="2">
        <f t="shared" si="1"/>
        <v>25515.559999999998</v>
      </c>
      <c r="AA30" s="8">
        <f t="shared" si="2"/>
        <v>9.0224752475247509</v>
      </c>
      <c r="AB30" s="2">
        <v>2828301.93</v>
      </c>
      <c r="AC30" s="2">
        <v>3424105.57</v>
      </c>
      <c r="AD30" s="2">
        <v>0.29820000000000002</v>
      </c>
      <c r="AE30" s="2">
        <v>1.2107000000000001</v>
      </c>
      <c r="AF30" s="2">
        <v>84.97</v>
      </c>
      <c r="AI30" s="2">
        <v>0</v>
      </c>
      <c r="AJ30" s="2">
        <v>0</v>
      </c>
      <c r="AK30" s="2">
        <v>0</v>
      </c>
      <c r="AL30" s="2">
        <v>30</v>
      </c>
      <c r="AM30" s="2">
        <v>0</v>
      </c>
    </row>
    <row r="31" spans="1:39" x14ac:dyDescent="0.25">
      <c r="A31" s="2">
        <v>545</v>
      </c>
      <c r="B31" s="2" t="s">
        <v>42</v>
      </c>
      <c r="C31" s="2" t="s">
        <v>44</v>
      </c>
      <c r="D31" s="2" t="s">
        <v>44</v>
      </c>
      <c r="E31" s="2" t="s">
        <v>45</v>
      </c>
      <c r="F31" s="2" t="s">
        <v>44</v>
      </c>
      <c r="H31" s="2" t="s">
        <v>55</v>
      </c>
      <c r="I31" s="2" t="s">
        <v>40</v>
      </c>
      <c r="J31" s="2" t="s">
        <v>56</v>
      </c>
      <c r="K31" s="2">
        <v>2886</v>
      </c>
      <c r="L31" s="2">
        <v>2886</v>
      </c>
      <c r="M31" s="2">
        <v>0</v>
      </c>
      <c r="N31" s="2">
        <v>429</v>
      </c>
      <c r="O31" s="2">
        <v>0</v>
      </c>
      <c r="P31" s="2">
        <v>1165</v>
      </c>
      <c r="Q31" s="2">
        <v>1190.8399999999999</v>
      </c>
      <c r="R31" s="2">
        <v>40000</v>
      </c>
      <c r="S31" s="2">
        <v>1033600</v>
      </c>
      <c r="T31" s="9">
        <v>300000</v>
      </c>
      <c r="U31" s="9">
        <v>0</v>
      </c>
      <c r="V31" s="2">
        <f t="shared" si="0"/>
        <v>1333600</v>
      </c>
      <c r="W31" s="2">
        <v>464002.2</v>
      </c>
      <c r="X31" s="2">
        <v>753958.92</v>
      </c>
      <c r="Y31" s="2">
        <v>1217961.1200000001</v>
      </c>
      <c r="Z31" s="2">
        <f t="shared" si="1"/>
        <v>115638.87999999989</v>
      </c>
      <c r="AA31" s="8">
        <f t="shared" si="2"/>
        <v>8.6711817636472617</v>
      </c>
      <c r="AB31" s="2">
        <v>8632558.9900000002</v>
      </c>
      <c r="AC31" s="2">
        <v>8443612.5299999993</v>
      </c>
      <c r="AD31" s="2">
        <v>1.1783999999999999</v>
      </c>
      <c r="AE31" s="2">
        <v>0.97809999999999997</v>
      </c>
      <c r="AF31" s="2">
        <v>-17.45</v>
      </c>
      <c r="AI31" s="2">
        <v>0</v>
      </c>
      <c r="AJ31" s="2">
        <v>0</v>
      </c>
      <c r="AK31" s="2">
        <v>0</v>
      </c>
      <c r="AL31" s="2">
        <v>4290</v>
      </c>
      <c r="AM31" s="2">
        <v>0</v>
      </c>
    </row>
    <row r="32" spans="1:39" x14ac:dyDescent="0.25">
      <c r="A32" s="2">
        <v>1845</v>
      </c>
      <c r="B32" s="2" t="s">
        <v>42</v>
      </c>
      <c r="C32" s="2" t="s">
        <v>44</v>
      </c>
      <c r="D32" s="2" t="s">
        <v>44</v>
      </c>
      <c r="E32" s="2" t="s">
        <v>45</v>
      </c>
      <c r="F32" s="2" t="s">
        <v>44</v>
      </c>
      <c r="H32" s="2" t="s">
        <v>83</v>
      </c>
      <c r="I32" s="2" t="s">
        <v>40</v>
      </c>
      <c r="J32" s="2" t="s">
        <v>84</v>
      </c>
      <c r="K32" s="2">
        <v>6802</v>
      </c>
      <c r="L32" s="2">
        <v>6802</v>
      </c>
      <c r="M32" s="2">
        <v>0</v>
      </c>
      <c r="N32" s="2">
        <v>35</v>
      </c>
      <c r="O32" s="2">
        <v>0</v>
      </c>
      <c r="P32" s="2">
        <v>1358.76</v>
      </c>
      <c r="Q32" s="2">
        <v>1378.72</v>
      </c>
      <c r="R32" s="2">
        <v>40000</v>
      </c>
      <c r="S32" s="2">
        <v>798400</v>
      </c>
      <c r="T32" s="9">
        <v>0</v>
      </c>
      <c r="U32" s="9">
        <v>100000</v>
      </c>
      <c r="V32" s="2">
        <f t="shared" si="0"/>
        <v>698400</v>
      </c>
      <c r="W32" s="2">
        <v>603469.38</v>
      </c>
      <c r="X32" s="2">
        <v>61511.8</v>
      </c>
      <c r="Y32" s="2">
        <v>664981.18000000005</v>
      </c>
      <c r="Z32" s="2">
        <f t="shared" si="1"/>
        <v>33418.819999999949</v>
      </c>
      <c r="AA32" s="8">
        <f t="shared" si="2"/>
        <v>4.7850544100801757</v>
      </c>
      <c r="AB32" s="2">
        <v>6681851.5499999998</v>
      </c>
      <c r="AC32" s="2">
        <v>6824280.2699999996</v>
      </c>
      <c r="AD32" s="2">
        <v>0.83289999999999997</v>
      </c>
      <c r="AE32" s="2">
        <v>1.0213000000000001</v>
      </c>
      <c r="AF32" s="2">
        <v>17.07</v>
      </c>
      <c r="AI32" s="2">
        <v>0</v>
      </c>
      <c r="AJ32" s="2">
        <v>0</v>
      </c>
      <c r="AK32" s="2">
        <v>0</v>
      </c>
      <c r="AL32" s="2">
        <v>350</v>
      </c>
      <c r="AM32" s="2">
        <v>0</v>
      </c>
    </row>
    <row r="33" spans="1:39" x14ac:dyDescent="0.25">
      <c r="A33" s="2">
        <v>2223</v>
      </c>
      <c r="B33" s="2" t="s">
        <v>42</v>
      </c>
      <c r="C33" s="2" t="s">
        <v>44</v>
      </c>
      <c r="D33" s="2" t="s">
        <v>44</v>
      </c>
      <c r="E33" s="2" t="s">
        <v>45</v>
      </c>
      <c r="F33" s="2" t="s">
        <v>44</v>
      </c>
      <c r="H33" s="2" t="s">
        <v>93</v>
      </c>
      <c r="I33" s="2" t="s">
        <v>41</v>
      </c>
      <c r="J33" s="2" t="s">
        <v>94</v>
      </c>
      <c r="K33" s="2">
        <v>1222</v>
      </c>
      <c r="L33" s="2">
        <v>1222</v>
      </c>
      <c r="M33" s="2">
        <v>0</v>
      </c>
      <c r="N33" s="2">
        <v>845</v>
      </c>
      <c r="O33" s="2">
        <v>0</v>
      </c>
      <c r="P33" s="2">
        <v>712.55</v>
      </c>
      <c r="Q33" s="2">
        <v>731.82</v>
      </c>
      <c r="R33" s="2">
        <v>40000</v>
      </c>
      <c r="S33" s="2">
        <v>770800</v>
      </c>
      <c r="T33" s="9">
        <v>0</v>
      </c>
      <c r="U33" s="9">
        <v>0</v>
      </c>
      <c r="V33" s="2">
        <f t="shared" si="0"/>
        <v>770800</v>
      </c>
      <c r="W33" s="2">
        <v>32234.7</v>
      </c>
      <c r="X33" s="2">
        <v>665361.44999999995</v>
      </c>
      <c r="Y33" s="2">
        <v>697596.15</v>
      </c>
      <c r="Z33" s="2">
        <f t="shared" si="1"/>
        <v>73203.849999999977</v>
      </c>
      <c r="AA33" s="8">
        <f t="shared" si="2"/>
        <v>9.4971263622210653</v>
      </c>
      <c r="AB33" s="2">
        <v>4254949.45</v>
      </c>
      <c r="AC33" s="2">
        <v>4224191.9800000004</v>
      </c>
      <c r="AD33" s="2">
        <v>0.90500000000000003</v>
      </c>
      <c r="AE33" s="2">
        <v>0.99280000000000002</v>
      </c>
      <c r="AF33" s="2">
        <v>9.43</v>
      </c>
      <c r="AI33" s="2">
        <v>0</v>
      </c>
      <c r="AJ33" s="2">
        <v>0</v>
      </c>
      <c r="AK33" s="2">
        <v>0</v>
      </c>
      <c r="AL33" s="2">
        <v>8450</v>
      </c>
      <c r="AM33" s="2">
        <v>0</v>
      </c>
    </row>
    <row r="34" spans="1:39" x14ac:dyDescent="0.25">
      <c r="A34" s="2">
        <v>945</v>
      </c>
      <c r="B34" s="2" t="s">
        <v>42</v>
      </c>
      <c r="C34" s="2" t="s">
        <v>44</v>
      </c>
      <c r="D34" s="2" t="s">
        <v>44</v>
      </c>
      <c r="E34" s="2" t="s">
        <v>45</v>
      </c>
      <c r="F34" s="2" t="s">
        <v>44</v>
      </c>
      <c r="H34" s="2" t="s">
        <v>71</v>
      </c>
      <c r="I34" s="2" t="s">
        <v>40</v>
      </c>
      <c r="J34" s="2" t="s">
        <v>72</v>
      </c>
      <c r="K34" s="2">
        <v>5584</v>
      </c>
      <c r="L34" s="2">
        <v>5584</v>
      </c>
      <c r="M34" s="2">
        <v>0</v>
      </c>
      <c r="N34" s="2">
        <v>1</v>
      </c>
      <c r="O34" s="2">
        <v>0</v>
      </c>
      <c r="P34" s="2">
        <v>1130.54</v>
      </c>
      <c r="Q34" s="2">
        <v>1152.6400000000001</v>
      </c>
      <c r="R34" s="2">
        <v>40000</v>
      </c>
      <c r="S34" s="2">
        <v>884000</v>
      </c>
      <c r="T34" s="9">
        <v>0</v>
      </c>
      <c r="U34" s="9">
        <v>100000</v>
      </c>
      <c r="V34" s="2">
        <f t="shared" ref="V34:V65" si="3">S34+T34-U34</f>
        <v>784000</v>
      </c>
      <c r="W34" s="2">
        <v>725412.03</v>
      </c>
      <c r="X34" s="2">
        <v>1757.48</v>
      </c>
      <c r="Y34" s="2">
        <v>727169.51</v>
      </c>
      <c r="Z34" s="2">
        <f t="shared" ref="Z34:Z65" si="4">V34-Y34</f>
        <v>56830.489999999991</v>
      </c>
      <c r="AA34" s="8">
        <f t="shared" ref="AA34:AA65" si="5">Z34/V34*100</f>
        <v>7.2487869897959172</v>
      </c>
      <c r="AB34" s="2">
        <v>7428012.6799999997</v>
      </c>
      <c r="AC34" s="2">
        <v>7857934.2599999998</v>
      </c>
      <c r="AD34" s="2">
        <v>0.8226</v>
      </c>
      <c r="AE34" s="2">
        <v>1.0579000000000001</v>
      </c>
      <c r="AF34" s="2">
        <v>18.77</v>
      </c>
      <c r="AI34" s="2">
        <v>0</v>
      </c>
      <c r="AJ34" s="2">
        <v>0</v>
      </c>
      <c r="AK34" s="2">
        <v>0</v>
      </c>
      <c r="AL34" s="2">
        <v>10</v>
      </c>
      <c r="AM34" s="2">
        <v>0</v>
      </c>
    </row>
    <row r="35" spans="1:39" x14ac:dyDescent="0.25">
      <c r="A35" s="2">
        <v>1944</v>
      </c>
      <c r="B35" s="2" t="s">
        <v>42</v>
      </c>
      <c r="C35" s="2" t="s">
        <v>44</v>
      </c>
      <c r="D35" s="2" t="s">
        <v>44</v>
      </c>
      <c r="E35" s="2" t="s">
        <v>45</v>
      </c>
      <c r="F35" s="2" t="s">
        <v>44</v>
      </c>
      <c r="H35" s="2" t="s">
        <v>85</v>
      </c>
      <c r="I35" s="2" t="s">
        <v>43</v>
      </c>
      <c r="J35" s="2" t="s">
        <v>86</v>
      </c>
      <c r="K35" s="2">
        <v>1</v>
      </c>
      <c r="L35" s="2">
        <v>1</v>
      </c>
      <c r="M35" s="2">
        <v>0</v>
      </c>
      <c r="N35" s="2">
        <v>0</v>
      </c>
      <c r="O35" s="2">
        <v>0</v>
      </c>
      <c r="P35" s="2">
        <v>2277.35</v>
      </c>
      <c r="Q35" s="2">
        <v>2313.09</v>
      </c>
      <c r="R35" s="2">
        <v>40000</v>
      </c>
      <c r="S35" s="2">
        <v>1429600</v>
      </c>
      <c r="T35" s="9">
        <v>200000</v>
      </c>
      <c r="U35" s="9">
        <v>0</v>
      </c>
      <c r="V35" s="2">
        <f t="shared" si="3"/>
        <v>1629600</v>
      </c>
      <c r="W35" s="2">
        <v>1676342.5</v>
      </c>
      <c r="X35" s="2">
        <v>0</v>
      </c>
      <c r="Y35" s="2">
        <v>1676342.5</v>
      </c>
      <c r="Z35" s="2">
        <f t="shared" si="4"/>
        <v>-46742.5</v>
      </c>
      <c r="AA35" s="8">
        <f t="shared" si="5"/>
        <v>-2.8683419243986252</v>
      </c>
      <c r="AB35" s="2">
        <v>3341498</v>
      </c>
      <c r="AC35" s="2">
        <v>3347293</v>
      </c>
      <c r="AD35" s="2">
        <v>1.1726000000000001</v>
      </c>
      <c r="AE35" s="2">
        <v>1.0017</v>
      </c>
      <c r="AF35" s="2">
        <v>-17.29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</row>
    <row r="36" spans="1:39" x14ac:dyDescent="0.25">
      <c r="A36" s="2">
        <v>4097</v>
      </c>
      <c r="B36" s="2" t="s">
        <v>42</v>
      </c>
      <c r="C36" s="2" t="s">
        <v>44</v>
      </c>
      <c r="D36" s="2" t="s">
        <v>44</v>
      </c>
      <c r="E36" s="2" t="s">
        <v>45</v>
      </c>
      <c r="F36" s="2" t="s">
        <v>44</v>
      </c>
      <c r="H36" s="2" t="s">
        <v>105</v>
      </c>
      <c r="I36" s="2" t="s">
        <v>40</v>
      </c>
      <c r="J36" s="2" t="s">
        <v>106</v>
      </c>
      <c r="K36" s="2">
        <v>8920</v>
      </c>
      <c r="L36" s="2">
        <v>8920</v>
      </c>
      <c r="M36" s="2">
        <v>0</v>
      </c>
      <c r="N36" s="2">
        <v>2</v>
      </c>
      <c r="O36" s="2">
        <v>0</v>
      </c>
      <c r="P36" s="2">
        <v>2036.82</v>
      </c>
      <c r="Q36" s="2">
        <v>2062.29</v>
      </c>
      <c r="R36" s="2">
        <v>40000</v>
      </c>
      <c r="S36" s="2">
        <v>1018800</v>
      </c>
      <c r="T36" s="9">
        <v>0</v>
      </c>
      <c r="U36" s="9">
        <v>50000</v>
      </c>
      <c r="V36" s="2">
        <f t="shared" si="3"/>
        <v>968800</v>
      </c>
      <c r="W36" s="2">
        <v>896244.95</v>
      </c>
      <c r="X36" s="2">
        <v>3514.96</v>
      </c>
      <c r="Y36" s="2">
        <v>899759.91</v>
      </c>
      <c r="Z36" s="2">
        <f t="shared" si="4"/>
        <v>69040.089999999967</v>
      </c>
      <c r="AA36" s="8">
        <f t="shared" si="5"/>
        <v>7.1263511560693606</v>
      </c>
      <c r="AB36" s="2">
        <v>8992718.5700000003</v>
      </c>
      <c r="AC36" s="2">
        <v>9526204.6400000006</v>
      </c>
      <c r="AD36" s="2">
        <v>0.88319999999999999</v>
      </c>
      <c r="AE36" s="2">
        <v>1.0592999999999999</v>
      </c>
      <c r="AF36" s="2">
        <v>12.37</v>
      </c>
      <c r="AI36" s="2">
        <v>0</v>
      </c>
      <c r="AJ36" s="2">
        <v>0</v>
      </c>
      <c r="AK36" s="2">
        <v>0</v>
      </c>
      <c r="AL36" s="2">
        <v>20</v>
      </c>
      <c r="AM36" s="2">
        <v>0</v>
      </c>
    </row>
    <row r="37" spans="1:39" x14ac:dyDescent="0.25">
      <c r="A37" s="2">
        <v>9467</v>
      </c>
      <c r="B37" s="2" t="s">
        <v>42</v>
      </c>
      <c r="C37" s="2" t="s">
        <v>44</v>
      </c>
      <c r="D37" s="2" t="s">
        <v>44</v>
      </c>
      <c r="E37" s="2" t="s">
        <v>45</v>
      </c>
      <c r="F37" s="2" t="s">
        <v>44</v>
      </c>
      <c r="H37" s="2" t="s">
        <v>123</v>
      </c>
      <c r="I37" s="2" t="s">
        <v>40</v>
      </c>
      <c r="J37" s="2" t="s">
        <v>124</v>
      </c>
      <c r="K37" s="2">
        <v>629</v>
      </c>
      <c r="L37" s="2">
        <v>629</v>
      </c>
      <c r="M37" s="2">
        <v>0</v>
      </c>
      <c r="N37" s="2">
        <v>12</v>
      </c>
      <c r="O37" s="2">
        <v>0</v>
      </c>
      <c r="P37" s="2">
        <v>2120.8000000000002</v>
      </c>
      <c r="Q37" s="2">
        <v>2162.02</v>
      </c>
      <c r="R37" s="2">
        <v>40000</v>
      </c>
      <c r="S37" s="2">
        <v>1648800</v>
      </c>
      <c r="T37" s="9">
        <v>0</v>
      </c>
      <c r="U37" s="9">
        <v>600000</v>
      </c>
      <c r="V37" s="2">
        <f t="shared" si="3"/>
        <v>1048800</v>
      </c>
      <c r="W37" s="2">
        <v>948850.95</v>
      </c>
      <c r="X37" s="2">
        <v>21089.759999999998</v>
      </c>
      <c r="Y37" s="2">
        <v>969940.71</v>
      </c>
      <c r="Z37" s="2">
        <f t="shared" si="4"/>
        <v>78859.290000000037</v>
      </c>
      <c r="AA37" s="8">
        <f t="shared" si="5"/>
        <v>7.5190017162471436</v>
      </c>
      <c r="AB37" s="2">
        <v>7674843.6500000004</v>
      </c>
      <c r="AC37" s="2">
        <v>7537946.4199999999</v>
      </c>
      <c r="AD37" s="2">
        <v>0.58830000000000005</v>
      </c>
      <c r="AE37" s="2">
        <v>0.98219999999999996</v>
      </c>
      <c r="AF37" s="2">
        <v>40.44</v>
      </c>
      <c r="AI37" s="2">
        <v>0</v>
      </c>
      <c r="AJ37" s="2">
        <v>0</v>
      </c>
      <c r="AK37" s="2">
        <v>0</v>
      </c>
      <c r="AL37" s="2">
        <v>120</v>
      </c>
      <c r="AM37" s="2">
        <v>0</v>
      </c>
    </row>
    <row r="38" spans="1:39" x14ac:dyDescent="0.25">
      <c r="A38" s="2">
        <v>1973</v>
      </c>
      <c r="B38" s="2" t="s">
        <v>42</v>
      </c>
      <c r="C38" s="2" t="s">
        <v>44</v>
      </c>
      <c r="D38" s="2" t="s">
        <v>44</v>
      </c>
      <c r="E38" s="2" t="s">
        <v>45</v>
      </c>
      <c r="F38" s="2" t="s">
        <v>44</v>
      </c>
      <c r="H38" s="2" t="s">
        <v>87</v>
      </c>
      <c r="I38" s="2" t="s">
        <v>40</v>
      </c>
      <c r="J38" s="2" t="s">
        <v>88</v>
      </c>
      <c r="K38" s="2">
        <v>665</v>
      </c>
      <c r="L38" s="2">
        <v>665</v>
      </c>
      <c r="M38" s="2">
        <v>0</v>
      </c>
      <c r="N38" s="2">
        <v>5</v>
      </c>
      <c r="O38" s="2">
        <v>0</v>
      </c>
      <c r="P38" s="2">
        <v>1049.6400000000001</v>
      </c>
      <c r="Q38" s="2">
        <v>1062.81</v>
      </c>
      <c r="R38" s="2">
        <v>40000</v>
      </c>
      <c r="S38" s="2">
        <v>526800</v>
      </c>
      <c r="T38" s="9">
        <v>0</v>
      </c>
      <c r="U38" s="9">
        <v>50000</v>
      </c>
      <c r="V38" s="2">
        <f t="shared" si="3"/>
        <v>476800</v>
      </c>
      <c r="W38" s="2">
        <v>432695</v>
      </c>
      <c r="X38" s="2">
        <v>8787.4</v>
      </c>
      <c r="Y38" s="2">
        <v>441482.4</v>
      </c>
      <c r="Z38" s="2">
        <f t="shared" si="4"/>
        <v>35317.599999999977</v>
      </c>
      <c r="AA38" s="8">
        <f t="shared" si="5"/>
        <v>7.4072147651006652</v>
      </c>
      <c r="AB38" s="2">
        <v>4113817.06</v>
      </c>
      <c r="AC38" s="2">
        <v>4406696.0599999996</v>
      </c>
      <c r="AD38" s="2">
        <v>0.83799999999999997</v>
      </c>
      <c r="AE38" s="2">
        <v>1.0711999999999999</v>
      </c>
      <c r="AF38" s="2">
        <v>17.350000000000001</v>
      </c>
      <c r="AI38" s="2">
        <v>0</v>
      </c>
      <c r="AJ38" s="2">
        <v>0</v>
      </c>
      <c r="AK38" s="2">
        <v>0</v>
      </c>
      <c r="AL38" s="2">
        <v>50</v>
      </c>
      <c r="AM38" s="2">
        <v>0</v>
      </c>
    </row>
    <row r="39" spans="1:39" x14ac:dyDescent="0.25">
      <c r="A39" s="2">
        <v>2570</v>
      </c>
      <c r="B39" s="2" t="s">
        <v>42</v>
      </c>
      <c r="C39" s="2" t="s">
        <v>44</v>
      </c>
      <c r="D39" s="2" t="s">
        <v>44</v>
      </c>
      <c r="E39" s="2" t="s">
        <v>45</v>
      </c>
      <c r="F39" s="2" t="s">
        <v>44</v>
      </c>
      <c r="H39" s="2" t="s">
        <v>99</v>
      </c>
      <c r="I39" s="2" t="s">
        <v>40</v>
      </c>
      <c r="J39" s="2" t="s">
        <v>100</v>
      </c>
      <c r="K39" s="2">
        <v>3860</v>
      </c>
      <c r="L39" s="2">
        <v>3860</v>
      </c>
      <c r="M39" s="2">
        <v>0</v>
      </c>
      <c r="N39" s="2">
        <v>792</v>
      </c>
      <c r="O39" s="2">
        <v>0</v>
      </c>
      <c r="P39" s="2">
        <v>2009.56</v>
      </c>
      <c r="Q39" s="2">
        <v>2054.1</v>
      </c>
      <c r="R39" s="2">
        <v>40000</v>
      </c>
      <c r="S39" s="2">
        <v>1781600</v>
      </c>
      <c r="T39" s="9">
        <v>400000</v>
      </c>
      <c r="U39" s="9">
        <v>0</v>
      </c>
      <c r="V39" s="2">
        <f t="shared" si="3"/>
        <v>2181600</v>
      </c>
      <c r="W39" s="2">
        <v>698852.25</v>
      </c>
      <c r="X39" s="2">
        <v>1391924.16</v>
      </c>
      <c r="Y39" s="2">
        <v>2090776.41</v>
      </c>
      <c r="Z39" s="2">
        <f t="shared" si="4"/>
        <v>90823.590000000084</v>
      </c>
      <c r="AA39" s="8">
        <f t="shared" si="5"/>
        <v>4.1631641914191455</v>
      </c>
      <c r="AB39" s="2">
        <v>12519762.77</v>
      </c>
      <c r="AC39" s="2">
        <v>12576689.609999999</v>
      </c>
      <c r="AD39" s="2">
        <v>1.1735</v>
      </c>
      <c r="AE39" s="2">
        <v>1.0044999999999999</v>
      </c>
      <c r="AF39" s="2">
        <v>-17.43</v>
      </c>
      <c r="AI39" s="2">
        <v>0</v>
      </c>
      <c r="AJ39" s="2">
        <v>0</v>
      </c>
      <c r="AK39" s="2">
        <v>0</v>
      </c>
      <c r="AL39" s="2">
        <v>7920</v>
      </c>
      <c r="AM39" s="2">
        <v>0</v>
      </c>
    </row>
    <row r="40" spans="1:39" x14ac:dyDescent="0.25">
      <c r="A40" s="2">
        <v>2035</v>
      </c>
      <c r="B40" s="2" t="s">
        <v>42</v>
      </c>
      <c r="C40" s="2" t="s">
        <v>44</v>
      </c>
      <c r="D40" s="2" t="s">
        <v>44</v>
      </c>
      <c r="E40" s="2" t="s">
        <v>45</v>
      </c>
      <c r="F40" s="2" t="s">
        <v>44</v>
      </c>
      <c r="H40" s="2" t="s">
        <v>91</v>
      </c>
      <c r="I40" s="2" t="s">
        <v>40</v>
      </c>
      <c r="J40" s="2" t="s">
        <v>92</v>
      </c>
      <c r="K40" s="2">
        <v>3236</v>
      </c>
      <c r="L40" s="2">
        <v>3236</v>
      </c>
      <c r="M40" s="2">
        <v>0</v>
      </c>
      <c r="N40" s="2">
        <v>79</v>
      </c>
      <c r="O40" s="2">
        <v>0</v>
      </c>
      <c r="P40" s="2">
        <v>937.33</v>
      </c>
      <c r="Q40" s="2">
        <v>955.12199999999996</v>
      </c>
      <c r="R40" s="2">
        <v>40000</v>
      </c>
      <c r="S40" s="2">
        <v>711680</v>
      </c>
      <c r="T40" s="9">
        <v>0</v>
      </c>
      <c r="U40" s="9">
        <v>150000</v>
      </c>
      <c r="V40" s="2">
        <f t="shared" si="3"/>
        <v>561680</v>
      </c>
      <c r="W40" s="2">
        <v>397779.45</v>
      </c>
      <c r="X40" s="2">
        <v>138840.92000000001</v>
      </c>
      <c r="Y40" s="2">
        <v>536620.37</v>
      </c>
      <c r="Z40" s="2">
        <f t="shared" si="4"/>
        <v>25059.630000000005</v>
      </c>
      <c r="AA40" s="8">
        <f t="shared" si="5"/>
        <v>4.4615492807292423</v>
      </c>
      <c r="AB40" s="2">
        <v>5113038.2</v>
      </c>
      <c r="AC40" s="2">
        <v>5415753.4000000004</v>
      </c>
      <c r="AD40" s="2">
        <v>0.754</v>
      </c>
      <c r="AE40" s="2">
        <v>1.0591999999999999</v>
      </c>
      <c r="AF40" s="2">
        <v>26.06</v>
      </c>
      <c r="AI40" s="2">
        <v>0</v>
      </c>
      <c r="AJ40" s="2">
        <v>0</v>
      </c>
      <c r="AK40" s="2">
        <v>0</v>
      </c>
      <c r="AL40" s="2">
        <v>790</v>
      </c>
      <c r="AM40" s="2">
        <v>0</v>
      </c>
    </row>
    <row r="41" spans="1:39" x14ac:dyDescent="0.25">
      <c r="A41" s="2">
        <v>2495</v>
      </c>
      <c r="B41" s="2" t="s">
        <v>42</v>
      </c>
      <c r="C41" s="2" t="s">
        <v>44</v>
      </c>
      <c r="D41" s="2" t="s">
        <v>44</v>
      </c>
      <c r="E41" s="2" t="s">
        <v>45</v>
      </c>
      <c r="F41" s="2" t="s">
        <v>44</v>
      </c>
      <c r="H41" s="2" t="s">
        <v>97</v>
      </c>
      <c r="I41" s="2" t="s">
        <v>40</v>
      </c>
      <c r="J41" s="2" t="s">
        <v>98</v>
      </c>
      <c r="K41" s="2">
        <v>506</v>
      </c>
      <c r="L41" s="2">
        <v>506</v>
      </c>
      <c r="M41" s="2">
        <v>0</v>
      </c>
      <c r="N41" s="2">
        <v>48</v>
      </c>
      <c r="O41" s="2">
        <v>0</v>
      </c>
      <c r="P41" s="2">
        <v>1192.75</v>
      </c>
      <c r="Q41" s="2">
        <v>1213.03</v>
      </c>
      <c r="R41" s="2">
        <v>40000</v>
      </c>
      <c r="S41" s="2">
        <v>811200</v>
      </c>
      <c r="T41" s="9">
        <v>75000</v>
      </c>
      <c r="U41" s="9">
        <v>0</v>
      </c>
      <c r="V41" s="2">
        <f t="shared" si="3"/>
        <v>886200</v>
      </c>
      <c r="W41" s="2">
        <v>737699</v>
      </c>
      <c r="X41" s="2">
        <v>84359.039999999994</v>
      </c>
      <c r="Y41" s="2">
        <v>822058.04</v>
      </c>
      <c r="Z41" s="2">
        <f t="shared" si="4"/>
        <v>64141.959999999963</v>
      </c>
      <c r="AA41" s="8">
        <f t="shared" si="5"/>
        <v>7.2378650417512933</v>
      </c>
      <c r="AB41" s="2">
        <v>7661204.8499999996</v>
      </c>
      <c r="AC41" s="2">
        <v>7697418.0300000003</v>
      </c>
      <c r="AD41" s="2">
        <v>1.0134000000000001</v>
      </c>
      <c r="AE41" s="2">
        <v>1.0046999999999999</v>
      </c>
      <c r="AF41" s="2">
        <v>-1.35</v>
      </c>
      <c r="AI41" s="2">
        <v>0</v>
      </c>
      <c r="AJ41" s="2">
        <v>0</v>
      </c>
      <c r="AK41" s="2">
        <v>0</v>
      </c>
      <c r="AL41" s="2">
        <v>480</v>
      </c>
      <c r="AM41" s="2">
        <v>0</v>
      </c>
    </row>
    <row r="42" spans="1:39" x14ac:dyDescent="0.25">
      <c r="A42" s="2">
        <v>2280</v>
      </c>
      <c r="B42" s="2" t="s">
        <v>42</v>
      </c>
      <c r="C42" s="2" t="s">
        <v>44</v>
      </c>
      <c r="D42" s="2" t="s">
        <v>44</v>
      </c>
      <c r="E42" s="2" t="s">
        <v>45</v>
      </c>
      <c r="F42" s="2" t="s">
        <v>44</v>
      </c>
      <c r="H42" s="2" t="s">
        <v>95</v>
      </c>
      <c r="I42" s="2" t="s">
        <v>41</v>
      </c>
      <c r="J42" s="2" t="s">
        <v>96</v>
      </c>
      <c r="K42" s="2">
        <v>181</v>
      </c>
      <c r="L42" s="2">
        <v>181</v>
      </c>
      <c r="M42" s="2">
        <v>0</v>
      </c>
      <c r="N42" s="2">
        <v>178</v>
      </c>
      <c r="O42" s="2">
        <v>0</v>
      </c>
      <c r="P42" s="2">
        <v>301.55</v>
      </c>
      <c r="Q42" s="2">
        <v>313.29899999999998</v>
      </c>
      <c r="R42" s="2">
        <v>40000</v>
      </c>
      <c r="S42" s="2">
        <v>469960</v>
      </c>
      <c r="T42" s="9">
        <v>0</v>
      </c>
      <c r="U42" s="9">
        <v>80000</v>
      </c>
      <c r="V42" s="2">
        <f t="shared" si="3"/>
        <v>389960</v>
      </c>
      <c r="W42" s="2">
        <v>202</v>
      </c>
      <c r="X42" s="2">
        <v>356000</v>
      </c>
      <c r="Y42" s="2">
        <v>356202</v>
      </c>
      <c r="Z42" s="2">
        <f t="shared" si="4"/>
        <v>33758</v>
      </c>
      <c r="AA42" s="8">
        <f t="shared" si="5"/>
        <v>8.6567853113139801</v>
      </c>
      <c r="AB42" s="2">
        <v>2075089.69</v>
      </c>
      <c r="AC42" s="2">
        <v>2072432.69</v>
      </c>
      <c r="AD42" s="2">
        <v>0.75790000000000002</v>
      </c>
      <c r="AE42" s="2">
        <v>0.99870000000000003</v>
      </c>
      <c r="AF42" s="2">
        <v>24.18</v>
      </c>
      <c r="AI42" s="2">
        <v>0</v>
      </c>
      <c r="AJ42" s="2">
        <v>0</v>
      </c>
      <c r="AK42" s="2">
        <v>0</v>
      </c>
      <c r="AL42" s="2">
        <v>1780</v>
      </c>
      <c r="AM42" s="2">
        <v>0</v>
      </c>
    </row>
    <row r="43" spans="1:39" x14ac:dyDescent="0.25">
      <c r="A43" s="2">
        <v>776</v>
      </c>
      <c r="B43" s="2" t="s">
        <v>42</v>
      </c>
      <c r="C43" s="2" t="s">
        <v>44</v>
      </c>
      <c r="D43" s="2" t="s">
        <v>44</v>
      </c>
      <c r="E43" s="2" t="s">
        <v>45</v>
      </c>
      <c r="F43" s="2" t="s">
        <v>44</v>
      </c>
      <c r="H43" s="2" t="s">
        <v>67</v>
      </c>
      <c r="I43" s="2" t="s">
        <v>40</v>
      </c>
      <c r="J43" s="2" t="s">
        <v>68</v>
      </c>
      <c r="K43" s="2">
        <v>960</v>
      </c>
      <c r="L43" s="2">
        <v>960</v>
      </c>
      <c r="M43" s="2">
        <v>0</v>
      </c>
      <c r="N43" s="2">
        <v>425</v>
      </c>
      <c r="O43" s="2">
        <v>0</v>
      </c>
      <c r="P43" s="2">
        <v>1094.184</v>
      </c>
      <c r="Q43" s="2">
        <v>1094.184</v>
      </c>
      <c r="R43" s="2">
        <v>40000</v>
      </c>
      <c r="S43" s="2">
        <v>0</v>
      </c>
      <c r="T43" s="9">
        <v>900000</v>
      </c>
      <c r="U43" s="9">
        <v>0</v>
      </c>
      <c r="V43" s="2">
        <f t="shared" si="3"/>
        <v>900000</v>
      </c>
      <c r="W43" s="2">
        <v>73678.600000000006</v>
      </c>
      <c r="X43" s="2">
        <v>746929</v>
      </c>
      <c r="Y43" s="2">
        <v>820607.6</v>
      </c>
      <c r="Z43" s="2">
        <f t="shared" si="4"/>
        <v>79392.400000000023</v>
      </c>
      <c r="AA43" s="8">
        <f t="shared" si="5"/>
        <v>8.82137777777778</v>
      </c>
      <c r="AB43" s="2">
        <v>6294911.0800000001</v>
      </c>
      <c r="AC43" s="2">
        <v>5063965.32</v>
      </c>
      <c r="AD43" s="2">
        <v>0</v>
      </c>
      <c r="AE43" s="2">
        <v>0.80449999999999999</v>
      </c>
      <c r="AF43" s="2">
        <v>80.45</v>
      </c>
      <c r="AI43" s="2">
        <v>0</v>
      </c>
      <c r="AJ43" s="2">
        <v>0</v>
      </c>
      <c r="AK43" s="2">
        <v>0</v>
      </c>
      <c r="AL43" s="2">
        <v>4210</v>
      </c>
      <c r="AM43" s="2">
        <v>0</v>
      </c>
    </row>
    <row r="44" spans="1:39" x14ac:dyDescent="0.25">
      <c r="A44" s="2">
        <v>66</v>
      </c>
      <c r="B44" s="2" t="s">
        <v>42</v>
      </c>
      <c r="C44" s="2" t="s">
        <v>44</v>
      </c>
      <c r="D44" s="2" t="s">
        <v>44</v>
      </c>
      <c r="E44" s="2" t="s">
        <v>45</v>
      </c>
      <c r="F44" s="2" t="s">
        <v>44</v>
      </c>
      <c r="H44" s="2" t="s">
        <v>46</v>
      </c>
      <c r="I44" s="2" t="s">
        <v>43</v>
      </c>
      <c r="J44" s="2" t="s">
        <v>47</v>
      </c>
      <c r="K44" s="2">
        <v>10</v>
      </c>
      <c r="L44" s="2">
        <v>10</v>
      </c>
      <c r="M44" s="2">
        <v>0</v>
      </c>
      <c r="N44" s="2">
        <v>0</v>
      </c>
      <c r="O44" s="2">
        <v>0</v>
      </c>
      <c r="P44" s="2">
        <v>494.02</v>
      </c>
      <c r="Q44" s="2">
        <v>502.673</v>
      </c>
      <c r="R44" s="2">
        <v>40000</v>
      </c>
      <c r="S44" s="2">
        <v>346120</v>
      </c>
      <c r="U44" s="9">
        <v>0</v>
      </c>
      <c r="V44" s="2">
        <f t="shared" si="3"/>
        <v>346120</v>
      </c>
      <c r="W44" s="2">
        <v>348377</v>
      </c>
      <c r="X44" s="2">
        <v>0</v>
      </c>
      <c r="Y44" s="2">
        <v>348377</v>
      </c>
      <c r="Z44" s="2">
        <f t="shared" si="4"/>
        <v>-2257</v>
      </c>
      <c r="AA44" s="8">
        <f t="shared" si="5"/>
        <v>-0.65208598174043686</v>
      </c>
      <c r="AB44" s="2">
        <v>1722640.88</v>
      </c>
      <c r="AC44" s="2">
        <v>1720163.88</v>
      </c>
      <c r="AD44" s="2">
        <v>1.0065</v>
      </c>
      <c r="AE44" s="2">
        <v>0.99860000000000004</v>
      </c>
      <c r="AF44" s="2">
        <v>-0.65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</row>
    <row r="45" spans="1:39" x14ac:dyDescent="0.25">
      <c r="A45" s="2">
        <v>610</v>
      </c>
      <c r="B45" s="2" t="s">
        <v>42</v>
      </c>
      <c r="C45" s="2" t="s">
        <v>44</v>
      </c>
      <c r="D45" s="2" t="s">
        <v>44</v>
      </c>
      <c r="E45" s="2" t="s">
        <v>45</v>
      </c>
      <c r="F45" s="2" t="s">
        <v>44</v>
      </c>
      <c r="H45" s="2" t="s">
        <v>61</v>
      </c>
      <c r="I45" s="2" t="s">
        <v>43</v>
      </c>
      <c r="J45" s="2" t="s">
        <v>62</v>
      </c>
      <c r="K45" s="2">
        <v>1</v>
      </c>
      <c r="L45" s="2">
        <v>1</v>
      </c>
      <c r="M45" s="2">
        <v>0</v>
      </c>
      <c r="N45" s="2">
        <v>0</v>
      </c>
      <c r="O45" s="2">
        <v>0</v>
      </c>
      <c r="P45" s="2">
        <v>1126.78</v>
      </c>
      <c r="Q45" s="2">
        <v>1148.1600000000001</v>
      </c>
      <c r="R45" s="2">
        <v>40000</v>
      </c>
      <c r="S45" s="2">
        <v>855200</v>
      </c>
      <c r="T45" s="9">
        <v>0</v>
      </c>
      <c r="U45" s="9">
        <v>0</v>
      </c>
      <c r="V45" s="2">
        <f t="shared" si="3"/>
        <v>855200</v>
      </c>
      <c r="W45" s="2">
        <v>854500</v>
      </c>
      <c r="X45" s="2">
        <v>0</v>
      </c>
      <c r="Y45" s="2">
        <v>854500</v>
      </c>
      <c r="Z45" s="2">
        <f t="shared" si="4"/>
        <v>700</v>
      </c>
      <c r="AA45" s="8">
        <f t="shared" si="5"/>
        <v>8.1852198316183358E-2</v>
      </c>
      <c r="AB45" s="2">
        <v>5782620</v>
      </c>
      <c r="AC45" s="2">
        <v>5782620</v>
      </c>
      <c r="AD45" s="2">
        <v>0.99919999999999998</v>
      </c>
      <c r="AE45" s="2">
        <v>1</v>
      </c>
      <c r="AF45" s="2">
        <v>0.08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</row>
    <row r="46" spans="1:39" x14ac:dyDescent="0.25">
      <c r="A46" s="2">
        <v>16228</v>
      </c>
      <c r="B46" s="2" t="s">
        <v>42</v>
      </c>
      <c r="C46" s="2" t="s">
        <v>44</v>
      </c>
      <c r="D46" s="2" t="s">
        <v>44</v>
      </c>
      <c r="E46" s="2" t="s">
        <v>45</v>
      </c>
      <c r="F46" s="2" t="s">
        <v>44</v>
      </c>
      <c r="H46" s="2" t="s">
        <v>148</v>
      </c>
      <c r="I46" s="2" t="s">
        <v>40</v>
      </c>
      <c r="J46" s="2" t="s">
        <v>149</v>
      </c>
      <c r="K46" s="2">
        <v>8283</v>
      </c>
      <c r="L46" s="2">
        <v>8283</v>
      </c>
      <c r="M46" s="2">
        <v>0</v>
      </c>
      <c r="N46" s="2">
        <v>140</v>
      </c>
      <c r="O46" s="2">
        <v>0</v>
      </c>
      <c r="P46" s="2">
        <v>1489.57</v>
      </c>
      <c r="Q46" s="2">
        <v>1514.3</v>
      </c>
      <c r="R46" s="2">
        <v>40000</v>
      </c>
      <c r="S46" s="2">
        <v>989200</v>
      </c>
      <c r="T46" s="9">
        <v>75000</v>
      </c>
      <c r="U46" s="9">
        <v>0</v>
      </c>
      <c r="V46" s="2">
        <f t="shared" si="3"/>
        <v>1064200</v>
      </c>
      <c r="W46" s="2">
        <v>726558.8</v>
      </c>
      <c r="X46" s="2">
        <v>246047.2</v>
      </c>
      <c r="Y46" s="2">
        <v>972606</v>
      </c>
      <c r="Z46" s="2">
        <f t="shared" si="4"/>
        <v>91594</v>
      </c>
      <c r="AA46" s="8">
        <f t="shared" si="5"/>
        <v>8.6068408193948507</v>
      </c>
      <c r="AB46" s="2">
        <v>8723909.2100000009</v>
      </c>
      <c r="AC46" s="2">
        <v>8966684.7599999998</v>
      </c>
      <c r="AD46" s="2">
        <v>0.98319999999999996</v>
      </c>
      <c r="AE46" s="2">
        <v>1.0278</v>
      </c>
      <c r="AF46" s="2">
        <v>1.73</v>
      </c>
      <c r="AI46" s="2">
        <v>0</v>
      </c>
      <c r="AJ46" s="2">
        <v>0</v>
      </c>
      <c r="AK46" s="2">
        <v>0</v>
      </c>
      <c r="AL46" s="2">
        <v>1400</v>
      </c>
      <c r="AM46" s="2">
        <v>0</v>
      </c>
    </row>
    <row r="47" spans="1:39" x14ac:dyDescent="0.25">
      <c r="A47" s="2">
        <v>9466</v>
      </c>
      <c r="B47" s="2" t="s">
        <v>42</v>
      </c>
      <c r="C47" s="2" t="s">
        <v>44</v>
      </c>
      <c r="D47" s="2" t="s">
        <v>44</v>
      </c>
      <c r="E47" s="2" t="s">
        <v>45</v>
      </c>
      <c r="F47" s="2" t="s">
        <v>44</v>
      </c>
      <c r="H47" s="2" t="s">
        <v>121</v>
      </c>
      <c r="I47" s="2" t="s">
        <v>38</v>
      </c>
      <c r="J47" s="2" t="s">
        <v>122</v>
      </c>
      <c r="K47" s="2">
        <v>3999</v>
      </c>
      <c r="L47" s="2">
        <v>3999</v>
      </c>
      <c r="M47" s="2">
        <v>0</v>
      </c>
      <c r="N47" s="2">
        <v>0</v>
      </c>
      <c r="O47" s="2">
        <v>0</v>
      </c>
      <c r="P47" s="2">
        <v>2095.1999999999998</v>
      </c>
      <c r="Q47" s="2">
        <v>2121.61</v>
      </c>
      <c r="R47" s="2">
        <v>20000</v>
      </c>
      <c r="S47" s="2">
        <v>528200</v>
      </c>
      <c r="T47" s="9">
        <v>0</v>
      </c>
      <c r="U47" s="9">
        <v>25000</v>
      </c>
      <c r="V47" s="2">
        <f t="shared" si="3"/>
        <v>503200</v>
      </c>
      <c r="W47" s="2">
        <v>463115.7</v>
      </c>
      <c r="X47" s="2">
        <v>0</v>
      </c>
      <c r="Y47" s="2">
        <v>463115.7</v>
      </c>
      <c r="Z47" s="2">
        <f t="shared" si="4"/>
        <v>40084.299999999988</v>
      </c>
      <c r="AA47" s="8">
        <f t="shared" si="5"/>
        <v>7.9658783783783758</v>
      </c>
      <c r="AB47" s="2">
        <v>4987717.42</v>
      </c>
      <c r="AC47" s="2">
        <v>5277347.1900000004</v>
      </c>
      <c r="AD47" s="2">
        <v>0.87680000000000002</v>
      </c>
      <c r="AE47" s="2">
        <v>1.0581</v>
      </c>
      <c r="AF47" s="2">
        <v>13.04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</row>
    <row r="48" spans="1:39" x14ac:dyDescent="0.25">
      <c r="A48" s="2">
        <v>3580</v>
      </c>
      <c r="B48" s="2" t="s">
        <v>42</v>
      </c>
      <c r="C48" s="2" t="s">
        <v>44</v>
      </c>
      <c r="D48" s="2" t="s">
        <v>44</v>
      </c>
      <c r="E48" s="2" t="s">
        <v>45</v>
      </c>
      <c r="F48" s="2" t="s">
        <v>44</v>
      </c>
      <c r="H48" s="2" t="s">
        <v>103</v>
      </c>
      <c r="I48" s="2" t="s">
        <v>38</v>
      </c>
      <c r="J48" s="2" t="s">
        <v>104</v>
      </c>
      <c r="K48" s="2">
        <v>1121</v>
      </c>
      <c r="L48" s="2">
        <v>1121</v>
      </c>
      <c r="M48" s="2">
        <v>0</v>
      </c>
      <c r="N48" s="2">
        <v>0</v>
      </c>
      <c r="O48" s="2">
        <v>0</v>
      </c>
      <c r="P48" s="2">
        <v>322.32</v>
      </c>
      <c r="Q48" s="2">
        <v>328.55099999999999</v>
      </c>
      <c r="R48" s="2">
        <v>20000</v>
      </c>
      <c r="S48" s="2">
        <v>124620</v>
      </c>
      <c r="T48" s="9">
        <v>0</v>
      </c>
      <c r="U48" s="9">
        <v>45000</v>
      </c>
      <c r="V48" s="2">
        <f t="shared" si="3"/>
        <v>79620</v>
      </c>
      <c r="W48" s="2">
        <v>72676.5</v>
      </c>
      <c r="X48" s="2">
        <v>0</v>
      </c>
      <c r="Y48" s="2">
        <v>72676.5</v>
      </c>
      <c r="Z48" s="2">
        <f t="shared" si="4"/>
        <v>6943.5</v>
      </c>
      <c r="AA48" s="8">
        <f t="shared" si="5"/>
        <v>8.7207987942727954</v>
      </c>
      <c r="AB48" s="2">
        <v>838794.47</v>
      </c>
      <c r="AC48" s="2">
        <v>809774.18</v>
      </c>
      <c r="AD48" s="2">
        <v>0.58320000000000005</v>
      </c>
      <c r="AE48" s="2">
        <v>0.96540000000000004</v>
      </c>
      <c r="AF48" s="2">
        <v>40.24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</row>
    <row r="49" spans="1:39" x14ac:dyDescent="0.25">
      <c r="A49" s="2">
        <v>15621</v>
      </c>
      <c r="B49" s="2" t="s">
        <v>42</v>
      </c>
      <c r="C49" s="2" t="s">
        <v>44</v>
      </c>
      <c r="D49" s="2" t="s">
        <v>44</v>
      </c>
      <c r="E49" s="2" t="s">
        <v>45</v>
      </c>
      <c r="F49" s="2" t="s">
        <v>44</v>
      </c>
      <c r="H49" s="2" t="s">
        <v>131</v>
      </c>
      <c r="I49" s="2" t="s">
        <v>40</v>
      </c>
      <c r="J49" s="2" t="s">
        <v>132</v>
      </c>
      <c r="K49" s="2">
        <v>3071</v>
      </c>
      <c r="L49" s="2">
        <v>3071</v>
      </c>
      <c r="M49" s="2">
        <v>0</v>
      </c>
      <c r="N49" s="2">
        <v>3</v>
      </c>
      <c r="O49" s="2">
        <v>0</v>
      </c>
      <c r="P49" s="2">
        <v>1024.43</v>
      </c>
      <c r="Q49" s="2">
        <v>1049.77</v>
      </c>
      <c r="R49" s="2">
        <v>40000</v>
      </c>
      <c r="S49" s="2">
        <v>1013600</v>
      </c>
      <c r="T49" s="9">
        <v>0</v>
      </c>
      <c r="U49" s="9">
        <v>300000</v>
      </c>
      <c r="V49" s="2">
        <f t="shared" si="3"/>
        <v>713600</v>
      </c>
      <c r="W49" s="2">
        <v>662587.91</v>
      </c>
      <c r="X49" s="2">
        <v>5272.44</v>
      </c>
      <c r="Y49" s="2">
        <v>667860.35</v>
      </c>
      <c r="Z49" s="2">
        <f t="shared" si="4"/>
        <v>45739.650000000023</v>
      </c>
      <c r="AA49" s="8">
        <f t="shared" si="5"/>
        <v>6.4097043161435012</v>
      </c>
      <c r="AB49" s="2">
        <v>6937543.7699999996</v>
      </c>
      <c r="AC49" s="2">
        <v>7327761.5999999996</v>
      </c>
      <c r="AD49" s="2">
        <v>0.65890000000000004</v>
      </c>
      <c r="AE49" s="2">
        <v>1.0562</v>
      </c>
      <c r="AF49" s="2">
        <v>36.03</v>
      </c>
      <c r="AI49" s="2">
        <v>0</v>
      </c>
      <c r="AJ49" s="2">
        <v>0</v>
      </c>
      <c r="AK49" s="2">
        <v>0</v>
      </c>
      <c r="AL49" s="2">
        <v>30</v>
      </c>
      <c r="AM49" s="2">
        <v>0</v>
      </c>
    </row>
    <row r="50" spans="1:39" x14ac:dyDescent="0.25">
      <c r="A50" s="2">
        <v>16020</v>
      </c>
      <c r="B50" s="2" t="s">
        <v>42</v>
      </c>
      <c r="C50" s="2" t="s">
        <v>44</v>
      </c>
      <c r="D50" s="2" t="s">
        <v>44</v>
      </c>
      <c r="E50" s="2" t="s">
        <v>45</v>
      </c>
      <c r="F50" s="2" t="s">
        <v>44</v>
      </c>
      <c r="H50" s="2" t="s">
        <v>144</v>
      </c>
      <c r="I50" s="2" t="s">
        <v>40</v>
      </c>
      <c r="J50" s="2" t="s">
        <v>145</v>
      </c>
      <c r="K50" s="2">
        <v>1976</v>
      </c>
      <c r="L50" s="2">
        <v>1976</v>
      </c>
      <c r="M50" s="2">
        <v>0</v>
      </c>
      <c r="N50" s="2">
        <v>307</v>
      </c>
      <c r="O50" s="2">
        <v>0</v>
      </c>
      <c r="P50" s="2">
        <v>9617.9</v>
      </c>
      <c r="Q50" s="2">
        <v>11184.9</v>
      </c>
      <c r="R50" s="2">
        <v>1000</v>
      </c>
      <c r="S50" s="2">
        <v>1567000</v>
      </c>
      <c r="T50" s="9">
        <v>0</v>
      </c>
      <c r="U50" s="9">
        <v>600000</v>
      </c>
      <c r="V50" s="2">
        <f t="shared" si="3"/>
        <v>967000</v>
      </c>
      <c r="W50" s="2">
        <v>350921</v>
      </c>
      <c r="X50" s="2">
        <v>539546.36</v>
      </c>
      <c r="Y50" s="2">
        <v>890467.36</v>
      </c>
      <c r="Z50" s="2">
        <f t="shared" si="4"/>
        <v>76532.640000000014</v>
      </c>
      <c r="AA50" s="8">
        <f t="shared" si="5"/>
        <v>7.9144405377456071</v>
      </c>
      <c r="AB50" s="2">
        <v>6223326.6500000004</v>
      </c>
      <c r="AC50" s="2">
        <v>5851494.9699999997</v>
      </c>
      <c r="AD50" s="2">
        <v>0.56830000000000003</v>
      </c>
      <c r="AE50" s="2">
        <v>0.94030000000000002</v>
      </c>
      <c r="AF50" s="2">
        <v>40.590000000000003</v>
      </c>
      <c r="AI50" s="2">
        <v>0</v>
      </c>
      <c r="AJ50" s="2">
        <v>0</v>
      </c>
      <c r="AK50" s="2">
        <v>0</v>
      </c>
      <c r="AL50" s="2">
        <v>3070</v>
      </c>
      <c r="AM50" s="2">
        <v>0</v>
      </c>
    </row>
    <row r="51" spans="1:39" x14ac:dyDescent="0.25">
      <c r="A51" s="2">
        <v>16176</v>
      </c>
      <c r="B51" s="2" t="s">
        <v>42</v>
      </c>
      <c r="C51" s="2" t="s">
        <v>44</v>
      </c>
      <c r="D51" s="2" t="s">
        <v>44</v>
      </c>
      <c r="E51" s="2" t="s">
        <v>45</v>
      </c>
      <c r="F51" s="2" t="s">
        <v>44</v>
      </c>
      <c r="H51" s="2" t="s">
        <v>146</v>
      </c>
      <c r="I51" s="2" t="s">
        <v>38</v>
      </c>
      <c r="J51" s="2" t="s">
        <v>147</v>
      </c>
      <c r="K51" s="2">
        <v>2543</v>
      </c>
      <c r="L51" s="2">
        <v>2543</v>
      </c>
      <c r="M51" s="2">
        <v>0</v>
      </c>
      <c r="N51" s="2">
        <v>1</v>
      </c>
      <c r="O51" s="2">
        <v>0</v>
      </c>
      <c r="P51" s="2">
        <v>41288.400000000001</v>
      </c>
      <c r="Q51" s="2">
        <v>41701.699999999997</v>
      </c>
      <c r="R51" s="2">
        <v>1000</v>
      </c>
      <c r="S51" s="2">
        <v>413300</v>
      </c>
      <c r="T51" s="9">
        <v>350000</v>
      </c>
      <c r="U51" s="9">
        <v>0</v>
      </c>
      <c r="V51" s="2">
        <f t="shared" si="3"/>
        <v>763300</v>
      </c>
      <c r="W51" s="2">
        <v>728707.8</v>
      </c>
      <c r="X51" s="2">
        <v>1757.48</v>
      </c>
      <c r="Y51" s="2">
        <v>730465.28000000003</v>
      </c>
      <c r="Z51" s="2">
        <f t="shared" si="4"/>
        <v>32834.719999999972</v>
      </c>
      <c r="AA51" s="8">
        <f t="shared" si="5"/>
        <v>4.3016795493252946</v>
      </c>
      <c r="AB51" s="2">
        <v>7941033.8700000001</v>
      </c>
      <c r="AC51" s="2">
        <v>9134895.9299999997</v>
      </c>
      <c r="AD51" s="2">
        <v>1.7674000000000001</v>
      </c>
      <c r="AE51" s="2">
        <v>1.1503000000000001</v>
      </c>
      <c r="AF51" s="2">
        <v>-88.27</v>
      </c>
      <c r="AI51" s="2">
        <v>0</v>
      </c>
      <c r="AJ51" s="2">
        <v>0</v>
      </c>
      <c r="AK51" s="2">
        <v>0</v>
      </c>
      <c r="AL51" s="2">
        <v>10</v>
      </c>
      <c r="AM51" s="2">
        <v>0</v>
      </c>
    </row>
    <row r="52" spans="1:39" x14ac:dyDescent="0.25">
      <c r="A52" s="2">
        <v>1086</v>
      </c>
      <c r="B52" s="2" t="s">
        <v>42</v>
      </c>
      <c r="C52" s="2" t="s">
        <v>44</v>
      </c>
      <c r="D52" s="2" t="s">
        <v>44</v>
      </c>
      <c r="E52" s="2" t="s">
        <v>48</v>
      </c>
      <c r="F52" s="2" t="s">
        <v>44</v>
      </c>
      <c r="H52" s="2" t="s">
        <v>75</v>
      </c>
      <c r="I52" s="2" t="s">
        <v>40</v>
      </c>
      <c r="J52" s="2" t="s">
        <v>76</v>
      </c>
      <c r="K52" s="2">
        <v>709</v>
      </c>
      <c r="L52" s="2">
        <v>709</v>
      </c>
      <c r="M52" s="2">
        <v>0</v>
      </c>
      <c r="N52" s="2">
        <v>19</v>
      </c>
      <c r="O52" s="2">
        <v>0</v>
      </c>
      <c r="P52" s="2">
        <v>953.8</v>
      </c>
      <c r="Q52" s="2">
        <v>1639.4</v>
      </c>
      <c r="R52" s="9">
        <v>2000</v>
      </c>
      <c r="S52" s="2">
        <f>(Q52-P52)*R52</f>
        <v>1371200.0000000002</v>
      </c>
      <c r="T52" s="9">
        <v>0</v>
      </c>
      <c r="U52" s="9">
        <v>700000</v>
      </c>
      <c r="V52" s="2">
        <f t="shared" si="3"/>
        <v>671200.00000000023</v>
      </c>
      <c r="W52" s="2">
        <v>576933.9</v>
      </c>
      <c r="X52" s="2">
        <v>33392.120000000003</v>
      </c>
      <c r="Y52" s="2">
        <v>610326.02</v>
      </c>
      <c r="Z52" s="2">
        <f t="shared" si="4"/>
        <v>60873.980000000214</v>
      </c>
      <c r="AA52" s="8">
        <f t="shared" si="5"/>
        <v>9.0694249106078964</v>
      </c>
      <c r="AB52" s="2">
        <v>5099533.26</v>
      </c>
      <c r="AC52" s="2">
        <v>4912934.8600000003</v>
      </c>
      <c r="AD52" s="2">
        <v>2.23E-2</v>
      </c>
      <c r="AE52" s="2">
        <v>0.96340000000000003</v>
      </c>
      <c r="AF52" s="2">
        <v>94.19</v>
      </c>
      <c r="AI52" s="2">
        <v>0</v>
      </c>
      <c r="AJ52" s="2">
        <v>0</v>
      </c>
      <c r="AK52" s="2">
        <v>0</v>
      </c>
      <c r="AL52" s="2">
        <v>190</v>
      </c>
      <c r="AM52" s="2">
        <v>0</v>
      </c>
    </row>
    <row r="53" spans="1:39" x14ac:dyDescent="0.25">
      <c r="A53" s="2">
        <v>1974</v>
      </c>
      <c r="B53" s="2" t="s">
        <v>42</v>
      </c>
      <c r="C53" s="2" t="s">
        <v>44</v>
      </c>
      <c r="D53" s="2" t="s">
        <v>44</v>
      </c>
      <c r="E53" s="2" t="s">
        <v>48</v>
      </c>
      <c r="F53" s="2" t="s">
        <v>44</v>
      </c>
      <c r="H53" s="2" t="s">
        <v>89</v>
      </c>
      <c r="I53" s="2" t="s">
        <v>43</v>
      </c>
      <c r="J53" s="2" t="s">
        <v>90</v>
      </c>
      <c r="K53" s="2">
        <v>3</v>
      </c>
      <c r="L53" s="2">
        <v>3</v>
      </c>
      <c r="M53" s="2">
        <v>0</v>
      </c>
      <c r="N53" s="2">
        <v>0</v>
      </c>
      <c r="O53" s="2">
        <v>0</v>
      </c>
      <c r="P53" s="2">
        <v>968.8</v>
      </c>
      <c r="Q53" s="2">
        <v>1611.1</v>
      </c>
      <c r="R53" s="9">
        <v>2000</v>
      </c>
      <c r="S53" s="2">
        <f t="shared" ref="S53:S64" si="6">(Q53-P53)*R53</f>
        <v>1284600</v>
      </c>
      <c r="T53" s="9">
        <v>150000</v>
      </c>
      <c r="U53" s="9">
        <v>0</v>
      </c>
      <c r="V53" s="2">
        <f t="shared" si="3"/>
        <v>1434600</v>
      </c>
      <c r="W53" s="2">
        <v>1329850</v>
      </c>
      <c r="X53" s="2">
        <v>0</v>
      </c>
      <c r="Y53" s="2">
        <v>1329850</v>
      </c>
      <c r="Z53" s="2">
        <f t="shared" si="4"/>
        <v>104750</v>
      </c>
      <c r="AA53" s="8">
        <f t="shared" si="5"/>
        <v>7.3016868813606584</v>
      </c>
      <c r="AB53" s="2">
        <v>9918778</v>
      </c>
      <c r="AC53" s="2">
        <v>9928070</v>
      </c>
      <c r="AD53" s="2">
        <v>5.1799999999999999E-2</v>
      </c>
      <c r="AE53" s="2">
        <v>1.0008999999999999</v>
      </c>
      <c r="AF53" s="2">
        <v>94.91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</row>
    <row r="54" spans="1:39" x14ac:dyDescent="0.25">
      <c r="A54" s="2">
        <v>9972</v>
      </c>
      <c r="B54" s="2" t="s">
        <v>42</v>
      </c>
      <c r="C54" s="2" t="s">
        <v>44</v>
      </c>
      <c r="D54" s="2" t="s">
        <v>44</v>
      </c>
      <c r="E54" s="2" t="s">
        <v>48</v>
      </c>
      <c r="F54" s="2" t="s">
        <v>44</v>
      </c>
      <c r="H54" s="2" t="s">
        <v>129</v>
      </c>
      <c r="I54" s="2" t="s">
        <v>40</v>
      </c>
      <c r="J54" s="2" t="s">
        <v>130</v>
      </c>
      <c r="K54" s="2">
        <v>1696</v>
      </c>
      <c r="L54" s="2">
        <v>1696</v>
      </c>
      <c r="M54" s="2">
        <v>0</v>
      </c>
      <c r="N54" s="2">
        <v>83</v>
      </c>
      <c r="O54" s="2">
        <v>0</v>
      </c>
      <c r="P54" s="2">
        <v>1677.4</v>
      </c>
      <c r="Q54" s="2">
        <v>2627.6</v>
      </c>
      <c r="R54" s="9">
        <v>2000</v>
      </c>
      <c r="S54" s="2">
        <f t="shared" si="6"/>
        <v>1900399.9999999995</v>
      </c>
      <c r="T54" s="9">
        <v>300000</v>
      </c>
      <c r="U54" s="9">
        <v>0</v>
      </c>
      <c r="V54" s="2">
        <f t="shared" si="3"/>
        <v>2200399.9999999995</v>
      </c>
      <c r="W54" s="2">
        <v>1933225</v>
      </c>
      <c r="X54" s="2">
        <v>145870.84</v>
      </c>
      <c r="Y54" s="2">
        <v>2079095.84</v>
      </c>
      <c r="Z54" s="2">
        <f t="shared" si="4"/>
        <v>121304.15999999945</v>
      </c>
      <c r="AA54" s="8">
        <f t="shared" si="5"/>
        <v>5.5128231230685092</v>
      </c>
      <c r="AB54" s="2">
        <v>9815164.5700000003</v>
      </c>
      <c r="AC54" s="2">
        <v>9410580.3399999999</v>
      </c>
      <c r="AD54" s="2">
        <v>5.4699999999999999E-2</v>
      </c>
      <c r="AE54" s="2">
        <v>0.95879999999999999</v>
      </c>
      <c r="AF54" s="2">
        <v>90.64</v>
      </c>
      <c r="AI54" s="2">
        <v>0</v>
      </c>
      <c r="AJ54" s="2">
        <v>0</v>
      </c>
      <c r="AK54" s="2">
        <v>0</v>
      </c>
      <c r="AL54" s="2">
        <v>830</v>
      </c>
      <c r="AM54" s="2">
        <v>0</v>
      </c>
    </row>
    <row r="55" spans="1:39" x14ac:dyDescent="0.25">
      <c r="A55" s="2">
        <v>73</v>
      </c>
      <c r="B55" s="2" t="s">
        <v>42</v>
      </c>
      <c r="C55" s="2" t="s">
        <v>44</v>
      </c>
      <c r="D55" s="2" t="s">
        <v>44</v>
      </c>
      <c r="E55" s="2" t="s">
        <v>48</v>
      </c>
      <c r="F55" s="2" t="s">
        <v>44</v>
      </c>
      <c r="H55" s="2" t="s">
        <v>49</v>
      </c>
      <c r="I55" s="2" t="s">
        <v>43</v>
      </c>
      <c r="J55" s="2" t="s">
        <v>50</v>
      </c>
      <c r="K55" s="2">
        <v>2</v>
      </c>
      <c r="L55" s="2">
        <v>2</v>
      </c>
      <c r="M55" s="2">
        <v>0</v>
      </c>
      <c r="N55" s="2">
        <v>0</v>
      </c>
      <c r="O55" s="2">
        <v>0</v>
      </c>
      <c r="P55" s="2">
        <v>649.20000000000005</v>
      </c>
      <c r="Q55" s="2">
        <v>1098.8</v>
      </c>
      <c r="R55" s="9">
        <v>2000</v>
      </c>
      <c r="S55" s="2">
        <f t="shared" si="6"/>
        <v>899199.99999999977</v>
      </c>
      <c r="T55" s="9">
        <v>0</v>
      </c>
      <c r="U55" s="9">
        <v>0</v>
      </c>
      <c r="V55" s="2">
        <f t="shared" si="3"/>
        <v>899199.99999999977</v>
      </c>
      <c r="W55" s="2">
        <v>868832</v>
      </c>
      <c r="X55" s="2">
        <v>0</v>
      </c>
      <c r="Y55" s="2">
        <v>868832</v>
      </c>
      <c r="Z55" s="2">
        <f t="shared" si="4"/>
        <v>30367.999999999767</v>
      </c>
      <c r="AA55" s="8">
        <f t="shared" si="5"/>
        <v>3.3772241992882313</v>
      </c>
      <c r="AB55" s="2">
        <v>6774146.8300000001</v>
      </c>
      <c r="AC55" s="2">
        <v>6774146.8300000001</v>
      </c>
      <c r="AD55" s="2">
        <v>4.8300000000000003E-2</v>
      </c>
      <c r="AE55" s="2">
        <v>1</v>
      </c>
      <c r="AF55" s="2">
        <v>95.17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</row>
    <row r="56" spans="1:39" x14ac:dyDescent="0.25">
      <c r="A56" s="2">
        <v>1361</v>
      </c>
      <c r="B56" s="2" t="s">
        <v>42</v>
      </c>
      <c r="C56" s="2" t="s">
        <v>44</v>
      </c>
      <c r="D56" s="2" t="s">
        <v>44</v>
      </c>
      <c r="E56" s="2" t="s">
        <v>48</v>
      </c>
      <c r="F56" s="2" t="s">
        <v>44</v>
      </c>
      <c r="H56" s="2" t="s">
        <v>79</v>
      </c>
      <c r="I56" s="2" t="s">
        <v>40</v>
      </c>
      <c r="J56" s="2" t="s">
        <v>80</v>
      </c>
      <c r="K56" s="2">
        <v>1501</v>
      </c>
      <c r="L56" s="2">
        <v>1501</v>
      </c>
      <c r="M56" s="2">
        <v>0</v>
      </c>
      <c r="N56" s="2">
        <v>30</v>
      </c>
      <c r="O56" s="2">
        <v>0</v>
      </c>
      <c r="P56" s="2">
        <v>1269.9000000000001</v>
      </c>
      <c r="Q56" s="2">
        <v>1766.2</v>
      </c>
      <c r="R56" s="9">
        <v>2000</v>
      </c>
      <c r="S56" s="2">
        <f t="shared" si="6"/>
        <v>992599.99999999988</v>
      </c>
      <c r="T56" s="9">
        <v>50000</v>
      </c>
      <c r="U56" s="9">
        <v>0</v>
      </c>
      <c r="V56" s="2">
        <f t="shared" si="3"/>
        <v>1042599.9999999999</v>
      </c>
      <c r="W56" s="2">
        <v>910450.15</v>
      </c>
      <c r="X56" s="2">
        <v>52724.4</v>
      </c>
      <c r="Y56" s="2">
        <v>963174.55</v>
      </c>
      <c r="Z56" s="2">
        <f t="shared" si="4"/>
        <v>79425.449999999837</v>
      </c>
      <c r="AA56" s="8">
        <f t="shared" si="5"/>
        <v>7.6180174563590874</v>
      </c>
      <c r="AB56" s="2">
        <v>10326400.34</v>
      </c>
      <c r="AC56" s="2">
        <v>10427469.689999999</v>
      </c>
      <c r="AD56" s="2">
        <v>4.8500000000000001E-2</v>
      </c>
      <c r="AE56" s="2">
        <v>1.0098</v>
      </c>
      <c r="AF56" s="2">
        <v>96.08</v>
      </c>
      <c r="AI56" s="2">
        <v>0</v>
      </c>
      <c r="AJ56" s="2">
        <v>0</v>
      </c>
      <c r="AK56" s="2">
        <v>0</v>
      </c>
      <c r="AL56" s="2">
        <v>300</v>
      </c>
      <c r="AM56" s="2">
        <v>0</v>
      </c>
    </row>
    <row r="57" spans="1:39" x14ac:dyDescent="0.25">
      <c r="A57" s="2">
        <v>913</v>
      </c>
      <c r="B57" s="2" t="s">
        <v>42</v>
      </c>
      <c r="C57" s="2" t="s">
        <v>44</v>
      </c>
      <c r="D57" s="2" t="s">
        <v>44</v>
      </c>
      <c r="E57" s="2" t="s">
        <v>48</v>
      </c>
      <c r="F57" s="2" t="s">
        <v>44</v>
      </c>
      <c r="H57" s="2" t="s">
        <v>69</v>
      </c>
      <c r="I57" s="2" t="s">
        <v>41</v>
      </c>
      <c r="J57" s="2" t="s">
        <v>70</v>
      </c>
      <c r="K57" s="2">
        <v>502</v>
      </c>
      <c r="L57" s="2">
        <v>502</v>
      </c>
      <c r="M57" s="2">
        <v>0</v>
      </c>
      <c r="N57" s="2">
        <v>483</v>
      </c>
      <c r="O57" s="2">
        <v>0</v>
      </c>
      <c r="P57" s="2">
        <v>422.1</v>
      </c>
      <c r="Q57" s="2">
        <v>726.6</v>
      </c>
      <c r="R57" s="9">
        <v>2000</v>
      </c>
      <c r="S57" s="2">
        <f t="shared" si="6"/>
        <v>609000</v>
      </c>
      <c r="T57" s="9">
        <v>450000</v>
      </c>
      <c r="U57" s="9">
        <v>0</v>
      </c>
      <c r="V57" s="2">
        <f t="shared" si="3"/>
        <v>1059000</v>
      </c>
      <c r="W57" s="2">
        <v>3065</v>
      </c>
      <c r="X57" s="2">
        <v>966000</v>
      </c>
      <c r="Y57" s="2">
        <v>969065</v>
      </c>
      <c r="Z57" s="2">
        <f t="shared" si="4"/>
        <v>89935</v>
      </c>
      <c r="AA57" s="8">
        <f t="shared" si="5"/>
        <v>8.4924457034938623</v>
      </c>
      <c r="AB57" s="2">
        <v>5660557.3799999999</v>
      </c>
      <c r="AC57" s="2">
        <v>5801503.0760000004</v>
      </c>
      <c r="AD57" s="2">
        <v>7.9600000000000004E-2</v>
      </c>
      <c r="AE57" s="2">
        <v>1.0248999999999999</v>
      </c>
      <c r="AF57" s="2">
        <v>94.33</v>
      </c>
      <c r="AI57" s="2">
        <v>0</v>
      </c>
      <c r="AJ57" s="2">
        <v>0</v>
      </c>
      <c r="AK57" s="2">
        <v>0</v>
      </c>
      <c r="AL57" s="2">
        <v>4830</v>
      </c>
      <c r="AM57" s="2">
        <v>0</v>
      </c>
    </row>
    <row r="58" spans="1:39" x14ac:dyDescent="0.25">
      <c r="A58" s="2">
        <v>702</v>
      </c>
      <c r="B58" s="2" t="s">
        <v>42</v>
      </c>
      <c r="C58" s="2" t="s">
        <v>44</v>
      </c>
      <c r="D58" s="2" t="s">
        <v>44</v>
      </c>
      <c r="E58" s="2" t="s">
        <v>48</v>
      </c>
      <c r="F58" s="2" t="s">
        <v>44</v>
      </c>
      <c r="H58" s="2" t="s">
        <v>63</v>
      </c>
      <c r="I58" s="2" t="s">
        <v>40</v>
      </c>
      <c r="J58" s="2" t="s">
        <v>64</v>
      </c>
      <c r="K58" s="2">
        <v>1500</v>
      </c>
      <c r="L58" s="2">
        <v>1500</v>
      </c>
      <c r="M58" s="2">
        <v>0</v>
      </c>
      <c r="N58" s="2">
        <v>11</v>
      </c>
      <c r="O58" s="2">
        <v>0</v>
      </c>
      <c r="P58" s="2">
        <v>736.3</v>
      </c>
      <c r="Q58" s="2">
        <v>1028.8</v>
      </c>
      <c r="R58" s="9">
        <v>2000</v>
      </c>
      <c r="S58" s="2">
        <f t="shared" si="6"/>
        <v>585000</v>
      </c>
      <c r="T58" s="9">
        <v>0</v>
      </c>
      <c r="U58" s="9">
        <v>25000</v>
      </c>
      <c r="V58" s="2">
        <f t="shared" si="3"/>
        <v>560000</v>
      </c>
      <c r="W58" s="2">
        <v>495879.25</v>
      </c>
      <c r="X58" s="2">
        <v>19332.28</v>
      </c>
      <c r="Y58" s="2">
        <v>515211.53</v>
      </c>
      <c r="Z58" s="2">
        <f t="shared" si="4"/>
        <v>44788.469999999972</v>
      </c>
      <c r="AA58" s="8">
        <f t="shared" si="5"/>
        <v>7.9979410714285661</v>
      </c>
      <c r="AB58" s="2">
        <v>5935755.6500000004</v>
      </c>
      <c r="AC58" s="2">
        <v>7545503.1699999999</v>
      </c>
      <c r="AD58" s="2">
        <v>4.3999999999999997E-2</v>
      </c>
      <c r="AE58" s="2">
        <v>1.2712000000000001</v>
      </c>
      <c r="AF58" s="2">
        <v>121.53</v>
      </c>
      <c r="AI58" s="2">
        <v>0</v>
      </c>
      <c r="AJ58" s="2">
        <v>0</v>
      </c>
      <c r="AK58" s="2">
        <v>0</v>
      </c>
      <c r="AL58" s="2">
        <v>110</v>
      </c>
      <c r="AM58" s="2">
        <v>0</v>
      </c>
    </row>
    <row r="59" spans="1:39" x14ac:dyDescent="0.25">
      <c r="A59" s="2">
        <v>289</v>
      </c>
      <c r="B59" s="2" t="s">
        <v>42</v>
      </c>
      <c r="C59" s="2" t="s">
        <v>44</v>
      </c>
      <c r="D59" s="2" t="s">
        <v>44</v>
      </c>
      <c r="E59" s="2" t="s">
        <v>48</v>
      </c>
      <c r="F59" s="2" t="s">
        <v>44</v>
      </c>
      <c r="H59" s="2" t="s">
        <v>53</v>
      </c>
      <c r="I59" s="2" t="s">
        <v>41</v>
      </c>
      <c r="J59" s="2" t="s">
        <v>54</v>
      </c>
      <c r="K59" s="2">
        <v>168</v>
      </c>
      <c r="L59" s="2">
        <v>168</v>
      </c>
      <c r="M59" s="2">
        <v>0</v>
      </c>
      <c r="N59" s="2">
        <v>135</v>
      </c>
      <c r="O59" s="2">
        <v>0</v>
      </c>
      <c r="P59" s="2">
        <v>504.7</v>
      </c>
      <c r="Q59" s="2">
        <v>848.2</v>
      </c>
      <c r="R59" s="9">
        <v>2000</v>
      </c>
      <c r="S59" s="2">
        <f t="shared" si="6"/>
        <v>687000.00000000012</v>
      </c>
      <c r="T59" s="9">
        <v>0</v>
      </c>
      <c r="U59" s="9">
        <v>400000</v>
      </c>
      <c r="V59" s="2">
        <f t="shared" si="3"/>
        <v>287000.00000000012</v>
      </c>
      <c r="W59" s="2">
        <v>1320</v>
      </c>
      <c r="X59" s="2">
        <v>270000</v>
      </c>
      <c r="Y59" s="2">
        <v>271320</v>
      </c>
      <c r="Z59" s="2">
        <f t="shared" si="4"/>
        <v>15680.000000000116</v>
      </c>
      <c r="AA59" s="8">
        <f t="shared" si="5"/>
        <v>5.4634146341463801</v>
      </c>
      <c r="AB59" s="2">
        <v>1586307.56</v>
      </c>
      <c r="AC59" s="2">
        <v>1585556.56</v>
      </c>
      <c r="AD59" s="2">
        <v>1.9699999999999999E-2</v>
      </c>
      <c r="AE59" s="2">
        <v>0.99950000000000006</v>
      </c>
      <c r="AF59" s="2">
        <v>97.98</v>
      </c>
      <c r="AI59" s="2">
        <v>0</v>
      </c>
      <c r="AJ59" s="2">
        <v>0</v>
      </c>
      <c r="AK59" s="2">
        <v>0</v>
      </c>
      <c r="AL59" s="2">
        <v>1350</v>
      </c>
      <c r="AM59" s="2">
        <v>0</v>
      </c>
    </row>
    <row r="60" spans="1:39" x14ac:dyDescent="0.25">
      <c r="A60" s="2">
        <v>763</v>
      </c>
      <c r="B60" s="2" t="s">
        <v>42</v>
      </c>
      <c r="C60" s="2" t="s">
        <v>44</v>
      </c>
      <c r="D60" s="2" t="s">
        <v>44</v>
      </c>
      <c r="E60" s="2" t="s">
        <v>48</v>
      </c>
      <c r="F60" s="2" t="s">
        <v>44</v>
      </c>
      <c r="H60" s="2" t="s">
        <v>65</v>
      </c>
      <c r="I60" s="2" t="s">
        <v>41</v>
      </c>
      <c r="J60" s="2" t="s">
        <v>66</v>
      </c>
      <c r="K60" s="2">
        <v>281</v>
      </c>
      <c r="L60" s="2">
        <v>281</v>
      </c>
      <c r="M60" s="2">
        <v>0</v>
      </c>
      <c r="N60" s="2">
        <v>278</v>
      </c>
      <c r="O60" s="2">
        <v>0</v>
      </c>
      <c r="P60" s="2">
        <v>163.9</v>
      </c>
      <c r="Q60" s="2">
        <v>259.60000000000002</v>
      </c>
      <c r="R60" s="9">
        <v>2000</v>
      </c>
      <c r="S60" s="2">
        <f t="shared" si="6"/>
        <v>191400.00000000003</v>
      </c>
      <c r="T60" s="9">
        <v>400000</v>
      </c>
      <c r="U60" s="9">
        <v>0</v>
      </c>
      <c r="V60" s="2">
        <f t="shared" si="3"/>
        <v>591400</v>
      </c>
      <c r="W60" s="2">
        <v>403</v>
      </c>
      <c r="X60" s="2">
        <v>556000</v>
      </c>
      <c r="Y60" s="2">
        <v>556403</v>
      </c>
      <c r="Z60" s="2">
        <f t="shared" si="4"/>
        <v>34997</v>
      </c>
      <c r="AA60" s="8">
        <f t="shared" si="5"/>
        <v>5.9176530267162661</v>
      </c>
      <c r="AB60" s="2">
        <v>3239652.76</v>
      </c>
      <c r="AC60" s="2">
        <v>3237543.76</v>
      </c>
      <c r="AD60" s="2">
        <v>0.1454</v>
      </c>
      <c r="AE60" s="2">
        <v>0.99929999999999997</v>
      </c>
      <c r="AF60" s="2">
        <v>85.4</v>
      </c>
      <c r="AI60" s="2">
        <v>0</v>
      </c>
      <c r="AJ60" s="2">
        <v>0</v>
      </c>
      <c r="AK60" s="2">
        <v>0</v>
      </c>
      <c r="AL60" s="2">
        <v>2780</v>
      </c>
      <c r="AM60" s="2">
        <v>0</v>
      </c>
    </row>
    <row r="61" spans="1:39" x14ac:dyDescent="0.25">
      <c r="A61" s="2">
        <v>16383</v>
      </c>
      <c r="B61" s="2" t="s">
        <v>42</v>
      </c>
      <c r="C61" s="2" t="s">
        <v>44</v>
      </c>
      <c r="D61" s="2" t="s">
        <v>44</v>
      </c>
      <c r="E61" s="2" t="s">
        <v>48</v>
      </c>
      <c r="F61" s="2" t="s">
        <v>44</v>
      </c>
      <c r="H61" s="2" t="s">
        <v>171</v>
      </c>
      <c r="I61" s="2" t="s">
        <v>43</v>
      </c>
      <c r="J61" s="2" t="s">
        <v>172</v>
      </c>
      <c r="K61" s="2">
        <v>1</v>
      </c>
      <c r="L61" s="2">
        <v>1</v>
      </c>
      <c r="M61" s="2">
        <v>0</v>
      </c>
      <c r="N61" s="2">
        <v>0</v>
      </c>
      <c r="O61" s="2">
        <v>0</v>
      </c>
      <c r="P61" s="2">
        <v>887.49400000000003</v>
      </c>
      <c r="Q61" s="2">
        <v>900.95299999999997</v>
      </c>
      <c r="R61" s="9">
        <v>40000</v>
      </c>
      <c r="S61" s="2">
        <f t="shared" si="6"/>
        <v>538359.9999999979</v>
      </c>
      <c r="T61" s="9">
        <v>0</v>
      </c>
      <c r="U61" s="9">
        <v>0</v>
      </c>
      <c r="V61" s="2">
        <f t="shared" si="3"/>
        <v>538359.9999999979</v>
      </c>
      <c r="W61" s="2">
        <v>538280</v>
      </c>
      <c r="X61" s="2">
        <v>0</v>
      </c>
      <c r="Y61" s="2">
        <v>538280</v>
      </c>
      <c r="Z61" s="2">
        <f t="shared" si="4"/>
        <v>79.999999997904524</v>
      </c>
      <c r="AA61" s="8">
        <f t="shared" si="5"/>
        <v>1.4859945017814258E-2</v>
      </c>
      <c r="AB61" s="2">
        <v>1862309</v>
      </c>
      <c r="AC61" s="2">
        <v>1862309</v>
      </c>
      <c r="AD61" s="2">
        <v>0.99990000000000001</v>
      </c>
      <c r="AE61" s="2">
        <v>1</v>
      </c>
      <c r="AF61" s="2">
        <v>0.01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</row>
    <row r="62" spans="1:39" x14ac:dyDescent="0.25">
      <c r="A62" s="2">
        <v>3579</v>
      </c>
      <c r="B62" s="2" t="s">
        <v>42</v>
      </c>
      <c r="C62" s="2" t="s">
        <v>44</v>
      </c>
      <c r="D62" s="2" t="s">
        <v>44</v>
      </c>
      <c r="E62" s="2" t="s">
        <v>48</v>
      </c>
      <c r="F62" s="2" t="s">
        <v>44</v>
      </c>
      <c r="H62" s="2" t="s">
        <v>101</v>
      </c>
      <c r="I62" s="2" t="s">
        <v>38</v>
      </c>
      <c r="J62" s="2" t="s">
        <v>102</v>
      </c>
      <c r="K62" s="2">
        <v>2167</v>
      </c>
      <c r="L62" s="2">
        <v>2167</v>
      </c>
      <c r="M62" s="2">
        <v>0</v>
      </c>
      <c r="N62" s="2">
        <v>0</v>
      </c>
      <c r="O62" s="2">
        <v>0</v>
      </c>
      <c r="P62" s="2">
        <v>1253.3040000000001</v>
      </c>
      <c r="Q62" s="2">
        <v>1283.6389999999999</v>
      </c>
      <c r="R62" s="9">
        <v>20000</v>
      </c>
      <c r="S62" s="2">
        <f t="shared" si="6"/>
        <v>606699.99999999616</v>
      </c>
      <c r="T62" s="9">
        <v>0</v>
      </c>
      <c r="U62" s="9">
        <v>225000</v>
      </c>
      <c r="V62" s="2">
        <f t="shared" si="3"/>
        <v>381699.99999999616</v>
      </c>
      <c r="W62" s="2">
        <v>352589.8</v>
      </c>
      <c r="X62" s="2">
        <v>0</v>
      </c>
      <c r="Y62" s="2">
        <v>352589.8</v>
      </c>
      <c r="Z62" s="2">
        <f t="shared" si="4"/>
        <v>29110.19999999617</v>
      </c>
      <c r="AA62" s="8">
        <f t="shared" si="5"/>
        <v>7.6264605711282325</v>
      </c>
      <c r="AB62" s="2">
        <v>3503463.9</v>
      </c>
      <c r="AC62" s="2">
        <v>3230487.53</v>
      </c>
      <c r="AD62" s="2">
        <v>0.58120000000000005</v>
      </c>
      <c r="AE62" s="2">
        <v>0.92210000000000003</v>
      </c>
      <c r="AF62" s="2">
        <v>38.619999999999997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</row>
    <row r="63" spans="1:39" x14ac:dyDescent="0.25">
      <c r="A63" s="2">
        <v>16710</v>
      </c>
      <c r="B63" s="2" t="s">
        <v>42</v>
      </c>
      <c r="C63" s="2" t="s">
        <v>44</v>
      </c>
      <c r="D63" s="2" t="s">
        <v>44</v>
      </c>
      <c r="E63" s="2" t="s">
        <v>48</v>
      </c>
      <c r="F63" s="2" t="s">
        <v>44</v>
      </c>
      <c r="H63" s="2" t="s">
        <v>173</v>
      </c>
      <c r="I63" s="2" t="s">
        <v>40</v>
      </c>
      <c r="J63" s="2" t="s">
        <v>174</v>
      </c>
      <c r="K63" s="2">
        <v>2042</v>
      </c>
      <c r="L63" s="2">
        <v>2042</v>
      </c>
      <c r="M63" s="2">
        <v>0</v>
      </c>
      <c r="N63" s="2">
        <v>112</v>
      </c>
      <c r="O63" s="2">
        <v>0</v>
      </c>
      <c r="P63" s="2">
        <v>17219.599999999999</v>
      </c>
      <c r="Q63" s="2">
        <v>17717</v>
      </c>
      <c r="R63" s="9">
        <v>2000</v>
      </c>
      <c r="S63" s="2">
        <f t="shared" si="6"/>
        <v>994800.00000000291</v>
      </c>
      <c r="T63" s="9">
        <v>0</v>
      </c>
      <c r="U63" s="9">
        <v>20000</v>
      </c>
      <c r="V63" s="2">
        <f t="shared" si="3"/>
        <v>974800.00000000291</v>
      </c>
      <c r="W63" s="2">
        <v>695071.7</v>
      </c>
      <c r="X63" s="2">
        <v>196837.76000000001</v>
      </c>
      <c r="Y63" s="2">
        <v>891909.46</v>
      </c>
      <c r="Z63" s="2">
        <f t="shared" si="4"/>
        <v>82890.540000002948</v>
      </c>
      <c r="AA63" s="8">
        <f t="shared" si="5"/>
        <v>8.5033381206404073</v>
      </c>
      <c r="AB63" s="2">
        <v>8852246.0099999998</v>
      </c>
      <c r="AC63" s="2">
        <v>9453528.9000000004</v>
      </c>
      <c r="AD63" s="2">
        <v>0.89659999999999995</v>
      </c>
      <c r="AE63" s="2">
        <v>1.0679000000000001</v>
      </c>
      <c r="AF63" s="2">
        <v>11.04</v>
      </c>
      <c r="AI63" s="2">
        <v>0</v>
      </c>
      <c r="AJ63" s="2">
        <v>0</v>
      </c>
      <c r="AK63" s="2">
        <v>0</v>
      </c>
      <c r="AL63" s="2">
        <v>1120</v>
      </c>
      <c r="AM63" s="2">
        <v>0</v>
      </c>
    </row>
    <row r="64" spans="1:39" x14ac:dyDescent="0.25">
      <c r="A64" s="2">
        <v>17029</v>
      </c>
      <c r="B64" s="2" t="s">
        <v>42</v>
      </c>
      <c r="C64" s="2" t="s">
        <v>44</v>
      </c>
      <c r="D64" s="2" t="s">
        <v>44</v>
      </c>
      <c r="E64" s="2" t="s">
        <v>48</v>
      </c>
      <c r="F64" s="2" t="s">
        <v>44</v>
      </c>
      <c r="H64" s="2" t="s">
        <v>181</v>
      </c>
      <c r="I64" s="2" t="s">
        <v>43</v>
      </c>
      <c r="J64" s="2" t="s">
        <v>182</v>
      </c>
      <c r="K64" s="2">
        <v>2</v>
      </c>
      <c r="L64" s="2">
        <v>2</v>
      </c>
      <c r="M64" s="2">
        <v>0</v>
      </c>
      <c r="N64" s="2">
        <v>0</v>
      </c>
      <c r="O64" s="2">
        <v>0</v>
      </c>
      <c r="P64" s="9">
        <v>43462.9</v>
      </c>
      <c r="Q64" s="2">
        <v>44673</v>
      </c>
      <c r="R64" s="9">
        <v>2000</v>
      </c>
      <c r="S64" s="2">
        <f t="shared" si="6"/>
        <v>2420199.9999999972</v>
      </c>
      <c r="T64" s="9">
        <v>0</v>
      </c>
      <c r="V64" s="2">
        <f t="shared" si="3"/>
        <v>2420199.9999999972</v>
      </c>
      <c r="W64" s="2">
        <v>2411080</v>
      </c>
      <c r="X64" s="2">
        <v>0</v>
      </c>
      <c r="Y64" s="2">
        <v>2411080</v>
      </c>
      <c r="Z64" s="2">
        <f t="shared" si="4"/>
        <v>9119.999999997206</v>
      </c>
      <c r="AA64" s="8">
        <f t="shared" si="5"/>
        <v>0.37682836129234015</v>
      </c>
      <c r="AB64" s="2">
        <v>9319950</v>
      </c>
      <c r="AC64" s="2">
        <v>9192950</v>
      </c>
      <c r="AD64" s="2">
        <v>0.46639999999999998</v>
      </c>
      <c r="AE64" s="2">
        <v>0.98640000000000005</v>
      </c>
      <c r="AF64" s="2">
        <v>52.63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</row>
    <row r="65" spans="1:39" x14ac:dyDescent="0.25">
      <c r="A65" s="2">
        <v>9162</v>
      </c>
      <c r="B65" s="2" t="s">
        <v>39</v>
      </c>
      <c r="C65" s="2" t="s">
        <v>51</v>
      </c>
      <c r="D65" s="2" t="s">
        <v>57</v>
      </c>
      <c r="E65" s="2" t="s">
        <v>58</v>
      </c>
      <c r="F65" s="2" t="s">
        <v>57</v>
      </c>
      <c r="H65" s="2" t="s">
        <v>117</v>
      </c>
      <c r="I65" s="2" t="s">
        <v>41</v>
      </c>
      <c r="J65" s="2" t="s">
        <v>118</v>
      </c>
      <c r="K65" s="2">
        <v>713</v>
      </c>
      <c r="L65" s="2">
        <v>713</v>
      </c>
      <c r="M65" s="2">
        <v>0</v>
      </c>
      <c r="N65" s="2">
        <v>398</v>
      </c>
      <c r="O65" s="2">
        <v>0</v>
      </c>
      <c r="P65" s="2">
        <v>337.2</v>
      </c>
      <c r="Q65" s="2">
        <v>718.4</v>
      </c>
      <c r="R65" s="2">
        <v>2000</v>
      </c>
      <c r="S65" s="2">
        <v>762400</v>
      </c>
      <c r="T65" s="9">
        <v>0</v>
      </c>
      <c r="U65" s="9">
        <v>0</v>
      </c>
      <c r="V65" s="2">
        <f t="shared" si="3"/>
        <v>762400</v>
      </c>
      <c r="W65" s="2">
        <v>12076</v>
      </c>
      <c r="X65" s="2">
        <v>677897.48</v>
      </c>
      <c r="Y65" s="2">
        <v>689973.48</v>
      </c>
      <c r="Z65" s="2">
        <f t="shared" si="4"/>
        <v>72426.520000000019</v>
      </c>
      <c r="AA65" s="8">
        <f t="shared" si="5"/>
        <v>9.4998058761804849</v>
      </c>
      <c r="AB65" s="2">
        <v>4116211.38</v>
      </c>
      <c r="AC65" s="2">
        <v>4096085.19</v>
      </c>
      <c r="AD65" s="2">
        <v>0.90500000000000003</v>
      </c>
      <c r="AE65" s="2">
        <v>0.99509999999999998</v>
      </c>
      <c r="AF65" s="2">
        <v>9.4499999999999993</v>
      </c>
      <c r="AI65" s="2">
        <v>0</v>
      </c>
      <c r="AJ65" s="2">
        <v>0</v>
      </c>
      <c r="AK65" s="2">
        <v>0</v>
      </c>
      <c r="AL65" s="2">
        <v>3980</v>
      </c>
      <c r="AM65" s="2">
        <v>0</v>
      </c>
    </row>
    <row r="66" spans="1:39" x14ac:dyDescent="0.25">
      <c r="A66" s="2">
        <v>9471</v>
      </c>
      <c r="B66" s="2" t="s">
        <v>39</v>
      </c>
      <c r="C66" s="2" t="s">
        <v>51</v>
      </c>
      <c r="D66" s="2" t="s">
        <v>57</v>
      </c>
      <c r="E66" s="2" t="s">
        <v>58</v>
      </c>
      <c r="F66" s="2" t="s">
        <v>57</v>
      </c>
      <c r="H66" s="2" t="s">
        <v>125</v>
      </c>
      <c r="I66" s="2" t="s">
        <v>40</v>
      </c>
      <c r="J66" s="2" t="s">
        <v>126</v>
      </c>
      <c r="K66" s="2">
        <v>3334</v>
      </c>
      <c r="L66" s="2">
        <v>3334</v>
      </c>
      <c r="M66" s="2">
        <v>0</v>
      </c>
      <c r="N66" s="2">
        <v>40</v>
      </c>
      <c r="O66" s="2">
        <v>0</v>
      </c>
      <c r="P66" s="2">
        <v>1.1000000000000001</v>
      </c>
      <c r="Q66" s="2">
        <v>2</v>
      </c>
      <c r="R66" s="2">
        <v>2000</v>
      </c>
      <c r="S66" s="2">
        <v>1800</v>
      </c>
      <c r="T66" s="9">
        <v>0</v>
      </c>
      <c r="U66" s="9">
        <v>0</v>
      </c>
      <c r="V66" s="2">
        <f t="shared" ref="V66:V97" si="7">S66+T66-U66</f>
        <v>1800</v>
      </c>
      <c r="W66" s="2">
        <v>192225.8</v>
      </c>
      <c r="X66" s="2">
        <v>44184.800000000003</v>
      </c>
      <c r="Y66" s="2">
        <v>236410.6</v>
      </c>
      <c r="Z66" s="2">
        <f t="shared" ref="Z66:Z97" si="8">V66-Y66</f>
        <v>-234610.6</v>
      </c>
      <c r="AA66" s="8">
        <f t="shared" ref="AA66:AA97" si="9">Z66/V66*100</f>
        <v>-13033.922222222222</v>
      </c>
      <c r="AB66" s="2">
        <v>2358400.0099999998</v>
      </c>
      <c r="AC66" s="2">
        <v>2301788.37</v>
      </c>
      <c r="AD66" s="2">
        <v>131.33920000000001</v>
      </c>
      <c r="AE66" s="2">
        <v>0.97599999999999998</v>
      </c>
      <c r="AF66" s="2">
        <v>-12721.11</v>
      </c>
      <c r="AI66" s="2">
        <v>0</v>
      </c>
      <c r="AJ66" s="2">
        <v>0</v>
      </c>
      <c r="AK66" s="2">
        <v>0</v>
      </c>
      <c r="AL66" s="2">
        <v>400</v>
      </c>
      <c r="AM66" s="2">
        <v>0</v>
      </c>
    </row>
    <row r="67" spans="1:39" x14ac:dyDescent="0.25">
      <c r="A67" s="2">
        <v>607</v>
      </c>
      <c r="B67" s="2" t="s">
        <v>39</v>
      </c>
      <c r="C67" s="2" t="s">
        <v>51</v>
      </c>
      <c r="D67" s="2" t="s">
        <v>57</v>
      </c>
      <c r="E67" s="2" t="s">
        <v>58</v>
      </c>
      <c r="F67" s="2" t="s">
        <v>57</v>
      </c>
      <c r="H67" s="2" t="s">
        <v>59</v>
      </c>
      <c r="I67" s="2" t="s">
        <v>40</v>
      </c>
      <c r="J67" s="2" t="s">
        <v>60</v>
      </c>
      <c r="K67" s="2">
        <v>6398</v>
      </c>
      <c r="L67" s="2">
        <v>6398</v>
      </c>
      <c r="M67" s="2">
        <v>0</v>
      </c>
      <c r="N67" s="2">
        <v>320</v>
      </c>
      <c r="O67" s="2">
        <v>0</v>
      </c>
      <c r="P67" s="2">
        <v>573.20000000000005</v>
      </c>
      <c r="Q67" s="2">
        <v>1216.0999999999999</v>
      </c>
      <c r="R67" s="2">
        <v>2000</v>
      </c>
      <c r="S67" s="2">
        <v>1285800</v>
      </c>
      <c r="T67" s="9">
        <v>0</v>
      </c>
      <c r="U67" s="9">
        <v>385000</v>
      </c>
      <c r="V67" s="2">
        <f t="shared" si="7"/>
        <v>900800</v>
      </c>
      <c r="W67" s="2">
        <v>493031.58</v>
      </c>
      <c r="X67" s="2">
        <v>353478.40000000002</v>
      </c>
      <c r="Y67" s="2">
        <v>846509.98</v>
      </c>
      <c r="Z67" s="2">
        <f t="shared" si="8"/>
        <v>54290.020000000019</v>
      </c>
      <c r="AA67" s="8">
        <f t="shared" si="9"/>
        <v>6.0268672291296648</v>
      </c>
      <c r="AB67" s="2">
        <v>7254619.7800000003</v>
      </c>
      <c r="AC67" s="2">
        <v>7321930.7599999998</v>
      </c>
      <c r="AD67" s="2">
        <v>0.65839999999999999</v>
      </c>
      <c r="AE67" s="2">
        <v>1.0093000000000001</v>
      </c>
      <c r="AF67" s="2">
        <v>34.479999999999997</v>
      </c>
      <c r="AI67" s="2">
        <v>0</v>
      </c>
      <c r="AJ67" s="2">
        <v>0</v>
      </c>
      <c r="AK67" s="2">
        <v>0</v>
      </c>
      <c r="AL67" s="2">
        <v>3200</v>
      </c>
      <c r="AM67" s="2">
        <v>0</v>
      </c>
    </row>
    <row r="68" spans="1:39" x14ac:dyDescent="0.25">
      <c r="A68" s="2">
        <v>5156</v>
      </c>
      <c r="B68" s="2" t="s">
        <v>107</v>
      </c>
      <c r="C68" s="2" t="s">
        <v>108</v>
      </c>
      <c r="D68" s="2" t="s">
        <v>109</v>
      </c>
      <c r="E68" s="2" t="s">
        <v>110</v>
      </c>
      <c r="F68" s="2" t="s">
        <v>109</v>
      </c>
      <c r="H68" s="2" t="s">
        <v>115</v>
      </c>
      <c r="I68" s="2" t="s">
        <v>40</v>
      </c>
      <c r="J68" s="2" t="s">
        <v>116</v>
      </c>
      <c r="K68" s="2">
        <v>91</v>
      </c>
      <c r="L68" s="2">
        <v>91</v>
      </c>
      <c r="M68" s="2">
        <v>0</v>
      </c>
      <c r="N68" s="2">
        <v>0</v>
      </c>
      <c r="O68" s="2">
        <v>0</v>
      </c>
      <c r="P68" s="2">
        <v>5314.4</v>
      </c>
      <c r="Q68" s="2">
        <v>5314.4</v>
      </c>
      <c r="R68" s="2">
        <v>2000</v>
      </c>
      <c r="S68" s="2">
        <v>0</v>
      </c>
      <c r="T68" s="9">
        <v>6900</v>
      </c>
      <c r="U68" s="9">
        <v>0</v>
      </c>
      <c r="V68" s="2">
        <f t="shared" si="7"/>
        <v>6900</v>
      </c>
      <c r="W68" s="2">
        <v>6229</v>
      </c>
      <c r="X68" s="2">
        <v>0</v>
      </c>
      <c r="Y68" s="2">
        <v>6229</v>
      </c>
      <c r="Z68" s="2">
        <f t="shared" si="8"/>
        <v>671</v>
      </c>
      <c r="AA68" s="8">
        <f t="shared" si="9"/>
        <v>9.72463768115942</v>
      </c>
      <c r="AB68" s="2">
        <v>68893.53</v>
      </c>
      <c r="AC68" s="2">
        <v>146904.42000000001</v>
      </c>
      <c r="AD68" s="2">
        <v>0</v>
      </c>
      <c r="AE68" s="2">
        <v>2.1322999999999999</v>
      </c>
      <c r="AF68" s="2">
        <v>213.23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</row>
    <row r="69" spans="1:39" x14ac:dyDescent="0.25">
      <c r="A69" s="2">
        <v>4871</v>
      </c>
      <c r="B69" s="2" t="s">
        <v>107</v>
      </c>
      <c r="C69" s="2" t="s">
        <v>108</v>
      </c>
      <c r="D69" s="2" t="s">
        <v>109</v>
      </c>
      <c r="E69" s="2" t="s">
        <v>110</v>
      </c>
      <c r="F69" s="2" t="s">
        <v>109</v>
      </c>
      <c r="H69" s="2" t="s">
        <v>111</v>
      </c>
      <c r="I69" s="2" t="s">
        <v>40</v>
      </c>
      <c r="J69" s="2" t="s">
        <v>112</v>
      </c>
      <c r="K69" s="2">
        <v>3862</v>
      </c>
      <c r="L69" s="2">
        <v>3862</v>
      </c>
      <c r="M69" s="2">
        <v>0</v>
      </c>
      <c r="N69" s="2">
        <v>22</v>
      </c>
      <c r="O69" s="2">
        <v>22</v>
      </c>
      <c r="P69" s="2">
        <v>8399.5</v>
      </c>
      <c r="Q69" s="2">
        <v>8843.1</v>
      </c>
      <c r="R69" s="2">
        <v>2000</v>
      </c>
      <c r="S69" s="2">
        <v>887200</v>
      </c>
      <c r="T69" s="9">
        <v>0</v>
      </c>
      <c r="U69" s="9">
        <v>425000</v>
      </c>
      <c r="V69" s="2">
        <f t="shared" si="7"/>
        <v>462200</v>
      </c>
      <c r="W69" s="2">
        <v>420919</v>
      </c>
      <c r="X69" s="2">
        <v>0</v>
      </c>
      <c r="Y69" s="2">
        <v>420919</v>
      </c>
      <c r="Z69" s="2">
        <f t="shared" si="8"/>
        <v>41281</v>
      </c>
      <c r="AA69" s="8">
        <f t="shared" si="9"/>
        <v>8.9314149718736484</v>
      </c>
      <c r="AB69" s="2">
        <v>4295108.26</v>
      </c>
      <c r="AC69" s="2">
        <v>4303997.57</v>
      </c>
      <c r="AD69" s="2">
        <v>0.47439999999999999</v>
      </c>
      <c r="AE69" s="2">
        <v>1.0021</v>
      </c>
      <c r="AF69" s="2">
        <v>52.67</v>
      </c>
      <c r="AI69" s="2">
        <v>0</v>
      </c>
      <c r="AJ69" s="2">
        <v>0</v>
      </c>
      <c r="AK69" s="2">
        <v>0</v>
      </c>
      <c r="AL69" s="2">
        <v>220</v>
      </c>
      <c r="AM69" s="2">
        <v>0</v>
      </c>
    </row>
    <row r="70" spans="1:39" x14ac:dyDescent="0.25">
      <c r="A70" s="2">
        <v>5154</v>
      </c>
      <c r="B70" s="2" t="s">
        <v>107</v>
      </c>
      <c r="C70" s="2" t="s">
        <v>108</v>
      </c>
      <c r="D70" s="2" t="s">
        <v>109</v>
      </c>
      <c r="E70" s="2" t="s">
        <v>110</v>
      </c>
      <c r="F70" s="2" t="s">
        <v>109</v>
      </c>
      <c r="H70" s="2" t="s">
        <v>113</v>
      </c>
      <c r="I70" s="2" t="s">
        <v>43</v>
      </c>
      <c r="J70" s="2" t="s">
        <v>114</v>
      </c>
      <c r="K70" s="2">
        <v>89</v>
      </c>
      <c r="L70" s="2">
        <v>89</v>
      </c>
      <c r="M70" s="2">
        <v>0</v>
      </c>
      <c r="N70" s="2">
        <v>0</v>
      </c>
      <c r="O70" s="2">
        <v>0</v>
      </c>
      <c r="P70" s="2">
        <v>38143.199999999997</v>
      </c>
      <c r="Q70" s="2">
        <v>39161</v>
      </c>
      <c r="R70" s="2">
        <v>2000</v>
      </c>
      <c r="S70" s="2">
        <v>2035600</v>
      </c>
      <c r="T70" s="9">
        <v>0</v>
      </c>
      <c r="U70" s="9">
        <v>0</v>
      </c>
      <c r="V70" s="2">
        <f t="shared" si="7"/>
        <v>2035600</v>
      </c>
      <c r="W70" s="2">
        <v>2105640.35</v>
      </c>
      <c r="X70" s="2">
        <v>0</v>
      </c>
      <c r="Y70" s="2">
        <v>2105640.35</v>
      </c>
      <c r="Z70" s="2">
        <f t="shared" si="8"/>
        <v>-70040.350000000093</v>
      </c>
      <c r="AA70" s="8">
        <f t="shared" si="9"/>
        <v>-3.4407717626252747</v>
      </c>
      <c r="AB70" s="2">
        <v>6891371.6200000001</v>
      </c>
      <c r="AC70" s="2">
        <v>6899614.6200000001</v>
      </c>
      <c r="AD70" s="2">
        <v>1.0344</v>
      </c>
      <c r="AE70" s="2">
        <v>1.0012000000000001</v>
      </c>
      <c r="AF70" s="2">
        <v>-3.44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</row>
  </sheetData>
  <autoFilter ref="A1:AM70">
    <sortState ref="A2:AM70">
      <sortCondition ref="E2:E70"/>
      <sortCondition ref="H2:H7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 2025 NEL UPDATED</vt:lpstr>
      <vt:lpstr>MARCH 2025 NEL UPDATED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Sharath S</dc:creator>
  <cp:lastModifiedBy>bescom</cp:lastModifiedBy>
  <dcterms:created xsi:type="dcterms:W3CDTF">2025-04-04T02:05:42Z</dcterms:created>
  <dcterms:modified xsi:type="dcterms:W3CDTF">2025-04-05T11:48:56Z</dcterms:modified>
</cp:coreProperties>
</file>