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41DF4ED-8D2C-4918-B99A-268431875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</calcChain>
</file>

<file path=xl/sharedStrings.xml><?xml version="1.0" encoding="utf-8"?>
<sst xmlns="http://schemas.openxmlformats.org/spreadsheetml/2006/main" count="129" uniqueCount="66">
  <si>
    <t xml:space="preserve">Generated By: </t>
  </si>
  <si>
    <t>ADIL THIMMANAHALLI</t>
  </si>
  <si>
    <t xml:space="preserve">Generated On: </t>
  </si>
  <si>
    <t>04-02-2026 16:22:03</t>
  </si>
  <si>
    <t>Bangalore Electricity Supply Company Limited (BESCOM)</t>
  </si>
  <si>
    <t>SO-WISE DEMAND COLLECTION REPORT-THIMMANAALLY OMU-SECTION</t>
  </si>
  <si>
    <t>SO-WISE DEMAND COLLECTION FROM 01-01-2026 TO 31-01-2026</t>
  </si>
  <si>
    <t>SECTION</t>
  </si>
  <si>
    <t>SO CODE</t>
  </si>
  <si>
    <t>TARIFF</t>
  </si>
  <si>
    <t>SUB TARIFF</t>
  </si>
  <si>
    <t>TOTAL INSTALLATION</t>
  </si>
  <si>
    <t>LIVE INSTALLATION</t>
  </si>
  <si>
    <t>BILLED INSTALLATION</t>
  </si>
  <si>
    <t>unbilled_inst</t>
  </si>
  <si>
    <t>UNITS</t>
  </si>
  <si>
    <t>OB</t>
  </si>
  <si>
    <t>DEMAND</t>
  </si>
  <si>
    <t>COLLECTION</t>
  </si>
  <si>
    <t>ADJ</t>
  </si>
  <si>
    <t>CB</t>
  </si>
  <si>
    <t>LD/PD INSTALLATION</t>
  </si>
  <si>
    <t>BILLING EFF</t>
  </si>
  <si>
    <t>COLL EFF</t>
  </si>
  <si>
    <t>NORMAL</t>
  </si>
  <si>
    <t>DISS</t>
  </si>
  <si>
    <t>IDLE/VACANT</t>
  </si>
  <si>
    <t>DL</t>
  </si>
  <si>
    <t>INVISIBLE</t>
  </si>
  <si>
    <t>MSNU</t>
  </si>
  <si>
    <t>STICKY</t>
  </si>
  <si>
    <t>MNR</t>
  </si>
  <si>
    <t>MBO</t>
  </si>
  <si>
    <t>DIAL OVER</t>
  </si>
  <si>
    <t>DC</t>
  </si>
  <si>
    <t>THIMMANAALLY OMU</t>
  </si>
  <si>
    <t>223131~THIMMANAHALLI</t>
  </si>
  <si>
    <t>LT1</t>
  </si>
  <si>
    <t>LT1-Rural</t>
  </si>
  <si>
    <t>LT2</t>
  </si>
  <si>
    <t>LT2-Rural</t>
  </si>
  <si>
    <t>LT3A</t>
  </si>
  <si>
    <t>LT3AOL</t>
  </si>
  <si>
    <t>LT3A-Rural</t>
  </si>
  <si>
    <t>LT3A-Urban</t>
  </si>
  <si>
    <t>LT4</t>
  </si>
  <si>
    <t>LT4A(UM)</t>
  </si>
  <si>
    <t>LT4C(I)</t>
  </si>
  <si>
    <t>LT5</t>
  </si>
  <si>
    <t>LT5-Rural</t>
  </si>
  <si>
    <t>LT6A</t>
  </si>
  <si>
    <t>LT6(A)WS</t>
  </si>
  <si>
    <t>LT6B</t>
  </si>
  <si>
    <t>LT6(B)SL</t>
  </si>
  <si>
    <t>LT7</t>
  </si>
  <si>
    <t xml:space="preserve">LT1 Total: </t>
  </si>
  <si>
    <t xml:space="preserve">LT2 Total: </t>
  </si>
  <si>
    <t xml:space="preserve">LT3A Total: </t>
  </si>
  <si>
    <t xml:space="preserve">LT4 Total: </t>
  </si>
  <si>
    <t xml:space="preserve">LT4C(I) Total: </t>
  </si>
  <si>
    <t xml:space="preserve">LT5 Total: </t>
  </si>
  <si>
    <t xml:space="preserve">LT6A Total: </t>
  </si>
  <si>
    <t xml:space="preserve">LT6B Total: </t>
  </si>
  <si>
    <t xml:space="preserve">LT7 Total: </t>
  </si>
  <si>
    <t>total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</si>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</sst>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1" fillId="3" borderId="0" xfId="0" applyFont="1" applyFill="1"/>
    <xf numFmtId="0" fontId="3" fillId="3" borderId="0" xfId="0" applyFont="1" applyFill="1" applyAlignment="1">
      <alignment horizontal="right"/>
    </xf>
    <xf numFmtId="0" fontId="0" fillId="3" borderId="0" xfId="0" applyFill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indexed="64"/>
          <bgColor rgb="FF5D8AA8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solid">
          <fgColor indexed="64"/>
          <bgColor rgb="FF5D8AA8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AD27" totalsRowShown="0">
  <autoFilter ref="A7:AD27" xr:uid="{00000000-0009-0000-0100-000001000000}"/>
  <tableColumns count="30">
    <tableColumn id="1" xr3:uid="{00000000-0010-0000-0000-000001000000}" name="SECTION"/>
    <tableColumn id="2" xr3:uid="{00000000-0010-0000-0000-000002000000}" name="SO CODE"/>
    <tableColumn id="3" xr3:uid="{00000000-0010-0000-0000-000003000000}" name="TARIFF"/>
    <tableColumn id="4" xr3:uid="{00000000-0010-0000-0000-000004000000}" name="SUB TARIFF"/>
    <tableColumn id="5" xr3:uid="{00000000-0010-0000-0000-000005000000}" name="TOTAL INSTALLATION"/>
    <tableColumn id="6" xr3:uid="{00000000-0010-0000-0000-000006000000}" name="LIVE INSTALLATION"/>
    <tableColumn id="7" xr3:uid="{00000000-0010-0000-0000-000007000000}" name="BILLED INSTALLATION"/>
    <tableColumn id="8" xr3:uid="{00000000-0010-0000-0000-000008000000}" name="unbilled_inst"/>
    <tableColumn id="9" xr3:uid="{00000000-0010-0000-0000-000009000000}" name="UNITS"/>
    <tableColumn id="10" xr3:uid="{00000000-0010-0000-0000-00000A000000}" name="OB"/>
    <tableColumn id="11" xr3:uid="{00000000-0010-0000-0000-00000B000000}" name="DEMAND"/>
    <tableColumn id="12" xr3:uid="{00000000-0010-0000-0000-00000C000000}" name="COLLECTION"/>
    <tableColumn id="13" xr3:uid="{00000000-0010-0000-0000-00000D000000}" name="ADJ"/>
    <tableColumn id="30" xr3:uid="{962BB669-BACE-4C1E-A3BE-B75C401DAB32}" name="total" dataDxfId="1">
      <calculatedColumnFormula>Table1[[#This Row],[ADJ]]+Table1[[#This Row],[COLLECTION]]</calculatedColumnFormula>
    </tableColumn>
    <tableColumn id="29" xr3:uid="{8A924F5B-30BD-4E30-A620-5BCC7E6F9F08}" name="diff" dataDxfId="0">
      <calculatedColumnFormula>Table1[[#This Row],[DEMAND]]-Table1[[#This Row],[total]]</calculatedColumnFormula>
    </tableColumn>
    <tableColumn id="14" xr3:uid="{00000000-0010-0000-0000-00000E000000}" name="CB"/>
    <tableColumn id="15" xr3:uid="{00000000-0010-0000-0000-00000F000000}" name="LD/PD INSTALLATION"/>
    <tableColumn id="16" xr3:uid="{00000000-0010-0000-0000-000010000000}" name="BILLING EFF"/>
    <tableColumn id="17" xr3:uid="{00000000-0010-0000-0000-000011000000}" name="COLL EFF"/>
    <tableColumn id="18" xr3:uid="{00000000-0010-0000-0000-000012000000}" name="NORMAL"/>
    <tableColumn id="19" xr3:uid="{00000000-0010-0000-0000-000013000000}" name="DISS"/>
    <tableColumn id="20" xr3:uid="{00000000-0010-0000-0000-000014000000}" name="IDLE/VACANT"/>
    <tableColumn id="21" xr3:uid="{00000000-0010-0000-0000-000015000000}" name="DL"/>
    <tableColumn id="22" xr3:uid="{00000000-0010-0000-0000-000016000000}" name="INVISIBLE"/>
    <tableColumn id="23" xr3:uid="{00000000-0010-0000-0000-000017000000}" name="MSNU"/>
    <tableColumn id="24" xr3:uid="{00000000-0010-0000-0000-000018000000}" name="STICKY"/>
    <tableColumn id="25" xr3:uid="{00000000-0010-0000-0000-000019000000}" name="MNR"/>
    <tableColumn id="26" xr3:uid="{00000000-0010-0000-0000-00001A000000}" name="MBO"/>
    <tableColumn id="27" xr3:uid="{00000000-0010-0000-0000-00001B000000}" name="DIAL OVER"/>
    <tableColumn id="28" xr3:uid="{00000000-0010-0000-0000-00001C000000}" name="D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27"/>
  <sheetViews>
    <sheetView tabSelected="1" topLeftCell="G1" workbookViewId="0">
      <selection activeCell="O11" sqref="O11"/>
    </sheetView>
  </sheetViews>
  <sheetFormatPr defaultRowHeight="15" x14ac:dyDescent="0.25"/>
  <cols>
    <col min="1" max="1" width="21" customWidth="1"/>
    <col min="2" max="2" width="24.28515625" customWidth="1"/>
    <col min="3" max="3" width="10.42578125" customWidth="1"/>
    <col min="4" max="4" width="14.28515625" customWidth="1"/>
    <col min="5" max="5" width="22.85546875" customWidth="1"/>
    <col min="6" max="6" width="21" customWidth="1"/>
    <col min="7" max="7" width="23.140625" customWidth="1"/>
    <col min="8" max="8" width="15.5703125" customWidth="1"/>
    <col min="9" max="10" width="14" customWidth="1"/>
    <col min="11" max="11" width="15.140625" customWidth="1"/>
    <col min="12" max="12" width="15.28515625" customWidth="1"/>
    <col min="13" max="15" width="15.140625" customWidth="1"/>
    <col min="16" max="16" width="14" customWidth="1"/>
    <col min="17" max="17" width="22.7109375" customWidth="1"/>
    <col min="18" max="18" width="14.5703125" customWidth="1"/>
    <col min="19" max="20" width="12.28515625" customWidth="1"/>
    <col min="21" max="21" width="8.28515625" customWidth="1"/>
    <col min="22" max="22" width="16.140625" customWidth="1"/>
    <col min="23" max="23" width="6.7109375" customWidth="1"/>
    <col min="24" max="24" width="12.7109375" customWidth="1"/>
    <col min="25" max="25" width="10" customWidth="1"/>
    <col min="26" max="26" width="10.28515625" customWidth="1"/>
    <col min="27" max="28" width="8.85546875" customWidth="1"/>
    <col min="29" max="29" width="13.7109375" customWidth="1"/>
    <col min="30" max="30" width="7" customWidth="1"/>
  </cols>
  <sheetData>
    <row r="1" spans="1:134" x14ac:dyDescent="0.25">
      <c r="A1" s="3" t="s">
        <v>0</v>
      </c>
      <c r="B1" s="2" t="s">
        <v>1</v>
      </c>
      <c r="C1" s="2" t="s">
        <v>1</v>
      </c>
      <c r="D1" s="3" t="s">
        <v>2</v>
      </c>
      <c r="E1" s="2" t="s">
        <v>3</v>
      </c>
      <c r="F1" s="2" t="s">
        <v>3</v>
      </c>
    </row>
    <row r="2" spans="1:134" ht="18.75" x14ac:dyDescent="0.3">
      <c r="A2" s="1" t="s">
        <v>4</v>
      </c>
      <c r="B2" s="1" t="s">
        <v>4</v>
      </c>
      <c r="C2" s="1" t="s">
        <v>4</v>
      </c>
      <c r="D2" s="1" t="s">
        <v>4</v>
      </c>
      <c r="E2" s="1" t="s">
        <v>4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4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134" ht="18.75" x14ac:dyDescent="0.3">
      <c r="A3" s="1" t="s">
        <v>5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1" t="s">
        <v>5</v>
      </c>
      <c r="L3" s="1" t="s">
        <v>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134" ht="18.75" x14ac:dyDescent="0.3">
      <c r="A4" s="1" t="s">
        <v>6</v>
      </c>
      <c r="B4" s="1" t="s">
        <v>6</v>
      </c>
      <c r="C4" s="1" t="s">
        <v>6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EC4" s="3" t="s">
        <v>0</v>
      </c>
      <c r="ED4" s="2" t="s">
        <v>1</v>
      </c>
    </row>
    <row r="5" spans="1:134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EC5" s="3" t="s">
        <v>2</v>
      </c>
      <c r="ED5" s="2" t="s">
        <v>3</v>
      </c>
    </row>
    <row r="7" spans="1:134" x14ac:dyDescent="0.25">
      <c r="A7" t="s">
        <v>7</v>
      </c>
      <c r="B7" t="s">
        <v>8</v>
      </c>
      <c r="C7" t="s">
        <v>9</v>
      </c>
      <c r="D7" t="s">
        <v>10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  <c r="K7" t="s">
        <v>17</v>
      </c>
      <c r="L7" t="s">
        <v>18</v>
      </c>
      <c r="M7" t="s">
        <v>19</v>
      </c>
      <c r="N7" t="s">
        <v>64</v>
      </c>
      <c r="O7" t="s">
        <v>65</v>
      </c>
      <c r="P7" t="s">
        <v>20</v>
      </c>
      <c r="Q7" t="s">
        <v>21</v>
      </c>
      <c r="R7" t="s">
        <v>22</v>
      </c>
      <c r="S7" t="s">
        <v>23</v>
      </c>
      <c r="T7" t="s">
        <v>24</v>
      </c>
      <c r="U7" t="s">
        <v>25</v>
      </c>
      <c r="V7" t="s">
        <v>26</v>
      </c>
      <c r="W7" t="s">
        <v>27</v>
      </c>
      <c r="X7" t="s">
        <v>28</v>
      </c>
      <c r="Y7" t="s">
        <v>29</v>
      </c>
      <c r="Z7" t="s">
        <v>30</v>
      </c>
      <c r="AA7" t="s">
        <v>31</v>
      </c>
      <c r="AB7" t="s">
        <v>32</v>
      </c>
      <c r="AC7" t="s">
        <v>33</v>
      </c>
      <c r="AD7" t="s">
        <v>34</v>
      </c>
    </row>
    <row r="8" spans="1:134" x14ac:dyDescent="0.25">
      <c r="A8" t="s">
        <v>35</v>
      </c>
      <c r="B8" t="s">
        <v>36</v>
      </c>
      <c r="C8" t="s">
        <v>37</v>
      </c>
      <c r="D8" t="s">
        <v>38</v>
      </c>
      <c r="E8">
        <v>9665</v>
      </c>
      <c r="F8">
        <v>7768</v>
      </c>
      <c r="G8">
        <v>7768</v>
      </c>
      <c r="H8">
        <v>0</v>
      </c>
      <c r="I8">
        <v>207108.55</v>
      </c>
      <c r="J8">
        <v>6119351.6900000004</v>
      </c>
      <c r="K8">
        <v>2648787.39</v>
      </c>
      <c r="L8">
        <v>314877</v>
      </c>
      <c r="M8">
        <v>2340163.39</v>
      </c>
      <c r="N8">
        <f>Table1[[#This Row],[ADJ]]+Table1[[#This Row],[COLLECTION]]</f>
        <v>2655040.39</v>
      </c>
      <c r="O8">
        <f>Table1[[#This Row],[DEMAND]]-Table1[[#This Row],[total]]</f>
        <v>-6253</v>
      </c>
      <c r="P8">
        <v>6113098.6900000004</v>
      </c>
      <c r="Q8">
        <v>1887</v>
      </c>
      <c r="R8">
        <v>100</v>
      </c>
      <c r="S8">
        <v>11.89</v>
      </c>
      <c r="T8">
        <v>6888</v>
      </c>
      <c r="U8">
        <v>0</v>
      </c>
      <c r="V8">
        <v>799</v>
      </c>
      <c r="W8">
        <v>26</v>
      </c>
      <c r="X8">
        <v>0</v>
      </c>
      <c r="Y8">
        <v>1</v>
      </c>
      <c r="Z8">
        <v>0</v>
      </c>
      <c r="AA8">
        <v>51</v>
      </c>
      <c r="AB8">
        <v>3</v>
      </c>
      <c r="AC8">
        <v>0</v>
      </c>
      <c r="AD8">
        <v>0</v>
      </c>
    </row>
    <row r="9" spans="1:134" x14ac:dyDescent="0.25">
      <c r="A9" t="s">
        <v>35</v>
      </c>
      <c r="B9" t="s">
        <v>36</v>
      </c>
      <c r="C9" t="s">
        <v>39</v>
      </c>
      <c r="D9" t="s">
        <v>40</v>
      </c>
      <c r="E9">
        <v>2</v>
      </c>
      <c r="F9">
        <v>2</v>
      </c>
      <c r="G9">
        <v>2</v>
      </c>
      <c r="H9">
        <v>0</v>
      </c>
      <c r="I9">
        <v>60.7</v>
      </c>
      <c r="J9">
        <v>999</v>
      </c>
      <c r="K9">
        <v>1055</v>
      </c>
      <c r="L9">
        <v>2027</v>
      </c>
      <c r="M9">
        <v>0</v>
      </c>
      <c r="N9">
        <f>Table1[[#This Row],[ADJ]]+Table1[[#This Row],[COLLECTION]]</f>
        <v>2027</v>
      </c>
      <c r="O9">
        <f>Table1[[#This Row],[DEMAND]]-Table1[[#This Row],[total]]</f>
        <v>-972</v>
      </c>
      <c r="P9">
        <v>27</v>
      </c>
      <c r="Q9">
        <v>0</v>
      </c>
      <c r="R9">
        <v>100</v>
      </c>
      <c r="S9">
        <v>192.13</v>
      </c>
      <c r="T9">
        <v>2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</row>
    <row r="10" spans="1:134" x14ac:dyDescent="0.25">
      <c r="A10" t="s">
        <v>35</v>
      </c>
      <c r="B10" t="s">
        <v>36</v>
      </c>
      <c r="C10" t="s">
        <v>41</v>
      </c>
      <c r="D10" t="s">
        <v>42</v>
      </c>
      <c r="E10">
        <v>1</v>
      </c>
      <c r="F10">
        <v>1</v>
      </c>
      <c r="G10">
        <v>1</v>
      </c>
      <c r="H10">
        <v>0</v>
      </c>
      <c r="I10">
        <v>128</v>
      </c>
      <c r="J10">
        <v>1135.44</v>
      </c>
      <c r="K10">
        <v>1502.2</v>
      </c>
      <c r="L10">
        <v>0</v>
      </c>
      <c r="M10">
        <v>1502.64</v>
      </c>
      <c r="N10">
        <f>Table1[[#This Row],[ADJ]]+Table1[[#This Row],[COLLECTION]]</f>
        <v>1502.64</v>
      </c>
      <c r="O10">
        <f>Table1[[#This Row],[DEMAND]]-Table1[[#This Row],[total]]</f>
        <v>-0.44000000000005457</v>
      </c>
      <c r="P10">
        <v>1135</v>
      </c>
      <c r="Q10">
        <v>0</v>
      </c>
      <c r="R10">
        <v>100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</row>
    <row r="11" spans="1:134" x14ac:dyDescent="0.25">
      <c r="A11" t="s">
        <v>35</v>
      </c>
      <c r="B11" t="s">
        <v>36</v>
      </c>
      <c r="C11" t="s">
        <v>41</v>
      </c>
      <c r="D11" t="s">
        <v>43</v>
      </c>
      <c r="E11">
        <v>293</v>
      </c>
      <c r="F11">
        <v>209</v>
      </c>
      <c r="G11">
        <v>209</v>
      </c>
      <c r="H11">
        <v>0</v>
      </c>
      <c r="I11">
        <v>32940.639999999999</v>
      </c>
      <c r="J11">
        <v>128167.4</v>
      </c>
      <c r="K11">
        <v>365970.6</v>
      </c>
      <c r="L11">
        <v>365073.49</v>
      </c>
      <c r="M11">
        <v>0</v>
      </c>
      <c r="N11">
        <f>Table1[[#This Row],[ADJ]]+Table1[[#This Row],[COLLECTION]]</f>
        <v>365073.49</v>
      </c>
      <c r="O11">
        <f>Table1[[#This Row],[DEMAND]]-Table1[[#This Row],[total]]</f>
        <v>897.10999999998603</v>
      </c>
      <c r="P11">
        <v>129064.51</v>
      </c>
      <c r="Q11">
        <v>82</v>
      </c>
      <c r="R11">
        <v>100</v>
      </c>
      <c r="S11">
        <v>99.75</v>
      </c>
      <c r="T11">
        <v>189</v>
      </c>
      <c r="U11">
        <v>0</v>
      </c>
      <c r="V11">
        <v>18</v>
      </c>
      <c r="W11">
        <v>0</v>
      </c>
      <c r="X11">
        <v>0</v>
      </c>
      <c r="Y11">
        <v>0</v>
      </c>
      <c r="Z11">
        <v>0</v>
      </c>
      <c r="AA11">
        <v>2</v>
      </c>
      <c r="AB11">
        <v>0</v>
      </c>
      <c r="AC11">
        <v>0</v>
      </c>
      <c r="AD11">
        <v>0</v>
      </c>
    </row>
    <row r="12" spans="1:134" x14ac:dyDescent="0.25">
      <c r="A12" t="s">
        <v>35</v>
      </c>
      <c r="B12" t="s">
        <v>36</v>
      </c>
      <c r="C12" t="s">
        <v>41</v>
      </c>
      <c r="D12" t="s">
        <v>44</v>
      </c>
      <c r="E12">
        <v>1</v>
      </c>
      <c r="F12">
        <v>0</v>
      </c>
      <c r="G12">
        <v>0</v>
      </c>
      <c r="H12">
        <v>0</v>
      </c>
      <c r="I12">
        <v>0</v>
      </c>
      <c r="J12">
        <v>-4950</v>
      </c>
      <c r="K12">
        <v>0</v>
      </c>
      <c r="L12">
        <v>0</v>
      </c>
      <c r="M12">
        <v>0</v>
      </c>
      <c r="N12">
        <f>Table1[[#This Row],[ADJ]]+Table1[[#This Row],[COLLECTION]]</f>
        <v>0</v>
      </c>
      <c r="O12">
        <f>Table1[[#This Row],[DEMAND]]-Table1[[#This Row],[total]]</f>
        <v>0</v>
      </c>
      <c r="P12">
        <v>-4950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</row>
    <row r="13" spans="1:134" x14ac:dyDescent="0.25">
      <c r="A13" t="s">
        <v>35</v>
      </c>
      <c r="B13" t="s">
        <v>36</v>
      </c>
      <c r="C13" t="s">
        <v>45</v>
      </c>
      <c r="D13" t="s">
        <v>46</v>
      </c>
      <c r="E13">
        <v>6286</v>
      </c>
      <c r="F13">
        <v>6066</v>
      </c>
      <c r="G13">
        <v>6066</v>
      </c>
      <c r="H13">
        <v>0</v>
      </c>
      <c r="I13">
        <v>8673542.1329999994</v>
      </c>
      <c r="J13">
        <v>627027.09499999997</v>
      </c>
      <c r="K13">
        <v>78495552.180000007</v>
      </c>
      <c r="L13">
        <v>0</v>
      </c>
      <c r="M13">
        <v>78495552.180000007</v>
      </c>
      <c r="N13">
        <f>Table1[[#This Row],[ADJ]]+Table1[[#This Row],[COLLECTION]]</f>
        <v>78495552.180000007</v>
      </c>
      <c r="O13">
        <f>Table1[[#This Row],[DEMAND]]-Table1[[#This Row],[total]]</f>
        <v>0</v>
      </c>
      <c r="P13">
        <v>627027.09499999997</v>
      </c>
      <c r="Q13">
        <v>220</v>
      </c>
      <c r="R13">
        <v>100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6066</v>
      </c>
    </row>
    <row r="14" spans="1:134" x14ac:dyDescent="0.25">
      <c r="A14" t="s">
        <v>35</v>
      </c>
      <c r="B14" t="s">
        <v>36</v>
      </c>
      <c r="C14" t="s">
        <v>47</v>
      </c>
      <c r="D14" t="s">
        <v>47</v>
      </c>
      <c r="E14">
        <v>13</v>
      </c>
      <c r="F14">
        <v>6</v>
      </c>
      <c r="G14">
        <v>6</v>
      </c>
      <c r="H14">
        <v>0</v>
      </c>
      <c r="I14">
        <v>275.62</v>
      </c>
      <c r="J14">
        <v>713319</v>
      </c>
      <c r="K14">
        <v>8642</v>
      </c>
      <c r="L14">
        <v>7946</v>
      </c>
      <c r="M14">
        <v>0</v>
      </c>
      <c r="N14">
        <f>Table1[[#This Row],[ADJ]]+Table1[[#This Row],[COLLECTION]]</f>
        <v>7946</v>
      </c>
      <c r="O14">
        <f>Table1[[#This Row],[DEMAND]]-Table1[[#This Row],[total]]</f>
        <v>696</v>
      </c>
      <c r="P14">
        <v>714015</v>
      </c>
      <c r="Q14">
        <v>7</v>
      </c>
      <c r="R14">
        <v>100</v>
      </c>
      <c r="S14">
        <v>91.95</v>
      </c>
      <c r="T14">
        <v>5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</row>
    <row r="15" spans="1:134" x14ac:dyDescent="0.25">
      <c r="A15" t="s">
        <v>35</v>
      </c>
      <c r="B15" t="s">
        <v>36</v>
      </c>
      <c r="C15" t="s">
        <v>48</v>
      </c>
      <c r="D15" t="s">
        <v>49</v>
      </c>
      <c r="E15">
        <v>258</v>
      </c>
      <c r="F15">
        <v>136</v>
      </c>
      <c r="G15">
        <v>136</v>
      </c>
      <c r="H15">
        <v>0</v>
      </c>
      <c r="I15">
        <v>26934.2</v>
      </c>
      <c r="J15">
        <v>158517</v>
      </c>
      <c r="K15">
        <v>295259</v>
      </c>
      <c r="L15">
        <v>293391</v>
      </c>
      <c r="M15">
        <v>0</v>
      </c>
      <c r="N15">
        <f>Table1[[#This Row],[ADJ]]+Table1[[#This Row],[COLLECTION]]</f>
        <v>293391</v>
      </c>
      <c r="O15">
        <f>Table1[[#This Row],[DEMAND]]-Table1[[#This Row],[total]]</f>
        <v>1868</v>
      </c>
      <c r="P15">
        <v>160385</v>
      </c>
      <c r="Q15">
        <v>115</v>
      </c>
      <c r="R15">
        <v>100</v>
      </c>
      <c r="S15">
        <v>99.37</v>
      </c>
      <c r="T15">
        <v>103</v>
      </c>
      <c r="U15">
        <v>0</v>
      </c>
      <c r="V15">
        <v>32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0</v>
      </c>
    </row>
    <row r="16" spans="1:134" x14ac:dyDescent="0.25">
      <c r="A16" t="s">
        <v>35</v>
      </c>
      <c r="B16" t="s">
        <v>36</v>
      </c>
      <c r="C16" t="s">
        <v>50</v>
      </c>
      <c r="D16" t="s">
        <v>51</v>
      </c>
      <c r="E16">
        <v>239</v>
      </c>
      <c r="F16">
        <v>195</v>
      </c>
      <c r="G16">
        <v>195</v>
      </c>
      <c r="H16">
        <v>0</v>
      </c>
      <c r="I16">
        <v>415422.9</v>
      </c>
      <c r="J16">
        <v>104396680</v>
      </c>
      <c r="K16">
        <v>3995717</v>
      </c>
      <c r="L16">
        <v>12736</v>
      </c>
      <c r="M16">
        <v>0</v>
      </c>
      <c r="N16">
        <f>Table1[[#This Row],[ADJ]]+Table1[[#This Row],[COLLECTION]]</f>
        <v>12736</v>
      </c>
      <c r="O16">
        <f>Table1[[#This Row],[DEMAND]]-Table1[[#This Row],[total]]</f>
        <v>3982981</v>
      </c>
      <c r="P16">
        <v>108379661</v>
      </c>
      <c r="Q16">
        <v>44</v>
      </c>
      <c r="R16">
        <v>100</v>
      </c>
      <c r="S16">
        <v>0.32</v>
      </c>
      <c r="T16">
        <v>180</v>
      </c>
      <c r="U16">
        <v>0</v>
      </c>
      <c r="V16">
        <v>9</v>
      </c>
      <c r="W16">
        <v>0</v>
      </c>
      <c r="X16">
        <v>0</v>
      </c>
      <c r="Y16">
        <v>0</v>
      </c>
      <c r="Z16">
        <v>1</v>
      </c>
      <c r="AA16">
        <v>5</v>
      </c>
      <c r="AB16">
        <v>0</v>
      </c>
      <c r="AC16">
        <v>0</v>
      </c>
      <c r="AD16">
        <v>0</v>
      </c>
    </row>
    <row r="17" spans="1:32" x14ac:dyDescent="0.25">
      <c r="A17" t="s">
        <v>35</v>
      </c>
      <c r="B17" t="s">
        <v>36</v>
      </c>
      <c r="C17" t="s">
        <v>52</v>
      </c>
      <c r="D17" t="s">
        <v>53</v>
      </c>
      <c r="E17">
        <v>94</v>
      </c>
      <c r="F17">
        <v>88</v>
      </c>
      <c r="G17">
        <v>88</v>
      </c>
      <c r="H17">
        <v>0</v>
      </c>
      <c r="I17">
        <v>11839.94</v>
      </c>
      <c r="J17">
        <v>4179618</v>
      </c>
      <c r="K17">
        <v>177590</v>
      </c>
      <c r="L17">
        <v>0</v>
      </c>
      <c r="M17">
        <v>0</v>
      </c>
      <c r="N17">
        <f>Table1[[#This Row],[ADJ]]+Table1[[#This Row],[COLLECTION]]</f>
        <v>0</v>
      </c>
      <c r="O17">
        <f>Table1[[#This Row],[DEMAND]]-Table1[[#This Row],[total]]</f>
        <v>177590</v>
      </c>
      <c r="P17">
        <v>4357208</v>
      </c>
      <c r="Q17">
        <v>6</v>
      </c>
      <c r="R17">
        <v>100</v>
      </c>
      <c r="S17">
        <v>0</v>
      </c>
      <c r="T17">
        <v>86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  <c r="AB17">
        <v>0</v>
      </c>
      <c r="AC17">
        <v>0</v>
      </c>
      <c r="AD17">
        <v>0</v>
      </c>
    </row>
    <row r="18" spans="1:32" x14ac:dyDescent="0.25">
      <c r="A18" t="s">
        <v>35</v>
      </c>
      <c r="B18" t="s">
        <v>36</v>
      </c>
      <c r="C18" t="s">
        <v>54</v>
      </c>
      <c r="D18" t="s">
        <v>54</v>
      </c>
      <c r="E18">
        <v>60</v>
      </c>
      <c r="F18">
        <v>25</v>
      </c>
      <c r="G18">
        <v>25</v>
      </c>
      <c r="H18">
        <v>0</v>
      </c>
      <c r="I18">
        <v>936.27</v>
      </c>
      <c r="J18">
        <v>64513</v>
      </c>
      <c r="K18">
        <v>21223</v>
      </c>
      <c r="L18">
        <v>35188</v>
      </c>
      <c r="M18">
        <v>67967</v>
      </c>
      <c r="N18">
        <f>Table1[[#This Row],[ADJ]]+Table1[[#This Row],[COLLECTION]]</f>
        <v>103155</v>
      </c>
      <c r="O18">
        <f>Table1[[#This Row],[DEMAND]]-Table1[[#This Row],[total]]</f>
        <v>-81932</v>
      </c>
      <c r="P18">
        <v>-17419</v>
      </c>
      <c r="Q18">
        <v>32</v>
      </c>
      <c r="R18">
        <v>100</v>
      </c>
      <c r="S18">
        <v>165.8</v>
      </c>
      <c r="T18">
        <v>23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0</v>
      </c>
    </row>
    <row r="19" spans="1:32" s="10" customFormat="1" x14ac:dyDescent="0.25">
      <c r="A19" s="8"/>
      <c r="B19" s="8"/>
      <c r="C19" s="8" t="s">
        <v>55</v>
      </c>
      <c r="D19" s="9"/>
      <c r="E19" s="9">
        <v>9665</v>
      </c>
      <c r="F19" s="9">
        <v>7768</v>
      </c>
      <c r="G19" s="9">
        <v>7768</v>
      </c>
      <c r="H19" s="9">
        <v>0</v>
      </c>
      <c r="I19" s="9">
        <v>207108.55</v>
      </c>
      <c r="J19" s="9">
        <v>6119351.6900000004</v>
      </c>
      <c r="K19" s="9">
        <v>2648787.39</v>
      </c>
      <c r="L19" s="9">
        <v>314877</v>
      </c>
      <c r="M19" s="9">
        <v>2340163.39</v>
      </c>
      <c r="N19" s="9">
        <f>Table1[[#This Row],[ADJ]]+Table1[[#This Row],[COLLECTION]]</f>
        <v>2655040.39</v>
      </c>
      <c r="O19" s="9">
        <f>Table1[[#This Row],[DEMAND]]-Table1[[#This Row],[total]]</f>
        <v>-6253</v>
      </c>
      <c r="P19" s="9">
        <v>6113098.6900000004</v>
      </c>
      <c r="Q19" s="9">
        <v>1887</v>
      </c>
      <c r="R19" s="9">
        <v>100</v>
      </c>
      <c r="S19" s="9">
        <v>11.89</v>
      </c>
      <c r="T19" s="9">
        <v>6888</v>
      </c>
      <c r="U19" s="9">
        <v>0</v>
      </c>
      <c r="V19" s="9">
        <v>799</v>
      </c>
      <c r="W19" s="9">
        <v>26</v>
      </c>
      <c r="X19" s="9">
        <v>0</v>
      </c>
      <c r="Y19" s="9">
        <v>1</v>
      </c>
      <c r="Z19" s="9">
        <v>0</v>
      </c>
      <c r="AA19" s="9">
        <v>51</v>
      </c>
      <c r="AB19" s="9">
        <v>3</v>
      </c>
      <c r="AC19" s="9">
        <v>0</v>
      </c>
      <c r="AD19" s="9">
        <v>0</v>
      </c>
      <c r="AE19" s="9"/>
      <c r="AF19" s="9"/>
    </row>
    <row r="20" spans="1:32" x14ac:dyDescent="0.25">
      <c r="A20" s="6"/>
      <c r="B20" s="6"/>
      <c r="C20" s="6" t="s">
        <v>56</v>
      </c>
      <c r="D20" s="7"/>
      <c r="E20" s="7">
        <v>2</v>
      </c>
      <c r="F20" s="7">
        <v>2</v>
      </c>
      <c r="G20" s="7">
        <v>2</v>
      </c>
      <c r="H20" s="7">
        <v>0</v>
      </c>
      <c r="I20" s="7">
        <v>60.7</v>
      </c>
      <c r="J20" s="7">
        <v>999</v>
      </c>
      <c r="K20" s="7">
        <v>1055</v>
      </c>
      <c r="L20" s="7">
        <v>2027</v>
      </c>
      <c r="M20" s="7">
        <v>0</v>
      </c>
      <c r="N20" s="7">
        <f>Table1[[#This Row],[ADJ]]+Table1[[#This Row],[COLLECTION]]</f>
        <v>2027</v>
      </c>
      <c r="O20" s="7">
        <f>Table1[[#This Row],[DEMAND]]-Table1[[#This Row],[total]]</f>
        <v>-972</v>
      </c>
      <c r="P20" s="7">
        <v>27</v>
      </c>
      <c r="Q20" s="7">
        <v>0</v>
      </c>
      <c r="R20" s="7">
        <v>100</v>
      </c>
      <c r="S20" s="7">
        <v>192.13</v>
      </c>
      <c r="T20" s="7">
        <v>2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/>
      <c r="AF20" s="7"/>
    </row>
    <row r="21" spans="1:32" s="10" customFormat="1" x14ac:dyDescent="0.25">
      <c r="A21" s="8"/>
      <c r="B21" s="8"/>
      <c r="C21" s="8" t="s">
        <v>57</v>
      </c>
      <c r="D21" s="9"/>
      <c r="E21" s="9">
        <v>295</v>
      </c>
      <c r="F21" s="9">
        <v>210</v>
      </c>
      <c r="G21" s="9">
        <v>210</v>
      </c>
      <c r="H21" s="9">
        <v>0</v>
      </c>
      <c r="I21" s="9">
        <v>33068.639999999999</v>
      </c>
      <c r="J21" s="9">
        <v>124352.84</v>
      </c>
      <c r="K21" s="9">
        <v>367472.8</v>
      </c>
      <c r="L21" s="9">
        <v>365073.49</v>
      </c>
      <c r="M21" s="9">
        <v>1502.64</v>
      </c>
      <c r="N21" s="9">
        <f>Table1[[#This Row],[ADJ]]+Table1[[#This Row],[COLLECTION]]</f>
        <v>366576.13</v>
      </c>
      <c r="O21" s="9">
        <f>Table1[[#This Row],[DEMAND]]-Table1[[#This Row],[total]]</f>
        <v>896.6699999999837</v>
      </c>
      <c r="P21" s="9">
        <v>125249.51</v>
      </c>
      <c r="Q21" s="9">
        <v>83</v>
      </c>
      <c r="R21" s="9">
        <v>100</v>
      </c>
      <c r="S21" s="9">
        <v>99.35</v>
      </c>
      <c r="T21" s="9">
        <v>190</v>
      </c>
      <c r="U21" s="9">
        <v>0</v>
      </c>
      <c r="V21" s="9">
        <v>18</v>
      </c>
      <c r="W21" s="9">
        <v>0</v>
      </c>
      <c r="X21" s="9">
        <v>0</v>
      </c>
      <c r="Y21" s="9">
        <v>0</v>
      </c>
      <c r="Z21" s="9">
        <v>0</v>
      </c>
      <c r="AA21" s="9">
        <v>2</v>
      </c>
      <c r="AB21" s="9">
        <v>0</v>
      </c>
      <c r="AC21" s="9">
        <v>0</v>
      </c>
      <c r="AD21" s="9">
        <v>0</v>
      </c>
      <c r="AE21" s="9"/>
      <c r="AF21" s="9"/>
    </row>
    <row r="22" spans="1:32" x14ac:dyDescent="0.25">
      <c r="A22" s="6"/>
      <c r="B22" s="6"/>
      <c r="C22" s="6" t="s">
        <v>58</v>
      </c>
      <c r="D22" s="7"/>
      <c r="E22" s="7">
        <v>6286</v>
      </c>
      <c r="F22" s="7">
        <v>6066</v>
      </c>
      <c r="G22" s="7">
        <v>6066</v>
      </c>
      <c r="H22" s="7">
        <v>0</v>
      </c>
      <c r="I22" s="7">
        <v>8673542.1329999994</v>
      </c>
      <c r="J22" s="7">
        <v>627027.09499999997</v>
      </c>
      <c r="K22" s="7">
        <v>78495552.180000007</v>
      </c>
      <c r="L22" s="7">
        <v>0</v>
      </c>
      <c r="M22" s="7">
        <v>78495552.180000007</v>
      </c>
      <c r="N22" s="7">
        <f>Table1[[#This Row],[ADJ]]+Table1[[#This Row],[COLLECTION]]</f>
        <v>78495552.180000007</v>
      </c>
      <c r="O22" s="7">
        <f>Table1[[#This Row],[DEMAND]]-Table1[[#This Row],[total]]</f>
        <v>0</v>
      </c>
      <c r="P22" s="7">
        <v>627027.09499999997</v>
      </c>
      <c r="Q22" s="7">
        <v>220</v>
      </c>
      <c r="R22" s="7">
        <v>100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6066</v>
      </c>
      <c r="AE22" s="7"/>
      <c r="AF22" s="7"/>
    </row>
    <row r="23" spans="1:32" x14ac:dyDescent="0.25">
      <c r="A23" s="6"/>
      <c r="B23" s="6"/>
      <c r="C23" s="6" t="s">
        <v>59</v>
      </c>
      <c r="D23" s="7"/>
      <c r="E23" s="7">
        <v>13</v>
      </c>
      <c r="F23" s="7">
        <v>6</v>
      </c>
      <c r="G23" s="7">
        <v>6</v>
      </c>
      <c r="H23" s="7">
        <v>0</v>
      </c>
      <c r="I23" s="7">
        <v>275.62</v>
      </c>
      <c r="J23" s="7">
        <v>713319</v>
      </c>
      <c r="K23" s="7">
        <v>8642</v>
      </c>
      <c r="L23" s="7">
        <v>7946</v>
      </c>
      <c r="M23" s="7">
        <v>0</v>
      </c>
      <c r="N23" s="7">
        <f>Table1[[#This Row],[ADJ]]+Table1[[#This Row],[COLLECTION]]</f>
        <v>7946</v>
      </c>
      <c r="O23" s="7">
        <f>Table1[[#This Row],[DEMAND]]-Table1[[#This Row],[total]]</f>
        <v>696</v>
      </c>
      <c r="P23" s="7">
        <v>714015</v>
      </c>
      <c r="Q23" s="7">
        <v>7</v>
      </c>
      <c r="R23" s="7">
        <v>100</v>
      </c>
      <c r="S23" s="7">
        <v>91.95</v>
      </c>
      <c r="T23" s="7">
        <v>5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/>
      <c r="AF23" s="7"/>
    </row>
    <row r="24" spans="1:32" s="10" customFormat="1" x14ac:dyDescent="0.25">
      <c r="A24" s="8"/>
      <c r="B24" s="8"/>
      <c r="C24" s="8" t="s">
        <v>60</v>
      </c>
      <c r="D24" s="9"/>
      <c r="E24" s="9">
        <v>258</v>
      </c>
      <c r="F24" s="9">
        <v>136</v>
      </c>
      <c r="G24" s="9">
        <v>136</v>
      </c>
      <c r="H24" s="9">
        <v>0</v>
      </c>
      <c r="I24" s="9">
        <v>26934.2</v>
      </c>
      <c r="J24" s="9">
        <v>158517</v>
      </c>
      <c r="K24" s="9">
        <v>295259</v>
      </c>
      <c r="L24" s="9">
        <v>293391</v>
      </c>
      <c r="M24" s="9">
        <v>0</v>
      </c>
      <c r="N24" s="9">
        <f>Table1[[#This Row],[ADJ]]+Table1[[#This Row],[COLLECTION]]</f>
        <v>293391</v>
      </c>
      <c r="O24" s="9">
        <f>Table1[[#This Row],[DEMAND]]-Table1[[#This Row],[total]]</f>
        <v>1868</v>
      </c>
      <c r="P24" s="9">
        <v>160385</v>
      </c>
      <c r="Q24" s="9">
        <v>115</v>
      </c>
      <c r="R24" s="9">
        <v>100</v>
      </c>
      <c r="S24" s="9">
        <v>99.37</v>
      </c>
      <c r="T24" s="9">
        <v>103</v>
      </c>
      <c r="U24" s="9">
        <v>0</v>
      </c>
      <c r="V24" s="9">
        <v>32</v>
      </c>
      <c r="W24" s="9">
        <v>0</v>
      </c>
      <c r="X24" s="9">
        <v>0</v>
      </c>
      <c r="Y24" s="9">
        <v>0</v>
      </c>
      <c r="Z24" s="9">
        <v>0</v>
      </c>
      <c r="AA24" s="9">
        <v>1</v>
      </c>
      <c r="AB24" s="9">
        <v>0</v>
      </c>
      <c r="AC24" s="9">
        <v>0</v>
      </c>
      <c r="AD24" s="9">
        <v>0</v>
      </c>
      <c r="AE24" s="9"/>
      <c r="AF24" s="9"/>
    </row>
    <row r="25" spans="1:32" x14ac:dyDescent="0.25">
      <c r="A25" s="6"/>
      <c r="B25" s="6"/>
      <c r="C25" s="6" t="s">
        <v>61</v>
      </c>
      <c r="D25" s="7"/>
      <c r="E25" s="7">
        <v>239</v>
      </c>
      <c r="F25" s="7">
        <v>195</v>
      </c>
      <c r="G25" s="7">
        <v>195</v>
      </c>
      <c r="H25" s="7">
        <v>0</v>
      </c>
      <c r="I25" s="7">
        <v>415422.9</v>
      </c>
      <c r="J25" s="7">
        <v>104396680</v>
      </c>
      <c r="K25" s="7">
        <v>3995717</v>
      </c>
      <c r="L25" s="7">
        <v>12736</v>
      </c>
      <c r="M25" s="7">
        <v>0</v>
      </c>
      <c r="N25" s="7">
        <f>Table1[[#This Row],[ADJ]]+Table1[[#This Row],[COLLECTION]]</f>
        <v>12736</v>
      </c>
      <c r="O25" s="7">
        <f>Table1[[#This Row],[DEMAND]]-Table1[[#This Row],[total]]</f>
        <v>3982981</v>
      </c>
      <c r="P25" s="7">
        <v>108379661</v>
      </c>
      <c r="Q25" s="7">
        <v>44</v>
      </c>
      <c r="R25" s="7">
        <v>100</v>
      </c>
      <c r="S25" s="7">
        <v>0.32</v>
      </c>
      <c r="T25" s="7">
        <v>180</v>
      </c>
      <c r="U25" s="7">
        <v>0</v>
      </c>
      <c r="V25" s="7">
        <v>9</v>
      </c>
      <c r="W25" s="7">
        <v>0</v>
      </c>
      <c r="X25" s="7">
        <v>0</v>
      </c>
      <c r="Y25" s="7">
        <v>0</v>
      </c>
      <c r="Z25" s="7">
        <v>1</v>
      </c>
      <c r="AA25" s="7">
        <v>5</v>
      </c>
      <c r="AB25" s="7">
        <v>0</v>
      </c>
      <c r="AC25" s="7">
        <v>0</v>
      </c>
      <c r="AD25" s="7">
        <v>0</v>
      </c>
      <c r="AE25" s="7"/>
      <c r="AF25" s="7"/>
    </row>
    <row r="26" spans="1:32" x14ac:dyDescent="0.25">
      <c r="A26" s="6"/>
      <c r="B26" s="6"/>
      <c r="C26" s="6" t="s">
        <v>62</v>
      </c>
      <c r="D26" s="7"/>
      <c r="E26" s="7">
        <v>94</v>
      </c>
      <c r="F26" s="7">
        <v>88</v>
      </c>
      <c r="G26" s="7">
        <v>88</v>
      </c>
      <c r="H26" s="7">
        <v>0</v>
      </c>
      <c r="I26" s="7">
        <v>11839.94</v>
      </c>
      <c r="J26" s="7">
        <v>4179618</v>
      </c>
      <c r="K26" s="7">
        <v>177590</v>
      </c>
      <c r="L26" s="7">
        <v>0</v>
      </c>
      <c r="M26" s="7">
        <v>0</v>
      </c>
      <c r="N26" s="7">
        <f>Table1[[#This Row],[ADJ]]+Table1[[#This Row],[COLLECTION]]</f>
        <v>0</v>
      </c>
      <c r="O26" s="7">
        <f>Table1[[#This Row],[DEMAND]]-Table1[[#This Row],[total]]</f>
        <v>177590</v>
      </c>
      <c r="P26" s="7">
        <v>4357208</v>
      </c>
      <c r="Q26" s="7">
        <v>6</v>
      </c>
      <c r="R26" s="7">
        <v>100</v>
      </c>
      <c r="S26" s="7">
        <v>0</v>
      </c>
      <c r="T26" s="7">
        <v>86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2</v>
      </c>
      <c r="AB26" s="7">
        <v>0</v>
      </c>
      <c r="AC26" s="7">
        <v>0</v>
      </c>
      <c r="AD26" s="7">
        <v>0</v>
      </c>
      <c r="AE26" s="7"/>
      <c r="AF26" s="7"/>
    </row>
    <row r="27" spans="1:32" x14ac:dyDescent="0.25">
      <c r="A27" s="6"/>
      <c r="B27" s="6"/>
      <c r="C27" s="6" t="s">
        <v>63</v>
      </c>
      <c r="D27" s="7"/>
      <c r="E27" s="7">
        <v>60</v>
      </c>
      <c r="F27" s="7">
        <v>25</v>
      </c>
      <c r="G27" s="7">
        <v>25</v>
      </c>
      <c r="H27" s="7">
        <v>0</v>
      </c>
      <c r="I27" s="7">
        <v>936.27</v>
      </c>
      <c r="J27" s="7">
        <v>64513</v>
      </c>
      <c r="K27" s="7">
        <v>21223</v>
      </c>
      <c r="L27" s="7">
        <v>35188</v>
      </c>
      <c r="M27" s="7">
        <v>67967</v>
      </c>
      <c r="N27" s="7">
        <f>Table1[[#This Row],[ADJ]]+Table1[[#This Row],[COLLECTION]]</f>
        <v>103155</v>
      </c>
      <c r="O27" s="7">
        <f>Table1[[#This Row],[DEMAND]]-Table1[[#This Row],[total]]</f>
        <v>-81932</v>
      </c>
      <c r="P27" s="7">
        <v>-17419</v>
      </c>
      <c r="Q27" s="7">
        <v>32</v>
      </c>
      <c r="R27" s="7">
        <v>100</v>
      </c>
      <c r="S27" s="7">
        <v>165.8</v>
      </c>
      <c r="T27" s="7">
        <v>23</v>
      </c>
      <c r="U27" s="7">
        <v>1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1</v>
      </c>
      <c r="AB27" s="7">
        <v>0</v>
      </c>
      <c r="AC27" s="7">
        <v>0</v>
      </c>
      <c r="AD27" s="7">
        <v>0</v>
      </c>
      <c r="AE27" s="7"/>
      <c r="AF27" s="7"/>
    </row>
  </sheetData>
  <mergeCells count="11">
    <mergeCell ref="A3:L3"/>
    <mergeCell ref="A4:L4"/>
    <mergeCell ref="EC4"/>
    <mergeCell ref="ED4"/>
    <mergeCell ref="EC5"/>
    <mergeCell ref="ED5"/>
    <mergeCell ref="A1"/>
    <mergeCell ref="B1:C1"/>
    <mergeCell ref="D1"/>
    <mergeCell ref="E1:F1"/>
    <mergeCell ref="A2:L2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2026-02-04T10:52:03Z</dcterms:created>
  <dcterms:modified xsi:type="dcterms:W3CDTF">2026-02-04T11:08:35Z</dcterms:modified>
</cp:coreProperties>
</file>