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3701227-63F9-4927-802A-7A29CFE0E2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70" i="1" l="1"/>
  <c r="G71" i="1"/>
  <c r="G72" i="1"/>
  <c r="G73" i="1"/>
  <c r="G74" i="1"/>
  <c r="G68" i="1"/>
  <c r="G64" i="1"/>
  <c r="G65" i="1"/>
  <c r="G66" i="1"/>
  <c r="G67" i="1"/>
  <c r="F63" i="1"/>
  <c r="G63" i="1" s="1"/>
  <c r="F62" i="1"/>
  <c r="G62" i="1" s="1"/>
  <c r="F61" i="1"/>
  <c r="G61" i="1"/>
  <c r="F60" i="1"/>
  <c r="G60" i="1" s="1"/>
  <c r="F59" i="1"/>
  <c r="G59" i="1" s="1"/>
  <c r="F58" i="1"/>
  <c r="G58" i="1" s="1"/>
  <c r="G57" i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/>
  <c r="F46" i="1"/>
  <c r="G46" i="1" s="1"/>
  <c r="F45" i="1"/>
  <c r="G45" i="1"/>
  <c r="F44" i="1"/>
  <c r="G44" i="1" s="1"/>
  <c r="F43" i="1"/>
  <c r="G43" i="1" s="1"/>
  <c r="G42" i="1"/>
  <c r="F41" i="1"/>
  <c r="G41" i="1" s="1"/>
  <c r="F40" i="1"/>
  <c r="G40" i="1"/>
  <c r="F39" i="1"/>
  <c r="G39" i="1" s="1"/>
  <c r="F38" i="1"/>
  <c r="G38" i="1" s="1"/>
  <c r="G37" i="1"/>
  <c r="G36" i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G18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O14" i="1"/>
  <c r="F6" i="1"/>
  <c r="G6" i="1" s="1"/>
  <c r="F5" i="1"/>
  <c r="G5" i="1" s="1"/>
</calcChain>
</file>

<file path=xl/sharedStrings.xml><?xml version="1.0" encoding="utf-8"?>
<sst xmlns="http://schemas.openxmlformats.org/spreadsheetml/2006/main" count="82" uniqueCount="82">
  <si>
    <t>SL NO</t>
  </si>
  <si>
    <t>RRNO</t>
  </si>
  <si>
    <t>ID</t>
  </si>
  <si>
    <t>KASMS5012</t>
  </si>
  <si>
    <t>EXCESS UNITS</t>
  </si>
  <si>
    <t>KASAEH155</t>
  </si>
  <si>
    <t>KAS3149</t>
  </si>
  <si>
    <t>HB3000</t>
  </si>
  <si>
    <t>HB489</t>
  </si>
  <si>
    <t>KASMS2204</t>
  </si>
  <si>
    <t>HB12789</t>
  </si>
  <si>
    <t>KASAEHMS529</t>
  </si>
  <si>
    <t>HB17121</t>
  </si>
  <si>
    <t>BMMS3307</t>
  </si>
  <si>
    <t>HLH153</t>
  </si>
  <si>
    <t>HB12639</t>
  </si>
  <si>
    <t>VBM35809</t>
  </si>
  <si>
    <t>HLH1113</t>
  </si>
  <si>
    <t>HLHMS959</t>
  </si>
  <si>
    <t>HLH2121</t>
  </si>
  <si>
    <t>HBMS11355</t>
  </si>
  <si>
    <t>BM2635</t>
  </si>
  <si>
    <t>HB13895</t>
  </si>
  <si>
    <t>BM3134</t>
  </si>
  <si>
    <t>HBAEH1055</t>
  </si>
  <si>
    <t>HBMS9674</t>
  </si>
  <si>
    <t>BM2747</t>
  </si>
  <si>
    <t>CDPBL19421</t>
  </si>
  <si>
    <t>KAS311</t>
  </si>
  <si>
    <t>CDMS1255</t>
  </si>
  <si>
    <t>CDMS1279</t>
  </si>
  <si>
    <t>CDMS1280</t>
  </si>
  <si>
    <t>CDAEH791</t>
  </si>
  <si>
    <t>CD1315</t>
  </si>
  <si>
    <t>CCKMS2312</t>
  </si>
  <si>
    <t>CD210</t>
  </si>
  <si>
    <t>CD384</t>
  </si>
  <si>
    <t>NL2434</t>
  </si>
  <si>
    <t>NL2851</t>
  </si>
  <si>
    <t>NL1535</t>
  </si>
  <si>
    <t>NL1536</t>
  </si>
  <si>
    <t>NL1223</t>
  </si>
  <si>
    <t>NL3446</t>
  </si>
  <si>
    <t>KASMS3887</t>
  </si>
  <si>
    <t>KAS4350</t>
  </si>
  <si>
    <t>HBMS12874</t>
  </si>
  <si>
    <t>HBMS12872</t>
  </si>
  <si>
    <t>HBMS12886</t>
  </si>
  <si>
    <t>HBMS12890</t>
  </si>
  <si>
    <t>HBMS12891</t>
  </si>
  <si>
    <t>HBMS12907</t>
  </si>
  <si>
    <t>HBMS12896</t>
  </si>
  <si>
    <t>HBMS12909</t>
  </si>
  <si>
    <t>HBMS12924</t>
  </si>
  <si>
    <t>KASMS1913</t>
  </si>
  <si>
    <t>BM2745</t>
  </si>
  <si>
    <t>HB11238</t>
  </si>
  <si>
    <t>HLHMS1883</t>
  </si>
  <si>
    <t>BM1684</t>
  </si>
  <si>
    <t>NL402</t>
  </si>
  <si>
    <t>KASMS1920</t>
  </si>
  <si>
    <t>CDAEH859</t>
  </si>
  <si>
    <t>HB12782</t>
  </si>
  <si>
    <t>CCKAEH72</t>
  </si>
  <si>
    <t>KASMS2605</t>
  </si>
  <si>
    <t>NL1446</t>
  </si>
  <si>
    <t>NLMS1205</t>
  </si>
  <si>
    <t>VKL3848</t>
  </si>
  <si>
    <t>HLH653</t>
  </si>
  <si>
    <t>HBP376</t>
  </si>
  <si>
    <t>HB9680</t>
  </si>
  <si>
    <t>CDP69</t>
  </si>
  <si>
    <t>CDP19</t>
  </si>
  <si>
    <t>BMP132</t>
  </si>
  <si>
    <t>BM2821</t>
  </si>
  <si>
    <t>BM2744</t>
  </si>
  <si>
    <t>CDPHLMS17636</t>
  </si>
  <si>
    <t>CDPHLMS9249</t>
  </si>
  <si>
    <t>MCH DUPLECATE</t>
  </si>
  <si>
    <t>(31.10.2025 &amp;26.11.25 )</t>
  </si>
  <si>
    <t xml:space="preserve">CORRECT FR </t>
  </si>
  <si>
    <t>WRONG READING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</si>
</sst>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212121"/>
      <name val="Calibri"/>
      <family val="2"/>
      <scheme val="minor"/>
    </font>
    <font>
      <sz val="11"/>
      <color rgb="FF2121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O74"/>
  <sheetViews>
    <sheetView tabSelected="1" workbookViewId="0">
      <selection activeCell="G4" sqref="G4"/>
    </sheetView>
  </sheetViews>
  <sheetFormatPr defaultRowHeight="15" x14ac:dyDescent="0.25"/>
  <cols>
    <col min="3" max="3" width="12.7109375" style="5" customWidth="1"/>
    <col min="4" max="4" width="14.5703125" customWidth="1"/>
    <col min="5" max="5" width="12" customWidth="1"/>
    <col min="6" max="6" width="23.5703125" customWidth="1"/>
    <col min="7" max="7" width="13.42578125" customWidth="1"/>
  </cols>
  <sheetData>
    <row r="4" spans="2:15" s="3" customFormat="1" ht="41.25" customHeight="1" x14ac:dyDescent="0.3">
      <c r="B4" s="6" t="s">
        <v>0</v>
      </c>
      <c r="C4" s="6" t="s">
        <v>1</v>
      </c>
      <c r="D4" s="6" t="s">
        <v>2</v>
      </c>
      <c r="E4" s="13" t="s">
        <v>80</v>
      </c>
      <c r="F4" s="6" t="s">
        <v>4</v>
      </c>
      <c r="G4" s="13" t="s">
        <v>81</v>
      </c>
      <c r="H4" s="6"/>
    </row>
    <row r="5" spans="2:15" x14ac:dyDescent="0.25">
      <c r="B5" s="7">
        <v>1</v>
      </c>
      <c r="C5" s="7" t="s">
        <v>3</v>
      </c>
      <c r="D5" s="7">
        <v>2031568</v>
      </c>
      <c r="E5" s="7">
        <v>7250</v>
      </c>
      <c r="F5" s="7">
        <f>83+71</f>
        <v>154</v>
      </c>
      <c r="G5" s="7">
        <f>E5+F5</f>
        <v>7404</v>
      </c>
      <c r="H5" s="7"/>
      <c r="M5" s="1" t="s">
        <v>16</v>
      </c>
    </row>
    <row r="6" spans="2:15" x14ac:dyDescent="0.25">
      <c r="B6" s="7">
        <v>2</v>
      </c>
      <c r="C6" s="7" t="s">
        <v>5</v>
      </c>
      <c r="D6" s="7">
        <v>1943352</v>
      </c>
      <c r="E6" s="7">
        <v>12000</v>
      </c>
      <c r="F6" s="7">
        <f>117+94</f>
        <v>211</v>
      </c>
      <c r="G6" s="7">
        <f t="shared" ref="G6:G17" si="0">E6+F6</f>
        <v>12211</v>
      </c>
      <c r="H6" s="7"/>
    </row>
    <row r="7" spans="2:15" x14ac:dyDescent="0.25">
      <c r="B7" s="7">
        <v>3</v>
      </c>
      <c r="C7" s="7" t="s">
        <v>6</v>
      </c>
      <c r="D7" s="7">
        <v>2034902</v>
      </c>
      <c r="E7" s="7">
        <v>4471</v>
      </c>
      <c r="F7" s="7">
        <f>15+15</f>
        <v>30</v>
      </c>
      <c r="G7" s="7">
        <f t="shared" si="0"/>
        <v>4501</v>
      </c>
      <c r="H7" s="7"/>
      <c r="M7" s="1" t="s">
        <v>43</v>
      </c>
    </row>
    <row r="8" spans="2:15" x14ac:dyDescent="0.25">
      <c r="B8" s="7">
        <v>4</v>
      </c>
      <c r="C8" s="7" t="s">
        <v>62</v>
      </c>
      <c r="D8" s="7">
        <v>1996990</v>
      </c>
      <c r="E8" s="7">
        <v>8960</v>
      </c>
      <c r="F8" s="7">
        <f>30+30</f>
        <v>60</v>
      </c>
      <c r="G8" s="7">
        <f t="shared" si="0"/>
        <v>9020</v>
      </c>
      <c r="H8" s="7"/>
      <c r="M8" s="1" t="s">
        <v>44</v>
      </c>
    </row>
    <row r="9" spans="2:15" x14ac:dyDescent="0.25">
      <c r="B9" s="7">
        <v>5</v>
      </c>
      <c r="C9" s="7" t="s">
        <v>7</v>
      </c>
      <c r="D9" s="7">
        <v>2022108</v>
      </c>
      <c r="E9" s="7">
        <v>7105</v>
      </c>
      <c r="F9" s="7">
        <f>42+42</f>
        <v>84</v>
      </c>
      <c r="G9" s="7">
        <f t="shared" si="0"/>
        <v>7189</v>
      </c>
      <c r="H9" s="7"/>
    </row>
    <row r="10" spans="2:15" x14ac:dyDescent="0.25">
      <c r="B10" s="7">
        <v>6</v>
      </c>
      <c r="C10" s="7" t="s">
        <v>8</v>
      </c>
      <c r="D10" s="7">
        <v>1945084</v>
      </c>
      <c r="E10" s="7">
        <v>10792</v>
      </c>
      <c r="F10" s="7">
        <f>30+30</f>
        <v>60</v>
      </c>
      <c r="G10" s="7">
        <f t="shared" si="0"/>
        <v>10852</v>
      </c>
      <c r="H10" s="7"/>
      <c r="M10" s="1" t="s">
        <v>28</v>
      </c>
    </row>
    <row r="11" spans="2:15" x14ac:dyDescent="0.25">
      <c r="B11" s="7">
        <v>7</v>
      </c>
      <c r="C11" s="7" t="s">
        <v>9</v>
      </c>
      <c r="D11" s="7">
        <v>1953281</v>
      </c>
      <c r="E11" s="7">
        <v>7596</v>
      </c>
      <c r="F11" s="7">
        <f>93+96</f>
        <v>189</v>
      </c>
      <c r="G11" s="7">
        <f t="shared" si="0"/>
        <v>7785</v>
      </c>
      <c r="H11" s="7"/>
    </row>
    <row r="12" spans="2:15" x14ac:dyDescent="0.25">
      <c r="B12" s="7">
        <v>8</v>
      </c>
      <c r="C12" s="7" t="s">
        <v>10</v>
      </c>
      <c r="D12" s="7">
        <v>1994747</v>
      </c>
      <c r="E12" s="7">
        <v>4390</v>
      </c>
      <c r="F12" s="7">
        <f>35+35</f>
        <v>70</v>
      </c>
      <c r="G12" s="7">
        <f t="shared" si="0"/>
        <v>4460</v>
      </c>
      <c r="H12" s="7"/>
    </row>
    <row r="13" spans="2:15" x14ac:dyDescent="0.25">
      <c r="B13" s="7">
        <v>9</v>
      </c>
      <c r="C13" s="7" t="s">
        <v>11</v>
      </c>
      <c r="D13" s="7">
        <v>1946322</v>
      </c>
      <c r="E13" s="7">
        <v>623</v>
      </c>
      <c r="F13" s="7">
        <f>1</f>
        <v>1</v>
      </c>
      <c r="G13" s="7">
        <f t="shared" si="0"/>
        <v>624</v>
      </c>
      <c r="H13" s="7"/>
    </row>
    <row r="14" spans="2:15" x14ac:dyDescent="0.25">
      <c r="B14" s="7">
        <v>10</v>
      </c>
      <c r="C14" s="7" t="s">
        <v>12</v>
      </c>
      <c r="D14" s="7">
        <v>3973942</v>
      </c>
      <c r="E14" s="7">
        <v>4263</v>
      </c>
      <c r="F14" s="7">
        <f>28+28</f>
        <v>56</v>
      </c>
      <c r="G14" s="7">
        <f t="shared" si="0"/>
        <v>4319</v>
      </c>
      <c r="H14" s="7"/>
      <c r="M14" s="4">
        <v>11860</v>
      </c>
      <c r="N14" s="4"/>
      <c r="O14" s="4">
        <f>M14+N14</f>
        <v>11860</v>
      </c>
    </row>
    <row r="15" spans="2:15" x14ac:dyDescent="0.25">
      <c r="B15" s="7">
        <v>11</v>
      </c>
      <c r="C15" s="7" t="s">
        <v>13</v>
      </c>
      <c r="D15" s="7">
        <v>3326133</v>
      </c>
      <c r="E15" s="7">
        <v>6735</v>
      </c>
      <c r="F15" s="7">
        <f>36+42</f>
        <v>78</v>
      </c>
      <c r="G15" s="7">
        <f t="shared" si="0"/>
        <v>6813</v>
      </c>
      <c r="H15" s="7"/>
    </row>
    <row r="16" spans="2:15" x14ac:dyDescent="0.25">
      <c r="B16" s="7">
        <v>12</v>
      </c>
      <c r="C16" s="7" t="s">
        <v>14</v>
      </c>
      <c r="D16" s="7">
        <v>2031178</v>
      </c>
      <c r="E16" s="7">
        <v>10800</v>
      </c>
      <c r="F16" s="7">
        <f>32+23</f>
        <v>55</v>
      </c>
      <c r="G16" s="7">
        <f t="shared" si="0"/>
        <v>10855</v>
      </c>
      <c r="H16" s="7"/>
    </row>
    <row r="17" spans="2:8" x14ac:dyDescent="0.25">
      <c r="B17" s="7">
        <v>13</v>
      </c>
      <c r="C17" s="7" t="s">
        <v>15</v>
      </c>
      <c r="D17" s="7">
        <v>1992533</v>
      </c>
      <c r="E17" s="7">
        <v>12100</v>
      </c>
      <c r="F17" s="7">
        <f>29+29</f>
        <v>58</v>
      </c>
      <c r="G17" s="7">
        <f t="shared" si="0"/>
        <v>12158</v>
      </c>
      <c r="H17" s="7"/>
    </row>
    <row r="18" spans="2:8" x14ac:dyDescent="0.25">
      <c r="B18" s="7">
        <v>14</v>
      </c>
      <c r="C18" s="7" t="s">
        <v>17</v>
      </c>
      <c r="D18" s="7">
        <v>2033920</v>
      </c>
      <c r="E18" s="7">
        <v>4685</v>
      </c>
      <c r="F18" s="8">
        <v>166</v>
      </c>
      <c r="G18" s="7">
        <f t="shared" ref="G18:G61" si="1">E18+F18</f>
        <v>4851</v>
      </c>
      <c r="H18" s="7"/>
    </row>
    <row r="19" spans="2:8" x14ac:dyDescent="0.25">
      <c r="B19" s="7">
        <v>15</v>
      </c>
      <c r="C19" s="7" t="s">
        <v>18</v>
      </c>
      <c r="D19" s="7">
        <v>1944358</v>
      </c>
      <c r="E19" s="7">
        <v>2711</v>
      </c>
      <c r="F19" s="7">
        <f>28+20</f>
        <v>48</v>
      </c>
      <c r="G19" s="7">
        <f t="shared" si="1"/>
        <v>2759</v>
      </c>
      <c r="H19" s="7"/>
    </row>
    <row r="20" spans="2:8" x14ac:dyDescent="0.25">
      <c r="B20" s="7">
        <v>16</v>
      </c>
      <c r="C20" s="7" t="s">
        <v>19</v>
      </c>
      <c r="D20" s="7">
        <v>3971718</v>
      </c>
      <c r="E20" s="7">
        <v>7290</v>
      </c>
      <c r="F20" s="7">
        <f>23</f>
        <v>23</v>
      </c>
      <c r="G20" s="7">
        <f t="shared" si="1"/>
        <v>7313</v>
      </c>
      <c r="H20" s="7"/>
    </row>
    <row r="21" spans="2:8" s="2" customFormat="1" x14ac:dyDescent="0.25">
      <c r="B21" s="8">
        <v>17</v>
      </c>
      <c r="C21" s="8" t="s">
        <v>20</v>
      </c>
      <c r="D21" s="8">
        <v>1975241</v>
      </c>
      <c r="E21" s="8">
        <v>14485</v>
      </c>
      <c r="F21" s="8">
        <f>61+49</f>
        <v>110</v>
      </c>
      <c r="G21" s="8">
        <f t="shared" si="1"/>
        <v>14595</v>
      </c>
      <c r="H21" s="8"/>
    </row>
    <row r="22" spans="2:8" x14ac:dyDescent="0.25">
      <c r="B22" s="7">
        <v>18</v>
      </c>
      <c r="C22" s="7" t="s">
        <v>21</v>
      </c>
      <c r="D22" s="7">
        <v>2017479</v>
      </c>
      <c r="E22" s="7">
        <v>12235</v>
      </c>
      <c r="F22" s="7">
        <f>81+83</f>
        <v>164</v>
      </c>
      <c r="G22" s="7">
        <f t="shared" si="1"/>
        <v>12399</v>
      </c>
      <c r="H22" s="7"/>
    </row>
    <row r="23" spans="2:8" x14ac:dyDescent="0.25">
      <c r="B23" s="7">
        <v>19</v>
      </c>
      <c r="C23" s="7" t="s">
        <v>22</v>
      </c>
      <c r="D23" s="7">
        <v>2010929</v>
      </c>
      <c r="E23" s="7">
        <v>14038</v>
      </c>
      <c r="F23" s="7">
        <f>108+105</f>
        <v>213</v>
      </c>
      <c r="G23" s="7">
        <f t="shared" si="1"/>
        <v>14251</v>
      </c>
      <c r="H23" s="7"/>
    </row>
    <row r="24" spans="2:8" x14ac:dyDescent="0.25">
      <c r="B24" s="7">
        <v>20</v>
      </c>
      <c r="C24" s="7" t="s">
        <v>23</v>
      </c>
      <c r="D24" s="7">
        <v>1951505</v>
      </c>
      <c r="E24" s="7">
        <v>4680</v>
      </c>
      <c r="F24" s="7">
        <f>41+41</f>
        <v>82</v>
      </c>
      <c r="G24" s="7">
        <f t="shared" si="1"/>
        <v>4762</v>
      </c>
      <c r="H24" s="7"/>
    </row>
    <row r="25" spans="2:8" x14ac:dyDescent="0.25">
      <c r="B25" s="7">
        <v>21</v>
      </c>
      <c r="C25" s="7" t="s">
        <v>24</v>
      </c>
      <c r="D25" s="7">
        <v>1981463</v>
      </c>
      <c r="E25" s="7">
        <v>10588</v>
      </c>
      <c r="F25" s="7">
        <f>62+72</f>
        <v>134</v>
      </c>
      <c r="G25" s="7">
        <f t="shared" si="1"/>
        <v>10722</v>
      </c>
      <c r="H25" s="7"/>
    </row>
    <row r="26" spans="2:8" x14ac:dyDescent="0.25">
      <c r="B26" s="7">
        <v>22</v>
      </c>
      <c r="C26" s="7" t="s">
        <v>25</v>
      </c>
      <c r="D26" s="7">
        <v>2028198</v>
      </c>
      <c r="E26" s="7">
        <v>17185</v>
      </c>
      <c r="F26" s="7">
        <f>129+129</f>
        <v>258</v>
      </c>
      <c r="G26" s="7">
        <f t="shared" si="1"/>
        <v>17443</v>
      </c>
      <c r="H26" s="7"/>
    </row>
    <row r="27" spans="2:8" s="2" customFormat="1" x14ac:dyDescent="0.25">
      <c r="B27" s="8">
        <v>23</v>
      </c>
      <c r="C27" s="8" t="s">
        <v>26</v>
      </c>
      <c r="D27" s="8">
        <v>1961052</v>
      </c>
      <c r="E27" s="8">
        <v>3475</v>
      </c>
      <c r="F27" s="8">
        <f>62+49</f>
        <v>111</v>
      </c>
      <c r="G27" s="8">
        <f t="shared" si="1"/>
        <v>3586</v>
      </c>
      <c r="H27" s="8"/>
    </row>
    <row r="28" spans="2:8" x14ac:dyDescent="0.25">
      <c r="B28" s="7">
        <v>24</v>
      </c>
      <c r="C28" s="7" t="s">
        <v>27</v>
      </c>
      <c r="D28" s="7">
        <v>4402340</v>
      </c>
      <c r="E28" s="7">
        <v>6165</v>
      </c>
      <c r="F28" s="7">
        <f>1</f>
        <v>1</v>
      </c>
      <c r="G28" s="7">
        <f t="shared" si="1"/>
        <v>6166</v>
      </c>
      <c r="H28" s="7"/>
    </row>
    <row r="29" spans="2:8" x14ac:dyDescent="0.25">
      <c r="B29" s="7">
        <v>25</v>
      </c>
      <c r="C29" s="7" t="s">
        <v>29</v>
      </c>
      <c r="D29" s="7">
        <v>2001331</v>
      </c>
      <c r="E29" s="7">
        <v>13260</v>
      </c>
      <c r="F29" s="7">
        <f>26+26</f>
        <v>52</v>
      </c>
      <c r="G29" s="7">
        <f t="shared" si="1"/>
        <v>13312</v>
      </c>
      <c r="H29" s="7"/>
    </row>
    <row r="30" spans="2:8" x14ac:dyDescent="0.25">
      <c r="B30" s="7">
        <v>26</v>
      </c>
      <c r="C30" s="7" t="s">
        <v>30</v>
      </c>
      <c r="D30" s="7">
        <v>2002075</v>
      </c>
      <c r="E30" s="7">
        <v>8445</v>
      </c>
      <c r="F30" s="8">
        <f>39+39</f>
        <v>78</v>
      </c>
      <c r="G30" s="7">
        <f t="shared" si="1"/>
        <v>8523</v>
      </c>
      <c r="H30" s="7"/>
    </row>
    <row r="31" spans="2:8" x14ac:dyDescent="0.25">
      <c r="B31" s="7">
        <v>27</v>
      </c>
      <c r="C31" s="7" t="s">
        <v>31</v>
      </c>
      <c r="D31" s="7">
        <v>2007597</v>
      </c>
      <c r="E31" s="7">
        <v>8305</v>
      </c>
      <c r="F31" s="7">
        <f>19+19</f>
        <v>38</v>
      </c>
      <c r="G31" s="7">
        <f t="shared" si="1"/>
        <v>8343</v>
      </c>
      <c r="H31" s="7"/>
    </row>
    <row r="32" spans="2:8" x14ac:dyDescent="0.25">
      <c r="B32" s="7">
        <v>28</v>
      </c>
      <c r="C32" s="7" t="s">
        <v>32</v>
      </c>
      <c r="D32" s="7">
        <v>2002206</v>
      </c>
      <c r="E32" s="7">
        <v>4130</v>
      </c>
      <c r="F32" s="7">
        <f>277+277</f>
        <v>554</v>
      </c>
      <c r="G32" s="7">
        <f t="shared" si="1"/>
        <v>4684</v>
      </c>
      <c r="H32" s="7"/>
    </row>
    <row r="33" spans="2:8" x14ac:dyDescent="0.25">
      <c r="B33" s="7">
        <v>29</v>
      </c>
      <c r="C33" s="7" t="s">
        <v>33</v>
      </c>
      <c r="D33" s="7">
        <v>1954099</v>
      </c>
      <c r="E33" s="7">
        <v>21854</v>
      </c>
      <c r="F33" s="7">
        <f>167+162</f>
        <v>329</v>
      </c>
      <c r="G33" s="7">
        <f t="shared" si="1"/>
        <v>22183</v>
      </c>
      <c r="H33" s="7"/>
    </row>
    <row r="34" spans="2:8" x14ac:dyDescent="0.25">
      <c r="B34" s="7">
        <v>30</v>
      </c>
      <c r="C34" s="7" t="s">
        <v>34</v>
      </c>
      <c r="D34" s="7">
        <v>1975643</v>
      </c>
      <c r="E34" s="7">
        <v>1972</v>
      </c>
      <c r="F34" s="7">
        <f>20+20</f>
        <v>40</v>
      </c>
      <c r="G34" s="7">
        <f t="shared" si="1"/>
        <v>2012</v>
      </c>
      <c r="H34" s="7"/>
    </row>
    <row r="35" spans="2:8" x14ac:dyDescent="0.25">
      <c r="B35" s="7">
        <v>31</v>
      </c>
      <c r="C35" s="8" t="s">
        <v>63</v>
      </c>
      <c r="D35" s="7">
        <v>1971312</v>
      </c>
      <c r="E35" s="7">
        <v>3550</v>
      </c>
      <c r="F35" s="7">
        <f>41+41</f>
        <v>82</v>
      </c>
      <c r="G35" s="7">
        <f t="shared" si="1"/>
        <v>3632</v>
      </c>
      <c r="H35" s="7"/>
    </row>
    <row r="36" spans="2:8" x14ac:dyDescent="0.25">
      <c r="B36" s="7">
        <v>32</v>
      </c>
      <c r="C36" s="7" t="s">
        <v>61</v>
      </c>
      <c r="D36" s="7">
        <v>1998839</v>
      </c>
      <c r="E36" s="7">
        <v>13291</v>
      </c>
      <c r="F36" s="8">
        <v>310</v>
      </c>
      <c r="G36" s="7">
        <f t="shared" si="1"/>
        <v>13601</v>
      </c>
      <c r="H36" s="7"/>
    </row>
    <row r="37" spans="2:8" x14ac:dyDescent="0.25">
      <c r="B37" s="7">
        <v>33</v>
      </c>
      <c r="C37" s="7" t="s">
        <v>35</v>
      </c>
      <c r="D37" s="7">
        <v>1991278</v>
      </c>
      <c r="E37" s="7">
        <v>5450</v>
      </c>
      <c r="F37" s="7">
        <v>141</v>
      </c>
      <c r="G37" s="7">
        <f t="shared" si="1"/>
        <v>5591</v>
      </c>
      <c r="H37" s="7"/>
    </row>
    <row r="38" spans="2:8" x14ac:dyDescent="0.25">
      <c r="B38" s="9">
        <v>34</v>
      </c>
      <c r="C38" s="7" t="s">
        <v>36</v>
      </c>
      <c r="D38" s="7">
        <v>1987258</v>
      </c>
      <c r="E38" s="7">
        <v>2136</v>
      </c>
      <c r="F38" s="7">
        <f>15+15</f>
        <v>30</v>
      </c>
      <c r="G38" s="7">
        <f t="shared" si="1"/>
        <v>2166</v>
      </c>
      <c r="H38" s="7"/>
    </row>
    <row r="39" spans="2:8" x14ac:dyDescent="0.25">
      <c r="B39" s="9">
        <v>35</v>
      </c>
      <c r="C39" s="7" t="s">
        <v>37</v>
      </c>
      <c r="D39" s="7">
        <v>1997340</v>
      </c>
      <c r="E39" s="7">
        <v>5125</v>
      </c>
      <c r="F39" s="7">
        <f>25+25</f>
        <v>50</v>
      </c>
      <c r="G39" s="7">
        <f t="shared" si="1"/>
        <v>5175</v>
      </c>
      <c r="H39" s="7"/>
    </row>
    <row r="40" spans="2:8" x14ac:dyDescent="0.25">
      <c r="B40" s="9">
        <v>36</v>
      </c>
      <c r="C40" s="7" t="s">
        <v>38</v>
      </c>
      <c r="D40" s="7">
        <v>3727389</v>
      </c>
      <c r="E40" s="7">
        <v>8470</v>
      </c>
      <c r="F40" s="7">
        <f>13+13</f>
        <v>26</v>
      </c>
      <c r="G40" s="7">
        <f t="shared" si="1"/>
        <v>8496</v>
      </c>
      <c r="H40" s="7"/>
    </row>
    <row r="41" spans="2:8" x14ac:dyDescent="0.25">
      <c r="B41" s="9">
        <v>37</v>
      </c>
      <c r="C41" s="7" t="s">
        <v>39</v>
      </c>
      <c r="D41" s="7">
        <v>2016393</v>
      </c>
      <c r="E41" s="7">
        <v>2898</v>
      </c>
      <c r="F41" s="7">
        <f>34+34</f>
        <v>68</v>
      </c>
      <c r="G41" s="7">
        <f t="shared" si="1"/>
        <v>2966</v>
      </c>
      <c r="H41" s="7"/>
    </row>
    <row r="42" spans="2:8" x14ac:dyDescent="0.25">
      <c r="B42" s="9">
        <v>38</v>
      </c>
      <c r="C42" s="7" t="s">
        <v>40</v>
      </c>
      <c r="D42" s="7">
        <v>2017693</v>
      </c>
      <c r="E42" s="7">
        <v>2890</v>
      </c>
      <c r="F42" s="8">
        <v>30</v>
      </c>
      <c r="G42" s="7">
        <f t="shared" si="1"/>
        <v>2920</v>
      </c>
      <c r="H42" s="7"/>
    </row>
    <row r="43" spans="2:8" x14ac:dyDescent="0.25">
      <c r="B43" s="9">
        <v>39</v>
      </c>
      <c r="C43" s="7" t="s">
        <v>66</v>
      </c>
      <c r="D43" s="7">
        <v>2034723</v>
      </c>
      <c r="E43" s="7">
        <v>5490</v>
      </c>
      <c r="F43" s="7">
        <f>53+32</f>
        <v>85</v>
      </c>
      <c r="G43" s="7">
        <f t="shared" si="1"/>
        <v>5575</v>
      </c>
      <c r="H43" s="7"/>
    </row>
    <row r="44" spans="2:8" x14ac:dyDescent="0.25">
      <c r="B44" s="9">
        <v>40</v>
      </c>
      <c r="C44" s="7" t="s">
        <v>41</v>
      </c>
      <c r="D44" s="7">
        <v>2016157</v>
      </c>
      <c r="E44" s="7">
        <v>4056</v>
      </c>
      <c r="F44" s="7">
        <f>32+37</f>
        <v>69</v>
      </c>
      <c r="G44" s="7">
        <f t="shared" si="1"/>
        <v>4125</v>
      </c>
      <c r="H44" s="7"/>
    </row>
    <row r="45" spans="2:8" x14ac:dyDescent="0.25">
      <c r="B45" s="9">
        <v>41</v>
      </c>
      <c r="C45" s="7" t="s">
        <v>42</v>
      </c>
      <c r="D45" s="7">
        <v>3972290</v>
      </c>
      <c r="E45" s="7">
        <v>7725</v>
      </c>
      <c r="F45" s="7">
        <f>56+89</f>
        <v>145</v>
      </c>
      <c r="G45" s="7">
        <f t="shared" si="1"/>
        <v>7870</v>
      </c>
      <c r="H45" s="7"/>
    </row>
    <row r="46" spans="2:8" x14ac:dyDescent="0.25">
      <c r="B46" s="9">
        <v>42</v>
      </c>
      <c r="C46" s="7" t="s">
        <v>45</v>
      </c>
      <c r="D46" s="7">
        <v>2000724</v>
      </c>
      <c r="E46" s="7">
        <v>13070</v>
      </c>
      <c r="F46" s="7">
        <f>102+65</f>
        <v>167</v>
      </c>
      <c r="G46" s="7">
        <f t="shared" si="1"/>
        <v>13237</v>
      </c>
      <c r="H46" s="7"/>
    </row>
    <row r="47" spans="2:8" x14ac:dyDescent="0.25">
      <c r="B47" s="9">
        <v>43</v>
      </c>
      <c r="C47" s="7" t="s">
        <v>46</v>
      </c>
      <c r="D47" s="7">
        <v>2004754</v>
      </c>
      <c r="E47" s="7">
        <v>14250</v>
      </c>
      <c r="F47" s="7">
        <f>105+57</f>
        <v>162</v>
      </c>
      <c r="G47" s="7">
        <f t="shared" si="1"/>
        <v>14412</v>
      </c>
      <c r="H47" s="7"/>
    </row>
    <row r="48" spans="2:8" x14ac:dyDescent="0.25">
      <c r="B48" s="9">
        <v>44</v>
      </c>
      <c r="C48" s="7" t="s">
        <v>47</v>
      </c>
      <c r="D48" s="7">
        <v>2005875</v>
      </c>
      <c r="E48" s="7">
        <v>12180</v>
      </c>
      <c r="F48" s="7">
        <f>89+42</f>
        <v>131</v>
      </c>
      <c r="G48" s="7">
        <f t="shared" si="1"/>
        <v>12311</v>
      </c>
      <c r="H48" s="7"/>
    </row>
    <row r="49" spans="2:8" x14ac:dyDescent="0.25">
      <c r="B49" s="9">
        <v>45</v>
      </c>
      <c r="C49" s="7" t="s">
        <v>48</v>
      </c>
      <c r="D49" s="7">
        <v>2000775</v>
      </c>
      <c r="E49" s="7">
        <v>16871</v>
      </c>
      <c r="F49" s="7">
        <f>129+119</f>
        <v>248</v>
      </c>
      <c r="G49" s="7">
        <f t="shared" si="1"/>
        <v>17119</v>
      </c>
      <c r="H49" s="7"/>
    </row>
    <row r="50" spans="2:8" x14ac:dyDescent="0.25">
      <c r="B50" s="9">
        <v>46</v>
      </c>
      <c r="C50" s="7" t="s">
        <v>49</v>
      </c>
      <c r="D50" s="7">
        <v>2015106</v>
      </c>
      <c r="E50" s="7">
        <v>7920</v>
      </c>
      <c r="F50" s="7">
        <f>74+55</f>
        <v>129</v>
      </c>
      <c r="G50" s="7">
        <f t="shared" si="1"/>
        <v>8049</v>
      </c>
      <c r="H50" s="7"/>
    </row>
    <row r="51" spans="2:8" x14ac:dyDescent="0.25">
      <c r="B51" s="9">
        <v>47</v>
      </c>
      <c r="C51" s="7" t="s">
        <v>51</v>
      </c>
      <c r="D51" s="7">
        <v>2001640</v>
      </c>
      <c r="E51" s="7">
        <v>27420</v>
      </c>
      <c r="F51" s="7">
        <f>73+65</f>
        <v>138</v>
      </c>
      <c r="G51" s="7">
        <f t="shared" si="1"/>
        <v>27558</v>
      </c>
      <c r="H51" s="7"/>
    </row>
    <row r="52" spans="2:8" x14ac:dyDescent="0.25">
      <c r="B52" s="9">
        <v>48</v>
      </c>
      <c r="C52" s="7" t="s">
        <v>50</v>
      </c>
      <c r="D52" s="7">
        <v>2008775</v>
      </c>
      <c r="E52" s="7">
        <v>24320</v>
      </c>
      <c r="F52" s="7">
        <f>111+143</f>
        <v>254</v>
      </c>
      <c r="G52" s="7">
        <f t="shared" si="1"/>
        <v>24574</v>
      </c>
      <c r="H52" s="7"/>
    </row>
    <row r="53" spans="2:8" x14ac:dyDescent="0.25">
      <c r="B53" s="9">
        <v>49</v>
      </c>
      <c r="C53" s="7" t="s">
        <v>52</v>
      </c>
      <c r="D53" s="7">
        <v>2007004</v>
      </c>
      <c r="E53" s="7">
        <v>30660</v>
      </c>
      <c r="F53" s="7">
        <f>108+159</f>
        <v>267</v>
      </c>
      <c r="G53" s="7">
        <f t="shared" si="1"/>
        <v>30927</v>
      </c>
      <c r="H53" s="7"/>
    </row>
    <row r="54" spans="2:8" x14ac:dyDescent="0.25">
      <c r="B54" s="9">
        <v>50</v>
      </c>
      <c r="C54" s="7" t="s">
        <v>53</v>
      </c>
      <c r="D54" s="7">
        <v>2004832</v>
      </c>
      <c r="E54" s="7">
        <v>33200</v>
      </c>
      <c r="F54" s="7">
        <f>114+84</f>
        <v>198</v>
      </c>
      <c r="G54" s="7">
        <f t="shared" si="1"/>
        <v>33398</v>
      </c>
      <c r="H54" s="7"/>
    </row>
    <row r="55" spans="2:8" x14ac:dyDescent="0.25">
      <c r="B55" s="9">
        <v>51</v>
      </c>
      <c r="C55" s="7" t="s">
        <v>65</v>
      </c>
      <c r="D55" s="7">
        <v>2014440</v>
      </c>
      <c r="E55" s="7">
        <v>2012</v>
      </c>
      <c r="F55" s="7">
        <f>66</f>
        <v>66</v>
      </c>
      <c r="G55" s="7">
        <f t="shared" si="1"/>
        <v>2078</v>
      </c>
      <c r="H55" s="7"/>
    </row>
    <row r="56" spans="2:8" x14ac:dyDescent="0.25">
      <c r="B56" s="9">
        <v>52</v>
      </c>
      <c r="C56" s="7" t="s">
        <v>60</v>
      </c>
      <c r="D56" s="7">
        <v>1961847</v>
      </c>
      <c r="E56" s="7">
        <v>5300</v>
      </c>
      <c r="F56" s="7">
        <f>33+33</f>
        <v>66</v>
      </c>
      <c r="G56" s="7">
        <f t="shared" si="1"/>
        <v>5366</v>
      </c>
      <c r="H56" s="7"/>
    </row>
    <row r="57" spans="2:8" x14ac:dyDescent="0.25">
      <c r="B57" s="9">
        <v>53</v>
      </c>
      <c r="C57" s="8" t="s">
        <v>64</v>
      </c>
      <c r="D57" s="8">
        <v>1960700</v>
      </c>
      <c r="E57" s="8">
        <v>4058</v>
      </c>
      <c r="F57" s="8">
        <v>8</v>
      </c>
      <c r="G57" s="7">
        <f t="shared" si="1"/>
        <v>4066</v>
      </c>
      <c r="H57" s="7"/>
    </row>
    <row r="58" spans="2:8" x14ac:dyDescent="0.25">
      <c r="B58" s="9">
        <v>54</v>
      </c>
      <c r="C58" s="7" t="s">
        <v>54</v>
      </c>
      <c r="D58" s="7">
        <v>1961816</v>
      </c>
      <c r="E58" s="7">
        <v>5035</v>
      </c>
      <c r="F58" s="7">
        <f>48+48</f>
        <v>96</v>
      </c>
      <c r="G58" s="7">
        <f t="shared" si="1"/>
        <v>5131</v>
      </c>
      <c r="H58" s="7"/>
    </row>
    <row r="59" spans="2:8" x14ac:dyDescent="0.25">
      <c r="B59" s="9">
        <v>55</v>
      </c>
      <c r="C59" s="7" t="s">
        <v>55</v>
      </c>
      <c r="D59" s="7">
        <v>1959361</v>
      </c>
      <c r="E59" s="7">
        <v>6125</v>
      </c>
      <c r="F59" s="7">
        <f>46+48</f>
        <v>94</v>
      </c>
      <c r="G59" s="7">
        <f t="shared" si="1"/>
        <v>6219</v>
      </c>
      <c r="H59" s="7"/>
    </row>
    <row r="60" spans="2:8" x14ac:dyDescent="0.25">
      <c r="B60" s="9">
        <v>56</v>
      </c>
      <c r="C60" s="7" t="s">
        <v>56</v>
      </c>
      <c r="D60" s="7">
        <v>2003499</v>
      </c>
      <c r="E60" s="7">
        <v>9855</v>
      </c>
      <c r="F60" s="7">
        <f>14+13</f>
        <v>27</v>
      </c>
      <c r="G60" s="7">
        <f t="shared" si="1"/>
        <v>9882</v>
      </c>
      <c r="H60" s="7"/>
    </row>
    <row r="61" spans="2:8" x14ac:dyDescent="0.25">
      <c r="B61" s="9">
        <v>57</v>
      </c>
      <c r="C61" s="7" t="s">
        <v>57</v>
      </c>
      <c r="D61" s="7">
        <v>3785576</v>
      </c>
      <c r="E61" s="7">
        <v>6168</v>
      </c>
      <c r="F61" s="7">
        <f>60+60</f>
        <v>120</v>
      </c>
      <c r="G61" s="7">
        <f t="shared" si="1"/>
        <v>6288</v>
      </c>
      <c r="H61" s="7"/>
    </row>
    <row r="62" spans="2:8" x14ac:dyDescent="0.25">
      <c r="B62" s="9">
        <v>58</v>
      </c>
      <c r="C62" s="7" t="s">
        <v>58</v>
      </c>
      <c r="D62" s="7">
        <v>1987824</v>
      </c>
      <c r="E62" s="7">
        <v>4750</v>
      </c>
      <c r="F62" s="7">
        <f>19+41</f>
        <v>60</v>
      </c>
      <c r="G62" s="7">
        <f t="shared" ref="G62:G74" si="2">E62+F62</f>
        <v>4810</v>
      </c>
      <c r="H62" s="7"/>
    </row>
    <row r="63" spans="2:8" x14ac:dyDescent="0.25">
      <c r="B63" s="9">
        <v>59</v>
      </c>
      <c r="C63" s="7" t="s">
        <v>59</v>
      </c>
      <c r="D63" s="7">
        <v>2023848</v>
      </c>
      <c r="E63" s="7">
        <v>9053</v>
      </c>
      <c r="F63" s="7">
        <f>42+38</f>
        <v>80</v>
      </c>
      <c r="G63" s="7">
        <f t="shared" si="2"/>
        <v>9133</v>
      </c>
      <c r="H63" s="7"/>
    </row>
    <row r="64" spans="2:8" x14ac:dyDescent="0.25">
      <c r="B64" s="9">
        <v>60</v>
      </c>
      <c r="C64" s="7" t="s">
        <v>67</v>
      </c>
      <c r="D64" s="7">
        <v>4532311</v>
      </c>
      <c r="E64" s="7">
        <v>22050</v>
      </c>
      <c r="F64" s="7">
        <v>272</v>
      </c>
      <c r="G64" s="7">
        <f t="shared" si="2"/>
        <v>22322</v>
      </c>
      <c r="H64" s="7"/>
    </row>
    <row r="65" spans="2:8" x14ac:dyDescent="0.25">
      <c r="B65" s="9">
        <v>61</v>
      </c>
      <c r="C65" s="7" t="s">
        <v>68</v>
      </c>
      <c r="D65" s="7">
        <v>1940470</v>
      </c>
      <c r="E65" s="7">
        <v>8545</v>
      </c>
      <c r="F65" s="7">
        <v>1</v>
      </c>
      <c r="G65" s="7">
        <f t="shared" si="2"/>
        <v>8546</v>
      </c>
      <c r="H65" s="7"/>
    </row>
    <row r="66" spans="2:8" x14ac:dyDescent="0.25">
      <c r="B66" s="9">
        <v>62</v>
      </c>
      <c r="C66" s="7" t="s">
        <v>69</v>
      </c>
      <c r="D66" s="7">
        <v>1954940</v>
      </c>
      <c r="E66" s="7">
        <v>220590</v>
      </c>
      <c r="F66" s="7">
        <v>1696</v>
      </c>
      <c r="G66" s="7">
        <f t="shared" si="2"/>
        <v>222286</v>
      </c>
      <c r="H66" s="7"/>
    </row>
    <row r="67" spans="2:8" x14ac:dyDescent="0.25">
      <c r="B67" s="9">
        <v>63</v>
      </c>
      <c r="C67" s="7" t="s">
        <v>70</v>
      </c>
      <c r="D67" s="7">
        <v>1979109</v>
      </c>
      <c r="E67" s="7">
        <v>5861</v>
      </c>
      <c r="F67" s="7">
        <v>190</v>
      </c>
      <c r="G67" s="7">
        <f t="shared" si="2"/>
        <v>6051</v>
      </c>
      <c r="H67" s="7"/>
    </row>
    <row r="68" spans="2:8" x14ac:dyDescent="0.25">
      <c r="B68" s="9">
        <v>64</v>
      </c>
      <c r="C68" s="7" t="s">
        <v>71</v>
      </c>
      <c r="D68" s="7">
        <v>3235975</v>
      </c>
      <c r="E68" s="7">
        <v>7092</v>
      </c>
      <c r="F68" s="7">
        <v>128</v>
      </c>
      <c r="G68" s="7">
        <f t="shared" si="2"/>
        <v>7220</v>
      </c>
      <c r="H68" s="7"/>
    </row>
    <row r="69" spans="2:8" s="10" customFormat="1" x14ac:dyDescent="0.25">
      <c r="B69" s="9">
        <v>65</v>
      </c>
      <c r="C69" s="9" t="s">
        <v>72</v>
      </c>
      <c r="D69" s="9">
        <v>2012535</v>
      </c>
      <c r="E69" s="9"/>
      <c r="F69" s="9" t="s">
        <v>79</v>
      </c>
      <c r="G69" s="11" t="s">
        <v>78</v>
      </c>
      <c r="H69" s="12"/>
    </row>
    <row r="70" spans="2:8" x14ac:dyDescent="0.25">
      <c r="B70" s="9">
        <v>66</v>
      </c>
      <c r="C70" s="7" t="s">
        <v>73</v>
      </c>
      <c r="D70" s="7">
        <v>3388380</v>
      </c>
      <c r="E70" s="7">
        <v>10311.35</v>
      </c>
      <c r="F70" s="7">
        <v>228.65</v>
      </c>
      <c r="G70" s="7">
        <f t="shared" si="2"/>
        <v>10540</v>
      </c>
      <c r="H70" s="7"/>
    </row>
    <row r="71" spans="2:8" x14ac:dyDescent="0.25">
      <c r="B71" s="9">
        <v>67</v>
      </c>
      <c r="C71" s="7" t="s">
        <v>74</v>
      </c>
      <c r="D71" s="7">
        <v>1987223</v>
      </c>
      <c r="E71" s="7">
        <v>16549</v>
      </c>
      <c r="F71" s="7">
        <v>2</v>
      </c>
      <c r="G71" s="7">
        <f t="shared" si="2"/>
        <v>16551</v>
      </c>
      <c r="H71" s="7"/>
    </row>
    <row r="72" spans="2:8" x14ac:dyDescent="0.25">
      <c r="B72" s="9">
        <v>68</v>
      </c>
      <c r="C72" s="7" t="s">
        <v>75</v>
      </c>
      <c r="D72" s="7">
        <v>1963637</v>
      </c>
      <c r="E72" s="7">
        <v>9325</v>
      </c>
      <c r="F72" s="7">
        <v>73</v>
      </c>
      <c r="G72" s="7">
        <f t="shared" si="2"/>
        <v>9398</v>
      </c>
      <c r="H72" s="7"/>
    </row>
    <row r="73" spans="2:8" x14ac:dyDescent="0.25">
      <c r="B73" s="9">
        <v>69</v>
      </c>
      <c r="C73" s="7" t="s">
        <v>76</v>
      </c>
      <c r="D73" s="7">
        <v>4391291</v>
      </c>
      <c r="E73" s="7">
        <v>2497.8000000000002</v>
      </c>
      <c r="F73" s="7">
        <v>28.2</v>
      </c>
      <c r="G73" s="7">
        <f t="shared" si="2"/>
        <v>2526</v>
      </c>
      <c r="H73" s="7"/>
    </row>
    <row r="74" spans="2:8" x14ac:dyDescent="0.25">
      <c r="B74" s="9">
        <v>70</v>
      </c>
      <c r="C74" s="7" t="s">
        <v>77</v>
      </c>
      <c r="D74" s="7">
        <v>4201815</v>
      </c>
      <c r="E74" s="7">
        <v>15002.6</v>
      </c>
      <c r="F74" s="7">
        <v>4.4000000000000004</v>
      </c>
      <c r="G74" s="7">
        <f t="shared" si="2"/>
        <v>15007</v>
      </c>
      <c r="H74" s="7"/>
    </row>
  </sheetData>
  <mergeCells count="1">
    <mergeCell ref="G69:H69"/>
  </mergeCells>
  <phoneticPr fontId="1" type="noConversion"/>
  <pageMargins left="0" right="0" top="0" bottom="0" header="0" footer="0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2025-12-03T07:24:58Z</cp:lastPrinted>
  <dcterms:created xsi:type="dcterms:W3CDTF">2025-07-21T09:59:32Z</dcterms:created>
  <dcterms:modified xsi:type="dcterms:W3CDTF">2025-12-03T07:49:13Z</dcterms:modified>
</cp:coreProperties>
</file>